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0" windowWidth="10455" windowHeight="6570" activeTab="6"/>
  </bookViews>
  <sheets>
    <sheet name="Hospital Score" sheetId="12" r:id="rId1"/>
    <sheet name="OPD" sheetId="3" r:id="rId2"/>
    <sheet name="Labour room" sheetId="4" r:id="rId3"/>
    <sheet name="Indoor" sheetId="5" r:id="rId4"/>
    <sheet name="Laboratory" sheetId="6" r:id="rId5"/>
    <sheet name="NHP" sheetId="7" r:id="rId6"/>
    <sheet name="General" sheetId="8" r:id="rId7"/>
  </sheets>
  <definedNames>
    <definedName name="_xlnm._FilterDatabase" localSheetId="6" hidden="1">General!$A$3:$G$542</definedName>
    <definedName name="_xlnm._FilterDatabase" localSheetId="3" hidden="1">Indoor!$A$3:$G$383</definedName>
    <definedName name="_xlnm._FilterDatabase" localSheetId="4" hidden="1">Laboratory!$A$3:$G$367</definedName>
    <definedName name="_xlnm._FilterDatabase" localSheetId="2" hidden="1">'Labour room'!$A$3:$G$440</definedName>
    <definedName name="_xlnm._FilterDatabase" localSheetId="5" hidden="1">NHP!$A$3:$G$537</definedName>
    <definedName name="_xlnm._FilterDatabase" localSheetId="1" hidden="1">OPD!$A$3:$G$507</definedName>
    <definedName name="_xlnm.Print_Area" localSheetId="6">General!$H$115</definedName>
    <definedName name="_xlnm.Print_Area" localSheetId="3">Indoor!$A$1:$G$408</definedName>
    <definedName name="_xlnm.Print_Area" localSheetId="4">Laboratory!$A$1:$G$391</definedName>
    <definedName name="_xlnm.Print_Area" localSheetId="5">NHP!$A$1:$G$562</definedName>
    <definedName name="_xlnm.Print_Area" localSheetId="1">OPD!$A$1:$G$532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I137" i="8"/>
  <c r="H341" i="7"/>
  <c r="I365" i="5"/>
  <c r="H365"/>
  <c r="H340" i="7" l="1"/>
  <c r="B558" s="1"/>
  <c r="I536" i="8"/>
  <c r="H536"/>
  <c r="I530"/>
  <c r="H530"/>
  <c r="I525"/>
  <c r="H525"/>
  <c r="H529" i="7"/>
  <c r="H514"/>
  <c r="I522"/>
  <c r="H522"/>
  <c r="I365" i="6"/>
  <c r="H365"/>
  <c r="I361"/>
  <c r="H361"/>
  <c r="I354"/>
  <c r="H354"/>
  <c r="I374" i="5"/>
  <c r="H374"/>
  <c r="H370"/>
  <c r="I501" i="3"/>
  <c r="H501"/>
  <c r="I492"/>
  <c r="H492"/>
  <c r="H470"/>
  <c r="H336" i="4"/>
  <c r="H175" i="5"/>
  <c r="H5"/>
  <c r="H11"/>
  <c r="H43"/>
  <c r="H52"/>
  <c r="H57"/>
  <c r="H62"/>
  <c r="H73"/>
  <c r="H82"/>
  <c r="H87"/>
  <c r="H94"/>
  <c r="H107"/>
  <c r="H106" s="1"/>
  <c r="B403" s="1"/>
  <c r="H169"/>
  <c r="H192"/>
  <c r="H201"/>
  <c r="H214"/>
  <c r="H221"/>
  <c r="H257"/>
  <c r="H265"/>
  <c r="H308"/>
  <c r="H315"/>
  <c r="H319"/>
  <c r="H322"/>
  <c r="H329"/>
  <c r="H345"/>
  <c r="H349"/>
  <c r="H358"/>
  <c r="H378"/>
  <c r="I5"/>
  <c r="I11"/>
  <c r="I43"/>
  <c r="I52"/>
  <c r="I57"/>
  <c r="I62"/>
  <c r="I73"/>
  <c r="I82"/>
  <c r="I87"/>
  <c r="I94"/>
  <c r="I107"/>
  <c r="I106" s="1"/>
  <c r="C403" s="1"/>
  <c r="I169"/>
  <c r="I175"/>
  <c r="I192"/>
  <c r="I201"/>
  <c r="I214"/>
  <c r="I221"/>
  <c r="I257"/>
  <c r="I265"/>
  <c r="I308"/>
  <c r="I315"/>
  <c r="I319"/>
  <c r="I322"/>
  <c r="I329"/>
  <c r="I345"/>
  <c r="I349"/>
  <c r="I358"/>
  <c r="I370"/>
  <c r="I378"/>
  <c r="I263" i="8"/>
  <c r="H263"/>
  <c r="I529" i="7"/>
  <c r="I514"/>
  <c r="I499"/>
  <c r="H499"/>
  <c r="I475"/>
  <c r="H475"/>
  <c r="I471"/>
  <c r="H471"/>
  <c r="I458"/>
  <c r="I440" s="1"/>
  <c r="C559" s="1"/>
  <c r="H458"/>
  <c r="H440" s="1"/>
  <c r="B559" s="1"/>
  <c r="I341"/>
  <c r="I340" s="1"/>
  <c r="C558" s="1"/>
  <c r="I294"/>
  <c r="H294"/>
  <c r="I272"/>
  <c r="H272"/>
  <c r="I211"/>
  <c r="I168" s="1"/>
  <c r="C557" s="1"/>
  <c r="H211"/>
  <c r="I123"/>
  <c r="H123"/>
  <c r="I153"/>
  <c r="H153"/>
  <c r="I81"/>
  <c r="I80" s="1"/>
  <c r="C555" s="1"/>
  <c r="H81"/>
  <c r="H80" s="1"/>
  <c r="B555" s="1"/>
  <c r="I25"/>
  <c r="I4" s="1"/>
  <c r="C554" s="1"/>
  <c r="H25"/>
  <c r="I482" i="3"/>
  <c r="H482"/>
  <c r="I247"/>
  <c r="H247"/>
  <c r="I5" i="8"/>
  <c r="I4" s="1"/>
  <c r="C560" s="1"/>
  <c r="H5"/>
  <c r="H4" s="1"/>
  <c r="B560" s="1"/>
  <c r="I540"/>
  <c r="H540"/>
  <c r="I519"/>
  <c r="H519"/>
  <c r="I507"/>
  <c r="H507"/>
  <c r="I493"/>
  <c r="H493"/>
  <c r="I474"/>
  <c r="H474"/>
  <c r="I456"/>
  <c r="H456"/>
  <c r="I452"/>
  <c r="H452"/>
  <c r="I437"/>
  <c r="H437"/>
  <c r="I374"/>
  <c r="H374"/>
  <c r="I359"/>
  <c r="H359"/>
  <c r="I337"/>
  <c r="H337"/>
  <c r="I315"/>
  <c r="H315"/>
  <c r="I299"/>
  <c r="H299"/>
  <c r="I290"/>
  <c r="H290"/>
  <c r="I277"/>
  <c r="H277"/>
  <c r="I244"/>
  <c r="H244"/>
  <c r="I210"/>
  <c r="H210"/>
  <c r="I175"/>
  <c r="H175"/>
  <c r="I165"/>
  <c r="H165"/>
  <c r="H137"/>
  <c r="I120"/>
  <c r="H120"/>
  <c r="I106"/>
  <c r="H106"/>
  <c r="I93"/>
  <c r="H93"/>
  <c r="I84"/>
  <c r="H84"/>
  <c r="I79"/>
  <c r="H79"/>
  <c r="I69"/>
  <c r="H69"/>
  <c r="I48"/>
  <c r="H48"/>
  <c r="I358" i="6"/>
  <c r="H358"/>
  <c r="I334"/>
  <c r="H334"/>
  <c r="I348"/>
  <c r="H348"/>
  <c r="I311"/>
  <c r="H311"/>
  <c r="I307"/>
  <c r="H307"/>
  <c r="I300"/>
  <c r="H300"/>
  <c r="I294"/>
  <c r="H294"/>
  <c r="I285"/>
  <c r="H285"/>
  <c r="I216"/>
  <c r="H216"/>
  <c r="I198"/>
  <c r="H198"/>
  <c r="I181"/>
  <c r="H181"/>
  <c r="I177"/>
  <c r="H177"/>
  <c r="I117"/>
  <c r="I116" s="1"/>
  <c r="C386" s="1"/>
  <c r="H117"/>
  <c r="H116" s="1"/>
  <c r="B386" s="1"/>
  <c r="I105"/>
  <c r="H105"/>
  <c r="I96"/>
  <c r="H96"/>
  <c r="I88"/>
  <c r="H88"/>
  <c r="I83"/>
  <c r="H83"/>
  <c r="I74"/>
  <c r="H74"/>
  <c r="I67"/>
  <c r="H67"/>
  <c r="I62"/>
  <c r="H62"/>
  <c r="I48"/>
  <c r="H48"/>
  <c r="I11"/>
  <c r="H11"/>
  <c r="I5"/>
  <c r="H5"/>
  <c r="I17"/>
  <c r="H17"/>
  <c r="I427" i="4"/>
  <c r="H427"/>
  <c r="I421"/>
  <c r="H421"/>
  <c r="I433"/>
  <c r="H433"/>
  <c r="I409"/>
  <c r="H409"/>
  <c r="I400"/>
  <c r="H400"/>
  <c r="I380"/>
  <c r="H380"/>
  <c r="I368"/>
  <c r="H368"/>
  <c r="I357"/>
  <c r="H357"/>
  <c r="I349"/>
  <c r="H349"/>
  <c r="I336"/>
  <c r="I291"/>
  <c r="H291"/>
  <c r="I269"/>
  <c r="H269"/>
  <c r="I236"/>
  <c r="H236"/>
  <c r="I225"/>
  <c r="H225"/>
  <c r="I220"/>
  <c r="H220"/>
  <c r="I207"/>
  <c r="H207"/>
  <c r="I155"/>
  <c r="H155"/>
  <c r="I137"/>
  <c r="H137"/>
  <c r="I163"/>
  <c r="H163"/>
  <c r="I120"/>
  <c r="H120"/>
  <c r="I107"/>
  <c r="H107"/>
  <c r="I93"/>
  <c r="H93"/>
  <c r="I88"/>
  <c r="H88"/>
  <c r="I75"/>
  <c r="H75"/>
  <c r="I48"/>
  <c r="H48"/>
  <c r="I68"/>
  <c r="I63"/>
  <c r="H68"/>
  <c r="H63"/>
  <c r="I57"/>
  <c r="H57"/>
  <c r="I23"/>
  <c r="H23"/>
  <c r="I11"/>
  <c r="H11"/>
  <c r="I5"/>
  <c r="H5"/>
  <c r="I470" i="3"/>
  <c r="I463"/>
  <c r="H463"/>
  <c r="I454"/>
  <c r="H454"/>
  <c r="I450"/>
  <c r="H450"/>
  <c r="I431"/>
  <c r="H431"/>
  <c r="I427"/>
  <c r="H427"/>
  <c r="I421"/>
  <c r="H421"/>
  <c r="I417"/>
  <c r="H417"/>
  <c r="I408"/>
  <c r="H408"/>
  <c r="I372"/>
  <c r="H372"/>
  <c r="I355"/>
  <c r="H355"/>
  <c r="H203"/>
  <c r="I325"/>
  <c r="H325"/>
  <c r="I272"/>
  <c r="H272"/>
  <c r="I265"/>
  <c r="H265"/>
  <c r="I235"/>
  <c r="H235"/>
  <c r="I221"/>
  <c r="H221"/>
  <c r="I210"/>
  <c r="H210"/>
  <c r="I203"/>
  <c r="I156"/>
  <c r="H156"/>
  <c r="I140"/>
  <c r="H140"/>
  <c r="I127"/>
  <c r="H127"/>
  <c r="I120"/>
  <c r="H120"/>
  <c r="I111"/>
  <c r="H111"/>
  <c r="I106"/>
  <c r="H106"/>
  <c r="I91"/>
  <c r="H91"/>
  <c r="I84"/>
  <c r="H84"/>
  <c r="I77"/>
  <c r="H77"/>
  <c r="I70"/>
  <c r="H70"/>
  <c r="I57"/>
  <c r="H57"/>
  <c r="I32"/>
  <c r="H32"/>
  <c r="I16"/>
  <c r="H16"/>
  <c r="I5"/>
  <c r="H5"/>
  <c r="E42" i="12" l="1"/>
  <c r="E40"/>
  <c r="H524" i="8"/>
  <c r="B567" s="1"/>
  <c r="H324" i="6"/>
  <c r="B389" s="1"/>
  <c r="I324"/>
  <c r="C389" s="1"/>
  <c r="I465" i="7"/>
  <c r="C560" s="1"/>
  <c r="H465"/>
  <c r="B560" s="1"/>
  <c r="D558"/>
  <c r="C547" s="1"/>
  <c r="H250"/>
  <c r="H47" i="4"/>
  <c r="B457" s="1"/>
  <c r="I4"/>
  <c r="C456" s="1"/>
  <c r="I47"/>
  <c r="C457" s="1"/>
  <c r="I74"/>
  <c r="C458" s="1"/>
  <c r="I136"/>
  <c r="C459" s="1"/>
  <c r="H202"/>
  <c r="B460" s="1"/>
  <c r="I202"/>
  <c r="C460" s="1"/>
  <c r="H332"/>
  <c r="B461" s="1"/>
  <c r="I332"/>
  <c r="C461" s="1"/>
  <c r="I420"/>
  <c r="C463" s="1"/>
  <c r="H420"/>
  <c r="B463" s="1"/>
  <c r="I524" i="8"/>
  <c r="C567" s="1"/>
  <c r="I436"/>
  <c r="C565" s="1"/>
  <c r="H336"/>
  <c r="B564" s="1"/>
  <c r="E38" i="12"/>
  <c r="I174" i="8"/>
  <c r="C563" s="1"/>
  <c r="I111" i="7"/>
  <c r="C556" s="1"/>
  <c r="H111"/>
  <c r="B556" s="1"/>
  <c r="I47" i="6"/>
  <c r="C384" s="1"/>
  <c r="H47"/>
  <c r="B384" s="1"/>
  <c r="H4"/>
  <c r="B383" s="1"/>
  <c r="I4"/>
  <c r="C383" s="1"/>
  <c r="I404" i="3"/>
  <c r="C529" s="1"/>
  <c r="E48" i="12"/>
  <c r="E46"/>
  <c r="I90" i="3"/>
  <c r="C526" s="1"/>
  <c r="I56"/>
  <c r="C525" s="1"/>
  <c r="E21" i="12"/>
  <c r="E27"/>
  <c r="E32"/>
  <c r="E57"/>
  <c r="E64"/>
  <c r="E66"/>
  <c r="E70"/>
  <c r="E39"/>
  <c r="I4" i="3"/>
  <c r="C524" s="1"/>
  <c r="I139"/>
  <c r="C527" s="1"/>
  <c r="I444"/>
  <c r="C530" s="1"/>
  <c r="H74" i="4"/>
  <c r="B458" s="1"/>
  <c r="I390"/>
  <c r="C462" s="1"/>
  <c r="I73" i="6"/>
  <c r="C385" s="1"/>
  <c r="I176"/>
  <c r="C387" s="1"/>
  <c r="I281"/>
  <c r="C388" s="1"/>
  <c r="I47" i="8"/>
  <c r="C561" s="1"/>
  <c r="I92"/>
  <c r="C562" s="1"/>
  <c r="H174"/>
  <c r="B563" s="1"/>
  <c r="E41" i="12"/>
  <c r="E22"/>
  <c r="E26"/>
  <c r="E28"/>
  <c r="E31"/>
  <c r="E33"/>
  <c r="E58"/>
  <c r="E63"/>
  <c r="E65"/>
  <c r="E71"/>
  <c r="E47"/>
  <c r="H390" i="4"/>
  <c r="B462" s="1"/>
  <c r="H73" i="6"/>
  <c r="B385" s="1"/>
  <c r="H176"/>
  <c r="B387" s="1"/>
  <c r="H281"/>
  <c r="B388" s="1"/>
  <c r="H47" i="8"/>
  <c r="B561" s="1"/>
  <c r="I336"/>
  <c r="C564" s="1"/>
  <c r="I473"/>
  <c r="C566" s="1"/>
  <c r="D555" i="7"/>
  <c r="C544" s="1"/>
  <c r="I513"/>
  <c r="C561" s="1"/>
  <c r="H513"/>
  <c r="B561" s="1"/>
  <c r="H436" i="8"/>
  <c r="B565" s="1"/>
  <c r="E61" i="12"/>
  <c r="H473" i="8"/>
  <c r="B566" s="1"/>
  <c r="E68" i="12"/>
  <c r="E51"/>
  <c r="H4" i="7"/>
  <c r="B554" s="1"/>
  <c r="D554" s="1"/>
  <c r="C543" s="1"/>
  <c r="E23" i="12"/>
  <c r="H168" i="7"/>
  <c r="B557" s="1"/>
  <c r="D557" s="1"/>
  <c r="C546" s="1"/>
  <c r="E43" i="12"/>
  <c r="E59"/>
  <c r="E49"/>
  <c r="E50"/>
  <c r="E54"/>
  <c r="E55"/>
  <c r="E74"/>
  <c r="H56" i="3"/>
  <c r="B525" s="1"/>
  <c r="E25" i="12"/>
  <c r="H90" i="3"/>
  <c r="B526" s="1"/>
  <c r="E30" i="12"/>
  <c r="H139" i="3"/>
  <c r="B527" s="1"/>
  <c r="E36" i="12"/>
  <c r="H404" i="3"/>
  <c r="B529" s="1"/>
  <c r="E62" i="12"/>
  <c r="H444" i="3"/>
  <c r="B530" s="1"/>
  <c r="E69" i="12"/>
  <c r="E34"/>
  <c r="E37"/>
  <c r="E75"/>
  <c r="E76"/>
  <c r="E52"/>
  <c r="E53"/>
  <c r="E56"/>
  <c r="E45"/>
  <c r="E73"/>
  <c r="I4" i="5"/>
  <c r="C400" s="1"/>
  <c r="H339"/>
  <c r="B406" s="1"/>
  <c r="H136" i="4"/>
  <c r="B459" s="1"/>
  <c r="H4"/>
  <c r="B456" s="1"/>
  <c r="E20" i="12"/>
  <c r="H4" i="3"/>
  <c r="B524" s="1"/>
  <c r="I202"/>
  <c r="C528" s="1"/>
  <c r="D560" i="8"/>
  <c r="C549" s="1"/>
  <c r="H92"/>
  <c r="B562" s="1"/>
  <c r="I250" i="7"/>
  <c r="D559"/>
  <c r="C548" s="1"/>
  <c r="D386" i="6"/>
  <c r="C375" s="1"/>
  <c r="I353"/>
  <c r="C390" s="1"/>
  <c r="H353"/>
  <c r="B390" s="1"/>
  <c r="I364" i="5"/>
  <c r="C407" s="1"/>
  <c r="I304"/>
  <c r="C405" s="1"/>
  <c r="I42"/>
  <c r="C401" s="1"/>
  <c r="H304"/>
  <c r="B405" s="1"/>
  <c r="D403"/>
  <c r="C392" s="1"/>
  <c r="H364"/>
  <c r="B407" s="1"/>
  <c r="H42"/>
  <c r="B401" s="1"/>
  <c r="I339"/>
  <c r="C406" s="1"/>
  <c r="I72"/>
  <c r="C402" s="1"/>
  <c r="H72"/>
  <c r="B402" s="1"/>
  <c r="H4"/>
  <c r="B400" s="1"/>
  <c r="H469" i="3"/>
  <c r="B531" s="1"/>
  <c r="H202"/>
  <c r="B528" s="1"/>
  <c r="I469"/>
  <c r="C531" s="1"/>
  <c r="I168" i="5"/>
  <c r="C404" s="1"/>
  <c r="H168"/>
  <c r="B404" s="1"/>
  <c r="D383" i="6" l="1"/>
  <c r="C372" s="1"/>
  <c r="D567" i="8"/>
  <c r="C556" s="1"/>
  <c r="A15" i="12"/>
  <c r="D530" i="3"/>
  <c r="C519" s="1"/>
  <c r="D13" i="12"/>
  <c r="D15"/>
  <c r="D406" i="5"/>
  <c r="C395" s="1"/>
  <c r="D524" i="3"/>
  <c r="C513" s="1"/>
  <c r="D461" i="4"/>
  <c r="C450" s="1"/>
  <c r="D457"/>
  <c r="C446" s="1"/>
  <c r="D564" i="8"/>
  <c r="C553" s="1"/>
  <c r="D563"/>
  <c r="C552" s="1"/>
  <c r="D389" i="6"/>
  <c r="C378" s="1"/>
  <c r="D387"/>
  <c r="C376" s="1"/>
  <c r="D384"/>
  <c r="C373" s="1"/>
  <c r="D560" i="7"/>
  <c r="C549" s="1"/>
  <c r="D556"/>
  <c r="C545" s="1"/>
  <c r="D462" i="4"/>
  <c r="C451" s="1"/>
  <c r="D456"/>
  <c r="C445" s="1"/>
  <c r="D458"/>
  <c r="C447" s="1"/>
  <c r="D459"/>
  <c r="C448" s="1"/>
  <c r="D460"/>
  <c r="C449" s="1"/>
  <c r="B464"/>
  <c r="C464"/>
  <c r="D463"/>
  <c r="C452" s="1"/>
  <c r="D527" i="3"/>
  <c r="C516" s="1"/>
  <c r="D526"/>
  <c r="C515" s="1"/>
  <c r="D525"/>
  <c r="C514" s="1"/>
  <c r="D565" i="8"/>
  <c r="C554" s="1"/>
  <c r="D562"/>
  <c r="C551" s="1"/>
  <c r="C568"/>
  <c r="D561"/>
  <c r="C550" s="1"/>
  <c r="C562" i="7"/>
  <c r="D390" i="6"/>
  <c r="C379" s="1"/>
  <c r="D388"/>
  <c r="C377" s="1"/>
  <c r="D385"/>
  <c r="C374" s="1"/>
  <c r="C391"/>
  <c r="D405" i="5"/>
  <c r="C394" s="1"/>
  <c r="D401"/>
  <c r="C390" s="1"/>
  <c r="D529" i="3"/>
  <c r="C518" s="1"/>
  <c r="C532"/>
  <c r="D407" i="5"/>
  <c r="C396" s="1"/>
  <c r="D566" i="8"/>
  <c r="C555" s="1"/>
  <c r="B562" i="7"/>
  <c r="D561"/>
  <c r="C550" s="1"/>
  <c r="D404" i="5"/>
  <c r="C393" s="1"/>
  <c r="D402"/>
  <c r="C391" s="1"/>
  <c r="A13" i="12"/>
  <c r="C408" i="5"/>
  <c r="B13" i="12"/>
  <c r="C15"/>
  <c r="B15"/>
  <c r="C13"/>
  <c r="D528" i="3"/>
  <c r="C517" s="1"/>
  <c r="B568" i="8"/>
  <c r="B391" i="6"/>
  <c r="D400" i="5"/>
  <c r="C389" s="1"/>
  <c r="B408"/>
  <c r="D531" i="3"/>
  <c r="C520" s="1"/>
  <c r="B532"/>
  <c r="B4" i="12" l="1"/>
  <c r="D562" i="7"/>
  <c r="D464" i="4"/>
  <c r="C443" s="1"/>
  <c r="A6" i="12" s="1"/>
  <c r="D568" i="8"/>
  <c r="D391" i="6"/>
  <c r="D532" i="3"/>
  <c r="C511" s="1"/>
  <c r="A4" i="12" s="1"/>
  <c r="D408" i="5"/>
  <c r="C387" s="1"/>
  <c r="A8" i="12" s="1"/>
  <c r="C547" i="8" l="1"/>
  <c r="C8" i="12" s="1"/>
  <c r="C541" i="7"/>
  <c r="C6" i="12" s="1"/>
  <c r="C370" i="6"/>
  <c r="C4" i="12" s="1"/>
</calcChain>
</file>

<file path=xl/sharedStrings.xml><?xml version="1.0" encoding="utf-8"?>
<sst xmlns="http://schemas.openxmlformats.org/spreadsheetml/2006/main" count="7528" uniqueCount="2695">
  <si>
    <t>Standard A1</t>
  </si>
  <si>
    <t>Standard A2</t>
  </si>
  <si>
    <t xml:space="preserve">Standard A3 </t>
  </si>
  <si>
    <t>Standard A4</t>
  </si>
  <si>
    <t>The facility provides services as mandated in the National Health Programmes /State scheme(s).</t>
  </si>
  <si>
    <t>Standard B1</t>
  </si>
  <si>
    <t>Standard B2</t>
  </si>
  <si>
    <t xml:space="preserve">Services are delivered in a manner that is sensitive to gender, religious and cultural needs, and there are no barrier on account of physical, economic, cultural or social status. </t>
  </si>
  <si>
    <t>Standard B3</t>
  </si>
  <si>
    <t>Standard B4</t>
  </si>
  <si>
    <t>The facility ensures that there are no financial barrier to access, and that there is financial protection given from the cost of hospital services.</t>
  </si>
  <si>
    <t>Standard C1</t>
  </si>
  <si>
    <t>The facility has infrastructure for delivery of assured services, and available infrastructure meets the prevalent norms</t>
  </si>
  <si>
    <t>Standard C2</t>
  </si>
  <si>
    <t>Standard C3</t>
  </si>
  <si>
    <t>Standard C4</t>
  </si>
  <si>
    <t>The facility provides drugs and consumables required for assured services.</t>
  </si>
  <si>
    <t>Standard C5</t>
  </si>
  <si>
    <t>The facility has equipment &amp; instruments required for assured list of services.</t>
  </si>
  <si>
    <t>Standard D1</t>
  </si>
  <si>
    <t>Standard D2</t>
  </si>
  <si>
    <t>Standard D3</t>
  </si>
  <si>
    <t>The facility ensures availability of diet, linen, water and power backup as per requirement of service delivery &amp; support services norms</t>
  </si>
  <si>
    <t>Standard D4</t>
  </si>
  <si>
    <t xml:space="preserve">The facility has defined and established procedures for promoting public participation in management of hospital transparency and accountability.  </t>
  </si>
  <si>
    <t>Standard D5</t>
  </si>
  <si>
    <t>Hospital has defined and established procedures for Financial Management  &amp;  monitoring of quality of outsourced services.</t>
  </si>
  <si>
    <t>Standard D6</t>
  </si>
  <si>
    <t>Standard D7</t>
  </si>
  <si>
    <t xml:space="preserve">Roles &amp; Responsibilities of administrative and clinical staff are determined as per govt. regulations and standards operating procedures.  </t>
  </si>
  <si>
    <t>Standard E1</t>
  </si>
  <si>
    <t xml:space="preserve">The facility has defined procedures for registration,  consultation and admission of patients. </t>
  </si>
  <si>
    <t>Standard E2</t>
  </si>
  <si>
    <t>Standard E3</t>
  </si>
  <si>
    <t>The facility has defined and established procedures for nursing care</t>
  </si>
  <si>
    <t>Standard E4</t>
  </si>
  <si>
    <t>Standard E5</t>
  </si>
  <si>
    <t>Standard E6</t>
  </si>
  <si>
    <t>Standard E7</t>
  </si>
  <si>
    <t xml:space="preserve">The facility has defined and established procedures for Emergency Services and Disaster Management </t>
  </si>
  <si>
    <t>Standard E8</t>
  </si>
  <si>
    <t>Maternal &amp; Child Health Services</t>
  </si>
  <si>
    <t>Standard E9</t>
  </si>
  <si>
    <t xml:space="preserve">The facility has established procedures for Antenatal care as per  guidelines </t>
  </si>
  <si>
    <t>Standard E10</t>
  </si>
  <si>
    <t xml:space="preserve">The facility has established procedures for Intranatal care as per guidelines </t>
  </si>
  <si>
    <t>Standard E11</t>
  </si>
  <si>
    <t>Standard E12</t>
  </si>
  <si>
    <t>Standard E13</t>
  </si>
  <si>
    <t>Standard E14</t>
  </si>
  <si>
    <t xml:space="preserve">The facility provides Adolescent Reproductive and Sexual Health services as per guidelines  </t>
  </si>
  <si>
    <t>National Health Programmes</t>
  </si>
  <si>
    <t>Standard E15</t>
  </si>
  <si>
    <t>Standard F1</t>
  </si>
  <si>
    <t>Standard F2</t>
  </si>
  <si>
    <t>The facility has defined and Implemented procedures for ensuring hand hygiene practices and antisepsis</t>
  </si>
  <si>
    <t>Standard F3</t>
  </si>
  <si>
    <t>Standard F4</t>
  </si>
  <si>
    <t xml:space="preserve">The facility has standard procedures for processing of equipment and instruments </t>
  </si>
  <si>
    <t>Standard F5</t>
  </si>
  <si>
    <t>Standard F6</t>
  </si>
  <si>
    <t>Standard G1</t>
  </si>
  <si>
    <t xml:space="preserve">The facility has defined and established organizational framework &amp;  Quality policy for Quality Assurance </t>
  </si>
  <si>
    <t>Standard G2</t>
  </si>
  <si>
    <t>Standard G3</t>
  </si>
  <si>
    <t>Standard G4</t>
  </si>
  <si>
    <t xml:space="preserve">Standard H1 </t>
  </si>
  <si>
    <t xml:space="preserve">The facility measures Productivity Indicators and ensures compliance with State/National benchmarks </t>
  </si>
  <si>
    <t xml:space="preserve">Standard H2 </t>
  </si>
  <si>
    <t>Standard H3</t>
  </si>
  <si>
    <t>Standard H4</t>
  </si>
  <si>
    <t>Facility provides primary level curative services</t>
  </si>
  <si>
    <t>ME A1.1</t>
  </si>
  <si>
    <t>The facility provides treatment of common ailments</t>
  </si>
  <si>
    <t>ME A1.2</t>
  </si>
  <si>
    <t xml:space="preserve">The facility provides Accident &amp; Emergency Services    </t>
  </si>
  <si>
    <t>ME A1.3</t>
  </si>
  <si>
    <t xml:space="preserve">The facility provides AYUSH Services </t>
  </si>
  <si>
    <t>ME A1.4</t>
  </si>
  <si>
    <t>ME A1.5</t>
  </si>
  <si>
    <t xml:space="preserve">The facility provides RMNCHA Services </t>
  </si>
  <si>
    <t>ME A2.1</t>
  </si>
  <si>
    <t>ME A2.2</t>
  </si>
  <si>
    <t>ME A2.3</t>
  </si>
  <si>
    <t>ME A2.4</t>
  </si>
  <si>
    <t>ME A2.5</t>
  </si>
  <si>
    <t xml:space="preserve">ME A3.1 </t>
  </si>
  <si>
    <t xml:space="preserve">The Facility provides Laboratory Services </t>
  </si>
  <si>
    <t>ME A3.2</t>
  </si>
  <si>
    <t xml:space="preserve">The Facility provides other diagnostic services </t>
  </si>
  <si>
    <t>ME A3.3</t>
  </si>
  <si>
    <t>The facility provides pharmacy services</t>
  </si>
  <si>
    <t>ME A3.4</t>
  </si>
  <si>
    <t>The facility provides medico legal services</t>
  </si>
  <si>
    <t>ME A3.5</t>
  </si>
  <si>
    <t>ME A4.1</t>
  </si>
  <si>
    <t xml:space="preserve">The facility provides services under National Vector Borne Disease Control Programme as per guidelines </t>
  </si>
  <si>
    <t>ME A4.2</t>
  </si>
  <si>
    <t xml:space="preserve">The facility provides services under Revised National TB Control Programme as per guidelines </t>
  </si>
  <si>
    <t>ME A4.3</t>
  </si>
  <si>
    <t>The facility provides services under National Leprosy Eradication Programme as per guidelines</t>
  </si>
  <si>
    <t>ME A4.4</t>
  </si>
  <si>
    <t>The facility provides services under National AIDS Control Programme as per guidelines</t>
  </si>
  <si>
    <t>ME A4.5</t>
  </si>
  <si>
    <t xml:space="preserve">The facility provides services under National Programme for control of Blindness as per guidelines </t>
  </si>
  <si>
    <t>ME A4.6</t>
  </si>
  <si>
    <t xml:space="preserve">The facility provides services under Mental Health Programme  as per guidelines </t>
  </si>
  <si>
    <t>ME A4.7</t>
  </si>
  <si>
    <t xml:space="preserve">The facility provides services under National Programme for the health care of the elderly as per guidelines </t>
  </si>
  <si>
    <t>ME A4.8</t>
  </si>
  <si>
    <t xml:space="preserve">The facility provides services under National Programme for Prevention and control of Cancer, Diabetes, Cardiovascular diseases &amp; Stroke (NPCDCS)  as per guidelines </t>
  </si>
  <si>
    <t>ME A4.9</t>
  </si>
  <si>
    <t>ME A4.10</t>
  </si>
  <si>
    <t>The facility provide services under National health Programme for prevention and control of deafness as per guidelines</t>
  </si>
  <si>
    <t>ME A4.11</t>
  </si>
  <si>
    <t>The facility provides services under School Health Programme as per guidelines</t>
  </si>
  <si>
    <t>ME A4.12</t>
  </si>
  <si>
    <t>ME A4.13</t>
  </si>
  <si>
    <t>The facility provides services under National Iodine deficiency Programme as per guidelines</t>
  </si>
  <si>
    <t>ME A4.14</t>
  </si>
  <si>
    <t>ME A4.15</t>
  </si>
  <si>
    <t>ME B1.1</t>
  </si>
  <si>
    <t xml:space="preserve">The facility has uniform and user-friendly signage system </t>
  </si>
  <si>
    <t>ME B1.2</t>
  </si>
  <si>
    <t>ME B1.3</t>
  </si>
  <si>
    <t>ME B1.4</t>
  </si>
  <si>
    <t>Patients &amp; visitors are sensitised and educated through appropriate IEC / BCC approaches</t>
  </si>
  <si>
    <t>ME B1.5</t>
  </si>
  <si>
    <t>ME B1.6</t>
  </si>
  <si>
    <t>ME B1.7</t>
  </si>
  <si>
    <t>ME B1.8</t>
  </si>
  <si>
    <t>ME B2.1</t>
  </si>
  <si>
    <t>ME B2.2</t>
  </si>
  <si>
    <t>ME B2.3</t>
  </si>
  <si>
    <t xml:space="preserve">Access to facility is provided without any physical barrier </t>
  </si>
  <si>
    <t>ME B2.4</t>
  </si>
  <si>
    <t xml:space="preserve">There is no discrimination on basis of social and economic status of the patients </t>
  </si>
  <si>
    <t>The facility maintains privacy, confidentiality &amp; dignity of patient, and has a system for guarding patient related information.</t>
  </si>
  <si>
    <t>ME B3.1</t>
  </si>
  <si>
    <t xml:space="preserve">Adequate visual privacy is provided at every point of care </t>
  </si>
  <si>
    <t>ME B3.2</t>
  </si>
  <si>
    <t>ME B3.3</t>
  </si>
  <si>
    <t>ME B3.4</t>
  </si>
  <si>
    <t>ME B4.1</t>
  </si>
  <si>
    <t>ME B4.2</t>
  </si>
  <si>
    <t>ME B4.3</t>
  </si>
  <si>
    <t>ME B4.4</t>
  </si>
  <si>
    <t>ME B4.5</t>
  </si>
  <si>
    <t>ME C1.1</t>
  </si>
  <si>
    <t xml:space="preserve">Departments have adequate space as per patient or work load  </t>
  </si>
  <si>
    <t>ME C1.2</t>
  </si>
  <si>
    <t xml:space="preserve">Amenities for Patients &amp; Staff are available as per load </t>
  </si>
  <si>
    <t>ME C1.3</t>
  </si>
  <si>
    <t>ME C1.4</t>
  </si>
  <si>
    <t>The facility has adequate circulation area and open spaces according to need and local law</t>
  </si>
  <si>
    <t>ME C1.5</t>
  </si>
  <si>
    <t xml:space="preserve">The facility has infrastructure for intramural and extramural communication </t>
  </si>
  <si>
    <t xml:space="preserve">The facility ensures the physical safety including fire safety of the infrastructure. </t>
  </si>
  <si>
    <t>ME C2.1</t>
  </si>
  <si>
    <t>ME C2.2</t>
  </si>
  <si>
    <t xml:space="preserve">The facility ensures safety of electrical establishment </t>
  </si>
  <si>
    <t>ME C2.3</t>
  </si>
  <si>
    <t>ME C2.4</t>
  </si>
  <si>
    <t xml:space="preserve">The facility has adequate qualified and trained staff,  required for providing the assured services to the current case load </t>
  </si>
  <si>
    <t>ME C3.1</t>
  </si>
  <si>
    <t xml:space="preserve">The facility has adequate medical officers as per service provision and work load </t>
  </si>
  <si>
    <t>ME C3.2</t>
  </si>
  <si>
    <t xml:space="preserve">The facility has adequate nursing staff /Paramedic as per service provision and work load </t>
  </si>
  <si>
    <t>ME C3.3</t>
  </si>
  <si>
    <t xml:space="preserve">The facility has adequate Health workers as per requirement </t>
  </si>
  <si>
    <t>ME C3.4</t>
  </si>
  <si>
    <t xml:space="preserve">The facility has adequate support staff </t>
  </si>
  <si>
    <t>ME C3.5</t>
  </si>
  <si>
    <t>ME C3.6</t>
  </si>
  <si>
    <t>ME C4.1</t>
  </si>
  <si>
    <t xml:space="preserve">The departments have availability of adequate drugs at point of use </t>
  </si>
  <si>
    <t>ME C4.2</t>
  </si>
  <si>
    <t xml:space="preserve">The departments have adequate consumables at point of use </t>
  </si>
  <si>
    <t>ME C4.3</t>
  </si>
  <si>
    <t>ME C5.1</t>
  </si>
  <si>
    <t xml:space="preserve">Availability of equipment &amp; instruments for examination &amp; monitoring of patients </t>
  </si>
  <si>
    <t>ME C5.2</t>
  </si>
  <si>
    <t>ME C5.3</t>
  </si>
  <si>
    <t>ME C5.4</t>
  </si>
  <si>
    <t>ME C5.5</t>
  </si>
  <si>
    <t>ME C5.6</t>
  </si>
  <si>
    <t>Availability of functional equipment and instruments for support &amp; outreach services</t>
  </si>
  <si>
    <t>ME C5.7</t>
  </si>
  <si>
    <t>ME D1.1</t>
  </si>
  <si>
    <t>The facility has  system for maintenance of critical Equipment</t>
  </si>
  <si>
    <t>ME D1.2</t>
  </si>
  <si>
    <t xml:space="preserve">The facility has procedure for calibration of measuring Equipment </t>
  </si>
  <si>
    <t>ME D1.3</t>
  </si>
  <si>
    <t>Operating and maintenance instructions are available with the users of equipment</t>
  </si>
  <si>
    <t>ME D1.4</t>
  </si>
  <si>
    <t>ME D1.5</t>
  </si>
  <si>
    <t>The facility ensures  comfortable environment for patients and service providers</t>
  </si>
  <si>
    <t>ME D1.6</t>
  </si>
  <si>
    <r>
      <t>Exterior</t>
    </r>
    <r>
      <rPr>
        <sz val="12"/>
        <color theme="1"/>
        <rFont val="Calibri"/>
        <family val="2"/>
        <scheme val="minor"/>
      </rPr>
      <t xml:space="preserve"> of the  facility building is maintained appropriately </t>
    </r>
  </si>
  <si>
    <t>ME D1.7</t>
  </si>
  <si>
    <t>ME D1.8</t>
  </si>
  <si>
    <r>
      <rPr>
        <sz val="12"/>
        <color theme="1"/>
        <rFont val="Calibri"/>
        <family val="2"/>
        <scheme val="minor"/>
      </rPr>
      <t xml:space="preserve">Facility </t>
    </r>
    <r>
      <rPr>
        <sz val="12"/>
        <color theme="1"/>
        <rFont val="Calibri"/>
        <family val="2"/>
        <scheme val="minor"/>
      </rPr>
      <t xml:space="preserve"> infrastructure is adequately maintained </t>
    </r>
  </si>
  <si>
    <t>ME D1.9</t>
  </si>
  <si>
    <t>ME D1.10</t>
  </si>
  <si>
    <t>ME D1.11</t>
  </si>
  <si>
    <t>ME D1.12</t>
  </si>
  <si>
    <t>ME D1.13</t>
  </si>
  <si>
    <t>The facility has defined procedures for storage, inventory management and dispensing of drugs in pharmacy and patient care areas</t>
  </si>
  <si>
    <t>ME D2.1</t>
  </si>
  <si>
    <r>
      <t xml:space="preserve">There is established procedure for </t>
    </r>
    <r>
      <rPr>
        <sz val="12"/>
        <color theme="1"/>
        <rFont val="Calibri"/>
        <family val="2"/>
        <scheme val="minor"/>
      </rPr>
      <t>Estimation,</t>
    </r>
    <r>
      <rPr>
        <sz val="12"/>
        <color theme="1"/>
        <rFont val="Calibri"/>
        <family val="2"/>
        <scheme val="minor"/>
      </rPr>
      <t xml:space="preserve"> indenting </t>
    </r>
    <r>
      <rPr>
        <sz val="12"/>
        <color theme="1"/>
        <rFont val="Calibri"/>
        <family val="2"/>
        <scheme val="minor"/>
      </rPr>
      <t xml:space="preserve">&amp; Procurement of </t>
    </r>
    <r>
      <rPr>
        <sz val="12"/>
        <color theme="1"/>
        <rFont val="Calibri"/>
        <family val="2"/>
        <scheme val="minor"/>
      </rPr>
      <t xml:space="preserve">drugs and consumables </t>
    </r>
  </si>
  <si>
    <t>ME D2.2</t>
  </si>
  <si>
    <t>The facility ensures proper storage of drugs and consumables</t>
  </si>
  <si>
    <t>ME D2.3</t>
  </si>
  <si>
    <t xml:space="preserve">The facility ensures management of expiry and near expiry drugs </t>
  </si>
  <si>
    <t>ME D2.4</t>
  </si>
  <si>
    <t>The facility has established procedure for inventory management techniques</t>
  </si>
  <si>
    <t>ME D2.5</t>
  </si>
  <si>
    <t>ME D3.1</t>
  </si>
  <si>
    <t>ME D3.2</t>
  </si>
  <si>
    <t>ME D3.3</t>
  </si>
  <si>
    <t xml:space="preserve">The facility provides diets according to nutritional requirements of the patients </t>
  </si>
  <si>
    <t>ME D3.4</t>
  </si>
  <si>
    <t xml:space="preserve">The facility provides Clean and adequate linen as per requirement </t>
  </si>
  <si>
    <t>ME D4.1</t>
  </si>
  <si>
    <t>ME D4.2</t>
  </si>
  <si>
    <t>The facility has established procedures for community based monitoring of its services</t>
  </si>
  <si>
    <t>ME D4.3</t>
  </si>
  <si>
    <t>ME D5.1</t>
  </si>
  <si>
    <t xml:space="preserve">The facility ensures the proper utilization of fund provided to it </t>
  </si>
  <si>
    <t>ME D5.2</t>
  </si>
  <si>
    <t xml:space="preserve">The facility ensures proper planning and requisition of resources based on its need </t>
  </si>
  <si>
    <t>ME D5.3</t>
  </si>
  <si>
    <t>ME D5.4</t>
  </si>
  <si>
    <t xml:space="preserve">The facility is compliant with all statutory and regulatory requirement imposed by local, state or central government  </t>
  </si>
  <si>
    <t>ME D6.1</t>
  </si>
  <si>
    <t>ME D6.2</t>
  </si>
  <si>
    <t xml:space="preserve">Updated copies of relevant laws, regulations and government orders are available at the facility </t>
  </si>
  <si>
    <t>ME D6.3</t>
  </si>
  <si>
    <t>The facility ensures its processes are in compliance with statutory &amp; legal requirement</t>
  </si>
  <si>
    <t>ME D7.1</t>
  </si>
  <si>
    <t>ME D7.2</t>
  </si>
  <si>
    <t xml:space="preserve">The facility has a established procedure for duty roster and deputation to different departments </t>
  </si>
  <si>
    <t>ME D7.3</t>
  </si>
  <si>
    <t>Hospital has defined and established procedure for monitoring &amp; reporting of National Health Program as per state specifications</t>
  </si>
  <si>
    <t>ME D8.1</t>
  </si>
  <si>
    <t>ME D8.2</t>
  </si>
  <si>
    <t>ME D8.3</t>
  </si>
  <si>
    <t>The facility provides monitoring &amp; reporting  services under National Leprosy Eradication Programme as per guidelines</t>
  </si>
  <si>
    <t>ME D8.4</t>
  </si>
  <si>
    <t>ME D8.5</t>
  </si>
  <si>
    <t xml:space="preserve">The facility provides monitoring &amp; reporting services under National Programme for control of Blindness as per guidelines </t>
  </si>
  <si>
    <t>ME D8.6</t>
  </si>
  <si>
    <t>ME D8.7</t>
  </si>
  <si>
    <t xml:space="preserve">The facility provides monitoring &amp; reporting services under National Programme for the health care of the elderly as per guidelines </t>
  </si>
  <si>
    <t>ME D8.8</t>
  </si>
  <si>
    <t>ME D8.9</t>
  </si>
  <si>
    <t>ME D8.10</t>
  </si>
  <si>
    <t>ME D8.11</t>
  </si>
  <si>
    <t>ME D8.12</t>
  </si>
  <si>
    <t>ME D8.13</t>
  </si>
  <si>
    <t>ME D8.14</t>
  </si>
  <si>
    <t xml:space="preserve">Area of Concern - E Clinical Services </t>
  </si>
  <si>
    <t>ME E1.1</t>
  </si>
  <si>
    <t xml:space="preserve">The facility has established procedure for registration of patients </t>
  </si>
  <si>
    <t>ME E1.2</t>
  </si>
  <si>
    <t xml:space="preserve">The facility has a established procedure for OPD consultation </t>
  </si>
  <si>
    <t>ME E1.3</t>
  </si>
  <si>
    <t xml:space="preserve">There is established procedure for admission of patients </t>
  </si>
  <si>
    <t>The facility has  procedures for continuity of care of patient.</t>
  </si>
  <si>
    <t>ME E2.1</t>
  </si>
  <si>
    <t>ME E2.3</t>
  </si>
  <si>
    <t>The facility provides appropriate referral linkages  for transfer to other/higher facilities to assure the continuity of care.</t>
  </si>
  <si>
    <t>ME E2.4</t>
  </si>
  <si>
    <t>ME E3.1</t>
  </si>
  <si>
    <t xml:space="preserve">Procedure for identification of patients is established at the facility </t>
  </si>
  <si>
    <t>ME E3.2</t>
  </si>
  <si>
    <t>Procedure for ensuring timely and accurate nursing care as per treatment plan is established at the facility</t>
  </si>
  <si>
    <t>ME E3.3</t>
  </si>
  <si>
    <t>There is established procedure of patient hand over, whenever staff duty change happens</t>
  </si>
  <si>
    <t>ME E3.4</t>
  </si>
  <si>
    <t xml:space="preserve"> The facility has defined procedure for drug administration &amp; follows standard treatment guidelines defined by state/Central government</t>
  </si>
  <si>
    <t>ME E4.1</t>
  </si>
  <si>
    <t>Medication orders are written legibly and adequately</t>
  </si>
  <si>
    <t>ME E4.2</t>
  </si>
  <si>
    <t xml:space="preserve">There is a procedure to check drug before administration/ dispensing </t>
  </si>
  <si>
    <t>ME E4.3</t>
  </si>
  <si>
    <t xml:space="preserve">There is a system to ensure right medicine is given to right patient </t>
  </si>
  <si>
    <t>ME E4.4</t>
  </si>
  <si>
    <t>ME E4.5</t>
  </si>
  <si>
    <t>The facility ensures that drugs are prescribed in generic name only</t>
  </si>
  <si>
    <t>ME E4.6</t>
  </si>
  <si>
    <t>There is procedure of rational use of drugs</t>
  </si>
  <si>
    <t>ME E4.7</t>
  </si>
  <si>
    <t xml:space="preserve">Drugs are prescribed according to Standard Treatment Guidelines </t>
  </si>
  <si>
    <t>The facility has defined and established procedures for maintaining, updating of patients’ clinical records and their storage</t>
  </si>
  <si>
    <t>ME E5.1</t>
  </si>
  <si>
    <t>ME E5.2</t>
  </si>
  <si>
    <t>ME E5.3</t>
  </si>
  <si>
    <t xml:space="preserve">Procedures performed are written on patients records </t>
  </si>
  <si>
    <t>ME E5.4</t>
  </si>
  <si>
    <t xml:space="preserve">Adequate form and formats are available at point of use </t>
  </si>
  <si>
    <t>ME E5.5</t>
  </si>
  <si>
    <t xml:space="preserve">Register/records are maintained as per guidelines </t>
  </si>
  <si>
    <t>ME E5.6</t>
  </si>
  <si>
    <t>The facility ensures safe and adequate storage and retrieval  of medical records</t>
  </si>
  <si>
    <t>The facility has defined and established procedures for discharge of patient.</t>
  </si>
  <si>
    <t>ME E6.1</t>
  </si>
  <si>
    <t>ME E6.2</t>
  </si>
  <si>
    <t xml:space="preserve">Case summary and follow-up instructions are provided at the discharge  </t>
  </si>
  <si>
    <t>ME E6.3</t>
  </si>
  <si>
    <t>ME E6.4</t>
  </si>
  <si>
    <t>The facility has established procedure for patients leaving the facility against medical advice, absconding, etc.</t>
  </si>
  <si>
    <t>ME E7.1</t>
  </si>
  <si>
    <t>ME E7.2</t>
  </si>
  <si>
    <t>Emergency protocols are defined and implemented</t>
  </si>
  <si>
    <t>ME E7.3</t>
  </si>
  <si>
    <t xml:space="preserve">The facility has disaster management plan in place </t>
  </si>
  <si>
    <t>ME E7.4</t>
  </si>
  <si>
    <t>ME E7.5</t>
  </si>
  <si>
    <t xml:space="preserve">The facility has defined and established procedures of diagnostic services  </t>
  </si>
  <si>
    <t>ME E8.1</t>
  </si>
  <si>
    <t xml:space="preserve">There are established  procedures for Pre-testing Activities </t>
  </si>
  <si>
    <t>ME E8.2</t>
  </si>
  <si>
    <t xml:space="preserve">There are established  procedures for testing Activities </t>
  </si>
  <si>
    <t>ME E8.3</t>
  </si>
  <si>
    <t xml:space="preserve">There are established  procedures for Post-testing Activities </t>
  </si>
  <si>
    <t>ME E9.1</t>
  </si>
  <si>
    <t>ME E9.2</t>
  </si>
  <si>
    <t>There is an established procedure for History taking, Physical examination, and counselling of each antenatal woman, visiting the facility.</t>
  </si>
  <si>
    <t>ME E9.3</t>
  </si>
  <si>
    <t>The facility ensures of drugs &amp; diagnostics are prescribed as per protocol</t>
  </si>
  <si>
    <t>ME E9.4</t>
  </si>
  <si>
    <t>ME E9.5</t>
  </si>
  <si>
    <t xml:space="preserve">There is an established procedure for identification and management of anaemia </t>
  </si>
  <si>
    <t>ME E9.6</t>
  </si>
  <si>
    <t>Counselling of pregnant women is done as per standard protocol and gestational age</t>
  </si>
  <si>
    <t>ME E10.1</t>
  </si>
  <si>
    <t>ME E10.2</t>
  </si>
  <si>
    <t>There is established procedure for management/Referral of Obstetrics Emergencies as per scope of services.</t>
  </si>
  <si>
    <t>ME E10.3</t>
  </si>
  <si>
    <t>There is an established procedure for new born resuscitation and newborn care.</t>
  </si>
  <si>
    <t xml:space="preserve">The facility has established procedures for postnatal care as per guidelines </t>
  </si>
  <si>
    <t>ME E11.1</t>
  </si>
  <si>
    <t>ME E11.2</t>
  </si>
  <si>
    <t>ME E11.3</t>
  </si>
  <si>
    <t xml:space="preserve">The facility has established procedures for care of new born, infant and child as per guidelines </t>
  </si>
  <si>
    <t>ME E12.1</t>
  </si>
  <si>
    <t xml:space="preserve">The facility provides immunization services as per guidelines </t>
  </si>
  <si>
    <t>ME E12.2</t>
  </si>
  <si>
    <t>Triage, Assessment &amp; Management of newborns having 
emergency signs are done as per guidelines</t>
  </si>
  <si>
    <t>ME E12.3</t>
  </si>
  <si>
    <t>ME E12.4</t>
  </si>
  <si>
    <t>ME E12.5</t>
  </si>
  <si>
    <t>ME E12.6</t>
  </si>
  <si>
    <t>ME E13.1</t>
  </si>
  <si>
    <t xml:space="preserve">Family planning counselling services provided as per guidelines </t>
  </si>
  <si>
    <t>ME E13.2</t>
  </si>
  <si>
    <t>ME E13.3</t>
  </si>
  <si>
    <t>ME E13.4</t>
  </si>
  <si>
    <t>ME E13.5</t>
  </si>
  <si>
    <t>ME E14.1</t>
  </si>
  <si>
    <t>The facility provides Promotive ARSH Services</t>
  </si>
  <si>
    <t>ME E14.2</t>
  </si>
  <si>
    <t>The facility provides Preventive ARSH Services</t>
  </si>
  <si>
    <t>ME E14.3</t>
  </si>
  <si>
    <t>The facility Provides Curative ARSH Services</t>
  </si>
  <si>
    <t>ME E14.4</t>
  </si>
  <si>
    <t>The facility Provides Referral Services for ARSH</t>
  </si>
  <si>
    <t xml:space="preserve">The facility provides National health Programme as per operational/Clinical Guidelines </t>
  </si>
  <si>
    <t>ME E15.1</t>
  </si>
  <si>
    <t>ME E15.2</t>
  </si>
  <si>
    <t>ME E15.3</t>
  </si>
  <si>
    <t>ME E15.4</t>
  </si>
  <si>
    <t>ME E15.5</t>
  </si>
  <si>
    <t>ME E15.6</t>
  </si>
  <si>
    <t>ME E15.7</t>
  </si>
  <si>
    <t>ME E15.8</t>
  </si>
  <si>
    <t xml:space="preserve">The facility provides service under National Programme for Prevention and Control of cancer, diabetes, cardiovascular diseases &amp; stroke (NPCDCS)  as per guidelines </t>
  </si>
  <si>
    <t>ME E15.9</t>
  </si>
  <si>
    <t>ME E15.10</t>
  </si>
  <si>
    <t>ME E15.11</t>
  </si>
  <si>
    <t>ME E15.12</t>
  </si>
  <si>
    <t>ME E15.13</t>
  </si>
  <si>
    <t>ME E15.14</t>
  </si>
  <si>
    <t>The facility has infection control Programme and procedures in place for prevention and measurement of hospital associated infection</t>
  </si>
  <si>
    <t>ME F1.1</t>
  </si>
  <si>
    <t>ME F1.2</t>
  </si>
  <si>
    <t>ME F2.1</t>
  </si>
  <si>
    <t xml:space="preserve">Hand washing facilities are provided at point of use </t>
  </si>
  <si>
    <t>ME F2.2</t>
  </si>
  <si>
    <t xml:space="preserve">The facility staff is trained in hand washing practices and they adhere to standard hand washing practices </t>
  </si>
  <si>
    <t>ME F2.3</t>
  </si>
  <si>
    <t>ME F3.1</t>
  </si>
  <si>
    <t>ME F3.2</t>
  </si>
  <si>
    <t xml:space="preserve">The facility staff adheres to standard personal protection practices </t>
  </si>
  <si>
    <t>ME F4.1</t>
  </si>
  <si>
    <t>ME F4.2</t>
  </si>
  <si>
    <t xml:space="preserve">The facility ensures standard practices and materials for disinfection and sterilization of instruments and equipment </t>
  </si>
  <si>
    <t xml:space="preserve">Physical layout and environmental control of the patient care areas ensures infection prevention </t>
  </si>
  <si>
    <t>ME F5.1</t>
  </si>
  <si>
    <t xml:space="preserve">Layout of the department is conducive for the infection control practices </t>
  </si>
  <si>
    <t>ME F5.2</t>
  </si>
  <si>
    <t xml:space="preserve">The facility ensures availability of  standard materials for cleaning and disinfection of patient care areas </t>
  </si>
  <si>
    <t>ME F5.3</t>
  </si>
  <si>
    <t xml:space="preserve">The facility has defined and established procedures for segregation, collection, treatment and disposal of Bio Medical and hazardous Waste. </t>
  </si>
  <si>
    <t>ME F6.1</t>
  </si>
  <si>
    <t>The facility Ensures segregation of Bio Medical Waste as per guidelines and 'on-site' management of waste is carried out as per guidelines</t>
  </si>
  <si>
    <t>ME F6.2</t>
  </si>
  <si>
    <t xml:space="preserve">The facility ensures management of sharps as per guidelines </t>
  </si>
  <si>
    <t>ME F6.3</t>
  </si>
  <si>
    <t xml:space="preserve">The facility ensures transportation and disposal of waste as per guidelines </t>
  </si>
  <si>
    <t>ME G1.1</t>
  </si>
  <si>
    <t xml:space="preserve">The facility has a quality team in place </t>
  </si>
  <si>
    <t>ME G1.2</t>
  </si>
  <si>
    <t>ME G1.3</t>
  </si>
  <si>
    <t>ME G1.4</t>
  </si>
  <si>
    <t>The facility reviews quality of its services at periodic intervals</t>
  </si>
  <si>
    <t>The facility has established system for patient and employee satisfaction</t>
  </si>
  <si>
    <t>ME G2.1</t>
  </si>
  <si>
    <t>ME G2.2</t>
  </si>
  <si>
    <t>ME G2.3</t>
  </si>
  <si>
    <t xml:space="preserve">The facility prepares the action plans for the areas, contributing to low satisfaction of patients </t>
  </si>
  <si>
    <t>The facility have established system for assuring and improving quality of Clinical &amp; support services by internal &amp; external program.</t>
  </si>
  <si>
    <t>ME G3.1</t>
  </si>
  <si>
    <t>The facility has established internal quality assurance programme</t>
  </si>
  <si>
    <t>ME G3.2</t>
  </si>
  <si>
    <t xml:space="preserve">The facility has established external assurance programmes </t>
  </si>
  <si>
    <t>ME G3.3</t>
  </si>
  <si>
    <t xml:space="preserve">The facility conducts the periodic prescription/ medical/death audits </t>
  </si>
  <si>
    <t>ME G3.4</t>
  </si>
  <si>
    <t>The facility ensures non compliances are enumerated and recorded adequately</t>
  </si>
  <si>
    <t>ME G3.5</t>
  </si>
  <si>
    <t xml:space="preserve">Action plan is made on the gaps found in the assessment / audit process </t>
  </si>
  <si>
    <t>ME G3.6</t>
  </si>
  <si>
    <t xml:space="preserve">Corrective and preventive actions are taken to address issues, observed in the assessment &amp; audit </t>
  </si>
  <si>
    <t>ME G3.7</t>
  </si>
  <si>
    <t xml:space="preserve">The facility uses method for quality improvement in services </t>
  </si>
  <si>
    <t>ME G3.8</t>
  </si>
  <si>
    <t xml:space="preserve">The facility uses tools for quality improvement in services </t>
  </si>
  <si>
    <t xml:space="preserve">The facility has established, documented implemented and maintained Standard Operating Procedures for all key processes and support services. </t>
  </si>
  <si>
    <t>ME G4.1</t>
  </si>
  <si>
    <t>ME G4.2</t>
  </si>
  <si>
    <t xml:space="preserve">Standard Operating Procedures adequately describes process and procedures </t>
  </si>
  <si>
    <t>ME G4.3</t>
  </si>
  <si>
    <t>ME G4.4</t>
  </si>
  <si>
    <t>Area of Concern - H Outcomes</t>
  </si>
  <si>
    <t>ME H1.1</t>
  </si>
  <si>
    <t>ME H1.2</t>
  </si>
  <si>
    <t>The facility measures Efficiency Indicators and ensure to reach State/National Benchmark</t>
  </si>
  <si>
    <t>ME H2.1</t>
  </si>
  <si>
    <t>ME H2.2</t>
  </si>
  <si>
    <t>The facility measures Clinical Care &amp; Safety Indicators and tries to reach State/National benchmark</t>
  </si>
  <si>
    <t>ME H3.1</t>
  </si>
  <si>
    <t>ME H3.2</t>
  </si>
  <si>
    <t xml:space="preserve">The facility measures Service Quality Indicators and endeavours to reach State/National benchmark </t>
  </si>
  <si>
    <t>ME H4.1</t>
  </si>
  <si>
    <t>ME H4.2</t>
  </si>
  <si>
    <t xml:space="preserve">National Quality Assurance Standards for PHC </t>
  </si>
  <si>
    <t xml:space="preserve">Checklist for OPD </t>
  </si>
  <si>
    <t>Reference No.</t>
  </si>
  <si>
    <t>Checkpoint</t>
  </si>
  <si>
    <t xml:space="preserve">Compliance 
</t>
  </si>
  <si>
    <t>Assessment Method</t>
  </si>
  <si>
    <t xml:space="preserve">Means of Verification </t>
  </si>
  <si>
    <t xml:space="preserve">Remarks </t>
  </si>
  <si>
    <t xml:space="preserve">Area of Concern - A Service Provision </t>
  </si>
  <si>
    <t xml:space="preserve">Availability of Consultation services for common illnesses </t>
  </si>
  <si>
    <t xml:space="preserve">Primary Management of wounds &amp; First Aid </t>
  </si>
  <si>
    <t xml:space="preserve">Incision &amp; drainage, Stitching Dressing </t>
  </si>
  <si>
    <t xml:space="preserve">Emergency Management of Life threatening conditions </t>
  </si>
  <si>
    <t xml:space="preserve">Functional &amp; Dedicated  AYUSH Clinic </t>
  </si>
  <si>
    <t xml:space="preserve">Ayurveda, Unanai, Siddha, Homeopathy, Naturopathy as per State Guidelines </t>
  </si>
  <si>
    <t xml:space="preserve">Services are available for the time period as mandated </t>
  </si>
  <si>
    <t>OPD Services are available for at least 6 Hours in a day</t>
  </si>
  <si>
    <t xml:space="preserve">Emergency Services are functional 24X7 </t>
  </si>
  <si>
    <t xml:space="preserve">At least one ANM/ Nurse/ LHV is available 24X7, MO Should be available on call </t>
  </si>
  <si>
    <t xml:space="preserve">The facility provides curatives &amp; preventive services for the health problems and diseases, prevalent locally. </t>
  </si>
  <si>
    <t>Availability of OPD services for diseases, specifically prevalent locally</t>
  </si>
  <si>
    <t xml:space="preserve">The facility provides Reproductive health  Services </t>
  </si>
  <si>
    <t xml:space="preserve">For Family Planning, Abortion &amp; Infertility </t>
  </si>
  <si>
    <t xml:space="preserve">Provision of Contraceptives </t>
  </si>
  <si>
    <t>Referral &amp; Follow-up services</t>
  </si>
  <si>
    <t xml:space="preserve">For Permanent Methods of Family Planning, Abortion &amp; Infertility </t>
  </si>
  <si>
    <t xml:space="preserve">Safe Abortion Services </t>
  </si>
  <si>
    <t xml:space="preserve">The facility provides Maternal health Services </t>
  </si>
  <si>
    <t xml:space="preserve">Early registration &amp; Minimum 4 ANC Check-up </t>
  </si>
  <si>
    <t xml:space="preserve">Provision of Tetanus Toxoid and IFA </t>
  </si>
  <si>
    <t xml:space="preserve">The facility provides New-born health  Services </t>
  </si>
  <si>
    <t xml:space="preserve">The facility provides Child health Services </t>
  </si>
  <si>
    <t xml:space="preserve">Treatment of Diarrheal , Pneumonia, anaemia etc. </t>
  </si>
  <si>
    <t xml:space="preserve">The facility provides Adolescent health Services </t>
  </si>
  <si>
    <t xml:space="preserve">Availability of Adolescent friendly clinic </t>
  </si>
  <si>
    <t xml:space="preserve">At least for 2 hours on a fixed day in week </t>
  </si>
  <si>
    <t xml:space="preserve">Availability of Drug Dispensing counter </t>
  </si>
  <si>
    <t xml:space="preserve">The facility provides medico legal services </t>
  </si>
  <si>
    <t>Availability of Medico legal Services, as per state's guidelines</t>
  </si>
  <si>
    <t xml:space="preserve">Check for Medico Legal cases (MLC) are recorded  at facility  </t>
  </si>
  <si>
    <t>The facility provides MMU services</t>
  </si>
  <si>
    <t xml:space="preserve">The facility Provides services under Integrated Disease Surveillance Programme as per Guidelines </t>
  </si>
  <si>
    <t>The facility provides services under Universal Immunization Programme</t>
  </si>
  <si>
    <t>The facility provides services under National tobacco Control Programme</t>
  </si>
  <si>
    <t>The facility provides services as per local needs/ State specific health programmes</t>
  </si>
  <si>
    <t xml:space="preserve">The facility provides the information to care seekers, attendants &amp; community about the available  services  and their modalities </t>
  </si>
  <si>
    <t xml:space="preserve">The facility displays the services and entitlements available in its departments </t>
  </si>
  <si>
    <t xml:space="preserve">List of Available drugs prominently displayed at drug dispensing counter </t>
  </si>
  <si>
    <t xml:space="preserve">Should be updated as per current stock </t>
  </si>
  <si>
    <t xml:space="preserve">The facility has established citizen charter, which is followed at all levels </t>
  </si>
  <si>
    <t xml:space="preserve">Availability of Booklets / Leaflets/ brochures in the waiting area for Health education and information about different programmes &amp; schemes </t>
  </si>
  <si>
    <t xml:space="preserve">IEC Corner </t>
  </si>
  <si>
    <t xml:space="preserve">Information is available in local language and easy to understand </t>
  </si>
  <si>
    <t xml:space="preserve">There is established procedures for taking informed consent before treatment and procedures </t>
  </si>
  <si>
    <t xml:space="preserve">Information about the treatment is shared with patients or attendants, regularly </t>
  </si>
  <si>
    <t xml:space="preserve">Patient is informed about the diagnosis, &amp; Treatment Plan </t>
  </si>
  <si>
    <t xml:space="preserve">Ask patients about what they have been communicated about the treatment plan </t>
  </si>
  <si>
    <t xml:space="preserve">A copy of OPD Slip/ Prescription containing Diagnosis &amp; treatment plan, is given to patient  </t>
  </si>
  <si>
    <t>Method of Administration /taking of  the medicines is informed to patient/ their relative by pharmacist as per  doctors prescription at the dispensary</t>
  </si>
  <si>
    <t>The facility has defined and established grievance redressal system in place</t>
  </si>
  <si>
    <t>Services are provided in manner that are sensitive to gender</t>
  </si>
  <si>
    <t xml:space="preserve">Availability of female staff / attendant, if a male doctor examines a female patients </t>
  </si>
  <si>
    <t xml:space="preserve">Dedicated Female OPD </t>
  </si>
  <si>
    <t xml:space="preserve">Specially for ANC clients </t>
  </si>
  <si>
    <t xml:space="preserve">Availability of Breast Feeding Corner </t>
  </si>
  <si>
    <t xml:space="preserve">Religious and cultural preferences of patients and attendants are taken into consideration while delivering services  </t>
  </si>
  <si>
    <t>There is no over crowding in the OPD</t>
  </si>
  <si>
    <t xml:space="preserve">Availability of screen/ curtains in the Examination Area </t>
  </si>
  <si>
    <t xml:space="preserve">One Patient is seen at a time in the clinic </t>
  </si>
  <si>
    <t xml:space="preserve">Confidentiality of patients records and clinical information is maintained </t>
  </si>
  <si>
    <t xml:space="preserve">The facility ensures the behaviours of staff is dignified and respectful, while delivering the services </t>
  </si>
  <si>
    <t xml:space="preserve">Behaviour of staff is empathetic and courteous to patients and visitors </t>
  </si>
  <si>
    <t>The facility ensures privacy and confidentiality to every patient, especially of those conditions having social stigma, and also safeguards vulnerable groups</t>
  </si>
  <si>
    <t xml:space="preserve">HIV, Leprosy , Abortion, domestic Violence, Adolescence pregnancy </t>
  </si>
  <si>
    <t>The facility provides cashless services to pregnant women, mothers and neonates as per prevalent government schemes</t>
  </si>
  <si>
    <t xml:space="preserve">OPD Consultation/ ANC Check up is provided free of cost </t>
  </si>
  <si>
    <t>The facility ensures that drugs prescribed are available at Pharmacy and wards</t>
  </si>
  <si>
    <t xml:space="preserve">It is ensured that facilities for the prescribed investigations are available at the facility </t>
  </si>
  <si>
    <t xml:space="preserve">The facility provide free of cost treatment to Below poverty line patients without administrative hassles </t>
  </si>
  <si>
    <t xml:space="preserve">The facility ensures timely reimbursement of financial entitlements and reimbursement to the patients </t>
  </si>
  <si>
    <t>Area of Concern - C Inputs</t>
  </si>
  <si>
    <t xml:space="preserve">Clinics have adequate space for consultation and examination  </t>
  </si>
  <si>
    <t xml:space="preserve">Availability of Fans, Coolers /Warmers and drinking water facilities as per need </t>
  </si>
  <si>
    <t xml:space="preserve">Availability of functional toilets </t>
  </si>
  <si>
    <t xml:space="preserve">Departments have layout and demarcated areas as per functions </t>
  </si>
  <si>
    <t>There is functional registration counter, which is manned during OPD hours</t>
  </si>
  <si>
    <t xml:space="preserve">Dedicated Clinic for AYUSH Doctor </t>
  </si>
  <si>
    <t xml:space="preserve">Dedicated examination area is provided for each clinic </t>
  </si>
  <si>
    <t xml:space="preserve">Dedicated Drug Dispensing cum Drug Store </t>
  </si>
  <si>
    <t xml:space="preserve">The facility ensures the seismic safety of the infrastructure </t>
  </si>
  <si>
    <t>OPD does not have temporary connections and loosely hanging wires</t>
  </si>
  <si>
    <t xml:space="preserve">Physical condition of buildings are safe for providing patient care </t>
  </si>
  <si>
    <t xml:space="preserve">Floor of OPD is non slippery and even </t>
  </si>
  <si>
    <r>
      <t xml:space="preserve">The facility </t>
    </r>
    <r>
      <rPr>
        <sz val="12"/>
        <color theme="1"/>
        <rFont val="Calibri"/>
        <family val="2"/>
        <scheme val="minor"/>
      </rPr>
      <t xml:space="preserve">Ensures fire Safety Measures including fire fighting equipment </t>
    </r>
  </si>
  <si>
    <t>OPD has functional fire extinguisher</t>
  </si>
  <si>
    <t xml:space="preserve">Availability of Doctors for consultation during OPD hours </t>
  </si>
  <si>
    <t xml:space="preserve">One MO and one Ayush doctor for a minimum of six hours per day and for six days in a week </t>
  </si>
  <si>
    <t>Availability of at least of one staff in Dressing room/Injection room</t>
  </si>
  <si>
    <t>Availability of one Pharmacist at Drug dispensing counter during OPD timings</t>
  </si>
  <si>
    <t xml:space="preserve">Availability of Drugs for ANC services </t>
  </si>
  <si>
    <t xml:space="preserve">IFA Tablets, Inj Tetanus Toxoid </t>
  </si>
  <si>
    <t>Availability of Vaccines at Immunization Clinic</t>
  </si>
  <si>
    <t xml:space="preserve">Availability of Contraceptives for Family Planning services </t>
  </si>
  <si>
    <t>Condoms, IUCD, ECP, OCP</t>
  </si>
  <si>
    <t xml:space="preserve">Availability of disposables in dressing room/ Injection room and  clinics </t>
  </si>
  <si>
    <t xml:space="preserve">examination gloves, Syringes, Dressing material, suture material </t>
  </si>
  <si>
    <t xml:space="preserve">Emergency drug trays are maintained at every point of care, where ever it may be needed </t>
  </si>
  <si>
    <t xml:space="preserve">Emergency Drug Tray is maintained at injection room / Immunization Room </t>
  </si>
  <si>
    <t>Drugs for managing anaphylactic reaction - Inj Adrenalin, Inj Hydrocortisone Sodium Succinate, Injection Chlorpheniramine, 
IV Fluid,
Nitroglycerin spray,
Inj. Dopamine
Inj Magsulf
IV Set</t>
  </si>
  <si>
    <t xml:space="preserve">Availability of functional Equipment  &amp; Instruments at OPD clinic </t>
  </si>
  <si>
    <t xml:space="preserve">Availability of Instruments and Equipment for ANC Check up </t>
  </si>
  <si>
    <t>Stethoscope, BP Apparatus, weighing Scale, Inch Tape, Facility for measuring height,  Foetoscope, Thermometer, wall clock, towel</t>
  </si>
  <si>
    <t xml:space="preserve">Availability of equipment &amp; instruments for treatment procedures, being undertaken in the facility  </t>
  </si>
  <si>
    <t>Availability of equipment &amp; instruments for diagnostic procedures being undertaken in the facility</t>
  </si>
  <si>
    <t>Slides,
Lancet,
Cusco Spaculum
Spatula
Fixer (spray)
Marker pen
Light Source</t>
  </si>
  <si>
    <t>Availability of equipment and instruments for resuscitation of patients.</t>
  </si>
  <si>
    <t>Availability  of functional Instruments for Resuscitation.</t>
  </si>
  <si>
    <t>Availability of Equipment for Storage</t>
  </si>
  <si>
    <t>Availability of equipment for storage for drugs</t>
  </si>
  <si>
    <t>Refrigerator, Crash cart/Drug trolley, instrumental trolley, dressing trolley</t>
  </si>
  <si>
    <t xml:space="preserve">Departments have patient furniture and fixtures as per load and service provision </t>
  </si>
  <si>
    <t xml:space="preserve">Availability of Fixtures </t>
  </si>
  <si>
    <t xml:space="preserve">Spot light, electrical fixture for equipment, X ray view box </t>
  </si>
  <si>
    <t xml:space="preserve">Availability of furniture at clinics </t>
  </si>
  <si>
    <t>Doctors Chair, Patient Stool, Examination Table, Attendant Chair, Table, Footstep, cupboard</t>
  </si>
  <si>
    <t xml:space="preserve">Area of Concern - D Support Services </t>
  </si>
  <si>
    <t xml:space="preserve">The facility has a established Facility Management Program for Maintenance &amp; Upkeep of Equipment &amp; Infrastructure to provide safe &amp; Secure environment to staff &amp; Users </t>
  </si>
  <si>
    <t xml:space="preserve">The facility provides adequate illumination level at patient care areas </t>
  </si>
  <si>
    <t>Temperature control and ventilation in OPD</t>
  </si>
  <si>
    <t xml:space="preserve">Check for  and Optimal temperature and ventilation is maintained in clinics  for comfort of staff &amp; Patients </t>
  </si>
  <si>
    <t xml:space="preserve">Patient care areas are clean and hygienic </t>
  </si>
  <si>
    <t xml:space="preserve">Floors, walls, roof , sinks patient care and corridors  are Clean </t>
  </si>
  <si>
    <t>All area are clean  with no dirt,grease,littering and cobwebs</t>
  </si>
  <si>
    <t>Surface of furniture and fixtures are clean</t>
  </si>
  <si>
    <t>Toilets are clean with functional flush and running water</t>
  </si>
  <si>
    <t xml:space="preserve">Check for there is no seepage , Cracks, chipping of plaster </t>
  </si>
  <si>
    <t xml:space="preserve">Fixtures and Patient Furniture are intact and maintained in OPD </t>
  </si>
  <si>
    <r>
      <rPr>
        <sz val="12"/>
        <color theme="1"/>
        <rFont val="Calibri"/>
        <family val="2"/>
        <scheme val="minor"/>
      </rPr>
      <t xml:space="preserve">Facility </t>
    </r>
    <r>
      <rPr>
        <sz val="12"/>
        <color theme="1"/>
        <rFont val="Calibri"/>
        <family val="2"/>
        <scheme val="minor"/>
      </rPr>
      <t xml:space="preserve"> maintains the open area and landscaping of them </t>
    </r>
  </si>
  <si>
    <r>
      <rPr>
        <sz val="12"/>
        <color theme="1"/>
        <rFont val="Calibri"/>
        <family val="2"/>
        <scheme val="minor"/>
      </rPr>
      <t>Facility</t>
    </r>
    <r>
      <rPr>
        <sz val="12"/>
        <color theme="1"/>
        <rFont val="Calibri"/>
        <family val="2"/>
        <scheme val="minor"/>
      </rPr>
      <t xml:space="preserve"> has policy of removal of condemned junk material </t>
    </r>
  </si>
  <si>
    <t xml:space="preserve">No condemned/Junk material in the OPD </t>
  </si>
  <si>
    <r>
      <rPr>
        <sz val="12"/>
        <color theme="1"/>
        <rFont val="Calibri"/>
        <family val="2"/>
        <scheme val="minor"/>
      </rPr>
      <t>F</t>
    </r>
    <r>
      <rPr>
        <sz val="12"/>
        <color theme="1"/>
        <rFont val="Calibri"/>
        <family val="2"/>
        <scheme val="minor"/>
      </rPr>
      <t xml:space="preserve">acility has established procedures for pest, rodent and animal control </t>
    </r>
  </si>
  <si>
    <t xml:space="preserve">The facility has security system in place at patient care areas </t>
  </si>
  <si>
    <t>The facility has established measure for safety and security of female staff</t>
  </si>
  <si>
    <t xml:space="preserve">Drugs/ Injectable  are stored in containers/tray/and are labelled in Injection Room/ Dressing Room </t>
  </si>
  <si>
    <t xml:space="preserve">Expiry dates' are maintained at emergency drug tray at Injection Room </t>
  </si>
  <si>
    <t xml:space="preserve">No expiry drug found at Injection Room </t>
  </si>
  <si>
    <t xml:space="preserve">There is process for storage of vaccines and other drugs, requiring controlled temperature </t>
  </si>
  <si>
    <t xml:space="preserve">The facility has adequate arrangement storage and supply for portable water in all functional areas  </t>
  </si>
  <si>
    <t>The facility ensures adequate power backup in all patient care areas as per load</t>
  </si>
  <si>
    <t xml:space="preserve">The facility has established procures for management of activities of Rogi Kalyan Samitis </t>
  </si>
  <si>
    <t>There is established system for contract management for out sourced services</t>
  </si>
  <si>
    <t>There is a system of periodic review of quality of out sourced services</t>
  </si>
  <si>
    <t xml:space="preserve">The facility has requisite licences and certificates for operation of hospital and different activities </t>
  </si>
  <si>
    <t xml:space="preserve">The facility has established job description as per govt guidelines </t>
  </si>
  <si>
    <t>The facility ensures the adherence to dress code as mandated by its administration / the health department</t>
  </si>
  <si>
    <t>Standard D8</t>
  </si>
  <si>
    <t xml:space="preserve">The facility provides monitoring &amp; reporting services under National Vector Borne Disease Control Programme </t>
  </si>
  <si>
    <t xml:space="preserve">The facility provides services monitoring &amp; reporting services under Revised National TB Control Programme </t>
  </si>
  <si>
    <t>The facility provides services under National AIDS Control Programme</t>
  </si>
  <si>
    <t xml:space="preserve">The facility provides monitoring &amp; reporting services under Mental Health Programme  </t>
  </si>
  <si>
    <t xml:space="preserve">The facility provides monitoring &amp; reporting service under National Programme for Prevention and Control of cancer, diabetes, cardiovascular diseases &amp; stroke (NPCDCS) </t>
  </si>
  <si>
    <t>The facility provide monitoring &amp; reporting service for Integrated disease surveillance Programme</t>
  </si>
  <si>
    <t>The facility provide services under National  Programme for prevention and control of  deafness</t>
  </si>
  <si>
    <t>The facility provides monitoring &amp; reporting services under School Health Programme</t>
  </si>
  <si>
    <t>The facility provides monitoring &amp; reporting services under Universal Immunization Programme</t>
  </si>
  <si>
    <t>The facility provides monitoring &amp; reporting services under National Iodine deficiency Programme</t>
  </si>
  <si>
    <t>The facility provides monitoring &amp; reporting services under National tobacco Control Programme</t>
  </si>
  <si>
    <t xml:space="preserve"> Unique  identification number  is given to each patient during process of registration</t>
  </si>
  <si>
    <t>Patient demographic details are recorded in OPD registration records</t>
  </si>
  <si>
    <t>Check for that patient demographics like Name, age, Sex, Address  etc.</t>
  </si>
  <si>
    <t>There is procedure for systematic calling of patients one by one</t>
  </si>
  <si>
    <t xml:space="preserve">Patient is called by Doctor/attendant as per his/her turn on the basis of “first come first examine” basis.  </t>
  </si>
  <si>
    <r>
      <t xml:space="preserve">There is established procedure for initial assessment </t>
    </r>
    <r>
      <rPr>
        <sz val="12"/>
        <color theme="1"/>
        <rFont val="Calibri"/>
        <family val="2"/>
        <scheme val="minor"/>
      </rPr>
      <t xml:space="preserve">&amp; Reassessment </t>
    </r>
    <r>
      <rPr>
        <sz val="12"/>
        <color theme="1"/>
        <rFont val="Calibri"/>
        <family val="2"/>
        <scheme val="minor"/>
      </rPr>
      <t xml:space="preserve">of patients </t>
    </r>
  </si>
  <si>
    <t xml:space="preserve">Patient History is taken and recorded </t>
  </si>
  <si>
    <t>Physical Examination is done and recorded wherever required</t>
  </si>
  <si>
    <t xml:space="preserve">Provisional Diagnosis is recorded </t>
  </si>
  <si>
    <t xml:space="preserve">There is a system of referring patient from OPD to higher centre for specialist consultation </t>
  </si>
  <si>
    <t xml:space="preserve">Check for practice, availability of referral slip, is there any information about the specialist doctors and there timings and day available </t>
  </si>
  <si>
    <t>Facility ensures follow up of patients</t>
  </si>
  <si>
    <t xml:space="preserve">There is system of follow up of the patients discharged form higher facilities </t>
  </si>
  <si>
    <t xml:space="preserve">Nursing records are maintained </t>
  </si>
  <si>
    <t xml:space="preserve">Every Medical advice and procedure is accompanied with date, time and signature </t>
  </si>
  <si>
    <t>Check for the writing, It  comprehendible by the clinical staff</t>
  </si>
  <si>
    <t>Drugs are checked for expiry and   other inconsistency before administration</t>
  </si>
  <si>
    <t>Check in Injection room</t>
  </si>
  <si>
    <t>Check single dose vial / ampules are not used for more than one dose</t>
  </si>
  <si>
    <t>Check for any open single dose vial with left  over content intended to be used later on</t>
  </si>
  <si>
    <t>Check for separate sterile needle is used every time for multiple dose vial</t>
  </si>
  <si>
    <t xml:space="preserve">
In multi dose vial needle is not left in the septum</t>
  </si>
  <si>
    <t>Any adverse drug reaction is recorded and reported</t>
  </si>
  <si>
    <t xml:space="preserve">Patient is counselled for self drug administration </t>
  </si>
  <si>
    <t xml:space="preserve">Patient is advised by doctor/ Pharmacist /nurse about the dosages and timings . </t>
  </si>
  <si>
    <t xml:space="preserve">Check for OPD slip if drugs are prescribed under generic name only </t>
  </si>
  <si>
    <t xml:space="preserve">Check for Doctor are sensitized for rational use of drugs specially antibiotics </t>
  </si>
  <si>
    <t>Check for that relevant Standard treatment guideline are available at point of use</t>
  </si>
  <si>
    <t>Check staff is aware of the drug regime and doses as per STG</t>
  </si>
  <si>
    <t>Check OPD ticket that drugs are prescribed as per STG</t>
  </si>
  <si>
    <t xml:space="preserve">All the assessments, re-assessment and investigations are recorded and updated </t>
  </si>
  <si>
    <t xml:space="preserve">Patient History, Complaints and Examination Diagnosis/ Provisional Diagnosis is recorded in OPD slip </t>
  </si>
  <si>
    <t xml:space="preserve">All treatment plan prescription/orders are recorded in the patient records. </t>
  </si>
  <si>
    <t xml:space="preserve"> Written Prescription Treatment plan is documented </t>
  </si>
  <si>
    <t xml:space="preserve">Any dressing/injection, other procedure recorded in the OPD slip </t>
  </si>
  <si>
    <t>Check for the availability of OPD slip, Requisition slips etc.</t>
  </si>
  <si>
    <t>OPD records are maintained</t>
  </si>
  <si>
    <t>OPD register, Drug Expenditure Register Injection room  register etc.</t>
  </si>
  <si>
    <t xml:space="preserve">Discharge is done after assessing patient readiness </t>
  </si>
  <si>
    <t xml:space="preserve">Counselling services are provided as during discharges wherever required </t>
  </si>
  <si>
    <t xml:space="preserve">There is procedure for Receiving and triage of patients </t>
  </si>
  <si>
    <t xml:space="preserve">PHC has implemented system of sorting the patients  in case of mass casualty </t>
  </si>
  <si>
    <t>As care provider how they triage patient- immediate, delayed, expectant, minimal, dead</t>
  </si>
  <si>
    <t>Emergency protocols are available at point of use</t>
  </si>
  <si>
    <t>See for protocols of head injury, snake bite, poisoning, drawing etc.</t>
  </si>
  <si>
    <t>There is procedure for CPR</t>
  </si>
  <si>
    <t xml:space="preserve">The facility ensures adequate and timely availability of ambulances services </t>
  </si>
  <si>
    <t xml:space="preserve">Check for how ambulances are called and patients are shifted </t>
  </si>
  <si>
    <t xml:space="preserve">Ambulances are equipped </t>
  </si>
  <si>
    <t>The Patient’s rights are respected during transport.</t>
  </si>
  <si>
    <t>Ambulance appropriately equipped for BLS with trained personnel</t>
  </si>
  <si>
    <t>There is a daily checklist of all equipment and emergency medications</t>
  </si>
  <si>
    <t xml:space="preserve">Ambulance has a log book for the maintenance of vehicle and daily vehicle checklist </t>
  </si>
  <si>
    <t>Transfer register is maintained to record the detail of the referred patient</t>
  </si>
  <si>
    <t xml:space="preserve">There is procedure for handling medico legal cases </t>
  </si>
  <si>
    <t>There is procedure for informing police</t>
  </si>
  <si>
    <t>Emergency has criteria for defining medico legal cases</t>
  </si>
  <si>
    <t>There is an established procedure for Registration and follow up of pregnant women.</t>
  </si>
  <si>
    <t>Facility provides and updates “Mother and Child Protection Card”</t>
  </si>
  <si>
    <t xml:space="preserve">Check Mother &amp; Child Protection cards have been provided for each pregnant women at time for registration/ First ANC </t>
  </si>
  <si>
    <t xml:space="preserve">Facility ensures early registration of ANC   </t>
  </si>
  <si>
    <t xml:space="preserve">Records are maintained for ANC registered pregnant women </t>
  </si>
  <si>
    <t xml:space="preserve">Clinical information of ANC is kept with ANC clinic </t>
  </si>
  <si>
    <t xml:space="preserve">Check, if there is a system of keeping copy of ANC information like LMP, EDD, Lab Investigation Findings , Examination findings etc. with them </t>
  </si>
  <si>
    <t xml:space="preserve">Tracking of Missed and left out ANC </t>
  </si>
  <si>
    <t xml:space="preserve">At least one ANC visit is attended by Medical Officer </t>
  </si>
  <si>
    <t>Preferably 3rd Visit (28-34 Weeks)</t>
  </si>
  <si>
    <t>Staff has knowledge of calculating expected pregnancies in the area</t>
  </si>
  <si>
    <t xml:space="preserve">Check with staff the expected pregnancies in her area / How to calculate it.(Birth Rate X Population/1000   Add 10% as correction factor (Still Birth) </t>
  </si>
  <si>
    <t xml:space="preserve">Check-up is done by a trained ANM, LHV, Staff Nurse or Medical Officer Only </t>
  </si>
  <si>
    <t xml:space="preserve">At ANC clinic, Pregnancy is confirmed by performing urine test </t>
  </si>
  <si>
    <t xml:space="preserve">Check for ANC record that pregnancy has been confirmed by using Pregnancy test Kit (Nischay Kit) </t>
  </si>
  <si>
    <t xml:space="preserve">Last menstrual period (LMP) is recorded and Expected date of Delivery (EDD) is calculated on first visit </t>
  </si>
  <si>
    <t xml:space="preserve">Comprehensive Obstetric History is recorded </t>
  </si>
  <si>
    <t xml:space="preserve">
History of Pervious pregnancies including complications and procedures done, if any, is taken </t>
  </si>
  <si>
    <t xml:space="preserve">History of Current or past systemic illnesses is taken &amp; recorded </t>
  </si>
  <si>
    <t>History of current or past systemic illness like Hypertension, Diabeties, Tuberculosis, Rheumatic Heart Disease, Rh Incompatibility, malaria, etc. is taken</t>
  </si>
  <si>
    <t xml:space="preserve">Physical Examination of Pregnant Women is done on every ANC visit </t>
  </si>
  <si>
    <t xml:space="preserve">Pulse, Respiratory Rate , Pallor, Oedema </t>
  </si>
  <si>
    <t xml:space="preserve">Weight measurement is measured on every ANC Visit </t>
  </si>
  <si>
    <t>Check any 3 ANC records/ MCP Card randomly to see that weight has been measured and recorded at every ANC visit</t>
  </si>
  <si>
    <t xml:space="preserve">Blood pressure is measured on every ANC Visit </t>
  </si>
  <si>
    <t xml:space="preserve">Check any 3 ANC records/ MCP Card randomly to see that Blood Pressure has been measured and recorded at every ANC visit </t>
  </si>
  <si>
    <t xml:space="preserve">Abdominal Examination is done as per protocol </t>
  </si>
  <si>
    <t xml:space="preserve">Measurement of Fundal Height (ask staff how she correspond fundal high with Gestational Age) 
Palpation for Foetal lie and Presentation Check for findings recorded in MCPcard/ANC Records </t>
  </si>
  <si>
    <t xml:space="preserve">Auscultation for fetal heart sound </t>
  </si>
  <si>
    <t xml:space="preserve">Breast examination is done </t>
  </si>
  <si>
    <t>History of past illness / pregnancy complication is taken and recorded</t>
  </si>
  <si>
    <t xml:space="preserve"> </t>
  </si>
  <si>
    <t xml:space="preserve">Urine test for Sugar and Protein is on every ANC visit </t>
  </si>
  <si>
    <t xml:space="preserve">Check randomly any 3 MCP card/ ANC record for Urine for Sugar &amp; Protein is done on every ANC visit and findings are recorded </t>
  </si>
  <si>
    <t xml:space="preserve">Blood Grouping and RH Typing is done for every pregnant woman </t>
  </si>
  <si>
    <t xml:space="preserve">Test for HbsAg is done for every pregnant women at least once in ANC period </t>
  </si>
  <si>
    <t xml:space="preserve">Check the ANC records </t>
  </si>
  <si>
    <t xml:space="preserve">Test for HIV is done at least once in ANC period </t>
  </si>
  <si>
    <t xml:space="preserve">Screening for Malaria is done as per clinical protocol </t>
  </si>
  <si>
    <t>In Non-endemic area for all clinically suspected cases
In malaria endemic area all pregnant women</t>
  </si>
  <si>
    <t>There is an established procedure for identification of High risk pregnancy and appropriate &amp; Timely referral.</t>
  </si>
  <si>
    <t xml:space="preserve">Staff is competent to identify Hypertension / Pregnancy Induced Hypertension </t>
  </si>
  <si>
    <t xml:space="preserve">Hypertension &amp; Pre Ecalmpisa
(Hypertension - Two consecutive reading taken four hours apart shows Systolic BP &gt;140 mmHg and/or Diastolic BP &gt; 90 mmHg
</t>
  </si>
  <si>
    <t>Staff is competent to identify Pre-Eclampisa</t>
  </si>
  <si>
    <t xml:space="preserve">Staff is competent to identify high risk cases based on Abdominal examination </t>
  </si>
  <si>
    <t xml:space="preserve">Staff is competent to classify anaemia according to Haemoglobin Level </t>
  </si>
  <si>
    <t xml:space="preserve">&gt;11 g/dl -Absence of Anaemia
7-11 g/dl Moderate Anaemia
&lt;7 g/dl Severe Anaemia </t>
  </si>
  <si>
    <t>Staff is aware of prophylactic &amp; Therapeutic dose of IFA</t>
  </si>
  <si>
    <t xml:space="preserve">Prophylactic - one IFA tablet per day for at least 100 days starting from first trimester 
Therapeutic - 2 IFA tablet per day for three months  </t>
  </si>
  <si>
    <t xml:space="preserve">Line listing of pregnant women with moderate and sever anaemia </t>
  </si>
  <si>
    <t xml:space="preserve">Check the records </t>
  </si>
  <si>
    <t xml:space="preserve">Improvement in haemoglobin label is continuously monitored and recorded </t>
  </si>
  <si>
    <t xml:space="preserve">Registration, Identification of institution as per clinical condition </t>
  </si>
  <si>
    <t xml:space="preserve"> contact number of the ambulance is communicated
arrangement of alternate vehicle if ambulance not available le on time </t>
  </si>
  <si>
    <t>Increase Dietary Intake
Diet rich in proteins, iron, vitamin A, vitamin C, calcium and other essential micronutrients.</t>
  </si>
  <si>
    <t>Established procedures and standard protocols for management of different stages of labour including AMSTL (Active Management of third Stage of labour) are followed at the facility</t>
  </si>
  <si>
    <t xml:space="preserve">Post partum Care is provided to the mothers </t>
  </si>
  <si>
    <t>The facility ensures adequate stay of mother and newborn in a safe environment as per standard Protocols.</t>
  </si>
  <si>
    <t>There is an established procedure for Post partum counselling of mother</t>
  </si>
  <si>
    <t xml:space="preserve">Availability of diluents for Reconstitution of measles vaccine </t>
  </si>
  <si>
    <t xml:space="preserve">Recommended temperature of diluents is ensured before reconstitution </t>
  </si>
  <si>
    <t xml:space="preserve">Reconstituted vaccines are not used after recommended time </t>
  </si>
  <si>
    <t xml:space="preserve">Staff checks VVM level before using vaccines </t>
  </si>
  <si>
    <t xml:space="preserve">Staff is aware of how check freeze damage for T-Series vaccines </t>
  </si>
  <si>
    <t xml:space="preserve">Ask staff to demonstrate how to conduct Shake test for DPT, DT and TT </t>
  </si>
  <si>
    <t xml:space="preserve">Discarded vaccines are kept separately </t>
  </si>
  <si>
    <t xml:space="preserve">AD syringes are available as per requirement </t>
  </si>
  <si>
    <t xml:space="preserve">Check for 0.1 ml AD syringe for BCG and 0.5  ml syringe for others are available </t>
  </si>
  <si>
    <t xml:space="preserve">Vaccine recipient is asked to stay for half an hour after vaccination to observer any adverse effect following immunization </t>
  </si>
  <si>
    <t xml:space="preserve">Antipyretic  drugs are available </t>
  </si>
  <si>
    <t xml:space="preserve">Staff knows what to do in case of anaphylaxis </t>
  </si>
  <si>
    <t xml:space="preserve">Check for adherence to clinical protocols </t>
  </si>
  <si>
    <t xml:space="preserve">Management of New-born Illness is done as per Protocols </t>
  </si>
  <si>
    <t xml:space="preserve">Management of children presenting
with fever, cough/ breathlessness is done as per guidelines </t>
  </si>
  <si>
    <t xml:space="preserve">Management of children with severe
Acute Malnutrition is done as per  guidelines </t>
  </si>
  <si>
    <t>Screening of children coming to OPDs using weight for height and/or MUAC</t>
  </si>
  <si>
    <t xml:space="preserve">Management of children presenting
diarrhoea is done per  guidelines </t>
  </si>
  <si>
    <t>Management of Severe Dehydration as per clinical protocol</t>
  </si>
  <si>
    <t>Check for the dosage and logarithm
100ml/kg of ringer lactate/Normal saline 
Infants 30ml/kg -1hour + 70ml/perkg 5hr
for Child -30ml/kg-30min. + 70 ml/kg 2 1/2 hrs
ORS 5ml/kg/hr 
reassessment</t>
  </si>
  <si>
    <t>Management of Moderate Dehydration as per clinical protocol</t>
  </si>
  <si>
    <t>ORS treatment at clinic for 4 hrs
ask staff how determine the volume  of ORS given as per age and weight</t>
  </si>
  <si>
    <t>Give fluids, zinc supplements and food and advise to continue ORS at home (Plan A)·
• Advise mother when to return immediately.·
• Follow up in 5 days if not improving.</t>
  </si>
  <si>
    <t>Treatment of Persistent Diarrheal as per clinical protocol</t>
  </si>
  <si>
    <t>Single Dose-Vit A
Zinc Sulphate 20 mg daily for 14 Days 
Follow up in 5 days</t>
  </si>
  <si>
    <t>Treatment of Dysentery as per protocol</t>
  </si>
  <si>
    <t>Treatment with Cotrimoxazole for 5 days</t>
  </si>
  <si>
    <t xml:space="preserve">Availability of ORT corner </t>
  </si>
  <si>
    <t xml:space="preserve">With ORS, Mixing Utensils and instructions displayed on how to use </t>
  </si>
  <si>
    <t>The facility has established procedures for abortion and family planning as per government guidelines and law</t>
  </si>
  <si>
    <t xml:space="preserve">The client is given full information about optimal pregnancy spacing and
its benefits, as a part of FP health education and counselling. </t>
  </si>
  <si>
    <t>The importance of timely initiation of an FP method after childbirth, miscarriage,
or abortion will be emphasized.</t>
  </si>
  <si>
    <t>Client is counselled about the options for family planning available</t>
  </si>
  <si>
    <t>The client is informed additional benefits of using condoms, such as prevention of sexually transmitted infections (STIs) &amp; HIV</t>
  </si>
  <si>
    <t>The facility provides spacing method of family planning as per guideline</t>
  </si>
  <si>
    <t>Pills are given only to those who meet the Medical Eligibility Criteria</t>
  </si>
  <si>
    <t>Staff has knowledge to counsel if a dose of the contraceptive is missed</t>
  </si>
  <si>
    <t>Staff is aware of indication and method of administration of ECP</t>
  </si>
  <si>
    <t>IUD insertion is done as per standard protocol</t>
  </si>
  <si>
    <t>No touch technique, Speculum and bimanual examination, sounding of uterus and placement</t>
  </si>
  <si>
    <t>Client is informed about the adverse effect that can happen and their remedy</t>
  </si>
  <si>
    <t>Cramping, vaginal discharge, heavier menstruation, checking of IUD</t>
  </si>
  <si>
    <t>Follow up services are provided as per protocols</t>
  </si>
  <si>
    <t>Beneficiary are advised about indications for removal of IUD
Facility for removal of IUD are available</t>
  </si>
  <si>
    <t>Staff is aware of case selecting criteria for family planning</t>
  </si>
  <si>
    <t>49-22 years of age
Married
Youngest child is at least one year old
Spouse has not opted for sterilization</t>
  </si>
  <si>
    <t>The facility provide counselling services for abortion as per guideline</t>
  </si>
  <si>
    <t>Pre procedure Counselling is provided</t>
  </si>
  <si>
    <t>Post procedure Counselling provided</t>
  </si>
  <si>
    <t>As per national guidelines</t>
  </si>
  <si>
    <t>Counselling on the follow-up visit</t>
  </si>
  <si>
    <t>The facility provide abortion services for 1st trimester as per guideline</t>
  </si>
  <si>
    <t>MVA procedures are done as per guidelines</t>
  </si>
  <si>
    <t>Medical termination of pregnancy done as per guidelines</t>
  </si>
  <si>
    <t>Provision of Antenatal natal check up for pregnant adolescent</t>
  </si>
  <si>
    <t xml:space="preserve">Nutritional Counselling, Contraceptive counselling, 
Couple counselling ANC check-up, 
Ensuring institutional delivery </t>
  </si>
  <si>
    <t>Counselling and provision of emergency contraceptive pills</t>
  </si>
  <si>
    <t>Check for the availability of Emergency Contraceptive pills (Levonorgesterol)</t>
  </si>
  <si>
    <t>Counselling and provision of reversible Contraceptives</t>
  </si>
  <si>
    <t xml:space="preserve">Check for the availability of Oral Contraceptive Pills, Condoms and IUD   </t>
  </si>
  <si>
    <t>Availability and Display of IEC material</t>
  </si>
  <si>
    <t>Poster Displayed, Reading Material hand-outs etc.</t>
  </si>
  <si>
    <t>Advice on topic related to Growth and development, puberty, sexuality concern, myths &amp; misconception, pregnancy, safe sex, contraception, unsafe abortion, menstrual disorders, anemia, sexual abuse, RTI/STI's etc.</t>
  </si>
  <si>
    <t>Services for Tetanus immunization</t>
  </si>
  <si>
    <t>TT at 10 and 16 year</t>
  </si>
  <si>
    <t>Services for Prophylaxis against Nutritional Anaemia</t>
  </si>
  <si>
    <t>Haemoglobin estimation, weekly IFA tablet, and treatment for worm infestation</t>
  </si>
  <si>
    <t>Nutrition Counselling</t>
  </si>
  <si>
    <t>Services for early and safe termination of pregnancy and management of post abortion complication</t>
  </si>
  <si>
    <t>Treatment of Common RTI/STI's</t>
  </si>
  <si>
    <t>Privacy and Confidentiality, Treatment compliance, Partner Management, Follow up visit and referral</t>
  </si>
  <si>
    <t>Treatment and counselling for Menstrual disorders</t>
  </si>
  <si>
    <t xml:space="preserve">Symptomatic treatment , counselling </t>
  </si>
  <si>
    <t>Treatment and counselling for sexual concern for male and female adolescents</t>
  </si>
  <si>
    <t>Management of sexual abuse amongst Girls</t>
  </si>
  <si>
    <t>Referral Linkages to ICTC and PPTCT</t>
  </si>
  <si>
    <t>Privacy and confidentiality maintained at ARSH clinic</t>
  </si>
  <si>
    <t>Screens and curtains for visual privacy,confidentaility policy displayed, one client at a time</t>
  </si>
  <si>
    <t>The facility provide service for Integrated disease surveillance Programme</t>
  </si>
  <si>
    <t>The facility provides services under School Health Programme</t>
  </si>
  <si>
    <t>The facility provides services under National Iodine deficiency Programme</t>
  </si>
  <si>
    <t>Area of Concern - F Infection Control</t>
  </si>
  <si>
    <t xml:space="preserve">There is Provision of Periodic Medical Check-up and immunization of staff </t>
  </si>
  <si>
    <t>The facility has established procedures for regular monitoring of infection control practices and rates</t>
  </si>
  <si>
    <t xml:space="preserve">Availability of hand washing Facility at Point of Use </t>
  </si>
  <si>
    <t xml:space="preserve">Check for availability of wash basin near the point of use </t>
  </si>
  <si>
    <t xml:space="preserve">Availability of running Water </t>
  </si>
  <si>
    <t xml:space="preserve">Ask to Open the tap. Ask Staff  water supply is regular </t>
  </si>
  <si>
    <t>Availability of antiseptic soap with soap dish/ liquid antiseptic with dispenser.</t>
  </si>
  <si>
    <t>Check for availability/ Ask staff if the supply is adequate and uninterrupted</t>
  </si>
  <si>
    <t xml:space="preserve">Availability of Alcohol based Hand rub </t>
  </si>
  <si>
    <t>Check for availability/  Ask staff for regular supply.</t>
  </si>
  <si>
    <t xml:space="preserve">Display of Hand washing Instruction at Point of Use </t>
  </si>
  <si>
    <t>Prominently displayed above the hand washing facility , preferably in Local language</t>
  </si>
  <si>
    <t xml:space="preserve">Staff know when to hand wash </t>
  </si>
  <si>
    <t>The facility ensures standard practices and materials for antisepsis</t>
  </si>
  <si>
    <t xml:space="preserve">Availability of Antiseptic Solutions at Dressings room, Immunization Room </t>
  </si>
  <si>
    <t>Proper cleaning of procedure site  with antisepsis</t>
  </si>
  <si>
    <t>like before giving IM/IV injection, drawing blood, putting Intravenous and urinary catheter</t>
  </si>
  <si>
    <t xml:space="preserve">The facility ensures adequate personal protection Equipment as per requirements </t>
  </si>
  <si>
    <t xml:space="preserve">Clean gloves are available at point of use </t>
  </si>
  <si>
    <t xml:space="preserve">Availability of Masks </t>
  </si>
  <si>
    <t xml:space="preserve">No reuse of disposable gloves, Masks, caps and aprons. </t>
  </si>
  <si>
    <t xml:space="preserve">The facility ensures standard practices and materials for decontamination and cleaning of instruments and  procedures areas </t>
  </si>
  <si>
    <t>Decontamination of operating &amp; Procedure surfaces</t>
  </si>
  <si>
    <t>Ask staff about how they decontaminate the procedure surface like Examination table , dressing table, Stretcher/Trolleys  etc. 
(Wiping with .5% Chlorine solution</t>
  </si>
  <si>
    <t xml:space="preserve">Proper Decontamination of instruments after use </t>
  </si>
  <si>
    <t xml:space="preserve">
Ask staff how they decontaminate the instruments like Stethoscope, Dressing Instruments, Examination Instruments, Blood Pressure Cuff etc.
(Soaking in 0.5% Chlorine Solution, Wiping with 0.5% Chlorine Solution </t>
  </si>
  <si>
    <t>Contact time for decontamination  is adequate</t>
  </si>
  <si>
    <t>10 minutes</t>
  </si>
  <si>
    <t>Cleaning of instruments after decontamination</t>
  </si>
  <si>
    <t>Cleaning is done with detergent and running water after decontamination</t>
  </si>
  <si>
    <t xml:space="preserve">High level Disinfection of instruments/equipment  is done  as per protocol in dressing room </t>
  </si>
  <si>
    <t xml:space="preserve">Ask staff about method and time required for boiling </t>
  </si>
  <si>
    <t>Cleaning of patient care area with detergent solution</t>
  </si>
  <si>
    <t xml:space="preserve">The facility ensures standard practices are followed for the cleaning and disinfection of patient care areas </t>
  </si>
  <si>
    <t xml:space="preserve">Staff is trained for spill management </t>
  </si>
  <si>
    <t xml:space="preserve">Availability of colour coded bins at point of waste generation </t>
  </si>
  <si>
    <t xml:space="preserve">Availability of plastic colour coded plastic bags </t>
  </si>
  <si>
    <t xml:space="preserve">Segregation of different category of waste as per guidelines </t>
  </si>
  <si>
    <t xml:space="preserve">Display of work instructions for segregation and handling of Biomedical waste </t>
  </si>
  <si>
    <t>There is no mixing of infectious and general waste</t>
  </si>
  <si>
    <t xml:space="preserve">Availability of functional needle cutters </t>
  </si>
  <si>
    <t xml:space="preserve">See if it has been used or just lying idle </t>
  </si>
  <si>
    <t xml:space="preserve">Availability of puncture proof box </t>
  </si>
  <si>
    <t xml:space="preserve">Should be available nears the point of generation like nursing station and injection room </t>
  </si>
  <si>
    <t xml:space="preserve">Disinfection of sharp before disposal </t>
  </si>
  <si>
    <t>Disinfection of syringes is not done in open buckets</t>
  </si>
  <si>
    <t>Staff is aware of contact time for disinfection of sharps</t>
  </si>
  <si>
    <t xml:space="preserve">Availability of post exposure prophylaxis </t>
  </si>
  <si>
    <t>Ask if available. Where it is stored and who is in charge of that.</t>
  </si>
  <si>
    <t xml:space="preserve">Staff knows what to do in condition of needle stick injury </t>
  </si>
  <si>
    <t xml:space="preserve">Staff knows what to do in case of shape injury. Whom to report. See if any reporting has been done </t>
  </si>
  <si>
    <t>Area of Concern - G Quality Management</t>
  </si>
  <si>
    <t xml:space="preserve">The facility defines &amp; Disseminate its quality policy </t>
  </si>
  <si>
    <t xml:space="preserve">The facility periodically defines Monitor its quality objectives </t>
  </si>
  <si>
    <t>Patient satisfaction surveys are conducted at periodic intervals</t>
  </si>
  <si>
    <t xml:space="preserve">OPD Patient satisfaction survey done on Periodic basis </t>
  </si>
  <si>
    <t xml:space="preserve">The facility analyses the patient feed back, and root-cause analysis </t>
  </si>
  <si>
    <t xml:space="preserve">Internal Assessment of OPD is done at periodic Interval </t>
  </si>
  <si>
    <t xml:space="preserve">Departmental standard operating procedures are available </t>
  </si>
  <si>
    <t>Current version of SOP are available with  process owner</t>
  </si>
  <si>
    <t xml:space="preserve">Registration, Consultation, ANC Check Up, Referral, Immunization, Patient Calling, drug Dispensing, counselling , Patient privacy &amp; confidentiality, record Maintenance etc. </t>
  </si>
  <si>
    <t xml:space="preserve">Staff is trained and aware of the procedures written in SOPs </t>
  </si>
  <si>
    <t xml:space="preserve">Check Staff is a aware of relevant part of SOPs </t>
  </si>
  <si>
    <t xml:space="preserve">Work instructions are displayed at Point of use </t>
  </si>
  <si>
    <t xml:space="preserve">Work instruction ANC check-up </t>
  </si>
  <si>
    <t xml:space="preserve">Breast feeding </t>
  </si>
  <si>
    <t xml:space="preserve">Facility measures productivity Indicators on monthly basis </t>
  </si>
  <si>
    <t xml:space="preserve"> IUCD inserted per 1000 eligible female</t>
  </si>
  <si>
    <t xml:space="preserve">Facility ensures compliance of key productivity indicators with national/state benchmarks </t>
  </si>
  <si>
    <t xml:space="preserve">Facility measures efficiency Indicators on monthly basis </t>
  </si>
  <si>
    <t xml:space="preserve">OPD Per doctor </t>
  </si>
  <si>
    <t xml:space="preserve">Facility ensures compliance of key efficiency indicators with national/state benchmarks </t>
  </si>
  <si>
    <t xml:space="preserve">Facility measures Clinical Care &amp; Safety Indicators on monthly basis </t>
  </si>
  <si>
    <t xml:space="preserve">IUCD rejection/ Complication rate </t>
  </si>
  <si>
    <t xml:space="preserve">Facility ensures compliance of key Clinical Care &amp; Safety with national/state benchmarks </t>
  </si>
  <si>
    <t xml:space="preserve">Facility measures Service Quality Indicators on monthly basis </t>
  </si>
  <si>
    <t>Patient Satisfaction Score for OPD</t>
  </si>
  <si>
    <t xml:space="preserve">Waiting Time for Consultation </t>
  </si>
  <si>
    <t xml:space="preserve">Waiting time at Drug Distribution Counter </t>
  </si>
  <si>
    <t xml:space="preserve">Facility ensures compliance of key Service Quality with national/state benchmarks </t>
  </si>
  <si>
    <t>Checklist for Labour Room</t>
  </si>
  <si>
    <t xml:space="preserve">Assessment Method </t>
  </si>
  <si>
    <t>Labour room service are functional 24X7</t>
  </si>
  <si>
    <t>Management of Normal Deliveries</t>
  </si>
  <si>
    <t xml:space="preserve">Assisted Vaginal Deliveries </t>
  </si>
  <si>
    <t>Forceps/Vaccum</t>
  </si>
  <si>
    <t xml:space="preserve">The facility provides Newborn health  Services </t>
  </si>
  <si>
    <t xml:space="preserve">Essential Newborn Care </t>
  </si>
  <si>
    <t xml:space="preserve">New Born Resuscitation </t>
  </si>
  <si>
    <t>The facility provide services under National health Programme for prevention and control of deafness</t>
  </si>
  <si>
    <t xml:space="preserve">Entitlements of JSSK &amp; JSY
Services available at labour room </t>
  </si>
  <si>
    <t>Labour room has system in place to involve patient relative in decision making about pregnant woman's care during labour</t>
  </si>
  <si>
    <t xml:space="preserve">Specially in case of referral </t>
  </si>
  <si>
    <t xml:space="preserve">Availability of female staff if a male doctor examination a female patients </t>
  </si>
  <si>
    <t>Only on duty  personnel are allowed in the labour room</t>
  </si>
  <si>
    <t xml:space="preserve">Availability of curtains / Screens at door , windows and between two tables </t>
  </si>
  <si>
    <t xml:space="preserve">All procedures in labour room are free of cost </t>
  </si>
  <si>
    <t xml:space="preserve">Check with patient if they have paid any money for the services </t>
  </si>
  <si>
    <t>Availability of adequate space for in labour room</t>
  </si>
  <si>
    <t xml:space="preserve">Attach Toilet with labour room </t>
  </si>
  <si>
    <t xml:space="preserve">Availability of Hot water Facility </t>
  </si>
  <si>
    <t>Area earmarked for newborn care Corner</t>
  </si>
  <si>
    <t xml:space="preserve">Availability of  utility room/ Store room  </t>
  </si>
  <si>
    <t xml:space="preserve">Cleaning and autoclaving the instruments </t>
  </si>
  <si>
    <t xml:space="preserve">Labour room is located in vicinity of ward </t>
  </si>
  <si>
    <t xml:space="preserve">Floors of the ward are non slippery and even </t>
  </si>
  <si>
    <t xml:space="preserve">Availability of at least one nursing staff round the clock </t>
  </si>
  <si>
    <t xml:space="preserve">Training of Nursing Staff for NSSK </t>
  </si>
  <si>
    <t>Training of Nursing Staff for SBA (Skill Birth Attendant)</t>
  </si>
  <si>
    <t xml:space="preserve">Training of Nursing Staff for IUCD insertion </t>
  </si>
  <si>
    <t xml:space="preserve">Training of Doctor for MTP </t>
  </si>
  <si>
    <t xml:space="preserve">Nursing staff is skilled  for operating radiant warmer </t>
  </si>
  <si>
    <t>Nursing staff is skilled  for resuscitation</t>
  </si>
  <si>
    <t>Nursing staff is skilled identifying and managing complications</t>
  </si>
  <si>
    <t>Nursing Staff is skilled for maintaining clinical records including partograph</t>
  </si>
  <si>
    <t xml:space="preserve">Availability of uterotonic Drugs </t>
  </si>
  <si>
    <t>Inj Oxytocin 10 IU (to be kept in fridge)</t>
  </si>
  <si>
    <t xml:space="preserve">Availability of Antibiotics </t>
  </si>
  <si>
    <t xml:space="preserve">Availability of Antihypertensive </t>
  </si>
  <si>
    <t xml:space="preserve"> Tab Paracetamol, Tab Ibuprofen</t>
  </si>
  <si>
    <t xml:space="preserve">Availability of IV Fluids </t>
  </si>
  <si>
    <t xml:space="preserve">Availability of local anaesthetics </t>
  </si>
  <si>
    <t>Inj Xylocaine 2%,</t>
  </si>
  <si>
    <t>Others</t>
  </si>
  <si>
    <t>Tab B complex, Inj Betamethasone, Inj Hydralazine,  methyldopa, (Nevirapine and other HIV  drugs)</t>
  </si>
  <si>
    <t xml:space="preserve">Availability of drugs for newborn </t>
  </si>
  <si>
    <t>Availability of dressings and Sanitary pads</t>
  </si>
  <si>
    <t>Availability of syringes and IV Sets /tubes</t>
  </si>
  <si>
    <t xml:space="preserve">Paediatric iv sets,urinary catheter, </t>
  </si>
  <si>
    <t xml:space="preserve">Availability of Antiseptic Solutions </t>
  </si>
  <si>
    <t xml:space="preserve">Availability of consumables for new born care </t>
  </si>
  <si>
    <t xml:space="preserve"> gastric tube and cord clamp, Baby ID tag</t>
  </si>
  <si>
    <t>Emergency drug tray is maintained</t>
  </si>
  <si>
    <t xml:space="preserve">Availability of functional Equipment  &amp;Instruments for examination &amp; Monitoring </t>
  </si>
  <si>
    <t xml:space="preserve">BP apparatus, stethoscope Thermometer, foetoscope/ Doppler, baby weighting scale, Wall clock </t>
  </si>
  <si>
    <t>Availability of  instrument arranged in Delivery treys</t>
  </si>
  <si>
    <t xml:space="preserve">Scissor, Artery forceps, Cord clamp, Sponge holder, speculum, kidney tray,  bowl for antiseptic lotion, </t>
  </si>
  <si>
    <t>Availability of Instruments arranged  for Episiotomy  trays</t>
  </si>
  <si>
    <t xml:space="preserve"> Episiotomy scissor, kidney tray, artery forceps, allis forceps, sponge holder, toothed forceps, needle holder,thumb forceps, </t>
  </si>
  <si>
    <t>Availability of Baby tray</t>
  </si>
  <si>
    <t xml:space="preserve">Two pre warmed towels/sheets for wrapping the baby, mucus extractor, bag and mask (0 &amp;1 no.), sterilized thread for cord/cord clamp, nasogastric tube, </t>
  </si>
  <si>
    <t>Availability of instruments arranged for MVA/EVA tray</t>
  </si>
  <si>
    <t xml:space="preserve">Speculum, anterior  vaginal wall retractor, posterior wall retractor, sponge holding forceps, MVA syringe, cannulas, MTP, cannulas, small bowl of antiseptic lotion, </t>
  </si>
  <si>
    <t>Availability of Point of care diagnostic instruments</t>
  </si>
  <si>
    <t xml:space="preserve">Availability of resuscitation  Instruments  for Newborn Care </t>
  </si>
  <si>
    <t>Availability of resuscitation  instrument for mother</t>
  </si>
  <si>
    <t>Suction machine, Oxygen, Adult bag and mask, mouth gag,</t>
  </si>
  <si>
    <t>Refrigerator, Crash cart/Drug trolley, instrument trolley, dressing trolley</t>
  </si>
  <si>
    <t xml:space="preserve">Availability of equipments for cleaning and disinfection </t>
  </si>
  <si>
    <t xml:space="preserve">Availability of Delivery tables </t>
  </si>
  <si>
    <t xml:space="preserve">Steel Top </t>
  </si>
  <si>
    <t>Availability of attachment/ accessories  with delivery table</t>
  </si>
  <si>
    <t>Hospital graded Mattress, IV stand, Kelly's pad,  support for delivery tables, Macintosh, foot step, Bed pan</t>
  </si>
  <si>
    <t xml:space="preserve">Availability of fixture </t>
  </si>
  <si>
    <t>Wall clock with Second arm Lamps- wall mounted /side, electrical fixture for equipments like radiant warmer, suction .</t>
  </si>
  <si>
    <t>Availability of Furniture</t>
  </si>
  <si>
    <t xml:space="preserve"> Cupboard, Table, chair, Counter.</t>
  </si>
  <si>
    <t xml:space="preserve">There is system of timely corrective  break down maintenance of the equipments </t>
  </si>
  <si>
    <t xml:space="preserve">Ask for the procedure of repair, Check if some equipment is lying idle since long time due to maintenance  </t>
  </si>
  <si>
    <t xml:space="preserve">There is a system of adjusting Needle of weighing machine zero  for correct measurement </t>
  </si>
  <si>
    <t>Up to date instructions for operation and maintenance of radiant warmer are readily available with labour room staff.</t>
  </si>
  <si>
    <t xml:space="preserve">Fixtures and Patient Furniture i.e.  labour table are intact and maintained </t>
  </si>
  <si>
    <t xml:space="preserve">No condemned/Junk material in the Labour Room  </t>
  </si>
  <si>
    <t xml:space="preserve">There is established system of timely  indenting of consumables and drugs </t>
  </si>
  <si>
    <t xml:space="preserve">Drugs are stored in containers/tray/crash cart and are labelled </t>
  </si>
  <si>
    <t xml:space="preserve">Expiry dates' are maintained at emergency drug tray </t>
  </si>
  <si>
    <t xml:space="preserve">No expiry drug found </t>
  </si>
  <si>
    <t xml:space="preserve">Temperature of refrigerators are kept as per storage requirement  and records are maintained in Injection Room </t>
  </si>
  <si>
    <t>Time of admission is recorded in patient record</t>
  </si>
  <si>
    <t xml:space="preserve">Rapid Initial assessment of Pregnant Women to identify complication and Prioritize care 
 </t>
  </si>
  <si>
    <t xml:space="preserve">Assessment and immediate sign if following danger sign are present - difficulty in breathing, fever, sever abdominal pain, Convulsion or unconsciousness, Severe headache or blurred vision </t>
  </si>
  <si>
    <t xml:space="preserve">Recording and reporting of Clinical History </t>
  </si>
  <si>
    <t xml:space="preserve">Recording of women obstetric History including
LMP and EDD Parity, gravid status, h/o CS, Live birth, Still Birth, Medical History (TB, Heart diseases, STD etc, HIV status and Surgical History </t>
  </si>
  <si>
    <t xml:space="preserve">Recording of current labour details  </t>
  </si>
  <si>
    <t xml:space="preserve">Time of start, frequency of contractions, time of bag of water leaking, colour and smell of fluid and baby movement </t>
  </si>
  <si>
    <t xml:space="preserve">Physical Examination </t>
  </si>
  <si>
    <t xml:space="preserve">Recording of Vitals , shape &amp; Size of abdomen , presence of  scars, foetal lie  and presentation. &amp; vaginal examination </t>
  </si>
  <si>
    <t>There is fixed schedule for reassessment of Pregnant women as per standard protocol</t>
  </si>
  <si>
    <t>There is fix schedule of reassessment as per protocols</t>
  </si>
  <si>
    <t>Partograph is used and  updated as per stages of labour</t>
  </si>
  <si>
    <t>All step are recorded in timely manner</t>
  </si>
  <si>
    <t>Patient referred with referral slip</t>
  </si>
  <si>
    <t xml:space="preserve">A referral slip/ Discharge card is provide to patient when referred to another health care facility </t>
  </si>
  <si>
    <t>Advance communication is done with higher centre</t>
  </si>
  <si>
    <t>Referral vehicle is being arranged</t>
  </si>
  <si>
    <t>Referral in or referral out register is maintained</t>
  </si>
  <si>
    <t xml:space="preserve">There is a system of follow up of referred patients </t>
  </si>
  <si>
    <t xml:space="preserve">Facility ensures follow up of patients Discharged from Higher Facility </t>
  </si>
  <si>
    <t>There is a process  for ensuring the  identification before any clinical procedure</t>
  </si>
  <si>
    <t xml:space="preserve">Identification  tags for mother and baby / foot print are used for identification of newborns </t>
  </si>
  <si>
    <t>Verbal orders are rechecked before administration</t>
  </si>
  <si>
    <t>Patient hand over is given during the change in the shift</t>
  </si>
  <si>
    <t xml:space="preserve">Check for hand over register is maintained and how hand over is given </t>
  </si>
  <si>
    <t xml:space="preserve">Patient Vitals are monitored and recorded periodically </t>
  </si>
  <si>
    <t>Check  for BP, pluse,temp,Respiratory rate  FHR, Uterine contraction Contractions, any other vital required is monitored</t>
  </si>
  <si>
    <t xml:space="preserve">Every Medical advice and procedure is accompanied with date , time and signature </t>
  </si>
  <si>
    <t>Check single dose vial are not used for more than one dose</t>
  </si>
  <si>
    <t>Oxytocin is kept as recommended temperature</t>
  </si>
  <si>
    <t xml:space="preserve">Check for rational use of uterotonic drugs and antibiotics </t>
  </si>
  <si>
    <t>Check oxytocin is given with in 1 minute of delivery</t>
  </si>
  <si>
    <t>Progress of labour is recorded</t>
  </si>
  <si>
    <t>Partograph Full compliance and on bed head ticket partial compliance</t>
  </si>
  <si>
    <t xml:space="preserve">Treatment prescribed in nursing records </t>
  </si>
  <si>
    <t>Medication order, treatment plan, lab investigation are recoded adequately</t>
  </si>
  <si>
    <t>Delivery note is adequate</t>
  </si>
  <si>
    <t>Outcome of delivery, date and time, gestation age, delivery conducted by, type of delivery, complication if any ,indication of intervention, date and time of transfer, cause of death etc</t>
  </si>
  <si>
    <t>Baby note is adequate</t>
  </si>
  <si>
    <t>Did baby cry, Essential new born care, resuscitation if any, Sex, weight, time of initiation of breast feed, birth doses, congenital anomaly if any.</t>
  </si>
  <si>
    <t>Standard Formats available</t>
  </si>
  <si>
    <t>Availability of BHT, Partograph, etc.</t>
  </si>
  <si>
    <t xml:space="preserve">Registers and records are maintained as per guidelines </t>
  </si>
  <si>
    <t xml:space="preserve">labour room register, OT register, MTP register,FP register, Maternal death register and records, lab register, referral in /out register, internal&amp; PPIUD register etc. </t>
  </si>
  <si>
    <t>The facility has established procedure for patients leaving the facility against medical advice, absconding, etc</t>
  </si>
  <si>
    <t>Established procedures and standard protocols for management of different stages of labour including AMTSL (Active Management of third Stage of labour) are followed at the facility</t>
  </si>
  <si>
    <t xml:space="preserve">Management of 1st stage of labour:
</t>
  </si>
  <si>
    <t xml:space="preserve">Check progress is recorded, Women is allowed to give birth in the position she wants , Check progress is recorded on partograph </t>
  </si>
  <si>
    <t>Management of 2nd stage of labour:</t>
  </si>
  <si>
    <t xml:space="preserve">Allows the spontaneous delivery of head , gives Perineal support and assist in delivering baby. Check progress is recorded on partograph </t>
  </si>
  <si>
    <t xml:space="preserve">Active Management of Third stage of labour </t>
  </si>
  <si>
    <t xml:space="preserve">Palpation of  mother's abdomen to rule out presence of second baby </t>
  </si>
  <si>
    <t>Use of Uterotonic Drugs</t>
  </si>
  <si>
    <t xml:space="preserve">Administration of 10 IU of oxytocin IM with in 1 minute of Birth </t>
  </si>
  <si>
    <t>Control Cord Traction</t>
  </si>
  <si>
    <t xml:space="preserve">Only during Contraction </t>
  </si>
  <si>
    <t xml:space="preserve">Uterine Massage </t>
  </si>
  <si>
    <t xml:space="preserve">After placenta expulsion , Checks Placenta &amp; Membranes for Completeness </t>
  </si>
  <si>
    <t xml:space="preserve">Staff is aware of Indications for refereeing patient for to higher center </t>
  </si>
  <si>
    <t xml:space="preserve">As staff about how they manage eclampsia cases (Monitors BP in every case, and tests for proteinuria if BP is &gt;140/90 mmHg with convulsion and proteinuria following management is done by - 
Position woman on her left side
﻿Ensure clear airway (u se padded mouth gag   
after convu lsion is over)   
Do gentle oral suction
Give Inj. Magnesium Sulphate
5g (10ml, 50% ) in each buttock deep I.M.)
If delivery is not imminent refer the patient to FRU 
</t>
  </si>
  <si>
    <t xml:space="preserve">Post Partum Haemorrhage </t>
  </si>
  <si>
    <t xml:space="preserve">Ask staff how they manage pots partum haemorrhage 
Assessment of bleeding (PPH if &gt;500 ml or &gt; 1 pad soaked in 5 Minutes. IV Fluid, bladder catheterization, measurement of urine output,  Administration of 20 IU of Oxytocin in 500 ml Normal Saline or RL at 40-60 drops per minute . Performs Bimanual Compression of Uterus
If placenta is not delivered continue Inj Inj Oxytocin 20 IU in 500 ml RL @ 40-60 drops per minute and refer to FRU </t>
  </si>
  <si>
    <t xml:space="preserve">Management of Retained Placenta </t>
  </si>
  <si>
    <t xml:space="preserve">Administration of another dose of Oxytocin 20IU in 500 ml of RL at 40-60 drops/min and refer the patient to  FRU </t>
  </si>
  <si>
    <t xml:space="preserve">Management of Atonic PPH </t>
  </si>
  <si>
    <t xml:space="preserve">Bimanual compression of uterus, continue inj oxytocin 20 IU in 500 ml RL/DNS
Administer another uterotonic drug (Inj Methergine/ Tab Misoprostol) 
If Patient still bleeds refer to FRU </t>
  </si>
  <si>
    <t xml:space="preserve">Management of Obstructed Labour </t>
  </si>
  <si>
    <t>SI/RR</t>
  </si>
  <si>
    <t xml:space="preserve">Diagnoses obstructed labour based on data registered from the partograph, Re-hydrates the patient to maintain normal plasma volume, check vitals, gives broad spectrum antibiotics, perform bladder catheterization and takes blood for Hb &amp; grouping, Decides on the mode of delivery as per the condition of mother and the baby </t>
  </si>
  <si>
    <t xml:space="preserve">With a clean towel from head to feet, discards the used towel and covers baby including head in a clean dry towel </t>
  </si>
  <si>
    <t xml:space="preserve">Given to all new born (1.0 mg IM in &gt; 1500 gms and 0.5 mg in &lt; 1500 gms </t>
  </si>
  <si>
    <t xml:space="preserve">Check use of radiant warmer </t>
  </si>
  <si>
    <t xml:space="preserve">Delayed Cord Clamping, Clamps &amp; Cut the cords by sterile instruments within 1-3 minutes of Birth  
Clean baby's eyes with sterile cotton/Gauge </t>
  </si>
  <si>
    <t xml:space="preserve">APGAR Score </t>
  </si>
  <si>
    <t xml:space="preserve">Check practice of maintaining APGAR Score, Nurse is skilled for it </t>
  </si>
  <si>
    <t xml:space="preserve">Kangaroo Mother Care </t>
  </si>
  <si>
    <t xml:space="preserve">Observe /Ask staff about the practice </t>
  </si>
  <si>
    <t xml:space="preserve">New born Resuscitation </t>
  </si>
  <si>
    <t xml:space="preserve">Ask Nursing staff to demonstrate Resuscitation Technique </t>
  </si>
  <si>
    <t>Prevention of Hypothermia of new born</t>
  </si>
  <si>
    <t xml:space="preserve">Initiation of Breastfeeding with in 1 Hour </t>
  </si>
  <si>
    <t>Mother is monitored as per post natal care guideline</t>
  </si>
  <si>
    <t>Check for records of Uterine contraction, bleeding, temperature, B.P, pulse, Breast examination, (Nipple care, milk initiation)</t>
  </si>
  <si>
    <t xml:space="preserve">Check for perineal wash is performed </t>
  </si>
  <si>
    <t xml:space="preserve">Management of Newborn Illness is done as per Protocols </t>
  </si>
  <si>
    <t xml:space="preserve">Availability of elbow operated taps  </t>
  </si>
  <si>
    <t xml:space="preserve">Adherence to 6 steps of Hand washing </t>
  </si>
  <si>
    <t xml:space="preserve">Ask of demonstration </t>
  </si>
  <si>
    <t>Proper cleaning of procedure site  with antiseptics</t>
  </si>
  <si>
    <t>Proper cleaning of perineal area before procedure with antiseptic</t>
  </si>
  <si>
    <t>Check Shaving is not done during part preparation/delivery cases</t>
  </si>
  <si>
    <t xml:space="preserve">Use of elbow length gloves for obstetrical purpose </t>
  </si>
  <si>
    <t xml:space="preserve">Availability of gown/ Apron and Cap </t>
  </si>
  <si>
    <t>Availability of shoe cover/gum boots</t>
  </si>
  <si>
    <t xml:space="preserve">Compliance to correct method of wearing and removing the gloves </t>
  </si>
  <si>
    <t>Ask staff about how they decontaminate the procedure surface like Delivery Table, Stretcher/Trolleys  etc. 
(Wiping with .5% Chlorine solution</t>
  </si>
  <si>
    <t xml:space="preserve">
Ask staff how they decontaminate the instruments like ambubag, suction cannula, Delivery Instruments 
(Soaking in 0.5% Chlorine Solution, Wiping with 0.5% Chlorine Solution or 70% Alcohol as applicable </t>
  </si>
  <si>
    <t>Proper handling of Soiled and infected linen</t>
  </si>
  <si>
    <t xml:space="preserve">No sorting ,Rinsing or sluicing at Point of use/ Patient care area </t>
  </si>
  <si>
    <t>Staff know how to make chlorine solution</t>
  </si>
  <si>
    <t>Equipment and instruments are  sterilized after each use as per requirement</t>
  </si>
  <si>
    <t xml:space="preserve">Preferably autoclaving or Boiling </t>
  </si>
  <si>
    <t>High level Disinfection of instruments/equipments  is done  as per protocol</t>
  </si>
  <si>
    <t>Ask staff about method and time required for boiling</t>
  </si>
  <si>
    <t>Autoclaving of delivery kits is done as per protocols</t>
  </si>
  <si>
    <t>Ask staff about temperature, pressure and time</t>
  </si>
  <si>
    <t>Autoclaved dressing material is used</t>
  </si>
  <si>
    <t>Availability of disinfectant as per requirement</t>
  </si>
  <si>
    <t xml:space="preserve">Chlorine solution, Gluteraldehye, carbolic acid </t>
  </si>
  <si>
    <t>Availability of cleaning agent as per requirement</t>
  </si>
  <si>
    <t>Hospital grade phenyl, disinfectant detergent solution</t>
  </si>
  <si>
    <t>Staff is trained for preparing cleaning solution as per standard procedure</t>
  </si>
  <si>
    <t>Standard practice of mopping and scrubbing are followed</t>
  </si>
  <si>
    <t>Unidirectional mopping from inside out</t>
  </si>
  <si>
    <t>Cleaning equipments like broom are not used in patient care areas</t>
  </si>
  <si>
    <t>Any cleaning equipment leading to dispersion of dust particles in air should be avoided</t>
  </si>
  <si>
    <t>Use of three bucket system for mopping</t>
  </si>
  <si>
    <t xml:space="preserve">External foot wares are restricted </t>
  </si>
  <si>
    <t xml:space="preserve">Availability of functional needle cutters and Puncture proof Box </t>
  </si>
  <si>
    <t xml:space="preserve">Internal Assessment of Labour Room  is done at periodic Interval </t>
  </si>
  <si>
    <t xml:space="preserve">Check, if Staff is a aware of relevant part of SOPs </t>
  </si>
  <si>
    <t xml:space="preserve">Receiving Patients, initial assessment, maintenance of Pratograph, stages of labour, record maintenance, use of oxytocin, disinfection &amp; Sterilization, maintain privacy in labour room, referral to higher center, new born care etc. </t>
  </si>
  <si>
    <t xml:space="preserve">Vaginal Bleeding before 20 week </t>
  </si>
  <si>
    <t xml:space="preserve">Vaginal Bleeding after 20 weeks </t>
  </si>
  <si>
    <t xml:space="preserve">Management of PPH </t>
  </si>
  <si>
    <t xml:space="preserve">Management of Eclampsia </t>
  </si>
  <si>
    <t xml:space="preserve">Active Management of third stage of labour </t>
  </si>
  <si>
    <t xml:space="preserve">Percentage of Deliveries conducted in Night </t>
  </si>
  <si>
    <t>Checklist for Indoor</t>
  </si>
  <si>
    <t>Indoor Treatment for common illnesses</t>
  </si>
  <si>
    <t xml:space="preserve">Fever, Dehydration, bronchial asthma, pneumonia, etc. </t>
  </si>
  <si>
    <t>Lacerated wound, observation for suspected head injury</t>
  </si>
  <si>
    <t xml:space="preserve">Availability of Indoor services 24X7 </t>
  </si>
  <si>
    <t xml:space="preserve">Check PHC admitted patient in Night hours </t>
  </si>
  <si>
    <t xml:space="preserve">Availability of indoor services for  normal delivery </t>
  </si>
  <si>
    <t xml:space="preserve">Prevention of hypothermia and initiation of breast feeding </t>
  </si>
  <si>
    <t xml:space="preserve">Indoor treatment of Childhood illnesses </t>
  </si>
  <si>
    <t xml:space="preserve">Relevant IEC Material Displayed in wards </t>
  </si>
  <si>
    <t xml:space="preserve">Male &amp; Female beds are separated </t>
  </si>
  <si>
    <t xml:space="preserve">Availability of screens &amp; Curtains </t>
  </si>
  <si>
    <t xml:space="preserve">Patient Records are kept at Secured Place </t>
  </si>
  <si>
    <t>Stay in ward is free of cost</t>
  </si>
  <si>
    <t>Availability of Free Diet</t>
  </si>
  <si>
    <t>Availability of Free drugs</t>
  </si>
  <si>
    <t>Availability of free diagnostic</t>
  </si>
  <si>
    <t>Check that  patient party has not spent on purchasing drugs or consumables from outside.</t>
  </si>
  <si>
    <t xml:space="preserve">Adequate area for accommodating Six patients beds </t>
  </si>
  <si>
    <t xml:space="preserve"> Distance between centres of two beds – 2.25 meter</t>
  </si>
  <si>
    <t xml:space="preserve">Functional toilets  with running water and flush are available </t>
  </si>
  <si>
    <t>Availability of TV for entertainment &amp; Health Promotion</t>
  </si>
  <si>
    <t xml:space="preserve">Availability of nursing station </t>
  </si>
  <si>
    <t xml:space="preserve">Male and female wards demarcated and located in separate room </t>
  </si>
  <si>
    <t xml:space="preserve">There is sufficient space between two bed to provide bed side nursing care and movement </t>
  </si>
  <si>
    <t>Space between two beds should be at least 4 ft and clearance between head end of bed and wall should be at least 1 ft and between side of bed and wall should be 2 ft</t>
  </si>
  <si>
    <t xml:space="preserve">Availability of Medical officer On Call </t>
  </si>
  <si>
    <t>Availability of Emergency drug tray</t>
  </si>
  <si>
    <t xml:space="preserve">Warmth, Optimal Temperature  and Ventilation is maintained in ward </t>
  </si>
  <si>
    <t xml:space="preserve">Floors, walls,roof , sinks patient care and corridors  are Clean </t>
  </si>
  <si>
    <t xml:space="preserve">Fixtures and Patient Furniture i.e Patient Beds &amp; Mattresses are intact and maintained </t>
  </si>
  <si>
    <t xml:space="preserve">No condemned/Junk material in the wards </t>
  </si>
  <si>
    <t>Patient demographic details are recorded in the admission record</t>
  </si>
  <si>
    <t>Check for that patient demographics like Name, age, Sex, Chief complaint, etc.</t>
  </si>
  <si>
    <t>There is no delay in  treatment because of admission process</t>
  </si>
  <si>
    <t>The assessment criteria for different clinical conditions are defined and measured in assessment sheet</t>
  </si>
  <si>
    <t xml:space="preserve"> ANC  history of pregnant women  is reviewed and recorded </t>
  </si>
  <si>
    <t>Assesses general condition, including: vital signs, conjunctiva for pallor and jaundice, and bladder and bowel function, conducts breast examinations</t>
  </si>
  <si>
    <t>Examines the perineum for inflammation, status of episiotomy/tears, lochia for colour, amount, consistency and odour, Checks calf  tenderness, redness or swelling</t>
  </si>
  <si>
    <t xml:space="preserve">Initial assessment and treatment is provided immediately  
 </t>
  </si>
  <si>
    <t>Initial assessment is documented preferably within 2 hours</t>
  </si>
  <si>
    <t xml:space="preserve">There is fixed schedule for assessment of stable patients </t>
  </si>
  <si>
    <t xml:space="preserve">Facility has functional referral linkages to lower facilities </t>
  </si>
  <si>
    <t>Check for referral cards filled from lower facilities</t>
  </si>
  <si>
    <t xml:space="preserve">Treatment chart are maintained </t>
  </si>
  <si>
    <t>Check for treatment chart are updated and drugs given are marked. Co relate it with drugs and doses prescribed.</t>
  </si>
  <si>
    <t>Nursing Handover register is maintained</t>
  </si>
  <si>
    <t>Hand over is given bed side</t>
  </si>
  <si>
    <t xml:space="preserve">Nursing notes are maintained adequately </t>
  </si>
  <si>
    <t>Check for nursing note register. Notes are adequately written</t>
  </si>
  <si>
    <t>Check for TPR chart, IO chart, any other vital required is monitored</t>
  </si>
  <si>
    <t>Check for any open single dose vial with left  over content indented to be used later on</t>
  </si>
  <si>
    <t xml:space="preserve">Check for BHT if drugs are prescribed under generic name only </t>
  </si>
  <si>
    <t>Rational Use of drug</t>
  </si>
  <si>
    <t>Check BHT that drugs are prescribed as per STG</t>
  </si>
  <si>
    <t xml:space="preserve">Day to day progress of patient is recorded in BHT </t>
  </si>
  <si>
    <t>Treatment plan, first orders are written on BHT</t>
  </si>
  <si>
    <t xml:space="preserve">Treatment prescribed inj nursing records </t>
  </si>
  <si>
    <t>Any procedure performed written on BHT</t>
  </si>
  <si>
    <t>Dressing, mobilization etc.</t>
  </si>
  <si>
    <t xml:space="preserve">Standard Format for bed head ticket/ Patient case sheet  available as per state guidelines </t>
  </si>
  <si>
    <t xml:space="preserve">Availability of formats for Treatment Charts, TPR Chart , Intake Output Chat Etc. </t>
  </si>
  <si>
    <t>General order book (GOB), report book, Admission register, lab register, Admission sheet/ bed head ticket, discharge slip, referral slip, referral in/referral out register, OT register, FP register, Diet register, Linen register, Drug intend register</t>
  </si>
  <si>
    <t xml:space="preserve">Assessment is done before discharging patient </t>
  </si>
  <si>
    <t xml:space="preserve">Patient / attendants are consulted before discharge </t>
  </si>
  <si>
    <t xml:space="preserve">Discharge summary is provided </t>
  </si>
  <si>
    <t>Discharge summary is give to patients going in LAMA/Referral</t>
  </si>
  <si>
    <t xml:space="preserve">Patient is counselled before  discharge </t>
  </si>
  <si>
    <t xml:space="preserve">Advice includes the information about the nearest health centre for further follow up </t>
  </si>
  <si>
    <t xml:space="preserve">Time of discharge is communicated to patient in prior </t>
  </si>
  <si>
    <t xml:space="preserve">Declaration is taken from the LAMA patient </t>
  </si>
  <si>
    <t xml:space="preserve">Post Partum Care of Newborn </t>
  </si>
  <si>
    <t>Maintains hand hygiene, keeps the baby wrapped (maintains temperature), Checks weight, temperature, respiration, heart rate, colour of skin and cord stump</t>
  </si>
  <si>
    <t xml:space="preserve">Checks and discusses with the mother on breastfeeding pattern, emphasising exclusive and on demand feeding. Demonstrates the proper positioning and attachment of the baby </t>
  </si>
  <si>
    <t>Post partum care of mother</t>
  </si>
  <si>
    <t>Check utrine contraction, bleeding as per treatment plan, check for TPR and output chart, Breast examination and milk initiation and perineal washes</t>
  </si>
  <si>
    <t>Check the system how home visits on 7th and 42nd day is ensured for Mothers delivered at the facility</t>
  </si>
  <si>
    <t xml:space="preserve">Check the system how additional home visits on 14th, 21st and 28th day is ensured for low birth weight (&lt;2500) babies. </t>
  </si>
  <si>
    <t xml:space="preserve">48 Hour Stay of mothers and new born after delivery </t>
  </si>
  <si>
    <t xml:space="preserve">Counselling provided for Post partum care </t>
  </si>
  <si>
    <t xml:space="preserve">Nutrition ,Contraception ,Breastfeeding ,Registration of Birth ,IFA Supplement ,Danger Signs,Contraception </t>
  </si>
  <si>
    <t>Assessment Protocols are available</t>
  </si>
  <si>
    <t>Airway, Breathing, Circulation, Coma, Convulsion, and Dehydration</t>
  </si>
  <si>
    <t>Triage Protocols are  available</t>
  </si>
  <si>
    <t>Emergency, priority and can wait</t>
  </si>
  <si>
    <t>Staff aware and practice ETAT protocols</t>
  </si>
  <si>
    <t>Staff is skilled for basic life support for young infants and children</t>
  </si>
  <si>
    <t>ETAT checklist is available and practiced</t>
  </si>
  <si>
    <t>Differential diagnosis algorithm are available</t>
  </si>
  <si>
    <t xml:space="preserve">Staff aware of when to hand wash </t>
  </si>
  <si>
    <t>Ask staff about how they decontaminate the procedure surface like Examination table , 
(Wiping with .5% Chlorine solution</t>
  </si>
  <si>
    <t xml:space="preserve">Patient satisfaction survey is done in wards periodically </t>
  </si>
  <si>
    <t xml:space="preserve">Internal Assessment of wards  is done at periodic Interval </t>
  </si>
  <si>
    <t xml:space="preserve">Admission, Bed allocation, nursing acrae , Maintaining records, referral, identification of patients, visitor policy etc. </t>
  </si>
  <si>
    <t xml:space="preserve">Kangaroo Care </t>
  </si>
  <si>
    <t xml:space="preserve">Breast Feeding </t>
  </si>
  <si>
    <t xml:space="preserve">Bed Occupancy Rate </t>
  </si>
  <si>
    <t>Discharge Rate</t>
  </si>
  <si>
    <t xml:space="preserve">Referral Rate </t>
  </si>
  <si>
    <t xml:space="preserve">Average Length of Stay </t>
  </si>
  <si>
    <t>Patient Satisfaction Score</t>
  </si>
  <si>
    <t xml:space="preserve">LAMA Rate </t>
  </si>
  <si>
    <t>Checklist for Laboratory</t>
  </si>
  <si>
    <t>Reference no.</t>
  </si>
  <si>
    <t>Availability  of Essential tests for ANC</t>
  </si>
  <si>
    <t xml:space="preserve">Pregnancy Test, Haemoglobin, Blood Group, HIV Testing , Blood Sugar, HBsAG , Urine for Sugar &amp; Protein, VDRL </t>
  </si>
  <si>
    <t xml:space="preserve">Routine Urine , Blood Sugar </t>
  </si>
  <si>
    <t>Availability of Routine Hemetology Tests</t>
  </si>
  <si>
    <t xml:space="preserve">Blood Grouping &amp; RH Typing </t>
  </si>
  <si>
    <t>Availability of Serology Tests (Rapid)</t>
  </si>
  <si>
    <t xml:space="preserve">Availability of Microscopy Tests </t>
  </si>
  <si>
    <t>Availability of Water Quality Tests</t>
  </si>
  <si>
    <t>Rapid test kit for faecal contamination of water
Estimation of chlorine level of water using ortho-
toluidine reagent</t>
  </si>
  <si>
    <t xml:space="preserve">Consent is taken for HIV testing </t>
  </si>
  <si>
    <t>ME B2.5</t>
  </si>
  <si>
    <t xml:space="preserve">Laboratory has system to ensure the confidentiality of the reports generated </t>
  </si>
  <si>
    <t xml:space="preserve">Lab registers &amp; Copy of report are kept at secured place </t>
  </si>
  <si>
    <t xml:space="preserve">Availability of free diagnostic tests for JSSK beneficiaries </t>
  </si>
  <si>
    <t xml:space="preserve">Diagnostic tests are free for BPL patients </t>
  </si>
  <si>
    <t xml:space="preserve">Laboratory space is adequate for carrying out activities </t>
  </si>
  <si>
    <t xml:space="preserve">Adequate area for sample collection, waiting, performing test, keeping equipment and storage of drugs and records </t>
  </si>
  <si>
    <t xml:space="preserve">Demarcated sample collection area </t>
  </si>
  <si>
    <t xml:space="preserve">Demarcated testing area </t>
  </si>
  <si>
    <t xml:space="preserve">Demarcated washing and waste disposal area </t>
  </si>
  <si>
    <t xml:space="preserve">Unidirectional flow of services </t>
  </si>
  <si>
    <t>Laboratory does not have temporary connections and loosely hanging wires</t>
  </si>
  <si>
    <t>Work benches are chemical resistant</t>
  </si>
  <si>
    <t xml:space="preserve">Availability of one lab technician round the clock </t>
  </si>
  <si>
    <t xml:space="preserve">On duty or On call in night time </t>
  </si>
  <si>
    <t>There is system of timely corrective  break down maintenance of the equipments</t>
  </si>
  <si>
    <t xml:space="preserve">There is a system for calibration of lab equipments </t>
  </si>
  <si>
    <t xml:space="preserve">Up to date instructions for operation and maintenance of equipments are readily available Lab staff </t>
  </si>
  <si>
    <t xml:space="preserve">Fixtures and Furniture i.e Work Benches  intact and maintained </t>
  </si>
  <si>
    <t xml:space="preserve">No condemned/Junk material in the Laboratory </t>
  </si>
  <si>
    <t xml:space="preserve"> Unique  laboratory identification number  is given to each patient sample </t>
  </si>
  <si>
    <t xml:space="preserve">Laboratory has referral linkage for tests not available at the facility </t>
  </si>
  <si>
    <t xml:space="preserve">Printed formats for requisition and reporting are available </t>
  </si>
  <si>
    <t>Records are maintained at laboratory</t>
  </si>
  <si>
    <t xml:space="preserve">Test registers, IQAS/EQAS Registers, Expenditure registers, Accession list etc. </t>
  </si>
  <si>
    <t>Requisition of all laboratory test is done in request form</t>
  </si>
  <si>
    <t xml:space="preserve">Request form contain information: Name and identification number of patient, name of authorized requester, type of primary sample, examination requested, date and time of primary sample collection and date and time of receipt of sample by laboratory, </t>
  </si>
  <si>
    <t>Instructions for collection and handling of primary sample are communicated to those responsible for collection</t>
  </si>
  <si>
    <t>Laboratory has system in place to label the primary sample</t>
  </si>
  <si>
    <t>Laboratory has system to trace the primary sample from requisition form</t>
  </si>
  <si>
    <t>Laboratory has system in place to  monitor the transportation of the  sample</t>
  </si>
  <si>
    <t xml:space="preserve">Transportation of sample includes:  Time frame, temperature and carrier specified for transportation </t>
  </si>
  <si>
    <t>Laboratory has Biological reference interval for its examination of various results</t>
  </si>
  <si>
    <t>Laboratory has format for reporting of results</t>
  </si>
  <si>
    <t>Laboratory has system to provide the reports within defined time intervals</t>
  </si>
  <si>
    <t>Laboratory has system to retain the copies of reported result and promptly retrieved when required</t>
  </si>
  <si>
    <t>Hand washing sink is wide and deep enough to prevent splashing and retention of water</t>
  </si>
  <si>
    <t>Availability of lab aprons/coats</t>
  </si>
  <si>
    <t>No reuse of disposable gloves and Masks.</t>
  </si>
  <si>
    <t>Ask staff about how they decontaminate work benches 
(Wiping with .5% Chlorine solution</t>
  </si>
  <si>
    <t>Proper Decontamination of instruments after use</t>
  </si>
  <si>
    <t>Decontamination of instruments and reusable of glassware are done after procedure in 1% chlorine solution/ any other appropriate method</t>
  </si>
  <si>
    <t xml:space="preserve">Disinfection of liquid waste before disposal </t>
  </si>
  <si>
    <t xml:space="preserve">Internal Assessment of Laboratory is done at periodic Interval </t>
  </si>
  <si>
    <t xml:space="preserve">There is a system for In quality assurance in the lab </t>
  </si>
  <si>
    <t>Control charts are prepared and outliers are identified.</t>
  </si>
  <si>
    <t>Corrective action is taken on the identified outliers</t>
  </si>
  <si>
    <t xml:space="preserve">Cross Validation of Lab tests are done and records are maintained </t>
  </si>
  <si>
    <t>Corrective actions are taken on abnormal values</t>
  </si>
  <si>
    <t xml:space="preserve">Assessment visit by District quality assurance Unit is done at periodic Interval </t>
  </si>
  <si>
    <t xml:space="preserve">At least once in a six month </t>
  </si>
  <si>
    <t xml:space="preserve">Adequately covers pre testing, testing and post testing processes like sample collection, labelling, testing processes, quality control , reporting, personal protection etc. </t>
  </si>
  <si>
    <t>Work instruction/clinical  protocols are displayed</t>
  </si>
  <si>
    <t xml:space="preserve">Test algorithm for different test, Blood Grouping etc </t>
  </si>
  <si>
    <t xml:space="preserve">Checklist for National Health Program </t>
  </si>
  <si>
    <t>Referral of malaria cases</t>
  </si>
  <si>
    <t xml:space="preserve">Diagnosis &amp; treatment for local prevalent vector born  Disease </t>
  </si>
  <si>
    <t>Lymphatic Filariasis
Dengue
Japanese Encephalitis
Chikungunya
Kala Azar (Leishmaniasis)</t>
  </si>
  <si>
    <t>Availability of functional DOT Centre</t>
  </si>
  <si>
    <t>Availability / Linkage to microscopic centre</t>
  </si>
  <si>
    <t>Early detection of leprosy &amp; its complications</t>
  </si>
  <si>
    <t>Community empowerment &amp; mobilization of self referral, capacity building</t>
  </si>
  <si>
    <t>Early referral of disabled cases</t>
  </si>
  <si>
    <t>Identification of cases having disability their early referral &amp; follow up at village level</t>
  </si>
  <si>
    <t xml:space="preserve">Diagnosis &amp; treatment </t>
  </si>
  <si>
    <t>Difficult to diagnosis cases,lepra reaction difficult to manage,Complicated ulcer,Eye problem,cases of reconstructive surgeries,person needs customized footwear.</t>
  </si>
  <si>
    <t>Early detection of HIV</t>
  </si>
  <si>
    <t>Availability/ Referral linkage with ICTC for confirmation of HIV status</t>
  </si>
  <si>
    <t>Provision of basic information on modes of transmission and prevention of HIV/AIDS for promoting behavioural change and reducing vulnerability.</t>
  </si>
  <si>
    <t>IEC activities to enhance awareness &amp; preventive measures about STI ,HIV/AIDS &amp; PPCT</t>
  </si>
  <si>
    <t>Condom Promotion &amp; distribution among high risk groups</t>
  </si>
  <si>
    <t xml:space="preserve">Counselling &amp; guide patient with HIV/AIDS for receiving ART  </t>
  </si>
  <si>
    <t>Support to patients receiving ART for their adherence</t>
  </si>
  <si>
    <t>Linkage with Microscopic centre for HIV TB coordination</t>
  </si>
  <si>
    <t>Screening and correction of refractive errors</t>
  </si>
  <si>
    <t>Medical treatment for prevention &amp;control of common Eye diseases</t>
  </si>
  <si>
    <t>Nutrition education (prevent vit A deficiency), Water &amp; sanitation education  (Trachoma Control) Maternal &amp; child health education (Reduce retinopathy of prematurity), Health education (Prevention of eye trauma, hypertension &amp; diabetic retinopathy)</t>
  </si>
  <si>
    <t>Early identification &amp; treatment of common mental disorders in OPD</t>
  </si>
  <si>
    <t>Referral of difficult cases to DH/ Psychiatric</t>
  </si>
  <si>
    <t>Sensitization on promotional, preventive and rehabilitative aspects of geriatrics</t>
  </si>
  <si>
    <t>Health Promotion Services to modify individual, group and community behaviour</t>
  </si>
  <si>
    <t>Promotion of Healthy Dietary Habits.
Increase physical activity.
 Avoidance of tobacco and alcohol.
Stress Management.</t>
  </si>
  <si>
    <t>Early detection, management and referral of Diabetes Mellitus, Hypertension and other Cardiovascular diseases and Stroke</t>
  </si>
  <si>
    <t xml:space="preserve"> history, measuring blood pressure, checking for blood, urine sugar </t>
  </si>
  <si>
    <t>Ear Screening Camps</t>
  </si>
  <si>
    <t>Organized as per state schedule (1 screening camp is orgnaized at PHC/CHC/DH on rotation basis per month)</t>
  </si>
  <si>
    <t>Primary ear care for common problems</t>
  </si>
  <si>
    <t>Rehabilitation services</t>
  </si>
  <si>
    <t>Screening of general health of school going children</t>
  </si>
  <si>
    <t>Micronutrient (vit A &amp; IFA) Management</t>
  </si>
  <si>
    <t>Deworming as per National guidelines</t>
  </si>
  <si>
    <t>Health Promotion &amp; health education</t>
  </si>
  <si>
    <t>Functional Immunization  Clinic</t>
  </si>
  <si>
    <t xml:space="preserve">Fix day immunization </t>
  </si>
  <si>
    <t xml:space="preserve">Immunization of Pregnant Women </t>
  </si>
  <si>
    <t xml:space="preserve">TT1 &amp; 2 
TT Booster </t>
  </si>
  <si>
    <t xml:space="preserve">Immunization of Newborn (Zero Dose) </t>
  </si>
  <si>
    <t>Zero Dose -OPV, HBV &amp; BCG</t>
  </si>
  <si>
    <t xml:space="preserve">Immunization of Infants </t>
  </si>
  <si>
    <t xml:space="preserve">Immunization of Children </t>
  </si>
  <si>
    <t>DPT Booster, OPV Booster, JE , DT booster, TT</t>
  </si>
  <si>
    <t xml:space="preserve">Vit A </t>
  </si>
  <si>
    <t>Pictorial &amp; Local language</t>
  </si>
  <si>
    <t>Diabetic retinopathy, cataract, glucoma, refractive error, trochoma, prevention from corneal blindness. Also IEC material for eye donation</t>
  </si>
  <si>
    <t xml:space="preserve">Availability of IEC kit for mental health program </t>
  </si>
  <si>
    <t>Poster with 10 feature of mental disorder &amp; flip chart for use of health educator</t>
  </si>
  <si>
    <t>For prevention &amp; early detection of hearing impairment &amp; deafness</t>
  </si>
  <si>
    <t>Training for Pharmacist RNTCP</t>
  </si>
  <si>
    <t>Induction training for newly appointed LT working for NVBDCP</t>
  </si>
  <si>
    <t>Reorientation training for LT working for NVBDCP</t>
  </si>
  <si>
    <t xml:space="preserve">Training of MO for mental health program </t>
  </si>
  <si>
    <t>6 days training each year for doctors at district level under DMHP for early identification, diagnosis and management of common mental disorders</t>
  </si>
  <si>
    <t xml:space="preserve">Training of Health Worker for Mental health Program </t>
  </si>
  <si>
    <t>2 days training each year for health workers of PHC (All paramedical staff, ANM/ Nursing staff, Health educator )</t>
  </si>
  <si>
    <t xml:space="preserve">Sensitization about program, Creating of awareness regarding preventable diseases of ear, reorientation in early diagnosis &amp; treatment of common ear diseases, </t>
  </si>
  <si>
    <t xml:space="preserve">Training of nurse/ ANM/ AWW supervisors at PHC on National Deafness Control Program </t>
  </si>
  <si>
    <t xml:space="preserve">Sensitization about program&amp; awareness regarding ear &amp; hearing care,enable them to identify deafness at early stage &amp; motivate them for awareness generation at community level </t>
  </si>
  <si>
    <t>At least 1 MO is trained</t>
  </si>
  <si>
    <t>At least 2 nurses are trained</t>
  </si>
  <si>
    <t xml:space="preserve">Availability of Drugs for Mental Health Program </t>
  </si>
  <si>
    <t>Tab. Chlorpromazine 100mg
Tab. Rasiperidone 2mg
Inj. Promethazine 50mg
Tab. Imipramine 75mg
Inj. Fluphenazine 25mg
Tab. Trihexphenidyl 2mg
Tab. Diazapam 5mg
Tab. Phenobarbitone 30mg  &amp; 60 mg</t>
  </si>
  <si>
    <t xml:space="preserve">Availability of Drugs for National Leprosy Eradication Program </t>
  </si>
  <si>
    <t>Availability of MDT
Availability of Prednisolone</t>
  </si>
  <si>
    <t>Head Light
Ear specula
Ear syringe
Otoscope
Jobson Horne probe
Tuning fork ( 512 HZ)
Noise Maker</t>
  </si>
  <si>
    <t>Reporting is done on Form 01 (MF 2)</t>
  </si>
  <si>
    <t>For reporting of blood smear by surveillance worker/MPW/Passive agency etc.e.g., patient’s name, age, sex and village, etc. A code number is given to each patient in terms of blood smear number. This will help in identification of each fever case screened, for tracing out to provide radical treatment and also for follow up</t>
  </si>
  <si>
    <t>Reporting is done on Form 02 (MF 4)</t>
  </si>
  <si>
    <t xml:space="preserve">Monthly epidemiological report of malaria program of PHC, it provides species wise details of the positive cases and radical treatment provided </t>
  </si>
  <si>
    <t>Reporting is done on Form 08 (MF 16)</t>
  </si>
  <si>
    <t>for reporting drug distribution centre, fever treatment depots &amp; malaria clinics</t>
  </si>
  <si>
    <t>Availability of Quarterly reports on New and retreatment cases of TB</t>
  </si>
  <si>
    <t>Availability of Quarterly report on sputum conversion of New and retreatment cases registered 4-6 month earlier</t>
  </si>
  <si>
    <t>Availability of Quarterly report on result of treatment of TB patient registered 13-15 month earlier.</t>
  </si>
  <si>
    <t>Availability of Monthly  report on Program Management, Logistics and Microscopy by Peripheral Health Institutions</t>
  </si>
  <si>
    <t>Before 5th of next month</t>
  </si>
  <si>
    <t>Monthly ICTC report</t>
  </si>
  <si>
    <t>No. of clients counselled, tested, HIV status,NVP administration, gender &amp; age wise</t>
  </si>
  <si>
    <t>Monthly HIV-TB report</t>
  </si>
  <si>
    <t>HIV-TB collaborative activities including line listing of cases referred from ICTC to RNTCP</t>
  </si>
  <si>
    <t>Details of referral to &amp; from various facilities</t>
  </si>
  <si>
    <t>Forms contains information on availability of equipments, supporting devices, no. of staff trained, services provided, no. of cases referred etc</t>
  </si>
  <si>
    <t>The facility provide monitoring &amp; reporting service for prevention &amp; control of Cancer ,diabetis , cardiovascular disease &amp;stroke as per guideline</t>
  </si>
  <si>
    <t xml:space="preserve">Check form S is filled for information required </t>
  </si>
  <si>
    <t>Reporting format (Form S) are sent to  PHC as per guidelines</t>
  </si>
  <si>
    <t>Form S is filled in triplicate, Health worker place carbon papers between each page of form S. First &amp; second page (Yellow &amp; green) sent to MO PHC while third (Blue) copy is kept by Health worker</t>
  </si>
  <si>
    <t xml:space="preserve">Check form P is filled for information required </t>
  </si>
  <si>
    <t>Reporting format (Form P) are sent to  DSU as per guidelines</t>
  </si>
  <si>
    <t>Form P will be filled in duplicate (two copies), Surveillance officer may place carbon paper in between 2 sheets, One copy (blue ) is retained by MO and other (Yellow) will be sent to DSU</t>
  </si>
  <si>
    <t xml:space="preserve">Check form L is filled for information required </t>
  </si>
  <si>
    <t>Form L will be filled in duplicate (Blue &amp; Yellow), PHC retain blue copy while Yellow will be sent to DSU</t>
  </si>
  <si>
    <t>Check form W is filled for information required as per format</t>
  </si>
  <si>
    <t xml:space="preserve">Form W  is filled in duplicate (in colour Yellow &amp; Blue) and blue is retained by facility while yellow is sent to DSU </t>
  </si>
  <si>
    <t xml:space="preserve">PHC ensures the submission of data from Sub centre &amp; other rural reporting points </t>
  </si>
  <si>
    <t>By  Monday of every week</t>
  </si>
  <si>
    <t xml:space="preserve">PHC ensure submission of data to DSU </t>
  </si>
  <si>
    <t>By Tuesday of every week</t>
  </si>
  <si>
    <t>Availability of Form / Format for testing and Diagnosis of TB under RNTCP</t>
  </si>
  <si>
    <t xml:space="preserve">Mycobacteriology culture/sensitivity test form
Laboratory form for sputum examination
tuberculosis  treatment Card 
referral treatment form
transfer form </t>
  </si>
  <si>
    <t xml:space="preserve">Availability of formats for National Leprosy Eradication Program </t>
  </si>
  <si>
    <t>Availability of Records for RNTCP</t>
  </si>
  <si>
    <t xml:space="preserve">TB laboratory monthly abstract 
Referral/Treatment Register
TB Register
</t>
  </si>
  <si>
    <t>Blind register is maintained at facility</t>
  </si>
  <si>
    <t>Blind register have information on name of district, block /PHC, village, name of patient along with address and age, visual acuity (Left &amp; right), Main cause of blindness, &amp; outcome)</t>
  </si>
  <si>
    <t xml:space="preserve">Availability of records for National Leprosy Eradication Program </t>
  </si>
  <si>
    <t>Disability register (P1/S1), Record of lepra reactions/Neuritis cases (form P3/S3/T3)</t>
  </si>
  <si>
    <t xml:space="preserve">Availability of Records for School Health Program </t>
  </si>
  <si>
    <t>Health appraisal register (Appraisal register contain information on date of visit1, visit2 &amp;visit 3, class,name &amp; type of school, name of student,age, height, weight, clincal diagnosis, treatment, referred to, follow up and immunization status), Referral register
Drug stock register</t>
  </si>
  <si>
    <r>
      <t xml:space="preserve">There are established  procedures for </t>
    </r>
    <r>
      <rPr>
        <sz val="12"/>
        <color theme="1"/>
        <rFont val="Calibri"/>
        <family val="2"/>
        <scheme val="minor"/>
      </rPr>
      <t xml:space="preserve">Laboratory Diagnosis of Tuberculosis as per prevelant Guidelines </t>
    </r>
  </si>
  <si>
    <t xml:space="preserve">Laboratory staff  follow  guideline for collecting sputum for smear microscopy </t>
  </si>
  <si>
    <t xml:space="preserve">Laboratory staff/ health worker provide guidance to patient for sputum collection </t>
  </si>
  <si>
    <t>Provide guidence about steps how to collect the sputum</t>
  </si>
  <si>
    <t xml:space="preserve">There are established  procedures for Laboratory Diagnosis of Maleria  as per prevelant Guidelines </t>
  </si>
  <si>
    <t>Availability of Standard operating procedure for equipments required for malarial diagnosis</t>
  </si>
  <si>
    <t>Availability of Standard operating procedure for processes required for malarial diagnosis</t>
  </si>
  <si>
    <t xml:space="preserve">Health worker/Health professionals are skilled to identify  cases of suspected  malaria </t>
  </si>
  <si>
    <t>Microscopic result is available within defined period</t>
  </si>
  <si>
    <t>Within 24 hrs. If in Pf predominant area result is not available with in 24 hrs. check the provision of RDT</t>
  </si>
  <si>
    <t xml:space="preserve">Treatment for confirmed P. Vivax Malaria is done as per protocols </t>
  </si>
  <si>
    <t>Patient on malaria treatment (specially on Primaquine) are provided with information about when to report back</t>
  </si>
  <si>
    <t xml:space="preserve">Patients should be instructed to report back in case of haematuria or high colored urine / cyanosis or blue coloration of lips and Primaquine should be stopped </t>
  </si>
  <si>
    <t>Treatment for Confirmed P. falciparum is done as per protocols</t>
  </si>
  <si>
    <t>Pregnant women with uncomplicated Falciparum should be treated 1st trimester: Quinine, 2nd &amp;3rd trimester: ACT</t>
  </si>
  <si>
    <t>Treatment of mixed infection is done as per protocols</t>
  </si>
  <si>
    <t>Mixed infections with P. falciparum should be treated as falciparum malaria. However, antirelapse treatment with primaquine can be given for 14 days, if indicated.</t>
  </si>
  <si>
    <t>Identification of drug resistance /failure cases especially falciparum is done as per protocols</t>
  </si>
  <si>
    <t>Treatment of falciparum failure cases is done as per protocols</t>
  </si>
  <si>
    <t>Falciparum malaria should be given alternative ACT or quinine with Doxycycline. Doxycycline is contraindicated in pregnancy, lactation and in children up to 8 years.</t>
  </si>
  <si>
    <t>Staff is trained to identify severe cases of malaria especially severe manifestation of P falciparum</t>
  </si>
  <si>
    <t>Severe malaria have one or more of following features: impaired consciousness/coma,Repeated generalized convulsions, Renal failure (Serum Creatinine &gt;3 mg/dl), Jaundice (Serum Bilirubin &gt;3 mg/dl), Severe anaemia (Hb &lt;5 g/dl),  Pulmonary oedema,  Hypoglycaemia (Plasma Glucose &lt;40 mg/dl), Circulatory collapse/shock, DIC, Hyperpyrexia,Hyperparasitaemia (&gt;5% parasitized RBCs ), Haemoglobinuria etc.</t>
  </si>
  <si>
    <t xml:space="preserve">Different coloured blister packs of ACT+SP is available for different age group especially for field staff </t>
  </si>
  <si>
    <t>e.g: Pink for 0-1 year, yellow for 1-5 yrs, green for 5-8 yrs, Red for 9-14 yrs &amp; white for 1 5&amp; above. For NE: pack colour and regimen vary by body weight &amp;  age group, Yellow: weight for 5to 14 kg and age for&gt; 5 month to &lt;3 years, green: weight 15 to 24 kg age &gt;3 to 8yrs, Red : weight 25-34 kg, age 9 to 14 yrs, white:weight &gt; 34 kg,and age &gt;14 yrs</t>
  </si>
  <si>
    <t>Category wise treatment regimen is given to patient</t>
  </si>
  <si>
    <t xml:space="preserve">Patient wise box are colour coded as per category </t>
  </si>
  <si>
    <t xml:space="preserve">Prior to start of treatment patient identity card &amp; and treatment card is prepared </t>
  </si>
  <si>
    <t>Medical officer also discuss about near by DOT centre with the patient</t>
  </si>
  <si>
    <t>Duplicate treatment card is issued to DOT provider/community DOT provider if DOT provider is situtated outside the healthcare centre</t>
  </si>
  <si>
    <t>original card is maintained at healthcare centre where treatment has started</t>
  </si>
  <si>
    <t>Medical officer issue Patient wise box (PWB) for entire duration for treatment to Peripheral Health worker/DOT provider</t>
  </si>
  <si>
    <t>Check for the stock to be maintained</t>
  </si>
  <si>
    <t>Original treatment card is updated at regular intervals by PHW</t>
  </si>
  <si>
    <t>Fortnightly Basis</t>
  </si>
  <si>
    <t>All the doses of intensive phase is taken as per guideline</t>
  </si>
  <si>
    <t xml:space="preserve"> Under supervision of DOT provider/Community DOT provider if any dose is missed patient must be contacted within 1 day and dose is administrated on following day</t>
  </si>
  <si>
    <t>In continuous phase doses is taken as per guideline</t>
  </si>
  <si>
    <t>First dose in taken under supervision of DOT provider/Community DOT provider and for subsequent doses for week is self administrated. Empty blisters are contacted within next scheduled visit</t>
  </si>
  <si>
    <t>What action taken by DOT provider if they fail to retrieve such  patient</t>
  </si>
  <si>
    <t>Reported to next level supervisor (PHW/MO- PHI/STS/ MO-TB)</t>
  </si>
  <si>
    <t>What action is taken if patient misses DOT on 2 occasion in Intensive phase</t>
  </si>
  <si>
    <t>Arrange visit of MO- PHI to patient home for  counselling of the patient.</t>
  </si>
  <si>
    <t>Side effects of anti TB treatment is identified by DOT provider and reported to MO</t>
  </si>
  <si>
    <t>Treatment of the patient during pregnancy and post natal period is done as per guidelines</t>
  </si>
  <si>
    <t>Treatment of patient taking oral contraceptive pills is done as per guidelines</t>
  </si>
  <si>
    <t>For identify suitable DOT provider &amp; DOT centre</t>
  </si>
  <si>
    <t>First follow up sputum examination is done at the end of 2 months of intensive phase. Follow up sputum examination is done at the end of 2 month of continution phase and finally at the end of treatment.</t>
  </si>
  <si>
    <t>First follow up sputum examination is done at the end of 3 months of intensive phase. Follow up sputum examination is done at the end of 2 month of continution phase and finally at the end of treatment.</t>
  </si>
  <si>
    <t>Follow up smear examination for smear negative patients as per guidelines</t>
  </si>
  <si>
    <t>Two smears are examined during the follow-up visit at the end of 2 months of the intensive phase and again at the end of treatment</t>
  </si>
  <si>
    <t>Cured, treatment completed, Died, defaulted, &amp; transferred out.</t>
  </si>
  <si>
    <t>Management of paediatric tuberculosis as per guidelines</t>
  </si>
  <si>
    <t>Diagnostic algorithm for TB lymphadenitis</t>
  </si>
  <si>
    <t>Management of patient with HIV infection and TB</t>
  </si>
  <si>
    <t>Includes duration of lesion, duration of disability if any, family history/ contact history &amp;previous treatment</t>
  </si>
  <si>
    <t>Include information No. of patches, colour of patch, morphology of patch, nodule, infiltration, test for loss of sensation in patch</t>
  </si>
  <si>
    <t>Dryness of hands &amp; feet, swelling &amp; redness of patches and joints, Wasting of muscle, visible deformity in hand, feet, eye,Redness on palm or sole, callous, Blister, ulcer,High stepping gait or any change in gait,Appearance of new lesions or expansion of existing lesion,Absence of blink in the eyes,Redness and watering in the eyes</t>
  </si>
  <si>
    <t>Examination of eye as per guidelines</t>
  </si>
  <si>
    <t>Look for any redness of the eye,Note “watering from the eye” from history and observation,Observe for blink – Present or Absent, Look for lid gap or inability to close one or both eyes (Lagophthalmos)
and check for normal strength of eye closure,Check the visual acuity of each eye separately, using a Snellen’s chart or
by counting fingers at 6 meters</t>
  </si>
  <si>
    <t>If the duration of disability grade 1 i.e. anaesthesia along the course of trunk nerve is recent (&lt; 6 months), a course of Prednisolone is to be started to treat neuritis.</t>
  </si>
  <si>
    <t>Standard adult treatment regimen for MB leprosy is followed</t>
  </si>
  <si>
    <t>Rifampicin: 600mg once in month, Clofazimine: 300mg once in month  &amp; 50mg every day, Dapsone: 100 mg  (for 12 month)</t>
  </si>
  <si>
    <t>Standard adult treatment regimen for PB leprosy is followed</t>
  </si>
  <si>
    <t>Rifampicin: 600 mg once in month, Dapsone; 100 mg daily (for 6 month)</t>
  </si>
  <si>
    <t>Standard children (10-14yrs) treatment regimen for MB leprosy is followed</t>
  </si>
  <si>
    <t>Staff is aware of adverse reactions to MDT and their management</t>
  </si>
  <si>
    <t>Like Red urine, anaemia, brown discoloration of skin, gastro intestinal upset. Management reassurance, given iron and folic acid, counselling &amp; give drug with food</t>
  </si>
  <si>
    <t>Staff is aware of leprosy reaction and their treatment</t>
  </si>
  <si>
    <t>2 types of reaction: Type 1- Reversal reaction, Type 2- Erthyma Nodosum leprosum(ENL)</t>
  </si>
  <si>
    <t>Referral out of Patient as per guideline</t>
  </si>
  <si>
    <t>Referral of cases where lepra reaction is difficult to manage,complicated ulcer, eye problem,reconstruction surgery cases, persons needing gradeII foot wear,follow up of RCS</t>
  </si>
  <si>
    <t>Referral of the cases having reaction, disability, neuritis and ulcer.</t>
  </si>
  <si>
    <t>Check the method to declare client  HIV Positive</t>
  </si>
  <si>
    <t>A client is declared to be HIV-positive when the same blood sample is tested three times using kits with different antigens/principles and the result of all three tests is positive.</t>
  </si>
  <si>
    <t>Such cases require testing after 12 weeks</t>
  </si>
  <si>
    <t>Blood sample may be  sent from the hospital ward or other department, in such cases the ICTC  ensure that the patient has been counselled by the doctor and the blood sample is received with a requisition slip. Post-test counselling will be provided by the ICTC counsellor in the ward.</t>
  </si>
  <si>
    <t>Process to estimate baseline CD4 count of HIV positive pregnant women</t>
  </si>
  <si>
    <t>Whole blood samples of all pregnant women who are diagnosed to be HIV-positive in an ICTC will be sent to the nearest ART centre with CD4 testing facility for estimation of the baseline CD4 count.</t>
  </si>
  <si>
    <t>Method to transport the blood sample to ART centre</t>
  </si>
  <si>
    <t>Whole blood sample of the HIV-positive pregnant woman will be drawn on a fixed day in the week in consultation with the nearest ART centre and collected in EDTA vacuum tube and sent to the nearest ART centre in a cold box through a messenger. It has to be ensured that the sample reaches the nearest ART centre within 24 hours of drawing of the sample.</t>
  </si>
  <si>
    <t>For diagnosis HIV in new born test should be done when infant is of 6 weeks old and second one at six month of age</t>
  </si>
  <si>
    <t>Availability of protocols for  visual acuity measurement for children</t>
  </si>
  <si>
    <t>Check flow chart/ Instruction available with POA</t>
  </si>
  <si>
    <t>Availability of protocols for visual acuity measurement for aged/ adult aged 45yrs</t>
  </si>
  <si>
    <t>Elementary  diagnosis of Mental disorders as per guidelines</t>
  </si>
  <si>
    <t>Treatment of functional psychosis as per guidelines</t>
  </si>
  <si>
    <t>Treatment of uncomplicated cases of psychiatric cases associated with physical diseases as per guidelines</t>
  </si>
  <si>
    <t>Management of uncomplicated psychosocial problems as per guidelines</t>
  </si>
  <si>
    <t>Epidemiological surveillance of mental disorders as per guideline</t>
  </si>
  <si>
    <t>Health assessment for elderly person based on simple clinical examination relating to vision, joints, hearing, chest, BP and simple
investigations including blood sugar, etc. is done</t>
  </si>
  <si>
    <t>PHC has defined schedule for testing of drinking water sources</t>
  </si>
  <si>
    <t>Frequency of testing is decided by MO on basis of incidence of water borne diseases. During out break test must be done at least once in a day</t>
  </si>
  <si>
    <t>Presumptive surveillance register is available at PHC</t>
  </si>
  <si>
    <t>MO/ treating Physician is using Presumptive surveillance register for recording of cases during routine OPD activities.</t>
  </si>
  <si>
    <t>Presumptive surveillance register contain information as per requirement</t>
  </si>
  <si>
    <t>Recording of date &amp;personal details (Name, age&amp;  Sex) of case as well as write probable diagnosis of disease based on clinical examination or record of presenting symptoms</t>
  </si>
  <si>
    <t>Check total is available on Top left hand corner of the every page of  register</t>
  </si>
  <si>
    <t xml:space="preserve">There is some designated person to supervise the job and confirm information before submitting </t>
  </si>
  <si>
    <t>MO confirm the information before submission</t>
  </si>
  <si>
    <t>MO is aware of what to do with form S submitted by sub centre</t>
  </si>
  <si>
    <t>Form S (Yellow coloured) copy is submitted to DSU by PHC, Simultaneously MO I/C for disease surveillance of PHC will analyse the information available in form S w.r.t occurance of any target disease above expected frequency</t>
  </si>
  <si>
    <t>Laboratory technician of PHC  is aware of IDSP target diseases required to be reported on weekly basis</t>
  </si>
  <si>
    <t xml:space="preserve"> Laboratory assistant/technician at PHC are required to report for Malaria, Tuberculosis &amp; Typhoid</t>
  </si>
  <si>
    <t>Staff is aware of what to do in case they recognize early signals of outbreak</t>
  </si>
  <si>
    <t>Diagnosis &amp; treatment of chronic  supportive otitis media (CSOM) (Safe type) as per standard treatment guideline</t>
  </si>
  <si>
    <t>Diagnosis &amp; treatment of chronic  supportive otitis media (CSOM) (unsafe type) as per standard treatment guideline</t>
  </si>
  <si>
    <t>Action plan for school health is available at PHC level</t>
  </si>
  <si>
    <t>There is fixed as school health day, Each school should be visited 3 times/ year</t>
  </si>
  <si>
    <t>School medical team is formed at PHC level</t>
  </si>
  <si>
    <t>Medical Examination of the student is done as per guidelines</t>
  </si>
  <si>
    <t>Medical examination include general health checkup,Physical measurement &amp; personal hygiene, Eye examination, Ear discharge&amp; hearing problem,Common dental defects,congenital heart defects,disability screening, learning disoders, behaviour disoders,stress and anxiety etc</t>
  </si>
  <si>
    <t>Eye care services are provided as per guideline</t>
  </si>
  <si>
    <t>Screening by teacher, PMOA assesssment &amp; conformation, order of spectacles &amp; supply of spectacles</t>
  </si>
  <si>
    <t>Dental care services are provided as per guidelines</t>
  </si>
  <si>
    <t>screening by teacher, sent to dental camp at block level, filling, extraction and referral during camp</t>
  </si>
  <si>
    <t>De worming as per guidleines</t>
  </si>
  <si>
    <t>Biannually administration of Albendazole</t>
  </si>
  <si>
    <t>Anaemia Management</t>
  </si>
  <si>
    <t>School environment survey is done by PHC staff as per guideline</t>
  </si>
  <si>
    <t>Survey includes safe water &amp; clean sanitation, hygienic class room &amp; environment, Quality of food provided</t>
  </si>
  <si>
    <t xml:space="preserve">Linkages with tobacco cessation facility </t>
  </si>
  <si>
    <t xml:space="preserve">Doctor/ Staff are skilled for tobacco cessation counselling </t>
  </si>
  <si>
    <t xml:space="preserve">Facility has been declared tobacco free zone </t>
  </si>
  <si>
    <t>Restriction on use of tobacco product by staff or visitors</t>
  </si>
  <si>
    <t>Disposal of sputum container with specimen &amp; wooden stick as per guideline</t>
  </si>
  <si>
    <t>Remove the lid from sputum cup, put sputum cup, left over specimen, wooden stick in foot operated plastic bucket/bin with 5% phenol/phenolic compound diluted to 5%</t>
  </si>
  <si>
    <t>Staff is aware of contact time for  immersion of sputum cups in disinfectant solution</t>
  </si>
  <si>
    <t>12 hours</t>
  </si>
  <si>
    <t>Disposal of slides are done as per guideline</t>
  </si>
  <si>
    <t>Staff is aware of contact time for immersion of slides in disinfectant solution</t>
  </si>
  <si>
    <t>With use of  5% phenol/phenolic compound (40%) diluted to 5% contact time for slides are 30 min</t>
  </si>
  <si>
    <t xml:space="preserve">Client feed back is done for services provide </t>
  </si>
  <si>
    <t>School health Program , VHND</t>
  </si>
  <si>
    <t xml:space="preserve">Internal Assessment of National Health Program is done at periodic Interval </t>
  </si>
  <si>
    <t>Quality Assurance of designated microscopy centre is done at regular intervals</t>
  </si>
  <si>
    <t>Onsite evaluation at least once in a month/ decided as per performance of DMC</t>
  </si>
  <si>
    <t>Inspection of microscope, supplies and laboratory is done as per checklists</t>
  </si>
  <si>
    <t>5 Positive and 5 Negative slides are re examined by systematic random method by STLS</t>
  </si>
  <si>
    <t xml:space="preserve">Feedback on smear, stains,reading and reporting  is given </t>
  </si>
  <si>
    <t>DMC is supervised by  DTO/MO-TB as per their tour programme</t>
  </si>
  <si>
    <t>Feedback is given for Observations &amp; recommendations for corrective action by DTO/MO-TB</t>
  </si>
  <si>
    <t xml:space="preserve">There is system in place for coding of all the examined slides by zonal malaria officer </t>
  </si>
  <si>
    <t>Laboratory has system to  collect all coded negative slides examined during last month &amp;dispatch it to concerned cross checking laboratory</t>
  </si>
  <si>
    <t>Laboratory has system to send all positive slides to Regional office of health &amp; family welfare/ state laboratories for cross checking</t>
  </si>
  <si>
    <t>Laboratory has system to keep the report sent after cross checking of slides</t>
  </si>
  <si>
    <t>Laboratory has system to participate in EQAS program organized by NRL/ designated laboratoroy</t>
  </si>
  <si>
    <t xml:space="preserve">There is system in place for Performance Evaluation of laboratory technician </t>
  </si>
  <si>
    <t xml:space="preserve">Supervision for efficiency of  laboratory is done </t>
  </si>
  <si>
    <t>Work instruction/clincal  protocols are displayed</t>
  </si>
  <si>
    <t>No. of AFB examined per 1000 population</t>
  </si>
  <si>
    <t>No. of blood smear examined per 1000 population for Malaria</t>
  </si>
  <si>
    <t>No. of  HIV test done per 1000 population</t>
  </si>
  <si>
    <t xml:space="preserve"> Monthly blood examination rate (MBER)</t>
  </si>
  <si>
    <t>Multidrug  treatment completion rate under NLCP</t>
  </si>
  <si>
    <t>No. of babies followed up after delivery at 6 week, 6 month, 12 month &amp; 18 months under NACP</t>
  </si>
  <si>
    <t>Checklist for General/ Adminstration</t>
  </si>
  <si>
    <t xml:space="preserve">Direction to PHC is displayed from the Access road </t>
  </si>
  <si>
    <t xml:space="preserve">Name of the facility prominently displayed at front of hospital building </t>
  </si>
  <si>
    <t xml:space="preserve">Facility lay out with Directions to different departments displayed </t>
  </si>
  <si>
    <t xml:space="preserve">Citizen Charter is prominently displayed </t>
  </si>
  <si>
    <t xml:space="preserve">Preferably near  entrance or OPD area </t>
  </si>
  <si>
    <t xml:space="preserve">Citizen Charter Includes the Cycle time for Critical Processes </t>
  </si>
  <si>
    <t xml:space="preserve">Citizen Charter includes Rights &amp; Responsibilities of Patients </t>
  </si>
  <si>
    <t xml:space="preserve">All Information is in local language </t>
  </si>
  <si>
    <t>There is provision of providing copy of medical records eg. BHT on request of Patient or Next of Kin</t>
  </si>
  <si>
    <t>Availability of complaint box and display of process for grievance re addressal and whom to contact is displayed</t>
  </si>
  <si>
    <t>There is defined frequency of collecting complaints from complaint box</t>
  </si>
  <si>
    <t>Records of patient complaints suggestion are maintained</t>
  </si>
  <si>
    <t>There is system of periodic review of patient complaints</t>
  </si>
  <si>
    <t>There is evidence of action taken on complaints</t>
  </si>
  <si>
    <t xml:space="preserve">Facility has separate toilets for male &amp; female </t>
  </si>
  <si>
    <t xml:space="preserve">Cultural and Religious preferences of patients are Honoured and there is no discrimination based on them </t>
  </si>
  <si>
    <t>Availability of Ramp  for the entrance of PHC Building</t>
  </si>
  <si>
    <t>Gradient should not be steeper than 1:12</t>
  </si>
  <si>
    <t xml:space="preserve">Handrails are provided with the ramp &amp; Stairs </t>
  </si>
  <si>
    <t xml:space="preserve">Approach road to hospital is accessible without congestion or encroachment </t>
  </si>
  <si>
    <t xml:space="preserve">Internal Pathways and corridors of the facility are without any obstruction / Protruding Object </t>
  </si>
  <si>
    <t xml:space="preserve">Availability of atleast one Disable friendly toilet </t>
  </si>
  <si>
    <t>Availability of Wheel chair or stretcher for easy Access</t>
  </si>
  <si>
    <t>There is no discrimination on basis of social and economic status of the patients</t>
  </si>
  <si>
    <t>Availability of Free drop back</t>
  </si>
  <si>
    <t>Availability of Free referral vehicle/Ambulance services</t>
  </si>
  <si>
    <t>Check that  patients have not spent on purchasing drugs or consumables from outside.</t>
  </si>
  <si>
    <t>Check that  patients have not spent on Diagnostics from outside.</t>
  </si>
  <si>
    <t xml:space="preserve">Check for BPL patients are not charged any services </t>
  </si>
  <si>
    <t xml:space="preserve">If any other expenditure occurred it is reimbursed from hospital </t>
  </si>
  <si>
    <t xml:space="preserve">For JSSK Beneficiaries and BPL Patients </t>
  </si>
  <si>
    <t xml:space="preserve">Check for compensation/ Incentives are given on time to beneficiaries </t>
  </si>
  <si>
    <t>JSY
Family Planning</t>
  </si>
  <si>
    <t xml:space="preserve">Adequate space as per services available &amp; Workload </t>
  </si>
  <si>
    <t>Check for all departments and services comfortably accommodated 
Ideally space should be 375-450 sq mt</t>
  </si>
  <si>
    <t xml:space="preserve">Availability of Dedicated Toilets for Staff </t>
  </si>
  <si>
    <t xml:space="preserve">Availability of Staff Duty room </t>
  </si>
  <si>
    <t xml:space="preserve">Availability of residential quarters for doctors </t>
  </si>
  <si>
    <t xml:space="preserve">Availability of residential quarters for Nursing Staff </t>
  </si>
  <si>
    <t xml:space="preserve">Availability of residential quarters for Paramedic staff </t>
  </si>
  <si>
    <t xml:space="preserve">Pharmacist, technicians , others </t>
  </si>
  <si>
    <t xml:space="preserve">Availability of dedicated training room </t>
  </si>
  <si>
    <t xml:space="preserve">Corridors of PHC are wide enough for movement of Stretcher and general patient traffic </t>
  </si>
  <si>
    <t xml:space="preserve">Availability of Telephone connection </t>
  </si>
  <si>
    <t xml:space="preserve">Availability of internet connection </t>
  </si>
  <si>
    <t xml:space="preserve">Wired or wireless </t>
  </si>
  <si>
    <t>Structural Components been made earthquake proof</t>
  </si>
  <si>
    <t>Check for records of in correction has been done to strengthen structural components like columns, beams, slabs, walls etc.</t>
  </si>
  <si>
    <t xml:space="preserve">Non structural components are properly secured </t>
  </si>
  <si>
    <t xml:space="preserve">Check for fixtures and furniture like cupboards, cabinets, and heavy equipments , hanging objects are properly fastened and secured </t>
  </si>
  <si>
    <t>Danger sign is displayed at High voltage electrical installation</t>
  </si>
  <si>
    <t>All electrical panels are covered and has restricted  access</t>
  </si>
  <si>
    <t xml:space="preserve">PHC premises has intact boundary wall </t>
  </si>
  <si>
    <t xml:space="preserve">Hospital has functional gate at the entrance </t>
  </si>
  <si>
    <t xml:space="preserve">Fire exit signs are displayed at critical areas </t>
  </si>
  <si>
    <t>There is system to track the expiry dates and periodic refilling of the extinguishers</t>
  </si>
  <si>
    <t xml:space="preserve">Check some for some fire extinguishers valid expiry date </t>
  </si>
  <si>
    <t>Periodic Training is provided for using fire extinguishers</t>
  </si>
  <si>
    <t xml:space="preserve">Staff is skilled to operate fire extinguishers </t>
  </si>
  <si>
    <t xml:space="preserve">Ask staff for demonstration </t>
  </si>
  <si>
    <t>Availability of Allopathic  Medical Officer (M.B.B.S)</t>
  </si>
  <si>
    <t xml:space="preserve">1 medical officer 
2 if delivery load is more the 30 per month </t>
  </si>
  <si>
    <t>Availability of AYUSH medical officer</t>
  </si>
  <si>
    <t xml:space="preserve">Availability of atleast four nursing staff </t>
  </si>
  <si>
    <t xml:space="preserve">Availability of at least one pharmacist </t>
  </si>
  <si>
    <t xml:space="preserve">Availability of at least one lady health visitor </t>
  </si>
  <si>
    <t xml:space="preserve">Availability of at least one Male health worker </t>
  </si>
  <si>
    <t>Availability of at least one Accountant / Data Entry Operator</t>
  </si>
  <si>
    <t xml:space="preserve">Availability of at least three housekeeping staff </t>
  </si>
  <si>
    <t xml:space="preserve">Training of Doctor for RTI/STI </t>
  </si>
  <si>
    <t xml:space="preserve">Training of staff on infection control </t>
  </si>
  <si>
    <t xml:space="preserve">Training of staff on Bio Medical Waste Management </t>
  </si>
  <si>
    <t xml:space="preserve">Availability of Analgesics/ Antipyretics </t>
  </si>
  <si>
    <t xml:space="preserve">Acetyl Salicyclic Acid, Ibuprofen, Paracetamol, </t>
  </si>
  <si>
    <t xml:space="preserve">Antiallergics and Drugs used in Anaphylaxis </t>
  </si>
  <si>
    <t xml:space="preserve">Adrenaline, Chlorpheniramine Maleate,Dexchlorpheniramine Maleate,Dexamethasone,Pheniramine Maleate,Promethazine, Cetrizine </t>
  </si>
  <si>
    <t xml:space="preserve">Antidotes and other substances used in Poisoning </t>
  </si>
  <si>
    <t>Activated Charcoal, Atropine, Antisnake Venom, Calcium Gluconate, Naloxone, Pralidoxime Chloride(2-PAM),N-acetylcysteine</t>
  </si>
  <si>
    <t>Anticonvulsants/ Antiepileptics</t>
  </si>
  <si>
    <t>Carbamazepine,Diazepam,Magnesium sulphate,Phenobarbitone,Phenytoin Sodium,Sodium Valproate</t>
  </si>
  <si>
    <t xml:space="preserve">Antihelmenthics </t>
  </si>
  <si>
    <t>Albendazole,Mebendazole, Diethylcarbamazine citrate</t>
  </si>
  <si>
    <t>Antibacterial (Beta Lactam)</t>
  </si>
  <si>
    <t>Ampicillin,Amoxycillin, Benzylpenicillin,Cephalexin,Cloxacillin</t>
  </si>
  <si>
    <t>Antibacterial (Others))</t>
  </si>
  <si>
    <t>Ciprofloxacin Hydrochloride, Co-Trimoxazole,Doxycycline, Erythromycin,Gentamicin,Metronidazole,Nitrofurantoin</t>
  </si>
  <si>
    <t xml:space="preserve">Antifungal </t>
  </si>
  <si>
    <t>Clotrimazole, Griseofulvin, Nystatin, Fluconazole</t>
  </si>
  <si>
    <t>Artesunate,Chloroquine phosphate,Primaquine,Pyrimethamine,Quinine sulphate,Sulfadoxine + Pyrimethamine</t>
  </si>
  <si>
    <t>Antianaemia</t>
  </si>
  <si>
    <t>Iron Folic Acid, Cyanocobalamin,Pyridoxine</t>
  </si>
  <si>
    <t>Plasma Substitutes</t>
  </si>
  <si>
    <t>Dextran 40 , Dextran-70</t>
  </si>
  <si>
    <t>Antianginal medicines</t>
  </si>
  <si>
    <t>Acetyl salicylic acid, Glyceryl Trinitrate,Isosorbide 5 Mononitrate, Metoprolol</t>
  </si>
  <si>
    <t>Antihypertensive medicines</t>
  </si>
  <si>
    <t>Amlodipine,Atenolol, Enalapril Maleate, Methyldopa, Nifedipine</t>
  </si>
  <si>
    <t xml:space="preserve">Anti infective &amp; Antifungal (Topical) </t>
  </si>
  <si>
    <t>Miconazole, Framycetin Sulphate, Gentian Violet,Neomycin + Bacitracin, Povidone Iodine,Silver Sulphadiazine</t>
  </si>
  <si>
    <t xml:space="preserve">Antiinfalmatory &amp; Others (Topical) </t>
  </si>
  <si>
    <t>Betamethasone Dipropionate, Calamine,Zinc Oxide(Disting Powder) ,Glycerin,Benzyl benzoate</t>
  </si>
  <si>
    <t xml:space="preserve">Gastrointestinal Medicines (Antacids &amp; Antemitics) </t>
  </si>
  <si>
    <t>Aluminium Hydroxide + Magnesium Hydroxide, Omeprazole, Ranitidine, Domperidone, Metoclopramide, Promethazine</t>
  </si>
  <si>
    <t xml:space="preserve">
Gastrointestinal Medicines (Antispasmodic &amp; Laxatives)</t>
  </si>
  <si>
    <t>Dicyclomine Hydrochloride, Hyoscine Butyl Bromide, Bisacodyl, Ispaghula,</t>
  </si>
  <si>
    <t>Medicines used in diarrhorea</t>
  </si>
  <si>
    <t>Oral Rehydration Salts, Zinc Sulfate</t>
  </si>
  <si>
    <t>Hormones</t>
  </si>
  <si>
    <t>Hydrocortisone Sodium Succinate, Prednisolone</t>
  </si>
  <si>
    <t>Medicines used in Diabetes mellitus</t>
  </si>
  <si>
    <t>Glibenclamide, Insulin Injection, Metformin</t>
  </si>
  <si>
    <t>Immunologicals</t>
  </si>
  <si>
    <t>Polyvalent Antisnake Venom, Tetanus Toxoid, Rabies immunoglobin</t>
  </si>
  <si>
    <t xml:space="preserve">Opthalmic Preperations </t>
  </si>
  <si>
    <t>Chloramphenicol, Ciprofloxacin Hydrochloride,  Gentamicin,  Miconazole, Sulphacetamide Sodium, Prednisolone Acetate, Tetracaine Hydrochloride</t>
  </si>
  <si>
    <t>Oxytocics</t>
  </si>
  <si>
    <t>Methyl Ergometrine, Oxytocin, Misoprostol</t>
  </si>
  <si>
    <t>Medicines acting on the respiratory tract</t>
  </si>
  <si>
    <t>Beclomethasone Dipropionate, Hydrocortisone sodium succinate, Salbutamol sulphate, Dextromethorphan</t>
  </si>
  <si>
    <t xml:space="preserve">IV Fluids </t>
  </si>
  <si>
    <t>Dextrose, Normal Saline, Potassium Chloride, Ringer Lactate, Sodium Bicarbonate, Water for Injection</t>
  </si>
  <si>
    <t xml:space="preserve">Vitamin &amp; Minerals </t>
  </si>
  <si>
    <t>Ascorbic Acid,Multivitamins, Vit A , Vitamin D, Calcium carbonate</t>
  </si>
  <si>
    <t xml:space="preserve">Availability of computer for HMIS and MCTS reporting </t>
  </si>
  <si>
    <t xml:space="preserve">PHC ensures that all euipments are covered under AMC including preventive maintenance  </t>
  </si>
  <si>
    <t>Contact details of  the agencies responsible for maintenance are communicated to the staff</t>
  </si>
  <si>
    <t xml:space="preserve">Natural light/ Illumination in circulation area </t>
  </si>
  <si>
    <t xml:space="preserve">There is provision of adequate illumination at entrance &amp; access road to PHC specially in night </t>
  </si>
  <si>
    <t xml:space="preserve">PHC Building is painted/whitewashed in uniform colour </t>
  </si>
  <si>
    <t>No unwanted/outdated posters on hospital boundary and building walls</t>
  </si>
  <si>
    <t xml:space="preserve">PHC has a system for safe disposal of general waste </t>
  </si>
  <si>
    <t xml:space="preserve">Schedule for cleaning is defined and implemented </t>
  </si>
  <si>
    <t xml:space="preserve">PHC has system for periodic maintenance of Building </t>
  </si>
  <si>
    <t xml:space="preserve">There is no clogged/over flowing drain in facility </t>
  </si>
  <si>
    <t xml:space="preserve">PHC has arrangements for disposal of sewage </t>
  </si>
  <si>
    <t>Space is earmarked for parking of Vehicles</t>
  </si>
  <si>
    <t xml:space="preserve">Check for vehicles are not parked randomly in front of PHC and two wheelers are not kept inside PHC Buildings </t>
  </si>
  <si>
    <t xml:space="preserve">No water logging/Marsh in side the premises of the PHC </t>
  </si>
  <si>
    <t xml:space="preserve">There is no abandoned /dilapidated building in the premises </t>
  </si>
  <si>
    <t xml:space="preserve">Proper landscaping and maintenance of Open Space / Gardens </t>
  </si>
  <si>
    <t>There is no encroachment in and around
the hospital</t>
  </si>
  <si>
    <t xml:space="preserve">Provision of Rain water harvesting </t>
  </si>
  <si>
    <t xml:space="preserve">No condemned/Junk material in the in the corridors, storage , administrative area </t>
  </si>
  <si>
    <t xml:space="preserve">Periodic removal of junk material done at the PHC </t>
  </si>
  <si>
    <t xml:space="preserve">Hospital has designated covered place to keep junk/condemned material </t>
  </si>
  <si>
    <t>Pest control measures are evident at facility</t>
  </si>
  <si>
    <t>No stray animal in the PHC</t>
  </si>
  <si>
    <t xml:space="preserve">There is restriction on entry of vendors and hockers inside the premise of the  PHC premises </t>
  </si>
  <si>
    <t>There is system for restriction of visitors in indoor area and labour room</t>
  </si>
  <si>
    <t>Forecasting  of drugs and consumables  is done scientifically  based on consumption</t>
  </si>
  <si>
    <t xml:space="preserve">Facility has a established procedures for local purchase of drugs in emergency conditions </t>
  </si>
  <si>
    <t>There is specified place to store medicines in Pharmacy and drug store</t>
  </si>
  <si>
    <t xml:space="preserve">Narcotic medicines are kept in double lock </t>
  </si>
  <si>
    <t>As per Narcotic act, Narcotic medicines are kept in 2 Keys with 2 locks kept by 2 different persons</t>
  </si>
  <si>
    <t>All the shelves/racks containing medicines  are labelled in  pharmacy and drug store</t>
  </si>
  <si>
    <t xml:space="preserve">Product of similar name and different strength are stored separately </t>
  </si>
  <si>
    <t>Heavy items are stored at lower shelves/racks</t>
  </si>
  <si>
    <r>
      <rPr>
        <sz val="7"/>
        <color theme="1"/>
        <rFont val="Times New Roman"/>
        <family val="1"/>
      </rPr>
      <t xml:space="preserve"> </t>
    </r>
    <r>
      <rPr>
        <sz val="11"/>
        <color theme="1"/>
        <rFont val="Calibri"/>
        <family val="2"/>
        <scheme val="minor"/>
      </rPr>
      <t>Fragile items are not stored at the edges of the shelves.</t>
    </r>
  </si>
  <si>
    <t>Sound alike and look alike medicines are stored separately in patient care area and pharmacy</t>
  </si>
  <si>
    <t xml:space="preserve">Drug store and pharmacy has system of inventory Management </t>
  </si>
  <si>
    <t>Drugs and consumables are stored away from water and sources of  heat,
direct sunlight etc.</t>
  </si>
  <si>
    <t>Drugs are not stored at floor and adjacent to wall</t>
  </si>
  <si>
    <t xml:space="preserve">There is a earmarked area for keeping  near expiry drugs </t>
  </si>
  <si>
    <t xml:space="preserve">There is a earmarked area for keeping   expiry drugs distant to regular drugs to avoid mixing </t>
  </si>
  <si>
    <t xml:space="preserve">There is a established process for disposal fo expiry drugs </t>
  </si>
  <si>
    <t>There is process to intimate OPD/ Different departments about near expiry drugs for early consumption</t>
  </si>
  <si>
    <t xml:space="preserve">Physical verification of inventory is done periodically </t>
  </si>
  <si>
    <t>Facility uses bin card system</t>
  </si>
  <si>
    <t xml:space="preserve">First expiry first out system is established for drugs </t>
  </si>
  <si>
    <t xml:space="preserve">Stores has defined minimum stock category of drug as per there consumption pattern </t>
  </si>
  <si>
    <t>Drugs are categorized in Vital, Essential and Desirable</t>
  </si>
  <si>
    <t xml:space="preserve">Check vaccines are kept in sequence </t>
  </si>
  <si>
    <t>(Top to bottom) : Hep B, DPT, DT, TT, BCG, Measles, OPV</t>
  </si>
  <si>
    <t>Work instruction for storage of vaccines are displayed at point of use</t>
  </si>
  <si>
    <t>ILR and deep freezer have functional  temperature monitoring devices</t>
  </si>
  <si>
    <t xml:space="preserve">There is system in place to maintain temperature chart of ILR  </t>
  </si>
  <si>
    <t>Temp. of ILR: Min +2OC to 8Oc in case of power failure min temp. +10OC . Daily temperature log are maintained</t>
  </si>
  <si>
    <t xml:space="preserve">There is system in place to maintain temperature chart of  deep freezers </t>
  </si>
  <si>
    <t>Temp. of Deep freezer cabinet is maintained between -15OC to -25OC.Daily temperature log are maintained</t>
  </si>
  <si>
    <t>Check thermometer in ILR is in hanging position</t>
  </si>
  <si>
    <t>ILR and deep freezer has functional alarm system</t>
  </si>
  <si>
    <t xml:space="preserve">Staff is aware of Hold over time of cold storage equipments </t>
  </si>
  <si>
    <t xml:space="preserve">Availability of 24x7 running and potable water </t>
  </si>
  <si>
    <t xml:space="preserve">Hospital has adequate water storage facility as per requirements </t>
  </si>
  <si>
    <t>All water tanks are kept tightly closed</t>
  </si>
  <si>
    <t>Periodic cleaning of water tanks carried out</t>
  </si>
  <si>
    <t>PHC periodically tests the quality of water from the source (municipal supply, bore well etc) for bacterial and chemical content</t>
  </si>
  <si>
    <t>Chlorination of water is done as per requirement</t>
  </si>
  <si>
    <t>RO/ Filters are available for potable drinking water</t>
  </si>
  <si>
    <t xml:space="preserve">Power backup is available in all critical areas </t>
  </si>
  <si>
    <t xml:space="preserve">Use of energy efficient bulbs for light </t>
  </si>
  <si>
    <t xml:space="preserve">Nutritional assessment of all admitted patient is done </t>
  </si>
  <si>
    <t xml:space="preserve">Availability of in house kitchen </t>
  </si>
  <si>
    <t xml:space="preserve">If Food is prepared out side the facility, there PHC ensures it is made in hygienic condition </t>
  </si>
  <si>
    <t xml:space="preserve">There is system of routine checking of quality of food provided to patients </t>
  </si>
  <si>
    <t xml:space="preserve">Clean linen are provided to all the occupied beds </t>
  </si>
  <si>
    <t xml:space="preserve">Linen is changed every day and whenever it get soiled </t>
  </si>
  <si>
    <t>PHC has adequate sets of Linen</t>
  </si>
  <si>
    <t xml:space="preserve">RKS is registered under societies registration act </t>
  </si>
  <si>
    <t>RKS meeting are held at prescribed interval</t>
  </si>
  <si>
    <t>Minutes of meeting are recorded</t>
  </si>
  <si>
    <t>Participation of community representatives/NGO is ensured</t>
  </si>
  <si>
    <t>RKS generates its own resources from donation/leasing of space</t>
  </si>
  <si>
    <t>Community based monitoring/social audits are done at periodic intervals</t>
  </si>
  <si>
    <t xml:space="preserve">There is system to track and ensure that funds are received on time </t>
  </si>
  <si>
    <t>Funds/Grants provided are utilized in specific time limit</t>
  </si>
  <si>
    <t>There is no backlog in payment to beneficiaries as per their entitlement under different schemes</t>
  </si>
  <si>
    <t>Salaries and compensation are provided to contractual staff on time</t>
  </si>
  <si>
    <t>Facility provides utilization certificate for funds on time</t>
  </si>
  <si>
    <t>Facility prioritize the resource available</t>
  </si>
  <si>
    <t>Requirement for funds are sent to state on time</t>
  </si>
  <si>
    <t>Check for  that Contract document has provision for  deducation of payment if quality of services is not good</t>
  </si>
  <si>
    <t>Payment to the outsourced services are made on time</t>
  </si>
  <si>
    <t>Facility as defined criteria for assessment of quality of outsorced services</t>
  </si>
  <si>
    <t xml:space="preserve">Regular monitoring and evaluation of staff is done according against defined criteria </t>
  </si>
  <si>
    <t xml:space="preserve">Actions are taken against non compliance / deviation from contractual obligations </t>
  </si>
  <si>
    <t xml:space="preserve">Availability of authorization for handling Bio Medical waste from pollution control board </t>
  </si>
  <si>
    <t>Availability of copy of Bio medical waste management and handling rule 1998</t>
  </si>
  <si>
    <t>Code of Medical ethics 2002</t>
  </si>
  <si>
    <t>Medical Termination of Pregnancy 1971</t>
  </si>
  <si>
    <t>Staff is aware of requirements of medico legal cases</t>
  </si>
  <si>
    <t xml:space="preserve">Any positive report of notifiable disease is intimated to designated authorities </t>
  </si>
  <si>
    <t>Indian Tabaco control Act 2003</t>
  </si>
  <si>
    <t xml:space="preserve">Job description of MO I/C is defined </t>
  </si>
  <si>
    <t xml:space="preserve">MO I/C is aware of his/her role &amp; responsibilities </t>
  </si>
  <si>
    <t xml:space="preserve">Job description of ANM/ nursing staff is defined </t>
  </si>
  <si>
    <t xml:space="preserve">ANM/ Nursing Staff  is aware of her role &amp; responsibilities </t>
  </si>
  <si>
    <t xml:space="preserve">Job description of Pharmacist is defined </t>
  </si>
  <si>
    <t xml:space="preserve">Pharmacist is aware of her role &amp; responsibilities </t>
  </si>
  <si>
    <t xml:space="preserve">Job description of LHV is defined </t>
  </si>
  <si>
    <t xml:space="preserve">LHV  is aware of her role &amp; responsibilities </t>
  </si>
  <si>
    <t xml:space="preserve">Job description of Health Assistant/ Male Health Worker is defined </t>
  </si>
  <si>
    <t xml:space="preserve">Health Assistant/ Male health worker is aware of her role &amp; responsibilities </t>
  </si>
  <si>
    <t>Duty roster of all staff  is prepared, updated and communicated</t>
  </si>
  <si>
    <t xml:space="preserve">All clinical and support staff adhere to their respective dress code </t>
  </si>
  <si>
    <t>ME D8.15</t>
  </si>
  <si>
    <t xml:space="preserve">Facility Reports data for Mother &amp; Child Tracking System as per Guidelines </t>
  </si>
  <si>
    <t xml:space="preserve">Facility reports data about child immunization in MCTS </t>
  </si>
  <si>
    <t>Facility utilizes MCTS data for action planning</t>
  </si>
  <si>
    <t xml:space="preserve">Facility utilizes MCTS data for tracing of missed out immunization and ANC cases </t>
  </si>
  <si>
    <t>ME D8.16</t>
  </si>
  <si>
    <t xml:space="preserve">Facility Reports data for HMIS System as per Guidelines </t>
  </si>
  <si>
    <t>HMIS data is reported on monthly basis</t>
  </si>
  <si>
    <t xml:space="preserve">All data elements of HMIS are reported </t>
  </si>
  <si>
    <t>Check HMIS report for filling up of all elements</t>
  </si>
  <si>
    <t>Facility ensures that there is process for admission of patients after routine working hours</t>
  </si>
  <si>
    <t>Facility maintains list of higher centres where patient can be managed.</t>
  </si>
  <si>
    <t xml:space="preserve">Facility ensures the referral patient to public healthcare facilities </t>
  </si>
  <si>
    <t xml:space="preserve">PHC has designated and secure place to keep Records including Patient Records  </t>
  </si>
  <si>
    <t xml:space="preserve">A person is designated for safe keeping and retrieval of records </t>
  </si>
  <si>
    <t>Hospital has policy for retention period for different kinds of records</t>
  </si>
  <si>
    <t>Hospital has policy for safe disposal of records</t>
  </si>
  <si>
    <t>Facility has established plan for accommodating high patient load due to situation like disaster/ mass casualty or disease outbreak</t>
  </si>
  <si>
    <t xml:space="preserve">Immunization of Staff is done </t>
  </si>
  <si>
    <t xml:space="preserve">All staff involved directly or indirectly in patient care </t>
  </si>
  <si>
    <t>Medical Check-up support staff is done for infectious diseases</t>
  </si>
  <si>
    <t>Food handler, Cleaning Staff</t>
  </si>
  <si>
    <t xml:space="preserve">There is designated person for monitoring of Infection Control Practices </t>
  </si>
  <si>
    <t>There is system of monitoring infection rates</t>
  </si>
  <si>
    <t xml:space="preserve">Cases of Delivery, Episiotomy, IUD insertion etc. </t>
  </si>
  <si>
    <t xml:space="preserve">Facility as arrangement for disposal of infectious waste </t>
  </si>
  <si>
    <t xml:space="preserve">Linkage with CTF or Deep Burial Pit </t>
  </si>
  <si>
    <t xml:space="preserve">Demarcated area for secure storage of BMW before disposal </t>
  </si>
  <si>
    <t xml:space="preserve">Check for any sign of burning of waste in PHC premises </t>
  </si>
  <si>
    <t>Log book /Record of waste generated is maintained</t>
  </si>
  <si>
    <t xml:space="preserve">Display of Bio Hazard sign at the point of storage and generation </t>
  </si>
  <si>
    <t xml:space="preserve">Availability of Sharp pit as per specification </t>
  </si>
  <si>
    <t xml:space="preserve">Availability of Deep Burial Pit as per specification </t>
  </si>
  <si>
    <t xml:space="preserve">Check Deep Burial; Pit is covered </t>
  </si>
  <si>
    <t xml:space="preserve">Check for deep burial pit not overfilled </t>
  </si>
  <si>
    <t xml:space="preserve">Mutilation of Plastic waste before disposal </t>
  </si>
  <si>
    <t xml:space="preserve">Deep Burial Pit is not Located near the patient care area or habitation </t>
  </si>
  <si>
    <t xml:space="preserve">Staff knows how to maintain deep burial pit </t>
  </si>
  <si>
    <t xml:space="preserve">Deep Burial pit not located near source of water </t>
  </si>
  <si>
    <t xml:space="preserve">Quality Team has been established at the PHC </t>
  </si>
  <si>
    <t>There is designated person for co coordinating overall quality assurance program at the facility</t>
  </si>
  <si>
    <t>Quality policy are defined and displayed in local language</t>
  </si>
  <si>
    <t xml:space="preserve">Displayed prominently at critical places in a way that staff and Visitors can read it easily </t>
  </si>
  <si>
    <t xml:space="preserve">Staff is aware of the Quality Policy </t>
  </si>
  <si>
    <t>Quality Objectives covers all critical to quality areas</t>
  </si>
  <si>
    <t xml:space="preserve">Maternal Health, National Health Program, Patient Satisfaction , Immunization etc. </t>
  </si>
  <si>
    <t xml:space="preserve">Quality objectives are SMART </t>
  </si>
  <si>
    <t xml:space="preserve">Specific, Measurable, Attainable, Repeatable &amp; Time bound </t>
  </si>
  <si>
    <t xml:space="preserve">There is system for monitoring of performance toward quality objectives </t>
  </si>
  <si>
    <t>Quality team meets monthly and review the quality activities</t>
  </si>
  <si>
    <t xml:space="preserve">Minutes of meeting are recorded </t>
  </si>
  <si>
    <t xml:space="preserve">Results for internal /External assessment are discussed in the meeting </t>
  </si>
  <si>
    <t>PHC performance and Quality indicators are reviewed in meeting</t>
  </si>
  <si>
    <t xml:space="preserve">Progress on time bound action plan is reviewed </t>
  </si>
  <si>
    <t>Quality team review that all the services mentioned in RMNCHA  are delivered as per guideline</t>
  </si>
  <si>
    <t>Quality team review that all the services mentioned in National Health Program are delivered as per guideline</t>
  </si>
  <si>
    <t>Resolution of the meeting are effectively communicated to hospital staff</t>
  </si>
  <si>
    <t>Quality team report regularly to DQAC about Key Performance Indicators and Quality Scores</t>
  </si>
  <si>
    <t xml:space="preserve">There is person designated to co ordinate satisfaction survey </t>
  </si>
  <si>
    <t xml:space="preserve">Patient feedback form are available in local language </t>
  </si>
  <si>
    <t>Adequate sample size is taken to conduct patient satisfaction</t>
  </si>
  <si>
    <t>There is procedure to conduct employee satisfaction survey at periodic intervals</t>
  </si>
  <si>
    <t>There is procedure for compilation of patient  feedback forms</t>
  </si>
  <si>
    <t xml:space="preserve">Patient feedback is analysed on monthly basis </t>
  </si>
  <si>
    <t>Overall department wise/attribute wise score are calculated</t>
  </si>
  <si>
    <t>Root cause analysis is done for low performing attributes</t>
  </si>
  <si>
    <t>Results of Patient satisfaction survey are recorded and disseminated to concerned staff</t>
  </si>
  <si>
    <t>There is procedure for analysis  of Employee satisfaction survey</t>
  </si>
  <si>
    <t>There is procedure for root cause analysis  of Employee satisfaction survey</t>
  </si>
  <si>
    <t xml:space="preserve"> There is procedure for preparing Action plan for improving patient satisfaction</t>
  </si>
  <si>
    <t xml:space="preserve">There is procedure to take corrective and preventive action </t>
  </si>
  <si>
    <t>There is procedure for preparing action plan for improving employee satisfaction</t>
  </si>
  <si>
    <t xml:space="preserve">Assessment visit is done by District Quality assurance Unit Periodically </t>
  </si>
  <si>
    <t xml:space="preserve">At least once in six month </t>
  </si>
  <si>
    <t xml:space="preserve">PHC Periodical conducts Medical/Prescription Audit </t>
  </si>
  <si>
    <t xml:space="preserve">Community based Maternal death audits are conducted by PHC periodically </t>
  </si>
  <si>
    <t xml:space="preserve">Non Compliance/ Gaps found in the internal Assessment is done </t>
  </si>
  <si>
    <t xml:space="preserve">Over all and departmental Quality scores are generated </t>
  </si>
  <si>
    <t xml:space="preserve">Action plan prepared the Non Compliance and gaps found in assessment </t>
  </si>
  <si>
    <t xml:space="preserve">Corrective and preventive  action taken as per action plan </t>
  </si>
  <si>
    <t xml:space="preserve">PHC maps critical processes and identify non value adding activities </t>
  </si>
  <si>
    <t xml:space="preserve">Facility implements Plan do check act (PDCA) approach to identify the critical processes </t>
  </si>
  <si>
    <t xml:space="preserve">PHC uses quality tools for measurement and improvement </t>
  </si>
  <si>
    <t xml:space="preserve">5s, Prioritization, 7 Quality tools, Mistake proofing etc. </t>
  </si>
  <si>
    <t xml:space="preserve">For support services and Administration </t>
  </si>
  <si>
    <t xml:space="preserve">Stock out percent of supplies for RMNCHA </t>
  </si>
  <si>
    <t xml:space="preserve">Staff Satisfaction Score </t>
  </si>
  <si>
    <t xml:space="preserve">Area of Concern B - Patients' Right  </t>
  </si>
  <si>
    <t xml:space="preserve">The facility ensures availability of material for personal protection, and facility staff follow standard precaution for personal protection. </t>
  </si>
  <si>
    <t xml:space="preserve">The Staff has been imparted necessary trainings/skill set to enable them to meet their roles &amp; responsibilities </t>
  </si>
  <si>
    <t>The Staff is skilled/ competant as per job description</t>
  </si>
  <si>
    <t>Availability of equipments for storage</t>
  </si>
  <si>
    <t>Availability of equipments for storage.</t>
  </si>
  <si>
    <t xml:space="preserve">Anti Rabies Vaccines  </t>
  </si>
  <si>
    <t>Primary Management &amp; stabilization of Poisoning / Snake Bite  cases</t>
  </si>
  <si>
    <t>Primary treatment for   Dog Bite cases</t>
  </si>
  <si>
    <t>Primary Management of trauma &amp; bone injuries</t>
  </si>
  <si>
    <t>Availability of splints for bone injury cases</t>
  </si>
  <si>
    <t>Splints</t>
  </si>
  <si>
    <t xml:space="preserve">Identification and management of High Risk and Danger signs during pregnancy </t>
  </si>
  <si>
    <t>One clinic is not shared by two doctors at a time</t>
  </si>
  <si>
    <t>Switch Boards all other electrical installations are intact &amp;secure</t>
  </si>
  <si>
    <t>No patient is consulted in standing position</t>
  </si>
  <si>
    <t>Clinical staff is not engaged in administrative work at OPD</t>
  </si>
  <si>
    <t>There is procedure for preservation of samples of MLC cases</t>
  </si>
  <si>
    <t xml:space="preserve">Episiotomy and suturing of Cervical &amp; perineal Tear </t>
  </si>
  <si>
    <t>Service provision and entitlements are displayed at the entrance of labour room and relative's waiting area</t>
  </si>
  <si>
    <t>Labour room do not have temporary connections and loosely hanging wires</t>
  </si>
  <si>
    <t>Switch Boards &amp; all other electrical installations are intact &amp;Secure</t>
  </si>
  <si>
    <t xml:space="preserve">Availability of analgesics and antipyretics </t>
  </si>
  <si>
    <t>Indoor treatment for emergency cases</t>
  </si>
  <si>
    <t>Switch Boards and all other electrical installations are intact &amp;secure</t>
  </si>
  <si>
    <t>Wards does not have temporary connections and loosely hanging wires</t>
  </si>
  <si>
    <t>Dangers signs are identified and recorded for other cases like Breathlessness, Altered sensorium, Diplopia, Acute Abdomen, Chest Pain, etc</t>
  </si>
  <si>
    <t xml:space="preserve">Where ever there are male employees/patients, female &amp;male staff are posted in pairs </t>
  </si>
  <si>
    <t>PHC has inhouse /Outsourced arrangement of washing the linen</t>
  </si>
  <si>
    <t>Washing Machine separate Washing area for inhouse laundry. If Linen are washed out side PHC ensure Hygiene of the place and water used .</t>
  </si>
  <si>
    <t>Dangers signs are identified and recorded for post delivery cases</t>
  </si>
  <si>
    <t xml:space="preserve">Hb, Bleeding time/clotting time, Urine (albumin/sugar), Blood grouping typing, HIV testing &amp; Peripheral smear </t>
  </si>
  <si>
    <t xml:space="preserve">All lab services are available at OPD timings  </t>
  </si>
  <si>
    <t>Emergency lab services are available for selected tests of haematology, biochemistry &amp; serology  24 X7</t>
  </si>
  <si>
    <t>Identification &amp; Management of Low birth infant &gt;/= 1800gm with no other complication is done as per protocols</t>
  </si>
  <si>
    <t>Stablization &amp; referral of sick new born &amp; those with very low birth weight is done as per referral certeria</t>
  </si>
  <si>
    <t xml:space="preserve"> Test Ortho Toludine test (using chloroscope). Accepted value on consumer side is 0.2 -0.8 ppm</t>
  </si>
  <si>
    <t xml:space="preserve">Nutritional &amp; Health Counselling </t>
  </si>
  <si>
    <t>By MO. May be individual counselling/ group counselling</t>
  </si>
  <si>
    <t xml:space="preserve">Identification  and referral of Severe Acute Malnutrition cases to NRC </t>
  </si>
  <si>
    <t>Ask for Demonstration on BLS (basic life support)</t>
  </si>
  <si>
    <t xml:space="preserve">Check for Police Information Register , Ask method for informing police </t>
  </si>
  <si>
    <t>Availability of separate box for open &amp; reused vaccines</t>
  </si>
  <si>
    <t>Primary management of emergency signs newborns</t>
  </si>
  <si>
    <t>Proper cleaning of procedure site  with antisepsis is done</t>
  </si>
  <si>
    <r>
      <t>Management</t>
    </r>
    <r>
      <rPr>
        <sz val="11"/>
        <color theme="1"/>
        <rFont val="Calibri"/>
        <family val="2"/>
        <scheme val="minor"/>
      </rPr>
      <t xml:space="preserve">  of Pregnancy Induced Hypertension</t>
    </r>
  </si>
  <si>
    <t>Geezer/ solar heater</t>
  </si>
  <si>
    <t xml:space="preserve">Earmarked area for keeping delivery trays and other sterilized utilities </t>
  </si>
  <si>
    <t>Availability of clinical Pathology</t>
  </si>
  <si>
    <t>Training on use of rapid kits</t>
  </si>
  <si>
    <t xml:space="preserve">Semi auto analyser, pipettes, centrifuge , Microscope etc.  </t>
  </si>
  <si>
    <t>Laboratory has identified critical intervals for the test in consultation with Physician</t>
  </si>
  <si>
    <t>Immediate notification for values  is done to physician</t>
  </si>
  <si>
    <t>Testing procedure are readily available at work station and staff is aware of it</t>
  </si>
  <si>
    <t xml:space="preserve">Availability of running tap Water </t>
  </si>
  <si>
    <t>MOV</t>
  </si>
  <si>
    <t>Follow up of the cases having treatment at higher central</t>
  </si>
  <si>
    <t xml:space="preserve">OPV 123, DPT 123, /Pentavalent Hepatitis 123, Measles 1&amp; 2 </t>
  </si>
  <si>
    <t>Two sample will be collected: Early morning-Spot</t>
  </si>
  <si>
    <r>
      <rPr>
        <b/>
        <sz val="11"/>
        <color theme="1"/>
        <rFont val="Calibri"/>
        <family val="2"/>
        <scheme val="minor"/>
      </rPr>
      <t>Category I-</t>
    </r>
    <r>
      <rPr>
        <sz val="11"/>
        <color theme="1"/>
        <rFont val="Calibri"/>
        <family val="2"/>
        <scheme val="minor"/>
      </rPr>
      <t xml:space="preserve"> New sputum smear-positive
Seriously ill** new sputum smear-negative
Seriously ill** new extra-pulmonary-  2H3R3Z3E3+
4H3R3, </t>
    </r>
    <r>
      <rPr>
        <b/>
        <sz val="11"/>
        <color theme="1"/>
        <rFont val="Calibri"/>
        <family val="2"/>
        <scheme val="minor"/>
      </rPr>
      <t>Category II-</t>
    </r>
    <r>
      <rPr>
        <sz val="11"/>
        <color theme="1"/>
        <rFont val="Calibri"/>
        <family val="2"/>
        <scheme val="minor"/>
      </rPr>
      <t xml:space="preserve"> Sputum smear-positive Relapse
Sputum smear-positive Failure
Sputum smear-positive Treatment After Default
Others***- 2H3R3Z3E3S3 +
1H3R3Z3E3 +
5H3R3E3, </t>
    </r>
    <r>
      <rPr>
        <b/>
        <sz val="11"/>
        <color theme="1"/>
        <rFont val="Calibri"/>
        <family val="2"/>
        <scheme val="minor"/>
      </rPr>
      <t xml:space="preserve"> </t>
    </r>
  </si>
  <si>
    <t xml:space="preserve">Red -  Category I, Blue -Category -II, </t>
  </si>
  <si>
    <t xml:space="preserve">List of sub centre catered by PHC is displayed </t>
  </si>
  <si>
    <t>Preferably with Details of ANM like their Name &amp; Mb. No.</t>
  </si>
  <si>
    <t>Patient care area/Spaces are not used for any other purpose</t>
  </si>
  <si>
    <t>Like storage/ Administrative work etc.</t>
  </si>
  <si>
    <t>Adequate space for accommodating delivery tables as per load and new born corner One labour table requires 10X10 sqft of space. Check for Any alternate arrangement for delivery  cases if labour room have only 1 delivery table</t>
  </si>
  <si>
    <t>Staff is aware of near expiry drugs available in Emergency tray</t>
  </si>
  <si>
    <t>OPD</t>
  </si>
  <si>
    <t>ME E8.4</t>
  </si>
  <si>
    <t>ME E8.5</t>
  </si>
  <si>
    <t xml:space="preserve">Check for any specific  community level activity is done for generating awareness </t>
  </si>
  <si>
    <t xml:space="preserve">Availability of two lab technician </t>
  </si>
  <si>
    <t>Staff is aware of when not to give pentavalent vaccines</t>
  </si>
  <si>
    <t>If child had severe allergic reactions in previous dose of immunization and if Child has severe acute illness</t>
  </si>
  <si>
    <t>Staff is aware of the shelf life of Vit A once it is opened and ensures it is not given after shelf life</t>
  </si>
  <si>
    <t>6-8 weeks. Check for if date of opening has been marked on the bottle.</t>
  </si>
  <si>
    <t>Staff is aware of how to cover if some of the dosages missed</t>
  </si>
  <si>
    <t>DPT can be given till 2 year, OPV till 5 year. Do not start the schedule if some dosages are missed , instead administer the dosage needed to complete the series</t>
  </si>
  <si>
    <t xml:space="preserve">Staff is aware of what to do if a child completely missed the vaccination up to 9 months of age </t>
  </si>
  <si>
    <t>Check for injection site is not cleaned with sprit before administering vaccine dose</t>
  </si>
  <si>
    <t>cleaning the injection site with a spirit swab before vaccination is not advisable as live components of the vaccine are killed if they come in contact with spirit</t>
  </si>
  <si>
    <t>Check for Sub centre Micro plan for Immunization is available at PHC</t>
  </si>
  <si>
    <t>Check for Micro plan are adequately prepared</t>
  </si>
  <si>
    <t xml:space="preserve">Staff is aware of how to calculate the no. of Beneficiaries (pregnant women &amp; Infants for every vaccination) </t>
  </si>
  <si>
    <t>No. of Beneficiaries X Wastage/Dosages per multidoages vial</t>
  </si>
  <si>
    <t>Check for PHC has prepared map with route of alternate vaccine Delivery and sessions site</t>
  </si>
  <si>
    <t xml:space="preserve">Check for supervision plan has been prepared for immunization activities </t>
  </si>
  <si>
    <t xml:space="preserve">Daily plan for Alternative Vaccine Delivery is prepared </t>
  </si>
  <si>
    <t>Check for Session site, distance from ILR point and Travel time, time of delivering and collecting vaccines is filled correctly</t>
  </si>
  <si>
    <t xml:space="preserve">Availability of Functional   ANC Clinic </t>
  </si>
  <si>
    <t>Availability of Laboratory test for RTI/STI</t>
  </si>
  <si>
    <t>VDRL /RPR</t>
  </si>
  <si>
    <t>Stabilization in obstetric emergencies  before referral</t>
  </si>
  <si>
    <t>Prompt referral to nearest FRU</t>
  </si>
  <si>
    <t xml:space="preserve">Post natal counselling before  discharge </t>
  </si>
  <si>
    <t>Counselling regarding Nutrition, hygiene, identifying danger sign, family planning etc</t>
  </si>
  <si>
    <t xml:space="preserve">Identification, primary management  and prompt referral of sick newborns </t>
  </si>
  <si>
    <t xml:space="preserve">Routine  &amp; Emergency  care of Sick Children </t>
  </si>
  <si>
    <t xml:space="preserve">Counselling on breast-feeding </t>
  </si>
  <si>
    <t xml:space="preserve">Exclusive for 6 months and adequate complementary feeding from 6 months of age while continuing breastfeeding </t>
  </si>
  <si>
    <t>Routine childhodd diseases like diarrohea, fever, pneumonia</t>
  </si>
  <si>
    <t xml:space="preserve">Availability of Rapid HIV  and Blood Sugar </t>
  </si>
  <si>
    <t xml:space="preserve">Rapid diagnositic kit  for PF Malaria, 
RPR/VDRL for Syphilis
</t>
  </si>
  <si>
    <t xml:space="preserve">AFB (Sputum) for TB
Blood Smear for Malaria 
Wet Mount and Gram Staining for RTI/STI
</t>
  </si>
  <si>
    <t xml:space="preserve"> Haemoglobin, Platelets Counts,RBC, WBC, Bleeding time ,Clotting Time &amp; Hepatitis B/ Australian antigen</t>
  </si>
  <si>
    <t>For both Allopathic &amp; Alternate medicines</t>
  </si>
  <si>
    <t>Availability of mobile medical unit</t>
  </si>
  <si>
    <t>Case detection &amp; Early diagnosis of  malaria case</t>
  </si>
  <si>
    <t>Management of malarial cases</t>
  </si>
  <si>
    <t xml:space="preserve"> Chemoprophylaxis of Malarial Cases</t>
  </si>
  <si>
    <t>Preventive Activites for Malaria control</t>
  </si>
  <si>
    <t>Distribution of treated mosquito net, indoor residual spray &amp; larval control Method</t>
  </si>
  <si>
    <t>Availability of case detection &amp; Early diagnosis of TB</t>
  </si>
  <si>
    <t>Linkage for chest X ray &amp; culture sensitivity of Mycobacterium bacilli for diagnosis of TB</t>
  </si>
  <si>
    <t>Treatment of tuberculosis</t>
  </si>
  <si>
    <t>Management of Common complication &amp; side effects of treatment</t>
  </si>
  <si>
    <t>All reported and referred cases examined following standard procedure, diagnosed based on cardinal signs and treated with MDT &amp; Management of Nerve impairment</t>
  </si>
  <si>
    <t>Referral Services for complicated laprosy cases</t>
  </si>
  <si>
    <t>Survey for prevalence of various eye diseases &amp; Health Education for prevention of various  eye diseases</t>
  </si>
  <si>
    <t>Geriatric clinic on fixed day for Conducting a routine health assessment &amp; treatment</t>
  </si>
  <si>
    <t xml:space="preserve">Weekly reporting of epidemic prone diseases </t>
  </si>
  <si>
    <t xml:space="preserve"> S, P &amp; L forms and SOS reporting of any cluster of cases </t>
  </si>
  <si>
    <t xml:space="preserve">Early identification of cases of hearing impairment </t>
  </si>
  <si>
    <t xml:space="preserve">At PHC and outreach </t>
  </si>
  <si>
    <t>On fixed day, Weekly supervised distribution of Iron-Folate tablets coupled with
education about the issue and vit A in needy cases</t>
  </si>
  <si>
    <t xml:space="preserve">Assessment of Anaemia/Nutritional status, visual acuity, hearing problems, dental check up, common skin conditions, Heart defects, physical disabilities, learning disorders, behaviour problems
</t>
  </si>
  <si>
    <t>Microplanning, supervision &amp; storage of vaccines &amp; transportation</t>
  </si>
  <si>
    <t>Management &amp; logistic support for immunization program</t>
  </si>
  <si>
    <t>Health education and IEC activities regarding harmful effects of tobacco use and passive smoke.</t>
  </si>
  <si>
    <t>Promotion of  quitting of tobacco in the community.</t>
  </si>
  <si>
    <t>Counselling service on tobacco cessation to all
smokers/tobacco users.</t>
  </si>
  <si>
    <t xml:space="preserve">All signage are in uniform colour &amp; user friendly </t>
  </si>
  <si>
    <t>OPD, IPD, Labour Room, Emergency Room, Injection Room, MO I/C Office etc.</t>
  </si>
  <si>
    <t xml:space="preserve">All functional areas identified by their respective signage </t>
  </si>
  <si>
    <t>Important  numbers like  MO I/C, ANM, ambulance , Nearest FRU etc are displayed</t>
  </si>
  <si>
    <t xml:space="preserve">Entitlement under different schemes are displayed </t>
  </si>
  <si>
    <t>Availability &amp;display of IEC material  for RNTCP</t>
  </si>
  <si>
    <t>Availability of information about facts of TB, do's &amp; donot's, sure cure of TB, adverse effects of having incomplete treatment.</t>
  </si>
  <si>
    <t>Availability &amp; display of IEC material under National blindness control program is available</t>
  </si>
  <si>
    <t>Normal Delivery &amp;
MVA</t>
  </si>
  <si>
    <t>Written informed consent is taken before procedures</t>
  </si>
  <si>
    <t>Preferably male &amp; Female beds should be in separate rooms or Partition should be provided if they are located in one room</t>
  </si>
  <si>
    <t xml:space="preserve">Patient records are kept in safe custody in OPD,  and are stored securely.  </t>
  </si>
  <si>
    <t xml:space="preserve">For General Patients other than JSSK </t>
  </si>
  <si>
    <t xml:space="preserve">Availability of drinking water facilities </t>
  </si>
  <si>
    <t>The Facility provides Diagnostic Services, Para-clinical  &amp; support services.</t>
  </si>
  <si>
    <t>ME A3.6</t>
  </si>
  <si>
    <t>ME A3.7</t>
  </si>
  <si>
    <t>The facility provides support services</t>
  </si>
  <si>
    <t>The facility provides  administrative services</t>
  </si>
  <si>
    <t>Monitoring &amp; supervision of Activities of Sub centre</t>
  </si>
  <si>
    <t>Monitoring &amp; supervision of National Health Program</t>
  </si>
  <si>
    <t>Ask Medical officer about target of National Health Program &amp; their monitoring mechanism</t>
  </si>
  <si>
    <t>Monitoring &amp; supervision of Activities of ASHA</t>
  </si>
  <si>
    <t>By MO/ANM.</t>
  </si>
  <si>
    <t>Check for records of periodic visits by Meical officer, LHV etc. LHV/ MPW/HA should visit sub cnetre once in week</t>
  </si>
  <si>
    <t>Monthly review meeting with sub centre</t>
  </si>
  <si>
    <t>Attended by ANM, Health worker &amp; Health Assistant. Check for records of meeting</t>
  </si>
  <si>
    <t xml:space="preserve">Support &amp; supervision for village Health &amp; Nutrition day </t>
  </si>
  <si>
    <t>Availability of laundry services</t>
  </si>
  <si>
    <t>Availability of dietory services</t>
  </si>
  <si>
    <t>Availability of Security services</t>
  </si>
  <si>
    <t>Dedicated dressing Room/ Minor OT/Injection room</t>
  </si>
  <si>
    <t>Availability of waiting are with seating arrangement</t>
  </si>
  <si>
    <t xml:space="preserve">Waiting area As per average OPD at peak time </t>
  </si>
  <si>
    <t>Dedicated nursing station proximity labour room</t>
  </si>
  <si>
    <t xml:space="preserve">Demarcated area for instrument processing </t>
  </si>
  <si>
    <t xml:space="preserve">Walls and floor of labour room are covered with tiles </t>
  </si>
  <si>
    <t>So as to obviate the need for a separate nursing
staff in the ward and OPD during OPD hours</t>
  </si>
  <si>
    <t xml:space="preserve">Nursing station is located in such a way that health staff can be easily accessible to IPD and labour room </t>
  </si>
  <si>
    <t xml:space="preserve">PHC has mechanism for periodical check / test of all electrical installation </t>
  </si>
  <si>
    <t>Periodic mock drills for fire safety are organized at the PHC</t>
  </si>
  <si>
    <t>Providing services to both indoor as well as labour room</t>
  </si>
  <si>
    <t xml:space="preserve">Staff Nurse/ANM/ ophthalmic assistant (fixed day)Dresser/Others as per state norm </t>
  </si>
  <si>
    <t xml:space="preserve">2 lab. Tech  for routine lab test +RNTCP </t>
  </si>
  <si>
    <t>Training of Doctor for BEmOC</t>
  </si>
  <si>
    <t>Training on Basic Life Support (BLS)</t>
  </si>
  <si>
    <t>Training of Medical officer for RNTCP</t>
  </si>
  <si>
    <t>Training on  Lab technician for RNTCP</t>
  </si>
  <si>
    <t>LT module &amp; EQA module</t>
  </si>
  <si>
    <t>DOTS</t>
  </si>
  <si>
    <t>Training for MPW module under RNTCP</t>
  </si>
  <si>
    <t>Senior treatment supervisor module, TB Health visitor module &amp; MPW /Health assistant module training as applicable</t>
  </si>
  <si>
    <t>Training of  Aganwadi workers/ ANM/Community volunteer under RNTCP</t>
  </si>
  <si>
    <t>Module 1-4, TB-HIV module</t>
  </si>
  <si>
    <t>Re-training is conducted as per retraining schedules of RNTCP</t>
  </si>
  <si>
    <t>Refresher Training of Ophthalmic Assistants on refraction and other procedures under National Blindness Control Program</t>
  </si>
  <si>
    <t>Training of Medical officer under National Blindness Control Program</t>
  </si>
  <si>
    <t xml:space="preserve">Training of Medical Officer for National Deafness Control Program </t>
  </si>
  <si>
    <t xml:space="preserve">Training of MO on National Program for Health care of  elderly </t>
  </si>
  <si>
    <t>Training of Paramedics staff for National Program for Health care of  elderly</t>
  </si>
  <si>
    <t>Training of MO on immunization</t>
  </si>
  <si>
    <t>3 day training at district level</t>
  </si>
  <si>
    <t xml:space="preserve">Training of Health workers on immunization </t>
  </si>
  <si>
    <t xml:space="preserve">2 day training for ANM, LHV </t>
  </si>
  <si>
    <t>Training of Cold chain handlers on immunization</t>
  </si>
  <si>
    <t>2 day training at district level to designated cold chain handler (ANM, Clerk or Pharmacist</t>
  </si>
  <si>
    <t>Training on NACP</t>
  </si>
  <si>
    <t>Training on leprosy</t>
  </si>
  <si>
    <t>Training on IDSP</t>
  </si>
  <si>
    <t>Training on School health Program</t>
  </si>
  <si>
    <t>Training on Tabacco control</t>
  </si>
  <si>
    <t>Training of Data Entry operator</t>
  </si>
  <si>
    <t>HMIS/MCTS /other inforamtion system as applicable</t>
  </si>
  <si>
    <t>Check the staff competancy for Post partum counselling</t>
  </si>
  <si>
    <t>Lab. Technician is competent for protocols of different lab. Test</t>
  </si>
  <si>
    <t>Check for lab tech. is aware of alogrithm, normal ranges &amp; case defination for different lab. Test</t>
  </si>
  <si>
    <t>Check competency of the staff to use OPD equipment like BP apparatus, etc.</t>
  </si>
  <si>
    <t>Availability of Anti tuberculor drugs under RNTCP</t>
  </si>
  <si>
    <t>Availability of Stains</t>
  </si>
  <si>
    <t>Availability of reagents</t>
  </si>
  <si>
    <t>Availability of Processing chemicals</t>
  </si>
  <si>
    <t>Availability of Rapid diagnostic Kits</t>
  </si>
  <si>
    <t>Availability of  glassware</t>
  </si>
  <si>
    <t>Cyan meth - haemoglobin/HCl for Hb estimation, ABO &amp; Rh antibodies</t>
  </si>
  <si>
    <t>Uristix for urine albumin and sugar analysis, PH strip, RPR test kits for syphilis, Whole Blood Finger Prick HIV Rapid Test Kit</t>
  </si>
  <si>
    <t>Gram’s iodine, Crystal Violet stain, Safranine stain, JSB stains</t>
  </si>
  <si>
    <t xml:space="preserve">Acetone-Ethanol, Immersion oil
Buffer water,  decolourising Solution </t>
  </si>
  <si>
    <t>Consumbles for water testing</t>
  </si>
  <si>
    <t>H2S Strip test kits/H2S media for faecal contaminant of drinking water,Test kits for estimation of residual chlorine in drinking water using orthotoludine reagent/ chloroscope</t>
  </si>
  <si>
    <t>Availability of instruments for refraction</t>
  </si>
  <si>
    <t xml:space="preserve">Tonometers (Schiotz)
Direct Ophthalmoscope
Illuminated Vision Testing Drum
Trial Lens Sets with Trial Frames
Snellen &amp; Near Vision Charts
Battery Operated Torch (2)
Slit lamp
Epilation forceps </t>
  </si>
  <si>
    <t>Availability of instruments for audiometry</t>
  </si>
  <si>
    <t>Availability of diagnostic instruments at clinics / consultation rooms for PAP smear</t>
  </si>
  <si>
    <t xml:space="preserve">Smear Glass microslide
Lancet/ pricking needle
Reflux Condenser
Pipette
Test tubes 
Glass rods
Glass slides Cover slips, Western green, capillary tube
</t>
  </si>
  <si>
    <t>Instruments for Haematology</t>
  </si>
  <si>
    <t>Instruments for Bio chemistry</t>
  </si>
  <si>
    <t>Haemoglobino meter, Differential blood cell counter /Naubers's chamber, Sahli's Haemoglobinometer, Centrifuge</t>
  </si>
  <si>
    <t>Instrument for Microscopy</t>
  </si>
  <si>
    <t xml:space="preserve">Availability of Glucometer </t>
  </si>
  <si>
    <t>Simple miroscope for Malaria &amp; Bi noccular Microscope for RNTCP, Tally counter</t>
  </si>
  <si>
    <t xml:space="preserve">
</t>
  </si>
  <si>
    <t>Availability of ILR &amp; Deep freezer for cold chain</t>
  </si>
  <si>
    <t xml:space="preserve">Buckets for mopping, Separate mops for labour room and circulation area </t>
  </si>
  <si>
    <t>Equipment for Cleaning</t>
  </si>
  <si>
    <t>Radiant warmer is covered under AMC including preventive maintenance</t>
  </si>
  <si>
    <t>Check for records of preventive maintenance if done any.</t>
  </si>
  <si>
    <t xml:space="preserve">ILR, deep freezer , Lab equipments etc. </t>
  </si>
  <si>
    <t>Up to date instructions for operation and maintenance of ILR/Deep freezer are readily available</t>
  </si>
  <si>
    <t>Adequate Natural Light/ Illumination at patient care area/ working stations</t>
  </si>
  <si>
    <t>Adequate ventilation in Laboratory</t>
  </si>
  <si>
    <t xml:space="preserve">Interior of Patient care areas are plastered &amp; painted </t>
  </si>
  <si>
    <t xml:space="preserve">Floors, walls, roof , sinks of labour room  are Clean </t>
  </si>
  <si>
    <t xml:space="preserve">Responsibility and timing of opening and closing different department is fixed </t>
  </si>
  <si>
    <t>There is established procedure for safe custody of keys &amp; procedure for handing over the keys at the time of shift change</t>
  </si>
  <si>
    <t xml:space="preserve">No female staff is posted alone at night </t>
  </si>
  <si>
    <t xml:space="preserve">PHC  has process to consolidate and calculate the consumption of all drugs and consumables </t>
  </si>
  <si>
    <t>PHC has system for timely placing requisition to district drug store</t>
  </si>
  <si>
    <t>Expenditure and left over records of vaccines is maintained at immunization clinic</t>
  </si>
  <si>
    <t>Expenditure register for drug &amp; consumbles is maintained at labour room</t>
  </si>
  <si>
    <t>Expenditure &amp; stock register of consumbles are available at laboratory</t>
  </si>
  <si>
    <t>Conditioning of ice packs is done prior to transport</t>
  </si>
  <si>
    <t>Check if staff is aware of how to condition ice pack (water beads on the surface of ice pack and sound of water is heard on shaking it</t>
  </si>
  <si>
    <t xml:space="preserve">Check for source of water (near by water body, ground water, muncipal supply etc.) Check for the measure taken to ensure availability of water in areas has any scarcity </t>
  </si>
  <si>
    <t xml:space="preserve">Availability of power back up in labour room </t>
  </si>
  <si>
    <t>Power back up in labour room is ensured through generator/ invertor and  functional emergency light</t>
  </si>
  <si>
    <t>At least 5 sets</t>
  </si>
  <si>
    <t>PHC involves gram panchyat members in decision making &amp; management of services</t>
  </si>
  <si>
    <t>The facility has established procedure for supporting and monitoring activities of community health work -ASHA</t>
  </si>
  <si>
    <t xml:space="preserve">Field visit plan of of MoIC is prepared </t>
  </si>
  <si>
    <t xml:space="preserve">Field visit plan of of ANM is prepared </t>
  </si>
  <si>
    <t xml:space="preserve">Field visit plan of of LHV is prepared </t>
  </si>
  <si>
    <t>Reporting is done on MLF -04 under NLEP</t>
  </si>
  <si>
    <t xml:space="preserve">Reporting is done on  form 2 for NPHCE </t>
  </si>
  <si>
    <t>Assessment of disability &amp;Nerve function/Disability assessment form (P1/S1/T1), Sensory assessment, Predisolone Card (P4/S4/T4), Referral Slip for ASHA/HW/PHC/CHC (P5/S5)</t>
  </si>
  <si>
    <t xml:space="preserve">Form for Laboratory surveillance reporting
Form L contain information for Name of Lab, state, district, block, Name &amp; signature of officer incharge along with information about no, of samples tested and no. of sample found positive. Format also include line listing of positive cases except malaria cases along with age &amp;sex breakage </t>
  </si>
  <si>
    <t>Form for Water Quality monitoring
Form W contain information on source of water sample,no. of sample tested from that source and their results</t>
  </si>
  <si>
    <t>Form for syndromic surveillance reporting
Check -Form S contain information about State, district, block, year, Name of reporting unit, name of reporting person, name of supervisor ,reporting week, Cases: Male or female &lt;5 yrs or &gt;5yrs, Deaths : Male or female &lt;5 yrs or &gt;5yrs, total of each along with date &amp; signature</t>
  </si>
  <si>
    <t>Reporting is done on Form 03 (MF 5)</t>
  </si>
  <si>
    <t>Reporting format on PHC</t>
  </si>
  <si>
    <t>Contain detail of PHC, village,  no. of doctors at PHC are trained , number of cases identified between 0-5, 6-15, 16-50, &gt;50  yrs (separately male &amp; female), no. of cases treated, no. of  cases referred, to whom and reason of referral.</t>
  </si>
  <si>
    <t xml:space="preserve">Discharge summary adequately mentions patients clinical condition,treatment given and follow up </t>
  </si>
  <si>
    <t>Instructions are given to ASHA/ANM/MPW for collection of samples (Peripheral smear, sputum, water sample</t>
  </si>
  <si>
    <t>Check how slides/test tubes/vials are marked (Permanent Glass Marker is available)</t>
  </si>
  <si>
    <t xml:space="preserve">Clinics are  provided with  critical value of different tests </t>
  </si>
  <si>
    <t>Laboratory has defined  retention period and disposal of used sample</t>
  </si>
  <si>
    <t xml:space="preserve">Medical Practioner fills standardized laboratory form for sputum examination </t>
  </si>
  <si>
    <t>Laboratory staff is aware of methodology for smear preparation &amp; staining  slides</t>
  </si>
  <si>
    <t>Instruction to  Ziel Neelsen Staining procedure &amp;interpretation chart are displayed at working station</t>
  </si>
  <si>
    <t>Ziel Neelsen /(1% Carbol fuchsion, 25% Sulphuric Acid, 0.1% Methylene blue). If Laboratory is not designated DMC, give full compliance</t>
  </si>
  <si>
    <t>If Laboratory is not designated DMC, give full compliance</t>
  </si>
  <si>
    <t xml:space="preserve">Allergies to drugs, any treatment taken for infertility. </t>
  </si>
  <si>
    <t>History of Drug intake or allergies &amp;  intake of Habit forming and Harmful substances like Tobacco, Alcohol, Passive smoking</t>
  </si>
  <si>
    <t xml:space="preserve">Pregnant women is counselled for Planning and preparation for Birth </t>
  </si>
  <si>
    <t xml:space="preserve">Pregnant women is counselled Recognizing sign of labour </t>
  </si>
  <si>
    <t>Pregnant women is counselled Identify and arrange for referral transport</t>
  </si>
  <si>
    <t xml:space="preserve">Pregnant women is counselled Diet &amp; Rest </t>
  </si>
  <si>
    <t xml:space="preserve">Pregnant women is counselled breast feeding </t>
  </si>
  <si>
    <t xml:space="preserve">Ask staff how they identify slow progress of labour , How they interpret Partogram </t>
  </si>
  <si>
    <t xml:space="preserve">Initial Management of  Eclampsia \Pre Eclampsia </t>
  </si>
  <si>
    <t>New born is Dried and put on mothers abdomen</t>
  </si>
  <si>
    <t>Administration of Vitamin K for low birth weight New born</t>
  </si>
  <si>
    <t>Warmth to the New born</t>
  </si>
  <si>
    <t>Care of Cord and Eyes of New born</t>
  </si>
  <si>
    <t>Zero Day immunization (OPV, BCG, Hep B; as per GoI schedule).</t>
  </si>
  <si>
    <t>Postnatal  home visit to Mother by ANM</t>
  </si>
  <si>
    <t>Home visits for low birth weight baby by ANM</t>
  </si>
  <si>
    <t xml:space="preserve">Check the record </t>
  </si>
  <si>
    <t>Immidate report to MO</t>
  </si>
  <si>
    <t>Contraindication of COC in Breastfeeding mothers within 6week and Hypertension</t>
  </si>
  <si>
    <t>The facility provides  IUD service for family planning as per guidelines</t>
  </si>
  <si>
    <t xml:space="preserve">As per national Guidelines
</t>
  </si>
  <si>
    <t xml:space="preserve">Fever is cardinal symptom. It may be intermittent with or without priodicity  or continuous, Fever in many cases accompanied with rigours &amp; chills. Headache,  myalgia, arthralgia, anorexia, nausea &amp; vomiting. </t>
  </si>
  <si>
    <t>Staff is aware of cases contraindicated for administration of Primaquine</t>
  </si>
  <si>
    <t xml:space="preserve">P.vivax cases should be treated with chloroquine for three days and Primaquine for 
14 days. </t>
  </si>
  <si>
    <t>Primaquine is used to prevent relapse but is contraindicated in pregnant 
women, infants and individuals with G6PD deficiency.</t>
  </si>
  <si>
    <t>Check for availability of Alogrithm</t>
  </si>
  <si>
    <t>Address of the patient is verified by Peripheral Health worker before start of the treatment Within 1 week of diagnosis</t>
  </si>
  <si>
    <t>Easily accessible and acceptable by patient, Place identified for DOT (DOT centre) &amp; name and designation of DOT provider is written in patient treatment card</t>
  </si>
  <si>
    <t>DOT directory is maintained &amp;updated  at healthcare facility level</t>
  </si>
  <si>
    <t>MB: Rifampicin:450mg once in month,Clofazimine: 150mg once in month,50 mg daily, Dapsone: 50 mg daily (12month).     PB: Rifampicin: 450 mg once in month, Dapsone; 50 mg daily (for 6 month)</t>
  </si>
  <si>
    <t>For women with an unknown HIV status and in labour, the labour room nurses or medical officer will provide basic information on HIV/AIDS and about HIV testing. Thereafter, a single HIV test will be performed. A repeat sample will be collected and tested on the next working day and sent  the ICTC.</t>
  </si>
  <si>
    <t>Health worker is competant to conduct test for drinking water sources at village level</t>
  </si>
  <si>
    <t>Hospital has system in place to count and fill weekly total of cases before starting the new  week</t>
  </si>
  <si>
    <t>Check for whether map dipcating route for supplying vaccines to different sites /immunization session has been prepared</t>
  </si>
  <si>
    <t xml:space="preserve">Check for doctor aware of nearest  tobacco cessation facility Check how many patients are referred to cessation centre </t>
  </si>
  <si>
    <t xml:space="preserve">Quality objectives are defined for the PHC </t>
  </si>
  <si>
    <t xml:space="preserve">SOP covers all key processes of OPD adequately </t>
  </si>
  <si>
    <t xml:space="preserve">SOP covers all key processes of Labour  room adequately </t>
  </si>
  <si>
    <t xml:space="preserve">SOP covers all key processes of wards adequately </t>
  </si>
  <si>
    <t xml:space="preserve">SOP covers all key processes of Laboratory adequately </t>
  </si>
  <si>
    <t xml:space="preserve">SOP covers all key processes of National Health Programs adequately </t>
  </si>
  <si>
    <t xml:space="preserve">SOP covers all key processes support and administrative processes adequately </t>
  </si>
  <si>
    <t>PHC has process &amp; procedure for National Vector Borne Disease Control Programme</t>
  </si>
  <si>
    <t>PHC has Process &amp; procedure for  National Leprosy Eradication Programme</t>
  </si>
  <si>
    <t xml:space="preserve">PHC has Process &amp; procedure for Revised National TB Control Programme </t>
  </si>
  <si>
    <t>PHC has process &amp; procedure for  National AIDS Control Programme</t>
  </si>
  <si>
    <t xml:space="preserve">PHC has process &amp;procedure for  National Programme for control of Blindness </t>
  </si>
  <si>
    <t xml:space="preserve">PHC has process &amp;procedure for  Mental Health Programme  </t>
  </si>
  <si>
    <t>PHC has process &amp; procedure for   Integrated disease surveillance Programme</t>
  </si>
  <si>
    <t>PHC has process &amp; procedure for  School Health Programme</t>
  </si>
  <si>
    <t>PHC has process &amp; procedure for Universal Immunization Programme Programme</t>
  </si>
  <si>
    <t>ME  A3.7</t>
  </si>
  <si>
    <t>IPD has functional fire extinguisher</t>
  </si>
  <si>
    <t>ME A 3.7</t>
  </si>
  <si>
    <t>Management of Malnutrition cases</t>
  </si>
  <si>
    <t>OPD services, Emergency services, Labour room , Laboratory Services etc.</t>
  </si>
  <si>
    <t>Adequate Space in Clinics (120 sq ft)</t>
  </si>
  <si>
    <t xml:space="preserve">Training of Doctor for FIMNCI </t>
  </si>
  <si>
    <t>Check the staff about use of Oxytocin, Antibiotic &amp; Magnesium sulphate</t>
  </si>
  <si>
    <t>Calculation of EDD and High risk pregnancy</t>
  </si>
  <si>
    <t>Airway, Ambu's bag, Oxygen Cylinder with key, Nebulizer, Suction Machine.</t>
  </si>
  <si>
    <t xml:space="preserve">All unstable patients are transferred (as decided by the Doctor), with one paramedical staff </t>
  </si>
  <si>
    <t>Ambulance services are registered to three digit number</t>
  </si>
  <si>
    <t>Aspirations, Blood samples and Viscera</t>
  </si>
  <si>
    <t>Records of each ANC check-up is maintained are maintained in ANC register</t>
  </si>
  <si>
    <t>Check ANC records for ensuring that majority of ANC registration is taking place within 12th week of Pregnancy in ANC register</t>
  </si>
  <si>
    <t xml:space="preserve">Check with ANM how she tracks missed out ANC. Use of MCTS by generating work plan and follow-up with ASHA, AWW etc.
Check if there is practice of recording Mobile no. of clients/next to kin for follow up </t>
  </si>
  <si>
    <t>Ask staff about schedule of 4 ANC Visits
 (1st - &lt; 12 Weeks
2nd - &lt; 26 weeks 
3rd - &lt; 34 weeks 
4th &gt;34 to term)
Check ANC register whether all 4 ANC covered for most of the women (sample cases)</t>
  </si>
  <si>
    <t>ANC check-up is done by Qualified SBA trained personnel</t>
  </si>
  <si>
    <t>Check   how staff confirms EDD &amp; LMP, (EDD = Date of LMP+9 Months+7 Days)  How she estimates if Pregnant women is unable to recall first day of last menstrual cycle ('Quickening', Fundal Height) .Check ANC records that it has been written</t>
  </si>
  <si>
    <t xml:space="preserve">Tetanus Toxoid (2 Dosages/ Booster) have been during ANC visits </t>
  </si>
  <si>
    <t>Check the staff for intervention &amp;  track the improvement in Haemoglobin level of anaemic woman in subsequent ANC visit.</t>
  </si>
  <si>
    <t>A bloody, sticky discharge (Show) and regular  painful uterine contractions</t>
  </si>
  <si>
    <t>Initiate breastfeeding especially colostrum feeding within an hour of birth.
Do not give any pre-lacteal feeds. (Sugar, water, Honey)
Ensure good attachment of the baby to the breast.
Exclusively breastfeed the baby for six months.
Breastfeed the baby whenever he/she demands milk. Follow the practice of rooming in.</t>
  </si>
  <si>
    <t xml:space="preserve">
Different Options available including 
IUCD, vasectomy, long acting injectables, etc.
</t>
  </si>
  <si>
    <t xml:space="preserve">Match no. of dilutants With no. of measles </t>
  </si>
  <si>
    <t xml:space="preserve">Check diluents are kept under cold chain at least  24 hours before reconstitution 
Diluents are kept in vaccine carrier only at immunization clinic but should not be in direct contact of ice pack </t>
  </si>
  <si>
    <t>Check  on vial</t>
  </si>
  <si>
    <t>Time of opening/ Reconstitution  is recorded on the vial</t>
  </si>
  <si>
    <t>Check for DPT, DT, Hepatitis B, and TT vials are  Kept in basket in upper section of ILR</t>
  </si>
  <si>
    <t xml:space="preserve">Mother &amp; child protection card is available &amp; updated </t>
  </si>
  <si>
    <t>Counselling on adverse events and follow up visits done(CEI)</t>
  </si>
  <si>
    <t>within 72 hours, second dose 12 house after first dose</t>
  </si>
  <si>
    <t>Blood , body &amp; Mercury spill</t>
  </si>
  <si>
    <t xml:space="preserve">Total No. of Ambulances visits/ trips </t>
  </si>
  <si>
    <t xml:space="preserve">Breast feeding, kangaroo care, care of newborn, Immunisation schedule, family planning etc (Pictorial and chart ) in circulation area. Perferably local language </t>
  </si>
  <si>
    <t>Functional dry tiolet with water</t>
  </si>
  <si>
    <t>All delivered mother's are informed  about danger sign of mother &amp;baby</t>
  </si>
  <si>
    <t>Mother's danger sign: Bleeding, pain abdomen, Severe headach, visual disturbance, breathing diffculity, fever &amp; chill, diffculty in empty bladder, foul smelling discharge. Baby Danger Sign: Fast/diffculte breathing, fever, unusal cold, refusal of feeding, failure to thrive, less active than usual &amp; yellow discolouration</t>
  </si>
  <si>
    <t xml:space="preserve">Test for VDRL/ RPR  is done at least once in ANC period </t>
  </si>
  <si>
    <t>Check the staff know how to set the temperature, how to put the probe, duration and interpetation of alarms</t>
  </si>
  <si>
    <t xml:space="preserve">Check how staff interpret different alarming sign like excessive bleeding, shock , obstructed labour </t>
  </si>
  <si>
    <t>Check staff know what to fill different section of partograph and how to interpetate alert and action</t>
  </si>
  <si>
    <t>Cap Ampicillin 500mg, Tab Metronidazole 400mg, Inj Gentamicin,</t>
  </si>
  <si>
    <t xml:space="preserve"> Tab Misoprostol 200microgram, Nefedipine,</t>
  </si>
  <si>
    <t xml:space="preserve"> IV fluids, Normal saline, Ringer lactate, dextrose</t>
  </si>
  <si>
    <t xml:space="preserve"> Inj Magsulf 50%, Inj Calcium gluconate 10microgram, Inj Dexamethasone, inj Hydrocortisone, Succinate, Inj diazepam, inj Pheniramine maleate, inj Corboprost, Inj Pentazocin, Inj Promethazine , Betamethasone, Inj Hydralazine, Nefedipine, Methyldopa,ceftriaxone, Adrenalin</t>
  </si>
  <si>
    <t>Vit K1 :1mg</t>
  </si>
  <si>
    <t>gauze piece and cotton swabs, sanitary pads, sutureneedle (round body and cutting), chromic catgut,</t>
  </si>
  <si>
    <t xml:space="preserve">Check for staff knows about drying &amp; cleaning of airway (mouth and than nose), position of the neck ,operating bag and mask, ensuring sealing of nose &amp; mouth  </t>
  </si>
  <si>
    <t>Delivery kits are available in adequate no. as per load</t>
  </si>
  <si>
    <t>Glucometer, HIV rapid diagnostic kit, Uristick.</t>
  </si>
  <si>
    <t>Oxygen, Suction machine/ mucus sucker , radiant warmer, laryngoscope, ET tube, Mask &amp; Bag (new born resuscitor)</t>
  </si>
  <si>
    <t xml:space="preserve">
Boiler &amp; Autoclave</t>
  </si>
  <si>
    <t xml:space="preserve">Check  for external calibration is done for all measuring equipments  </t>
  </si>
  <si>
    <t>Radient warmers, thermometer, weighting scale, BP apperatus</t>
  </si>
  <si>
    <t>Cerebral Malaria, Septecemia, Bacterial Pneumonia etc</t>
  </si>
  <si>
    <t>Microscopy</t>
  </si>
  <si>
    <t>Screening of Antenatal mothers, high risk behaviour cases and cases referred by field worker</t>
  </si>
  <si>
    <t>Availability of diagnosis &amp; Referral services for cataract cases</t>
  </si>
  <si>
    <t>Conjunctivitis, Night blindness, Stye etc</t>
  </si>
  <si>
    <t xml:space="preserve">Availabilityof refraction services at PHC /outreach (Schools) </t>
  </si>
  <si>
    <t xml:space="preserve">Evaluation of direct/ Referred cases from ANM/ community workers &amp; their appropriate cases. Anxiety Neurosis, Mild depression </t>
  </si>
  <si>
    <t>Meniac cases, schizophernia</t>
  </si>
  <si>
    <t>Early detection, diagnosis,  treatment and referal for health problems</t>
  </si>
  <si>
    <t>Availability of Information for services under all National Health Program</t>
  </si>
  <si>
    <t>Availability &amp;display of IEC material  for NVBDCP</t>
  </si>
  <si>
    <t xml:space="preserve">Availability of IEC material for National Deafness Control Program </t>
  </si>
  <si>
    <t>Availability of Multiple Health worker/ MPW as per guideline</t>
  </si>
  <si>
    <t>DOT provider module on TB, DOT provider module on TB-HIV</t>
  </si>
  <si>
    <t>Availability of drugs under NVBDCP</t>
  </si>
  <si>
    <t>Category I &amp; Category II. Check the availability of Stock &amp;  their Storage  as per guideline</t>
  </si>
  <si>
    <t xml:space="preserve"> Monthly reporting of malaria program of PHC , it provides details of the worker wise blood smears received and their results. </t>
  </si>
  <si>
    <t>Monthly report on programme management, logistics and microscopy filled at all healthcare facilities &amp; sent to CMO/DTO/ concerned  TU within defined period</t>
  </si>
  <si>
    <t xml:space="preserve">A simple questionnaire will be filled up during the first visit of each Elderly  as per guideline and record updated and maintained </t>
  </si>
  <si>
    <t>Ask about 5 As and 5 Rs Full form for R s &amp; A s</t>
  </si>
  <si>
    <t>RR/SI</t>
  </si>
  <si>
    <t>RR/SI/PI</t>
  </si>
  <si>
    <t>OB</t>
  </si>
  <si>
    <t>Timings and days of the OPD and other clinic services are displayed</t>
  </si>
  <si>
    <t>OB/RR</t>
  </si>
  <si>
    <t>PI/RR</t>
  </si>
  <si>
    <t>RR</t>
  </si>
  <si>
    <t>SI</t>
  </si>
  <si>
    <t xml:space="preserve">List of available services in the OPD are prominently displayed </t>
  </si>
  <si>
    <t>OB/SI</t>
  </si>
  <si>
    <t>1st dose at 9 month with measles, 2nd to 9th dose  16 month with DPT/OPV booseter, then 1 dose every 6th month up to age of 5 yrs</t>
  </si>
  <si>
    <t>PI</t>
  </si>
  <si>
    <t>PI/SI/RR</t>
  </si>
  <si>
    <t xml:space="preserve">Preferably at least one functional landline connection </t>
  </si>
  <si>
    <t>All the windows in  PHCs are secured with grills &amp; wiremesh</t>
  </si>
  <si>
    <t xml:space="preserve">Availability of at least one security staff </t>
  </si>
  <si>
    <t>OB/ RR/SI</t>
  </si>
  <si>
    <t>OB/RR/SI</t>
  </si>
  <si>
    <t>OB/SI/RR</t>
  </si>
  <si>
    <t xml:space="preserve">There is system about availability of surplus / near expiry drugs to other nearby facility / district stores </t>
  </si>
  <si>
    <t>SI/OB</t>
  </si>
  <si>
    <t>RR/OB</t>
  </si>
  <si>
    <t>Facility reports data regarding Antenatal, Delivery and Postnatal care for availed services</t>
  </si>
  <si>
    <t xml:space="preserve">Team members are delegated their respective roles &amp; Responsibilties </t>
  </si>
  <si>
    <t>PI/SI</t>
  </si>
  <si>
    <t xml:space="preserve">Behaviour of staff is empathetic and courteous to patient &amp; Attendant  </t>
  </si>
  <si>
    <t xml:space="preserve">Availability of Dressing Instruments in Dressing Room/ Injection Room </t>
  </si>
  <si>
    <t>Pregnant women is counselled for Family planning</t>
  </si>
  <si>
    <t>PI/RR/SI</t>
  </si>
  <si>
    <t>Si</t>
  </si>
  <si>
    <t>RR/SI/OB</t>
  </si>
  <si>
    <t>SI/RR/OB</t>
  </si>
  <si>
    <t>Information and advice on sexual and reproductive health related issues</t>
  </si>
  <si>
    <t>SI/PI</t>
  </si>
  <si>
    <t>Work instruction using Simplified Partograph are displayed</t>
  </si>
  <si>
    <t>Recording of  date, Time of Birth &amp; Weight of new born</t>
  </si>
  <si>
    <t>Sterile  gloves are available at labour room</t>
  </si>
  <si>
    <t xml:space="preserve">Initial assessment of all admitted patient are done as per standard protocols 
 </t>
  </si>
  <si>
    <t xml:space="preserve">There is a process to ensure the accuracy of verbal/telephonic orders  </t>
  </si>
  <si>
    <t xml:space="preserve">Patient is adviced by doctor/ nurse about the dosages and timings . </t>
  </si>
  <si>
    <t>SI/RR/PI</t>
  </si>
  <si>
    <t>List of test available with timing of collection of reports are displayed  outside laboratory</t>
  </si>
  <si>
    <t>Feedback on RBRC slides is given  to MC under information to CMO/CS</t>
  </si>
  <si>
    <t>ME E 8.4</t>
  </si>
  <si>
    <t>ME E 8.5</t>
  </si>
  <si>
    <t>SI/BB</t>
  </si>
  <si>
    <t>With facility of illumination in night</t>
  </si>
  <si>
    <t xml:space="preserve">Check for special precaution is taken for maintaining privacy  &amp; confidentiality of cases having social stigma </t>
  </si>
  <si>
    <t xml:space="preserve">No Smoking sign is displayed at the prominent places in PHC </t>
  </si>
  <si>
    <t xml:space="preserve">450-500 per bed per day </t>
  </si>
  <si>
    <t xml:space="preserve">Incentives and TA/DA to ASHAs are paid on time </t>
  </si>
  <si>
    <t>Check for there Is no backlog</t>
  </si>
  <si>
    <t>PHC supports in skill development of ASHAs</t>
  </si>
  <si>
    <t>PHC ensures timely supply of consumables to ASHAs</t>
  </si>
  <si>
    <t>Condoms, NISCHAY Kit, Sanitary pads etc.</t>
  </si>
  <si>
    <t xml:space="preserve">Check for PHC offers night stay and meal in case ASHA has to stay in night at the facility </t>
  </si>
  <si>
    <t xml:space="preserve">PHC monitors the activities assigned to ASHAs </t>
  </si>
  <si>
    <t>Check for the records that ASHAs attends Monthly Review meetings</t>
  </si>
  <si>
    <t>Check for timely trainings have been provided to ASHAs, MO orient ASHA at monthly review meeting</t>
  </si>
  <si>
    <t>There is facility of night stay if required at for ASHA</t>
  </si>
  <si>
    <t xml:space="preserve">There is system of taking feedback  from ASHAs to improve the services </t>
  </si>
  <si>
    <t>Check for PHC has documented &amp; approved Job discription for MOI/C</t>
  </si>
  <si>
    <t>Check for MO is aware of his responsiblities curative arvices, National Health Programs and Monitoring &amp; Supervision</t>
  </si>
  <si>
    <t>Check for PHC has documented &amp; approved Job discription for Nursing Staff/ANM</t>
  </si>
  <si>
    <t xml:space="preserve">Check Staff is Aware of the Job description </t>
  </si>
  <si>
    <t>Check for PHC has documented &amp; approved Job discription for Pharmacist</t>
  </si>
  <si>
    <t xml:space="preserve">Check Pharmacist is Aware of the Job description </t>
  </si>
  <si>
    <t>Check for PHC has documented &amp; approved Job discription for LHV</t>
  </si>
  <si>
    <t>Check for PHC has documented &amp; approved Job discription for Health Assistant/ Malw Health Worker</t>
  </si>
  <si>
    <t>Monthly progress report from PHC to District regarding different DPMR activities</t>
  </si>
  <si>
    <t xml:space="preserve">Death , Anaphylaxis, Toxic Shock Syndrome, Hospitalization , Disablity etc. </t>
  </si>
  <si>
    <t>Staff is awrae of Cycle time for reporting FIR/PIR</t>
  </si>
  <si>
    <t>24 hrs for FIR
7 Days for PIR</t>
  </si>
  <si>
    <t xml:space="preserve">Routine Monthly reporting is done to District Immunization Officer </t>
  </si>
  <si>
    <t xml:space="preserve">Check for the records </t>
  </si>
  <si>
    <t>Check for all antenatal  &amp; delivery cases registered at PHC are entred in MCTS</t>
  </si>
  <si>
    <t>Check all child immunization cases are enterd in MCTS</t>
  </si>
  <si>
    <t xml:space="preserve">Ask staff how they utilize data for action planning </t>
  </si>
  <si>
    <t>Check for MCTS is used for missed out immunization/ANC cases</t>
  </si>
  <si>
    <t>Check for no moutn pipetting is done in the laboratory</t>
  </si>
  <si>
    <t>Percentage of AEFI cases reported</t>
  </si>
  <si>
    <t>OPD per month</t>
  </si>
  <si>
    <t>Availability of generators for power back up</t>
  </si>
  <si>
    <t>Initial Assessment and reassessment of patient addmitted for illness other than pregnency is done &amp; recorded</t>
  </si>
  <si>
    <t xml:space="preserve"> The facility has defined &amp; follows procedure for drug administration, and standard treatment guidelines, as defined by the government</t>
  </si>
  <si>
    <t xml:space="preserve">The facility has standard procedures for decontamination, disinfection &amp; sterilization of equipment and instruments </t>
  </si>
  <si>
    <t xml:space="preserve">The facility has defined and established procedures for diagnostic services  </t>
  </si>
  <si>
    <t xml:space="preserve">The facility staff is trained in hand hygiene practices and they adhere to standard hand washing practices </t>
  </si>
  <si>
    <t>Adherence to 6 steps of Hand hygiene</t>
  </si>
  <si>
    <t xml:space="preserve">Should be available nears the point of generation </t>
  </si>
  <si>
    <t>Availability of Handrub and display of instruction to use</t>
  </si>
  <si>
    <t xml:space="preserve">Every week, Display  fixed day &amp; time </t>
  </si>
  <si>
    <t>Early treatment of Upper respiratory infection, Impacted Wax, Otitis Media,foreign body removal</t>
  </si>
  <si>
    <t>Regular practice of Yoga, Physical education, health education &amp; counselling services,  personal hygiene, HIV/AIDS, supply of IEC package to schools,Health clubs, Health cabinets &amp;First Aid room/corners or clinics</t>
  </si>
  <si>
    <t>Hearing Aid services</t>
  </si>
  <si>
    <t xml:space="preserve">Put slides in puncture proof container </t>
  </si>
  <si>
    <t>OB/ SI</t>
  </si>
  <si>
    <r>
      <rPr>
        <b/>
        <u/>
        <sz val="12"/>
        <color rgb="FF00B050"/>
        <rFont val="Calibri"/>
        <family val="2"/>
        <scheme val="minor"/>
      </rPr>
      <t>Amenities</t>
    </r>
    <r>
      <rPr>
        <sz val="12"/>
        <color theme="1"/>
        <rFont val="Calibri"/>
        <family val="2"/>
        <scheme val="minor"/>
      </rPr>
      <t xml:space="preserve"> for Patients &amp; Staff are available as per load </t>
    </r>
  </si>
  <si>
    <r>
      <t xml:space="preserve">Hand </t>
    </r>
    <r>
      <rPr>
        <b/>
        <u/>
        <sz val="12"/>
        <color rgb="FF00B050"/>
        <rFont val="Calibri"/>
        <family val="2"/>
        <scheme val="minor"/>
      </rPr>
      <t>hygiene</t>
    </r>
    <r>
      <rPr>
        <sz val="12"/>
        <color theme="1"/>
        <rFont val="Calibri"/>
        <family val="2"/>
        <scheme val="minor"/>
      </rPr>
      <t xml:space="preserve"> facilities are provided at point of use </t>
    </r>
  </si>
  <si>
    <r>
      <t xml:space="preserve">Availability of hand </t>
    </r>
    <r>
      <rPr>
        <b/>
        <u/>
        <sz val="11"/>
        <color rgb="FF00B050"/>
        <rFont val="Calibri"/>
        <family val="2"/>
        <scheme val="minor"/>
      </rPr>
      <t>hygiene</t>
    </r>
    <r>
      <rPr>
        <sz val="11"/>
        <rFont val="Calibri"/>
        <family val="2"/>
        <scheme val="minor"/>
      </rPr>
      <t xml:space="preserve"> Facility at Point of Use </t>
    </r>
  </si>
  <si>
    <r>
      <t xml:space="preserve">The facility staff is trained in hand </t>
    </r>
    <r>
      <rPr>
        <b/>
        <u/>
        <sz val="12"/>
        <color rgb="FF00B050"/>
        <rFont val="Calibri"/>
        <family val="2"/>
        <scheme val="minor"/>
      </rPr>
      <t>hygiene</t>
    </r>
    <r>
      <rPr>
        <sz val="12"/>
        <color theme="1"/>
        <rFont val="Calibri"/>
        <family val="2"/>
        <scheme val="minor"/>
      </rPr>
      <t xml:space="preserve"> practices and they adhere to standard hand washing practices </t>
    </r>
  </si>
  <si>
    <r>
      <t xml:space="preserve">The facility provides National health Programme as per operational/Clinical Guidelines </t>
    </r>
    <r>
      <rPr>
        <b/>
        <u/>
        <sz val="12"/>
        <color rgb="FF00B050"/>
        <rFont val="Calibri"/>
        <family val="2"/>
        <scheme val="minor"/>
      </rPr>
      <t>of the Government</t>
    </r>
  </si>
  <si>
    <t>The Staff is skilled/ competent as per job description</t>
  </si>
  <si>
    <r>
      <t xml:space="preserve">There are established  procedures for </t>
    </r>
    <r>
      <rPr>
        <sz val="12"/>
        <color theme="1"/>
        <rFont val="Calibri"/>
        <family val="2"/>
        <scheme val="minor"/>
      </rPr>
      <t xml:space="preserve">Laboratory Diagnosis of Tuberculosis as per prevalent Guidelines </t>
    </r>
  </si>
  <si>
    <t xml:space="preserve">There are established  procedures for Laboratory Diagnosis of Malaria  as per prevalent Guidelines </t>
  </si>
  <si>
    <t>There is an established procedure for History taking, Physical examination, and counseling of each antenatal woman, visiting the facility.</t>
  </si>
  <si>
    <t>Patients &amp; visitors are sensitized and educated through appropriate IEC / BCC approaches</t>
  </si>
  <si>
    <t>Lavage, Antidotes, Anti-snake  venom/ Anti scorpion venom</t>
  </si>
  <si>
    <t xml:space="preserve">Condoms, Oral Pills, Progesterone Only pill (POP),  Emergency Contraceptives , IUCD Insertion </t>
  </si>
  <si>
    <t xml:space="preserve">Primary Management of spontenous cases of abortion. MTP using Manual Vacuum Aspiration (MVA) technique
Medical Method of abortion up to 7 weeks with referral linkages </t>
  </si>
  <si>
    <t>PIH, Pre eclampsia, Severe Anaemia, IUGR, Multiple pregnancy, Bad Obstretics History</t>
  </si>
  <si>
    <t xml:space="preserve">Check Patient records e.g.. OPD register , OPD slips are kept in safe custody and are not accessible to unauthorized patients </t>
  </si>
  <si>
    <t xml:space="preserve">Check for there is no consultation fee/ registration fee for JSSK beneficiaries </t>
  </si>
  <si>
    <t>Dry toilet with running water</t>
  </si>
  <si>
    <t>Dedicated Clinics for OPD Consultation and counseling</t>
  </si>
  <si>
    <t>Check the competency of ANM/Staff nurse for conducting ANC as per protocols</t>
  </si>
  <si>
    <t>OPV, BCG, Hepatitis B, DPT, Measles, Vit A</t>
  </si>
  <si>
    <t>Splints including Thomas splint</t>
  </si>
  <si>
    <t xml:space="preserve">BP apparatus, Thermometer, Weighing machine, Infant weighing scale, Facility for measuring height, Torch, Stethoscope, X-ray view box, Tongue Depressor, Otoscope, Hand Sanitiser, etc.  </t>
  </si>
  <si>
    <t>Chittel's forcep, Artery Forceps, Blade, Normal Forcep, Tooth Forcep, Needle Holder, Splints, Suture Material, Dressing Drums</t>
  </si>
  <si>
    <t xml:space="preserve">The facility has requisite licenses and certificates for operation of hospital and different activities </t>
  </si>
  <si>
    <t xml:space="preserve">Every patient is offered a seat and is examined as per clinical condition </t>
  </si>
  <si>
    <t xml:space="preserve">Ask the cases in which  doctor prescribe the antibiotics. </t>
  </si>
  <si>
    <t>Ventilation &amp; air way equipment, Portable Oxygen, oxygen administration equipment, bag &amp; mask resuscitators, immobilization devices, dressing&amp; bandage &amp;  emergency drugs</t>
  </si>
  <si>
    <t>e.g.: 108/ 102</t>
  </si>
  <si>
    <t>Criteria is defined based on cases and when to do MLC like all the cases not attended by the doctor/ criteria may vary from state to state</t>
  </si>
  <si>
    <t>All rape/ sexual Harassment cases are provided with Oral Contraceptive pill &amp; Antibiotic before referring to Higher centre</t>
  </si>
  <si>
    <t>All pregnant women get ANC checkup as per recommended schedule</t>
  </si>
  <si>
    <t xml:space="preserve">Observation and Correction of Flat or Inverted Nipples 
Palpation for any Lumps or Tenderness </t>
  </si>
  <si>
    <t xml:space="preserve">Hemoglobin test is done on every ANC visit </t>
  </si>
  <si>
    <t xml:space="preserve">Check randomly any 3 MCP card/ ANC record for Hemoglobin test is done at every ANC visit and values are recorded </t>
  </si>
  <si>
    <t xml:space="preserve">Check randomly any 3 MCP card/ ANC record for  confirming that blood grouping has been done </t>
  </si>
  <si>
    <t>Check randomly any 3 ANC records for confirming that TT1 (at the time of registration) and TT2 (one month after TT1) has been given to Primigravida &amp; Booster dose for women getting pregnant within three years of previous pregnancy</t>
  </si>
  <si>
    <t xml:space="preserve">Staff can recognize the cases, which would need referral to Higher Centre(FRU) </t>
  </si>
  <si>
    <t>Anaemia, Bad obstetric history, CPD, PIH, APH, Medical Disorder complicating pregnancy, Malpresentation, fetal distress, PROM, obstructed labour, rapture uterus, &amp; Rh negative</t>
  </si>
  <si>
    <t xml:space="preserve">Pre - Eclampsia- High BP with Urine Albumin (+2)
Imminent eclampisa -BP &gt;140/90 with positive albumin 2++, severe headache, Blurring of vision, epigastria pain &amp; oligouria in Urine </t>
  </si>
  <si>
    <t xml:space="preserve">Identification and referral of cases with
Cephalo-pelvicpresentation, Malrpesentation, medical disorder complicating pregnency, IUFD, amniotic fluid abnormalities.
</t>
  </si>
  <si>
    <t>Pregnant women is counselled recognizing danger signs during pregnancy</t>
  </si>
  <si>
    <r>
      <t xml:space="preserve">Swelling (oedema), bleeding </t>
    </r>
    <r>
      <rPr>
        <b/>
        <sz val="11"/>
        <color theme="1"/>
        <rFont val="Calibri"/>
        <family val="2"/>
        <scheme val="minor"/>
      </rPr>
      <t xml:space="preserve">even spoting, </t>
    </r>
    <r>
      <rPr>
        <sz val="11"/>
        <color theme="1"/>
        <rFont val="Calibri"/>
        <family val="2"/>
        <scheme val="minor"/>
      </rPr>
      <t>blured vision, headache, pain abdomen, vomiting, pyrexia, watery &amp; foul smelling discharge &amp; Yellow urine</t>
    </r>
  </si>
  <si>
    <t xml:space="preserve">Check when the vaccine vials opened, reconstituted and valid   for use. Should not be used beyond 4 hours after reconstitution </t>
  </si>
  <si>
    <t>Ask staff how to check VVM level and  how to identify discard point. 4 stages - use up to 3 stage)</t>
  </si>
  <si>
    <t xml:space="preserve">Check for  expired, frozen or with VVM beyond the discard point vaccine stored separately  </t>
  </si>
  <si>
    <t>Staff has knowledge &amp; skills to recognize minor and serious adverse events (AEFI)</t>
  </si>
  <si>
    <t>Primary management of children with fever, cough &amp; breathlessness</t>
  </si>
  <si>
    <t>Treatment of  diahrrhea with no dehydration</t>
  </si>
  <si>
    <t>The client is given full information about the risks, advantages, and possible side effects before OCPs are prescribed for her.</t>
  </si>
  <si>
    <t>MVA procedure for pregnancy up to 8 week Post abortion counselling</t>
  </si>
  <si>
    <t>ECP, Prophylaxis against STI, PEP for HIV and Counselling</t>
  </si>
  <si>
    <t>Interval IUCD clients who returned with complications, infections &amp; expulsions</t>
  </si>
  <si>
    <t xml:space="preserve">Common Cold, Fever, Diarrhoea, Bronchial Asthma, Foreign body in conjunctiva sac, etc.   </t>
  </si>
  <si>
    <t xml:space="preserve">Stabilization/ Primary Management of Medical conditions like Shock, Ischemic Heart Disease, CVA, Dyspnoea, Unconscious patients, Status Epilepticus, etc. </t>
  </si>
  <si>
    <t>Adolescent OPD per month</t>
  </si>
  <si>
    <t>Children attended in OPD per month</t>
  </si>
  <si>
    <t>Patient Attended after OPD Hours</t>
  </si>
  <si>
    <t>AYUSH OPD per month</t>
  </si>
  <si>
    <t>ANC conducted per month</t>
  </si>
  <si>
    <t>Minor procedure conducted per month</t>
  </si>
  <si>
    <t>No. of children immunized per month</t>
  </si>
  <si>
    <t xml:space="preserve">Percentage of missed out ANCs </t>
  </si>
  <si>
    <t xml:space="preserve">Perentage of Follow up patients </t>
  </si>
  <si>
    <t xml:space="preserve">Percentage of client accepted limiting out of total counselled </t>
  </si>
  <si>
    <t>Percentage drop out of DPT vaccine</t>
  </si>
  <si>
    <t>Percentage of Anaemia cases treated successfully at PHC</t>
  </si>
  <si>
    <t>Percentage of pregnant women given thereputic dose of IFA</t>
  </si>
  <si>
    <t>Percentage of high risk pregnancies detected during ANC</t>
  </si>
  <si>
    <t>Percentage of children with pneumonia treated with antiboitic</t>
  </si>
  <si>
    <t>Average consultation time in OPD</t>
  </si>
  <si>
    <t>Consultation time for ANC</t>
  </si>
  <si>
    <t>No. of Deliveries conducted out of expected</t>
  </si>
  <si>
    <t>Percentage of cases  referred to FRU</t>
  </si>
  <si>
    <t>Percentage of complicated cases managed</t>
  </si>
  <si>
    <t>Percentage of newborn required resuscitation out of total live birth</t>
  </si>
  <si>
    <t>Percentage of cases where partograph is maintained</t>
  </si>
  <si>
    <t>Percentage of high risk pregnancy detected</t>
  </si>
  <si>
    <t>No. of admission with fever cases</t>
  </si>
  <si>
    <t>No. of admission with diarrohea cases</t>
  </si>
  <si>
    <t>Percentage of women stayed for 48 hrs</t>
  </si>
  <si>
    <t>Percentage drop back given to mother</t>
  </si>
  <si>
    <t>No. of test done per 100 patient</t>
  </si>
  <si>
    <t>No. of Hb test done per ANC</t>
  </si>
  <si>
    <t>No. of stockout of reagents &amp; Kits</t>
  </si>
  <si>
    <t>No. of Hb reported less than 7 gm%</t>
  </si>
  <si>
    <t>No. of Rapid diagnostic kits discarded because of unsatisfectory reasons</t>
  </si>
  <si>
    <t>Waiting time for Laboratory report</t>
  </si>
  <si>
    <t>No. of water sample tested per month</t>
  </si>
  <si>
    <t>No. of school visited under School health program</t>
  </si>
  <si>
    <t>Percentage of DOTS cases completed successfully</t>
  </si>
  <si>
    <t>Failure rate including Death &amp; defaults under RNTCP</t>
  </si>
  <si>
    <t>No. of children referred to higher centre under School Health Program</t>
  </si>
  <si>
    <t xml:space="preserve">No. of refrection error detected </t>
  </si>
  <si>
    <t>No. of Diabetic &amp; hypetensive cases are detected</t>
  </si>
  <si>
    <t>Percentage of suspected TB cases are referred to HIV</t>
  </si>
  <si>
    <t>No. of training conducted for Healthcare worker at outreach</t>
  </si>
  <si>
    <t>No. of visits to Health sub centre/ VHND by MO</t>
  </si>
  <si>
    <t>No. of visits to Health sub centre/ VHND by LHV</t>
  </si>
  <si>
    <t>Percentage of women HIV positive out of total registered</t>
  </si>
  <si>
    <t>Non availability of nursing days</t>
  </si>
  <si>
    <t>Non availability of doctor days</t>
  </si>
  <si>
    <t>Non availability of support services</t>
  </si>
  <si>
    <t>No. of needle stick injuries reported during month</t>
  </si>
  <si>
    <t>Monthly consumption of bleeching powder/ hypochloride solution</t>
  </si>
  <si>
    <t>like before drawing blood,  and collection of specimen</t>
  </si>
  <si>
    <t xml:space="preserve">Area of Concern wise Score </t>
  </si>
  <si>
    <t>A</t>
  </si>
  <si>
    <t xml:space="preserve">Service Provision </t>
  </si>
  <si>
    <t>B</t>
  </si>
  <si>
    <t xml:space="preserve">Patient Rights </t>
  </si>
  <si>
    <t>C</t>
  </si>
  <si>
    <t xml:space="preserve">Inputs </t>
  </si>
  <si>
    <t>D</t>
  </si>
  <si>
    <t xml:space="preserve">Support Services </t>
  </si>
  <si>
    <t>E</t>
  </si>
  <si>
    <t xml:space="preserve">Clinical Services </t>
  </si>
  <si>
    <t>F</t>
  </si>
  <si>
    <t>Infection Control</t>
  </si>
  <si>
    <t>G</t>
  </si>
  <si>
    <t xml:space="preserve">Quality Manangement </t>
  </si>
  <si>
    <t>H</t>
  </si>
  <si>
    <t xml:space="preserve">Outcome </t>
  </si>
  <si>
    <t xml:space="preserve">Obtained </t>
  </si>
  <si>
    <t xml:space="preserve">Maximum </t>
  </si>
  <si>
    <t xml:space="preserve">Percent </t>
  </si>
  <si>
    <t xml:space="preserve">Total </t>
  </si>
  <si>
    <t xml:space="preserve">OPD Score Card </t>
  </si>
  <si>
    <t>OPD Score</t>
  </si>
  <si>
    <t xml:space="preserve">Labour Room Score Card </t>
  </si>
  <si>
    <t>Labour Room Score</t>
  </si>
  <si>
    <t xml:space="preserve">IPD Score Card </t>
  </si>
  <si>
    <t>IPD Score</t>
  </si>
  <si>
    <t xml:space="preserve">Laboratory Score Card </t>
  </si>
  <si>
    <t>Laboratory  Score</t>
  </si>
  <si>
    <t xml:space="preserve">NHP Score Card </t>
  </si>
  <si>
    <t>NHP  Score</t>
  </si>
  <si>
    <t xml:space="preserve">General Admin. Score Card </t>
  </si>
  <si>
    <t>General Admin.  Score</t>
  </si>
  <si>
    <t>Percentage of children with diarrohea treated with ORS &amp; Zn</t>
  </si>
  <si>
    <t>Promotion &amp; monitoring for consumption of iodized salt</t>
  </si>
  <si>
    <t>Posters for Treated Mosquito nets, Signs of maleria fever, preventing Stagnant Water, Preventing Maleria in pregnancy</t>
  </si>
  <si>
    <t>Orientation &amp; refresher  training of Medical Officers of PHCs in community ophthalmology &amp; Prevention of Blindness</t>
  </si>
  <si>
    <t>Form for presumptive surveillance reporting
Form P contain information Name of reporting unit, state, district, Block,Name of officer incharge along with signature, IDSP reporting week, No.of cases under each disease and syndrome</t>
  </si>
  <si>
    <t>Reporting format (Form L) are sent to  District Surveillance Unit (DSU) as per guidelines</t>
  </si>
  <si>
    <t>Reporting format (Form W) are sent to District surveillance unit (DSU) as per guidelines</t>
  </si>
  <si>
    <t xml:space="preserve">Staff Know AEFI cases to be reported immediately to MO/ District Immunization Officer </t>
  </si>
  <si>
    <t xml:space="preserve">Formats for First Information Report &amp; Preliminery Investigation Report are available at the faclity </t>
  </si>
  <si>
    <t>Staff is aware of how to examine and interpetate sputum smear</t>
  </si>
  <si>
    <t xml:space="preserve">There are established  procedures for Laboratory Diagnosis of Malaria  as per prevelant Guidelines </t>
  </si>
  <si>
    <t>P. falciparum cases are treated with ACT (Artesunate 3days+Sulphadoxine- Pyrimethamine 1 day) This is accompanied by single dose of Pramaquine preferably day 2). However, there is resistance to partner drug SP in NE, it is recommended to use ARTEMETHER( 20 mg) - LUMEFANTRINE (120 mg (ACT-AL) as per age specific dose schedule for the treatment of pf cases in NE (contraindicated in 1st trimester of pregnancy &amp; for children weighting &lt;5 years)</t>
  </si>
  <si>
    <t>Treatment of uncomplicated P. falciparum Malaria in pregnancy is done as per protocols</t>
  </si>
  <si>
    <t>Algorithm for treatment &amp; diagnosis of malaria is available with treating physician</t>
  </si>
  <si>
    <t>Follow up smear examination for  re -treatment patients as per guidelines</t>
  </si>
  <si>
    <t>Follow up of smear examination for New smear positive patient is done as per guidelines</t>
  </si>
  <si>
    <t>Determination of treatment outcome for each patient as per guidelines</t>
  </si>
  <si>
    <t>Management of Extra pulmonary tuberculosis as per guidelines</t>
  </si>
  <si>
    <t>History taking as per guidelines</t>
  </si>
  <si>
    <t>Examination of skin as per guidelines</t>
  </si>
  <si>
    <t>Physical Examination as per guidelines</t>
  </si>
  <si>
    <t>Management of disability grade I as per guidelines</t>
  </si>
  <si>
    <t>Referral in of the patient as per guidelines</t>
  </si>
  <si>
    <t xml:space="preserve">Criteria to diagnosis the cases of HIV in window period </t>
  </si>
  <si>
    <t>Criteria to diagnosis the case of HIV in emergency case</t>
  </si>
  <si>
    <t>Criteria followed for HIV testing of blood samples received at ICTC</t>
  </si>
  <si>
    <t>Criteria to diagnosis HIV in new born</t>
  </si>
  <si>
    <t>During analysis of data if staff encounter unusual increase in no.of cases in a particular category, they have to notify on telephone same to DSU, A written report /mail can follow subsequently.</t>
  </si>
  <si>
    <t>Weekly IFA tablet given to adolescent girls, distribution through class teachers</t>
  </si>
  <si>
    <t xml:space="preserve">Staff is aware of how to calculate the quantity of vaccines and syringes based on estimated beneficiaries </t>
  </si>
  <si>
    <t>Sample slides are systematically selected for rechecking (RBRC) along with result during QA visit by STLS</t>
  </si>
  <si>
    <t xml:space="preserve">Laboratory has system in place to cross check all positive slides &amp; 10% or 5% of the negative blood smear slides (to check 3% of CML &amp; 1.5 % Regional Medical Laboratory) </t>
  </si>
  <si>
    <t xml:space="preserve">Including day and timing of fix day services like ANC, Immunization, Adolescent clinic etc. (as applicable) </t>
  </si>
  <si>
    <t>Check system of follow up visit of ANM, ASHA or visit to PHC.</t>
  </si>
  <si>
    <t>LABOUR ROOM</t>
  </si>
  <si>
    <t>LABORATORY</t>
  </si>
  <si>
    <t>GENERAL</t>
  </si>
  <si>
    <t>IPD</t>
  </si>
  <si>
    <t>NATIONAL HEALTH PROGRAM</t>
  </si>
  <si>
    <t>PHC Score Card</t>
  </si>
  <si>
    <t>Service Provision</t>
  </si>
  <si>
    <t>Patient's Right</t>
  </si>
  <si>
    <t>Input</t>
  </si>
  <si>
    <t>Clinical Services</t>
  </si>
  <si>
    <t>Hospital Infection Control</t>
  </si>
  <si>
    <t>Quality Management</t>
  </si>
  <si>
    <t>Outcome</t>
  </si>
  <si>
    <t>Support Services</t>
  </si>
  <si>
    <r>
      <t>The facility has standard procedures for decontamination, disinfection &amp; sterilization of equipment and instruments</t>
    </r>
    <r>
      <rPr>
        <b/>
        <u/>
        <sz val="11"/>
        <color rgb="FF00B050"/>
        <rFont val="Calibri"/>
        <family val="2"/>
        <scheme val="minor"/>
      </rPr>
      <t xml:space="preserve"> </t>
    </r>
  </si>
  <si>
    <t xml:space="preserve">The facility has defined and established procedures for  diagnostic services  </t>
  </si>
  <si>
    <t xml:space="preserve">Hand hygiene facilities are provided at point of use </t>
  </si>
  <si>
    <r>
      <t>Warmth, Optimal Temperature  and Ventilation is maintained in labour room (25-28</t>
    </r>
    <r>
      <rPr>
        <vertAlign val="superscript"/>
        <sz val="11"/>
        <color theme="1"/>
        <rFont val="Calibri"/>
        <family val="2"/>
        <scheme val="minor"/>
      </rPr>
      <t>O</t>
    </r>
    <r>
      <rPr>
        <sz val="11"/>
        <color theme="1"/>
        <rFont val="Calibri"/>
        <family val="2"/>
        <scheme val="minor"/>
      </rPr>
      <t>C)</t>
    </r>
  </si>
  <si>
    <r>
      <t xml:space="preserve"> The facility has defined</t>
    </r>
    <r>
      <rPr>
        <b/>
        <u/>
        <sz val="12"/>
        <color rgb="FF00B050"/>
        <rFont val="Calibri"/>
        <family val="2"/>
        <scheme val="minor"/>
      </rPr>
      <t xml:space="preserve"> </t>
    </r>
    <r>
      <rPr>
        <b/>
        <sz val="12"/>
        <color theme="1"/>
        <rFont val="Calibri"/>
        <family val="2"/>
        <scheme val="minor"/>
      </rPr>
      <t>&amp; follows procedure for drug administration, and standard treatment guidelines, as defined by the government</t>
    </r>
  </si>
  <si>
    <r>
      <t xml:space="preserve">Administration of medicines done after ensuring right patient, right drugs , right route, right time </t>
    </r>
    <r>
      <rPr>
        <sz val="12"/>
        <color theme="1"/>
        <rFont val="Calibri"/>
        <family val="2"/>
        <scheme val="minor"/>
      </rPr>
      <t>and documented</t>
    </r>
  </si>
  <si>
    <t>Check for availability of wash basin near the point of use with running water and /or Handrub</t>
  </si>
  <si>
    <r>
      <t>Availability of hand</t>
    </r>
    <r>
      <rPr>
        <u/>
        <sz val="11"/>
        <color theme="1"/>
        <rFont val="Calibri"/>
        <family val="2"/>
        <scheme val="minor"/>
      </rPr>
      <t xml:space="preserve"> </t>
    </r>
    <r>
      <rPr>
        <sz val="11"/>
        <color theme="1"/>
        <rFont val="Calibri"/>
        <family val="2"/>
        <scheme val="minor"/>
      </rPr>
      <t xml:space="preserve">hygiene </t>
    </r>
    <r>
      <rPr>
        <sz val="11"/>
        <rFont val="Calibri"/>
        <family val="2"/>
        <scheme val="minor"/>
      </rPr>
      <t xml:space="preserve">Facility at Point of Use </t>
    </r>
  </si>
  <si>
    <t>Inj. Adrenaline, Inj. Hydrocortisone/Inj. Dexamethasone, Inj Chlorpheneramine, Inj, Atropine, Inj. Deriphylline, Inj. Mephentine (for anaphylaxis -5 Ampoule each), IV fluids, IV set &amp; Syringes</t>
  </si>
  <si>
    <t>Administration of medicines done after ensuring right patient, right drugs , right route, right time &amp; documented</t>
  </si>
  <si>
    <t>Discharge is done by an authorized  doctor</t>
  </si>
  <si>
    <t xml:space="preserve">Availability of hand hygiene Facility at Point of Use </t>
  </si>
  <si>
    <t>Check for availability of wash basin  near the point of use and /or handrub</t>
  </si>
  <si>
    <t xml:space="preserve">The facility has standard procedures for decontamination, disinfection and sterilization of equipment and instruments </t>
  </si>
  <si>
    <t>Laboratory has functional fire extinguisher</t>
  </si>
  <si>
    <t>Training on Diagnostic Equipment</t>
  </si>
  <si>
    <t xml:space="preserve">Colorimeter </t>
  </si>
  <si>
    <r>
      <t xml:space="preserve">The facility has defined and established procedures for promoting public participation in management of hospital </t>
    </r>
    <r>
      <rPr>
        <b/>
        <sz val="12"/>
        <rFont val="Calibri"/>
        <family val="2"/>
        <scheme val="minor"/>
      </rPr>
      <t xml:space="preserve">with </t>
    </r>
    <r>
      <rPr>
        <b/>
        <sz val="12"/>
        <color theme="1"/>
        <rFont val="Calibri"/>
        <family val="2"/>
        <scheme val="minor"/>
      </rPr>
      <t xml:space="preserve">transparency and accountability.  </t>
    </r>
  </si>
  <si>
    <t>PHC SCORE</t>
  </si>
  <si>
    <t>Measurable Element</t>
  </si>
  <si>
    <t xml:space="preserve">Ward are  easily accessible from the OPD
</t>
  </si>
  <si>
    <t xml:space="preserve">Check general waste is not disposed in deep burial pit </t>
  </si>
  <si>
    <t xml:space="preserve">There is a system if Daily round of MOI/C to all department of PHC </t>
  </si>
  <si>
    <t>Labour room has functional fire extinguisher</t>
  </si>
  <si>
    <t>Availability of Doctor on call after Labour room hours</t>
  </si>
  <si>
    <t>Carbolization as per schedule</t>
  </si>
  <si>
    <t>At least 30 per Month for separately OPD and IPD</t>
  </si>
  <si>
    <t>ME E2.2</t>
  </si>
  <si>
    <t>Availablity of Counselling Services</t>
  </si>
  <si>
    <t xml:space="preserve">Area of Concern - A: Service Provision </t>
  </si>
  <si>
    <t>Area of Concern - B: Patients' Rights</t>
  </si>
  <si>
    <t>Area of Concern - C: Inputs</t>
  </si>
  <si>
    <t xml:space="preserve">Area of Concern - D: Support Services </t>
  </si>
  <si>
    <t xml:space="preserve">Area of Concern - E: Clinical Services </t>
  </si>
  <si>
    <t>Area of Concern - F: Infection Control</t>
  </si>
  <si>
    <t>Area of Concern - G: Quality Management</t>
  </si>
  <si>
    <t>Area of Concern - H: Outcomes</t>
  </si>
  <si>
    <r>
      <t>The facility has standard procedures for decontamination, disinfection &amp; sterilization of equipment and instruments</t>
    </r>
    <r>
      <rPr>
        <b/>
        <u/>
        <sz val="10"/>
        <color rgb="FF00B050"/>
        <rFont val="Calibri"/>
        <family val="2"/>
        <scheme val="minor"/>
      </rPr>
      <t xml:space="preserve"> </t>
    </r>
  </si>
  <si>
    <t>Area of Concern &amp; Standards for PHC</t>
  </si>
  <si>
    <t>Area of Concern wise Score</t>
  </si>
  <si>
    <t>Non availability of IFA</t>
  </si>
  <si>
    <t>photocopy form</t>
  </si>
  <si>
    <t>Diet is given to JSSK patients only</t>
  </si>
  <si>
    <t>Only one Security Staffs</t>
  </si>
  <si>
    <t>gggh</t>
  </si>
  <si>
    <t>Forceps &amp; Vaccum available</t>
  </si>
  <si>
    <t>Only general consent at admission is avaiable</t>
  </si>
  <si>
    <t>Detailed procedure is not explained</t>
  </si>
  <si>
    <t>There is one store away from labour room near female ward</t>
  </si>
  <si>
    <t>Area is present but not demarcated, functionwise</t>
  </si>
  <si>
    <t>Not provided</t>
  </si>
  <si>
    <t>Inj Pentazocin, Inj. Hydralazine, Inj. Ceftriaxone not available</t>
  </si>
  <si>
    <t>No such tray is there</t>
  </si>
  <si>
    <t>Not done</t>
  </si>
  <si>
    <t>Not present</t>
  </si>
  <si>
    <t>Not maintained</t>
  </si>
  <si>
    <t>Record not maintained</t>
  </si>
  <si>
    <t>No suction machine for mother</t>
  </si>
  <si>
    <t>APGAR Scoring not done</t>
  </si>
  <si>
    <t>Inadequate SOPs Need to elaborate</t>
  </si>
  <si>
    <t>Only Homeopathy for 3 days/ wk</t>
  </si>
  <si>
    <t>Communicated verbally without written stickers/ envelops</t>
  </si>
  <si>
    <t>Not present; mixed with general OPD</t>
  </si>
  <si>
    <t>Two Allopathic Mos sit in the same room</t>
  </si>
  <si>
    <t>Homeopathy dr is for 3days only</t>
  </si>
  <si>
    <t>Nitroglycerine spray is not there</t>
  </si>
  <si>
    <t>Inc tape, wall clock &amp; towel not there</t>
  </si>
  <si>
    <t>Not there</t>
  </si>
  <si>
    <t>Not there, except Otoscope</t>
  </si>
  <si>
    <t>No material for PAP Smear</t>
  </si>
  <si>
    <t>Issue register is there but there is no expenditure register</t>
  </si>
  <si>
    <t>Drugs are not always prescribed as per STG</t>
  </si>
  <si>
    <t>Examination, provisional/ final diagnosis not mentioned</t>
  </si>
  <si>
    <t>No plan of care is provided</t>
  </si>
  <si>
    <t>Staff is not properly aware of TRIAGE and there are no color bands for the same</t>
  </si>
  <si>
    <t>Not proper</t>
  </si>
  <si>
    <t>No airway; dressing &amp; bandages are unsterile, emergency tray incomplete</t>
  </si>
  <si>
    <t>No checklist for equipment &amp; medications</t>
  </si>
  <si>
    <t>No log book for vehicle maintenance and daily checklist</t>
  </si>
  <si>
    <t>Areas are covered but improperly</t>
  </si>
  <si>
    <t>Awareness of staff to SOPs is improper</t>
  </si>
  <si>
    <t>Wrongly done</t>
  </si>
  <si>
    <t>Only to JSSK; Others not provided diet</t>
  </si>
  <si>
    <t>No TV Available</t>
  </si>
  <si>
    <t>One corner bed in each ward is against the wall; there is no space on the head side; interbed distance is less than 4 feet</t>
  </si>
  <si>
    <t>Inj. Mephentine is not there</t>
  </si>
  <si>
    <t>Id tags not provided to male patients</t>
  </si>
  <si>
    <t>Han over registers are not maintained</t>
  </si>
  <si>
    <t>Time is not mentioned at many places</t>
  </si>
  <si>
    <t>Plan of care is not there</t>
  </si>
  <si>
    <t>Pre- printed cards are there and there are no written medication orders for home of clinical vondition at discharge</t>
  </si>
  <si>
    <t>Mothers and new born are staying from 16-36 hrs only</t>
  </si>
  <si>
    <t>No protocols for Coma, Convulsion</t>
  </si>
  <si>
    <t>Staff is not skilled for BLS</t>
  </si>
  <si>
    <t>No ETAT checklist is available</t>
  </si>
  <si>
    <t>The SOPs are skeletal</t>
  </si>
  <si>
    <t>All staff is not aware of SOPs</t>
  </si>
  <si>
    <t>Wrongly doen; While pts go LAMA the rate shown is zero</t>
  </si>
  <si>
    <t>One lab technician is there</t>
  </si>
  <si>
    <t>Not all medications are there</t>
  </si>
  <si>
    <t>Nystatin &amp; Griseofulvin are not there</t>
  </si>
  <si>
    <t>Insulin is not there</t>
  </si>
  <si>
    <t>There are no separate buckets/ mops for labour room and circulation area</t>
  </si>
  <si>
    <t>Not displayed on the equipment or in the system</t>
  </si>
  <si>
    <t>MO residence is abandoned</t>
  </si>
  <si>
    <t>One nurse is posted at night</t>
  </si>
  <si>
    <t>No bin card system is there</t>
  </si>
  <si>
    <t>Not defined</t>
  </si>
  <si>
    <t>There is one moth for JSY payments</t>
  </si>
  <si>
    <t>Not aware</t>
  </si>
  <si>
    <t>Not displayed</t>
  </si>
  <si>
    <t>not done</t>
  </si>
  <si>
    <t>SOPs are skeletal</t>
  </si>
  <si>
    <t>Staff awareness of SOPs is not good</t>
  </si>
  <si>
    <t>BT, CT is not there</t>
  </si>
  <si>
    <t>RPR Test kit for syphilis not there</t>
  </si>
  <si>
    <t>Western green capillary tube not there</t>
  </si>
  <si>
    <t>No PEP Drug available</t>
  </si>
  <si>
    <t>Not available</t>
  </si>
  <si>
    <t>Not Available</t>
  </si>
  <si>
    <t>Sputum for AFB is not there</t>
  </si>
  <si>
    <t>Staff cannot demostrate the spill management</t>
  </si>
  <si>
    <t>Not known to staff</t>
  </si>
  <si>
    <t>Staff is not aware of all relevant parts of SOPs</t>
  </si>
  <si>
    <t>Non of the pregnant lady got IFA as the same is not being supplied by the Govt</t>
  </si>
  <si>
    <t>Not being done</t>
  </si>
  <si>
    <t>Not recorded</t>
  </si>
  <si>
    <t>not recorded</t>
  </si>
</sst>
</file>

<file path=xl/styles.xml><?xml version="1.0" encoding="utf-8"?>
<styleSheet xmlns="http://schemas.openxmlformats.org/spreadsheetml/2006/main">
  <fonts count="41">
    <font>
      <sz val="11"/>
      <color theme="1"/>
      <name val="Calibri"/>
      <family val="2"/>
      <scheme val="minor"/>
    </font>
    <font>
      <sz val="12"/>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4"/>
      <color theme="0"/>
      <name val="Calibri"/>
      <family val="2"/>
      <scheme val="minor"/>
    </font>
    <font>
      <b/>
      <sz val="12"/>
      <color theme="1"/>
      <name val="Calibri"/>
      <family val="2"/>
      <scheme val="minor"/>
    </font>
    <font>
      <sz val="12"/>
      <color theme="1"/>
      <name val="Calibri"/>
      <family val="2"/>
      <scheme val="minor"/>
    </font>
    <font>
      <sz val="12"/>
      <name val="Calibri"/>
      <family val="2"/>
      <scheme val="minor"/>
    </font>
    <font>
      <sz val="11"/>
      <name val="Calibri"/>
      <family val="2"/>
      <scheme val="minor"/>
    </font>
    <font>
      <sz val="11"/>
      <color theme="1"/>
      <name val="Calibri"/>
      <family val="2"/>
    </font>
    <font>
      <b/>
      <sz val="11"/>
      <name val="Calibri"/>
      <family val="2"/>
      <scheme val="minor"/>
    </font>
    <font>
      <sz val="11"/>
      <color rgb="FF000000"/>
      <name val="Calibri"/>
      <family val="2"/>
      <scheme val="minor"/>
    </font>
    <font>
      <sz val="11"/>
      <name val="Calibri"/>
      <family val="2"/>
    </font>
    <font>
      <sz val="14"/>
      <color theme="1"/>
      <name val="Calibri"/>
      <family val="2"/>
      <scheme val="minor"/>
    </font>
    <font>
      <sz val="12"/>
      <color rgb="FF000000"/>
      <name val="Calibri"/>
      <family val="2"/>
      <scheme val="minor"/>
    </font>
    <font>
      <sz val="7"/>
      <color theme="1"/>
      <name val="Times New Roman"/>
      <family val="1"/>
    </font>
    <font>
      <b/>
      <sz val="12"/>
      <name val="Calibri"/>
      <family val="2"/>
      <scheme val="minor"/>
    </font>
    <font>
      <u/>
      <sz val="11"/>
      <color theme="10"/>
      <name val="Calibri"/>
      <family val="2"/>
      <scheme val="minor"/>
    </font>
    <font>
      <u/>
      <sz val="11"/>
      <color theme="11"/>
      <name val="Calibri"/>
      <family val="2"/>
      <scheme val="minor"/>
    </font>
    <font>
      <b/>
      <u/>
      <sz val="11"/>
      <color rgb="FF00B050"/>
      <name val="Calibri"/>
      <family val="2"/>
      <scheme val="minor"/>
    </font>
    <font>
      <b/>
      <u/>
      <sz val="12"/>
      <color rgb="FF00B050"/>
      <name val="Calibri"/>
      <family val="2"/>
      <scheme val="minor"/>
    </font>
    <font>
      <b/>
      <strike/>
      <u/>
      <sz val="11"/>
      <color rgb="FF00B050"/>
      <name val="Calibri"/>
      <family val="2"/>
      <scheme val="minor"/>
    </font>
    <font>
      <sz val="11"/>
      <color theme="0"/>
      <name val="Calibri"/>
      <family val="2"/>
      <scheme val="minor"/>
    </font>
    <font>
      <sz val="20"/>
      <color theme="0"/>
      <name val="Calibri"/>
      <family val="2"/>
      <scheme val="minor"/>
    </font>
    <font>
      <b/>
      <sz val="20"/>
      <color theme="1"/>
      <name val="Calibri"/>
      <family val="2"/>
      <scheme val="minor"/>
    </font>
    <font>
      <sz val="16"/>
      <color theme="1"/>
      <name val="Calibri"/>
      <family val="2"/>
      <scheme val="minor"/>
    </font>
    <font>
      <b/>
      <sz val="36"/>
      <color theme="0"/>
      <name val="Calibri"/>
      <family val="2"/>
      <scheme val="minor"/>
    </font>
    <font>
      <b/>
      <sz val="24"/>
      <color theme="0"/>
      <name val="Calibri"/>
      <family val="2"/>
      <scheme val="minor"/>
    </font>
    <font>
      <b/>
      <sz val="24"/>
      <color theme="1"/>
      <name val="Calibri"/>
      <family val="2"/>
      <scheme val="minor"/>
    </font>
    <font>
      <b/>
      <sz val="36"/>
      <name val="Calibri"/>
      <family val="2"/>
      <scheme val="minor"/>
    </font>
    <font>
      <b/>
      <sz val="18"/>
      <color theme="1"/>
      <name val="Calibri"/>
      <family val="2"/>
      <scheme val="minor"/>
    </font>
    <font>
      <vertAlign val="superscript"/>
      <sz val="11"/>
      <color theme="1"/>
      <name val="Calibri"/>
      <family val="2"/>
      <scheme val="minor"/>
    </font>
    <font>
      <u/>
      <sz val="11"/>
      <color theme="1"/>
      <name val="Calibri"/>
      <family val="2"/>
      <scheme val="minor"/>
    </font>
    <font>
      <b/>
      <sz val="16"/>
      <color theme="1"/>
      <name val="Calibri"/>
      <family val="2"/>
      <scheme val="minor"/>
    </font>
    <font>
      <b/>
      <u/>
      <sz val="11"/>
      <color theme="0"/>
      <name val="Calibri"/>
      <family val="2"/>
      <scheme val="minor"/>
    </font>
    <font>
      <sz val="10"/>
      <color theme="1"/>
      <name val="Calibri"/>
      <family val="2"/>
      <scheme val="minor"/>
    </font>
    <font>
      <b/>
      <sz val="10"/>
      <color theme="1"/>
      <name val="Calibri"/>
      <family val="2"/>
      <scheme val="minor"/>
    </font>
    <font>
      <b/>
      <u/>
      <sz val="10"/>
      <color rgb="FF00B050"/>
      <name val="Calibri"/>
      <family val="2"/>
      <scheme val="minor"/>
    </font>
  </fonts>
  <fills count="15">
    <fill>
      <patternFill patternType="none"/>
    </fill>
    <fill>
      <patternFill patternType="gray125"/>
    </fill>
    <fill>
      <patternFill patternType="solid">
        <fgColor theme="0" tint="-0.499984740745262"/>
        <bgColor indexed="64"/>
      </patternFill>
    </fill>
    <fill>
      <patternFill patternType="solid">
        <fgColor rgb="FFFFFF00"/>
        <bgColor indexed="64"/>
      </patternFill>
    </fill>
    <fill>
      <patternFill patternType="solid">
        <fgColor theme="3" tint="0.39997558519241921"/>
        <bgColor indexed="64"/>
      </patternFill>
    </fill>
    <fill>
      <patternFill patternType="solid">
        <fgColor theme="0"/>
        <bgColor indexed="64"/>
      </patternFill>
    </fill>
    <fill>
      <patternFill patternType="solid">
        <fgColor rgb="FFFF6600"/>
        <bgColor indexed="64"/>
      </patternFill>
    </fill>
    <fill>
      <patternFill patternType="solid">
        <fgColor rgb="FFFFFFFF"/>
        <bgColor rgb="FF000000"/>
      </patternFill>
    </fill>
    <fill>
      <patternFill patternType="solid">
        <fgColor rgb="FFFF0000"/>
        <bgColor indexed="64"/>
      </patternFill>
    </fill>
    <fill>
      <patternFill patternType="solid">
        <fgColor rgb="FFFFC000"/>
        <bgColor indexed="64"/>
      </patternFill>
    </fill>
    <fill>
      <patternFill patternType="solid">
        <fgColor theme="9" tint="-0.249977111117893"/>
        <bgColor indexed="64"/>
      </patternFill>
    </fill>
    <fill>
      <patternFill patternType="solid">
        <fgColor rgb="FF92D050"/>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tint="-0.249977111117893"/>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auto="1"/>
      </right>
      <top/>
      <bottom style="medium">
        <color auto="1"/>
      </bottom>
      <diagonal/>
    </border>
    <border>
      <left/>
      <right style="thin">
        <color auto="1"/>
      </right>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s>
  <cellStyleXfs count="14">
    <xf numFmtId="0" fontId="0" fillId="0" borderId="0"/>
    <xf numFmtId="9" fontId="2"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347">
    <xf numFmtId="0" fontId="0" fillId="0" borderId="0" xfId="0"/>
    <xf numFmtId="0" fontId="3" fillId="4" borderId="1" xfId="0" applyFont="1" applyFill="1" applyBorder="1" applyAlignment="1">
      <alignment vertical="top" wrapText="1"/>
    </xf>
    <xf numFmtId="0" fontId="9" fillId="0" borderId="1" xfId="0" applyFont="1" applyBorder="1" applyAlignment="1">
      <alignment vertical="top" wrapText="1"/>
    </xf>
    <xf numFmtId="0" fontId="9" fillId="0" borderId="1" xfId="0" applyFont="1" applyFill="1" applyBorder="1" applyAlignment="1">
      <alignment horizontal="left" vertical="top" wrapText="1"/>
    </xf>
    <xf numFmtId="0" fontId="9" fillId="0" borderId="1" xfId="0" applyFont="1" applyFill="1" applyBorder="1" applyAlignment="1">
      <alignment vertical="top" wrapText="1"/>
    </xf>
    <xf numFmtId="0" fontId="10" fillId="0" borderId="1" xfId="0" applyFont="1" applyBorder="1" applyAlignment="1">
      <alignment vertical="top" wrapText="1"/>
    </xf>
    <xf numFmtId="0" fontId="9" fillId="5" borderId="1" xfId="0" applyFont="1" applyFill="1" applyBorder="1" applyAlignment="1">
      <alignment vertical="top" wrapText="1"/>
    </xf>
    <xf numFmtId="0" fontId="10" fillId="0" borderId="1" xfId="0" applyFont="1" applyFill="1" applyBorder="1" applyAlignment="1">
      <alignment vertical="top" wrapText="1"/>
    </xf>
    <xf numFmtId="0" fontId="3" fillId="4" borderId="1" xfId="0" applyFont="1" applyFill="1" applyBorder="1" applyAlignment="1">
      <alignment vertical="top"/>
    </xf>
    <xf numFmtId="0" fontId="0" fillId="0" borderId="0" xfId="0" applyAlignment="1">
      <alignment wrapText="1"/>
    </xf>
    <xf numFmtId="0" fontId="0" fillId="0" borderId="0" xfId="0" applyAlignment="1">
      <alignment vertical="top"/>
    </xf>
    <xf numFmtId="0" fontId="5" fillId="0" borderId="1" xfId="0" applyFont="1" applyBorder="1" applyAlignment="1">
      <alignment vertical="top" wrapText="1"/>
    </xf>
    <xf numFmtId="0" fontId="5"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vertical="top"/>
    </xf>
    <xf numFmtId="0" fontId="4" fillId="0" borderId="1" xfId="0" applyFont="1" applyBorder="1" applyAlignment="1">
      <alignment vertical="top" wrapText="1"/>
    </xf>
    <xf numFmtId="0" fontId="0" fillId="0" borderId="1" xfId="0" applyFill="1" applyBorder="1"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3" fillId="6" borderId="1" xfId="0" applyFont="1" applyFill="1" applyBorder="1" applyAlignment="1">
      <alignment vertical="top" wrapText="1"/>
    </xf>
    <xf numFmtId="0" fontId="0" fillId="0" borderId="2" xfId="0" applyBorder="1" applyAlignment="1">
      <alignment vertical="top" wrapText="1"/>
    </xf>
    <xf numFmtId="0" fontId="11" fillId="0" borderId="2" xfId="0" applyFont="1" applyBorder="1" applyAlignment="1">
      <alignment horizontal="left" vertical="top" wrapText="1"/>
    </xf>
    <xf numFmtId="0" fontId="0" fillId="0" borderId="2" xfId="0" applyFill="1" applyBorder="1" applyAlignment="1">
      <alignment vertical="top" wrapText="1"/>
    </xf>
    <xf numFmtId="0" fontId="11" fillId="0" borderId="1" xfId="0" applyFont="1" applyBorder="1" applyAlignment="1">
      <alignment vertical="top" wrapText="1"/>
    </xf>
    <xf numFmtId="0" fontId="0" fillId="0" borderId="1" xfId="0" applyBorder="1" applyAlignment="1">
      <alignment horizontal="left" vertical="top"/>
    </xf>
    <xf numFmtId="0" fontId="11" fillId="0" borderId="7" xfId="0" applyFont="1" applyBorder="1" applyAlignment="1">
      <alignment vertical="top" wrapText="1"/>
    </xf>
    <xf numFmtId="0" fontId="0" fillId="0" borderId="7" xfId="0" applyBorder="1" applyAlignment="1">
      <alignment horizontal="left" vertical="top"/>
    </xf>
    <xf numFmtId="0" fontId="0" fillId="5" borderId="1" xfId="0" applyFill="1" applyBorder="1" applyAlignment="1">
      <alignment vertical="top" wrapText="1"/>
    </xf>
    <xf numFmtId="0" fontId="9" fillId="0" borderId="1" xfId="0" applyFont="1" applyBorder="1" applyAlignment="1">
      <alignment horizontal="left" vertical="top" wrapText="1"/>
    </xf>
    <xf numFmtId="0" fontId="10" fillId="0" borderId="1" xfId="0" applyFont="1" applyBorder="1" applyAlignment="1">
      <alignment horizontal="left" vertical="top" wrapText="1"/>
    </xf>
    <xf numFmtId="0" fontId="10" fillId="0" borderId="1" xfId="0" applyFont="1" applyFill="1" applyBorder="1" applyAlignment="1">
      <alignment horizontal="left" vertical="top" wrapText="1"/>
    </xf>
    <xf numFmtId="0" fontId="11" fillId="0" borderId="1" xfId="0" applyFont="1" applyBorder="1" applyAlignment="1">
      <alignment vertical="top"/>
    </xf>
    <xf numFmtId="0" fontId="11" fillId="0" borderId="1" xfId="0" applyFont="1" applyBorder="1" applyAlignment="1">
      <alignment horizontal="left" vertical="top"/>
    </xf>
    <xf numFmtId="0" fontId="11" fillId="0" borderId="1" xfId="0" applyFont="1" applyBorder="1" applyAlignment="1">
      <alignment horizontal="left" vertical="top" wrapText="1"/>
    </xf>
    <xf numFmtId="0" fontId="0" fillId="0" borderId="1" xfId="0" applyBorder="1" applyAlignment="1">
      <alignment horizontal="center" vertical="top" wrapText="1"/>
    </xf>
    <xf numFmtId="0" fontId="9" fillId="0" borderId="3" xfId="0" applyFont="1" applyBorder="1" applyAlignment="1">
      <alignment vertical="top" wrapText="1"/>
    </xf>
    <xf numFmtId="0" fontId="0" fillId="0" borderId="0" xfId="0" applyAlignment="1">
      <alignment vertical="top" wrapText="1"/>
    </xf>
    <xf numFmtId="0" fontId="0" fillId="0" borderId="1" xfId="0" applyFill="1" applyBorder="1" applyAlignment="1">
      <alignment horizontal="left" vertical="top" wrapText="1"/>
    </xf>
    <xf numFmtId="0" fontId="11" fillId="0" borderId="6" xfId="0" applyFont="1" applyFill="1" applyBorder="1" applyAlignment="1">
      <alignment horizontal="left" vertical="top" wrapText="1"/>
    </xf>
    <xf numFmtId="0" fontId="0" fillId="5" borderId="1" xfId="0" applyFont="1" applyFill="1" applyBorder="1" applyAlignment="1">
      <alignment vertical="top" wrapText="1"/>
    </xf>
    <xf numFmtId="0" fontId="12" fillId="0" borderId="1" xfId="0" applyFont="1" applyFill="1" applyBorder="1" applyAlignment="1">
      <alignment vertical="top" wrapText="1"/>
    </xf>
    <xf numFmtId="0" fontId="0" fillId="0" borderId="1" xfId="0" applyFont="1" applyBorder="1" applyAlignment="1">
      <alignment vertical="top" wrapText="1"/>
    </xf>
    <xf numFmtId="0" fontId="0" fillId="0" borderId="6" xfId="0" applyFill="1" applyBorder="1" applyAlignment="1">
      <alignment vertical="top" wrapText="1"/>
    </xf>
    <xf numFmtId="0" fontId="10" fillId="0" borderId="8" xfId="0" applyFont="1" applyBorder="1" applyAlignment="1">
      <alignment vertical="top" wrapText="1"/>
    </xf>
    <xf numFmtId="0" fontId="11" fillId="0" borderId="1" xfId="0" applyFont="1" applyFill="1" applyBorder="1" applyAlignment="1">
      <alignment horizontal="left" vertical="top" wrapText="1"/>
    </xf>
    <xf numFmtId="0" fontId="11" fillId="0" borderId="3" xfId="0" applyFont="1" applyBorder="1" applyAlignment="1">
      <alignment horizontal="left" vertical="top"/>
    </xf>
    <xf numFmtId="0" fontId="11" fillId="0" borderId="3" xfId="0" applyFont="1" applyBorder="1" applyAlignment="1">
      <alignment horizontal="left" vertical="top" wrapText="1"/>
    </xf>
    <xf numFmtId="0" fontId="11" fillId="0" borderId="1" xfId="0" applyFont="1" applyFill="1" applyBorder="1" applyAlignment="1">
      <alignment vertical="top" wrapText="1"/>
    </xf>
    <xf numFmtId="0" fontId="11" fillId="0" borderId="0" xfId="0" applyFont="1" applyFill="1" applyAlignment="1">
      <alignment vertical="top" wrapText="1"/>
    </xf>
    <xf numFmtId="0" fontId="0" fillId="0" borderId="7" xfId="0" applyBorder="1" applyAlignment="1">
      <alignment vertical="top" wrapText="1"/>
    </xf>
    <xf numFmtId="0" fontId="0" fillId="0" borderId="0" xfId="0" applyBorder="1" applyAlignment="1">
      <alignment vertical="top" wrapText="1"/>
    </xf>
    <xf numFmtId="0" fontId="0" fillId="0" borderId="1" xfId="0" applyFont="1" applyBorder="1" applyAlignment="1">
      <alignment horizontal="left" vertical="top" wrapText="1"/>
    </xf>
    <xf numFmtId="0" fontId="0" fillId="0" borderId="0" xfId="0" applyFont="1" applyAlignment="1">
      <alignment horizontal="left" vertical="top" wrapText="1"/>
    </xf>
    <xf numFmtId="0" fontId="0" fillId="0" borderId="8" xfId="0" applyBorder="1" applyAlignment="1">
      <alignment horizontal="left" vertical="top"/>
    </xf>
    <xf numFmtId="0" fontId="0" fillId="0" borderId="1" xfId="0" applyFont="1" applyFill="1" applyBorder="1" applyAlignment="1">
      <alignment horizontal="left" vertical="top" wrapText="1"/>
    </xf>
    <xf numFmtId="0" fontId="9" fillId="0" borderId="3" xfId="0" applyFont="1" applyFill="1" applyBorder="1" applyAlignment="1">
      <alignment vertical="top" wrapText="1"/>
    </xf>
    <xf numFmtId="0" fontId="11" fillId="0" borderId="8" xfId="0" applyFont="1" applyBorder="1" applyAlignment="1">
      <alignment horizontal="left" vertical="top" wrapText="1"/>
    </xf>
    <xf numFmtId="0" fontId="11" fillId="0" borderId="8" xfId="0" applyFont="1" applyBorder="1" applyAlignment="1">
      <alignment vertical="top"/>
    </xf>
    <xf numFmtId="0" fontId="0" fillId="0" borderId="0" xfId="0" applyAlignment="1"/>
    <xf numFmtId="0" fontId="5" fillId="0" borderId="1" xfId="0" applyFont="1" applyBorder="1" applyAlignment="1">
      <alignment horizontal="center" vertical="top"/>
    </xf>
    <xf numFmtId="0" fontId="0" fillId="0" borderId="0" xfId="0" applyAlignment="1">
      <alignment horizontal="left" vertical="top"/>
    </xf>
    <xf numFmtId="0" fontId="3" fillId="6" borderId="1" xfId="0" applyFont="1" applyFill="1" applyBorder="1" applyAlignment="1">
      <alignment vertical="top"/>
    </xf>
    <xf numFmtId="0" fontId="0" fillId="5" borderId="1" xfId="0" applyFill="1" applyBorder="1" applyAlignment="1">
      <alignment vertical="top"/>
    </xf>
    <xf numFmtId="0" fontId="0" fillId="0" borderId="1" xfId="0" applyBorder="1" applyAlignment="1">
      <alignment horizontal="center" vertical="top"/>
    </xf>
    <xf numFmtId="0" fontId="3" fillId="4" borderId="2" xfId="0" applyFont="1" applyFill="1" applyBorder="1" applyAlignment="1">
      <alignment vertical="top"/>
    </xf>
    <xf numFmtId="0" fontId="0" fillId="0" borderId="7" xfId="0" applyBorder="1" applyAlignment="1">
      <alignment vertical="top"/>
    </xf>
    <xf numFmtId="0" fontId="13" fillId="0" borderId="1" xfId="0" applyFont="1" applyBorder="1" applyAlignment="1">
      <alignment horizontal="center" vertical="top" wrapText="1"/>
    </xf>
    <xf numFmtId="0" fontId="11" fillId="0" borderId="2" xfId="0" applyFont="1" applyFill="1" applyBorder="1" applyAlignment="1">
      <alignment horizontal="left" vertical="top" wrapText="1"/>
    </xf>
    <xf numFmtId="0" fontId="11" fillId="5" borderId="1" xfId="0" applyFont="1" applyFill="1" applyBorder="1" applyAlignment="1">
      <alignment vertical="top" wrapText="1"/>
    </xf>
    <xf numFmtId="0" fontId="11" fillId="0" borderId="9" xfId="0" applyFont="1" applyBorder="1" applyAlignment="1">
      <alignment vertical="top" wrapText="1"/>
    </xf>
    <xf numFmtId="0" fontId="11" fillId="0" borderId="0" xfId="0" applyFont="1" applyBorder="1" applyAlignment="1">
      <alignment vertical="top" wrapText="1"/>
    </xf>
    <xf numFmtId="0" fontId="0" fillId="5" borderId="2" xfId="0" applyFill="1" applyBorder="1" applyAlignment="1">
      <alignment vertical="top" wrapText="1"/>
    </xf>
    <xf numFmtId="0" fontId="11" fillId="5" borderId="1" xfId="0" applyFont="1" applyFill="1" applyBorder="1" applyAlignment="1">
      <alignment horizontal="left" vertical="top"/>
    </xf>
    <xf numFmtId="0" fontId="0" fillId="5" borderId="0" xfId="0" applyFill="1" applyAlignment="1">
      <alignment vertical="top"/>
    </xf>
    <xf numFmtId="0" fontId="0" fillId="5" borderId="0" xfId="0" applyFill="1"/>
    <xf numFmtId="0" fontId="14" fillId="0" borderId="1" xfId="0" applyFont="1" applyBorder="1" applyAlignment="1">
      <alignment vertical="top" wrapText="1"/>
    </xf>
    <xf numFmtId="0" fontId="11" fillId="0" borderId="3" xfId="0" applyFont="1" applyBorder="1" applyAlignment="1">
      <alignment vertical="top"/>
    </xf>
    <xf numFmtId="0" fontId="10" fillId="0" borderId="3" xfId="0" applyFont="1" applyBorder="1" applyAlignment="1">
      <alignment horizontal="left" vertical="top" wrapText="1"/>
    </xf>
    <xf numFmtId="0" fontId="11" fillId="0" borderId="7" xfId="0" applyFont="1" applyFill="1" applyBorder="1" applyAlignment="1">
      <alignment vertical="top" wrapText="1"/>
    </xf>
    <xf numFmtId="0" fontId="10" fillId="5" borderId="0" xfId="0" applyFont="1" applyFill="1" applyBorder="1" applyAlignment="1">
      <alignment horizontal="left" vertical="top" wrapText="1"/>
    </xf>
    <xf numFmtId="0" fontId="11" fillId="5" borderId="1" xfId="0" applyFont="1" applyFill="1" applyBorder="1" applyAlignment="1">
      <alignment horizontal="left" vertical="top" wrapText="1"/>
    </xf>
    <xf numFmtId="0" fontId="11" fillId="0" borderId="0" xfId="0" applyFont="1" applyAlignment="1">
      <alignment vertical="top" wrapText="1"/>
    </xf>
    <xf numFmtId="0" fontId="15"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10" fillId="5" borderId="1" xfId="0" applyFont="1" applyFill="1" applyBorder="1" applyAlignment="1">
      <alignment vertical="top" wrapText="1"/>
    </xf>
    <xf numFmtId="0" fontId="14" fillId="0" borderId="8" xfId="0" applyFont="1" applyBorder="1" applyAlignment="1">
      <alignment horizontal="left" vertical="top" wrapText="1"/>
    </xf>
    <xf numFmtId="0" fontId="11" fillId="0" borderId="10" xfId="0" applyFont="1" applyBorder="1" applyAlignment="1">
      <alignment horizontal="left" vertical="top"/>
    </xf>
    <xf numFmtId="0" fontId="11" fillId="0" borderId="10" xfId="0" applyFont="1" applyBorder="1" applyAlignment="1">
      <alignment vertical="top" wrapText="1"/>
    </xf>
    <xf numFmtId="9" fontId="11" fillId="0" borderId="1" xfId="1" applyFont="1" applyBorder="1" applyAlignment="1">
      <alignment vertical="top" wrapText="1"/>
    </xf>
    <xf numFmtId="0" fontId="11" fillId="0" borderId="8" xfId="0" applyFont="1" applyBorder="1" applyAlignment="1">
      <alignment vertical="top" wrapText="1"/>
    </xf>
    <xf numFmtId="0" fontId="9" fillId="0" borderId="7" xfId="0" applyFont="1" applyFill="1" applyBorder="1" applyAlignment="1">
      <alignment vertical="top" wrapText="1"/>
    </xf>
    <xf numFmtId="0" fontId="10" fillId="0" borderId="0" xfId="0" applyFont="1" applyBorder="1" applyAlignment="1">
      <alignment horizontal="left" vertical="top" wrapText="1"/>
    </xf>
    <xf numFmtId="0" fontId="11" fillId="0" borderId="7" xfId="0" applyFont="1" applyBorder="1" applyAlignment="1">
      <alignment horizontal="left" vertical="top" wrapText="1"/>
    </xf>
    <xf numFmtId="0" fontId="0" fillId="5" borderId="0" xfId="0" applyFill="1" applyAlignment="1">
      <alignment vertical="top" wrapText="1"/>
    </xf>
    <xf numFmtId="0" fontId="0" fillId="0" borderId="2" xfId="0" applyBorder="1" applyAlignment="1">
      <alignment horizontal="left" vertical="top" wrapText="1"/>
    </xf>
    <xf numFmtId="0" fontId="9" fillId="5" borderId="2" xfId="0" applyFont="1" applyFill="1" applyBorder="1" applyAlignment="1">
      <alignment vertical="top" wrapText="1"/>
    </xf>
    <xf numFmtId="0" fontId="0" fillId="0" borderId="8" xfId="0" applyBorder="1" applyAlignment="1">
      <alignment vertical="top" wrapText="1"/>
    </xf>
    <xf numFmtId="0" fontId="10" fillId="5" borderId="2" xfId="0" applyFont="1" applyFill="1" applyBorder="1" applyAlignment="1">
      <alignment vertical="top" wrapText="1"/>
    </xf>
    <xf numFmtId="0" fontId="3" fillId="8" borderId="1" xfId="0" applyFont="1" applyFill="1" applyBorder="1" applyAlignment="1">
      <alignment vertical="top" wrapText="1"/>
    </xf>
    <xf numFmtId="0" fontId="9" fillId="5" borderId="2" xfId="0" applyFont="1" applyFill="1" applyBorder="1" applyAlignment="1">
      <alignment horizontal="left" vertical="top" wrapText="1"/>
    </xf>
    <xf numFmtId="0" fontId="0" fillId="0" borderId="0" xfId="0" applyFill="1" applyAlignment="1">
      <alignment vertical="top" wrapText="1"/>
    </xf>
    <xf numFmtId="0" fontId="0" fillId="0" borderId="8" xfId="0" applyBorder="1" applyAlignment="1">
      <alignment vertical="top"/>
    </xf>
    <xf numFmtId="0" fontId="3" fillId="8" borderId="1" xfId="0" applyFont="1" applyFill="1" applyBorder="1" applyAlignment="1">
      <alignment vertical="top"/>
    </xf>
    <xf numFmtId="0" fontId="16" fillId="0" borderId="0" xfId="0" applyFont="1" applyAlignment="1"/>
    <xf numFmtId="0" fontId="0" fillId="0" borderId="11" xfId="0" applyFill="1" applyBorder="1" applyAlignment="1">
      <alignment vertical="top" wrapText="1"/>
    </xf>
    <xf numFmtId="0" fontId="17" fillId="7" borderId="1" xfId="0" applyFont="1" applyFill="1" applyBorder="1" applyAlignment="1">
      <alignment horizontal="left" vertical="top" wrapText="1"/>
    </xf>
    <xf numFmtId="0" fontId="14" fillId="0" borderId="3" xfId="0" applyFont="1" applyBorder="1" applyAlignment="1">
      <alignment horizontal="left" vertical="top"/>
    </xf>
    <xf numFmtId="0" fontId="14" fillId="0" borderId="3" xfId="0" applyFont="1" applyBorder="1" applyAlignment="1">
      <alignment horizontal="left" vertical="top" wrapText="1"/>
    </xf>
    <xf numFmtId="0" fontId="0" fillId="0" borderId="8" xfId="0" applyFill="1" applyBorder="1" applyAlignment="1">
      <alignment vertical="top" wrapText="1"/>
    </xf>
    <xf numFmtId="0" fontId="14" fillId="0" borderId="1" xfId="0" applyFont="1" applyBorder="1" applyAlignment="1">
      <alignment horizontal="left" vertical="top" wrapText="1"/>
    </xf>
    <xf numFmtId="0" fontId="11" fillId="0" borderId="5" xfId="0" applyFont="1" applyBorder="1" applyAlignment="1">
      <alignment vertical="top" wrapText="1"/>
    </xf>
    <xf numFmtId="0" fontId="14" fillId="0" borderId="5" xfId="0" applyFont="1" applyBorder="1" applyAlignment="1">
      <alignment vertical="top" wrapText="1"/>
    </xf>
    <xf numFmtId="0" fontId="14" fillId="0" borderId="3" xfId="0" applyFont="1" applyBorder="1" applyAlignment="1">
      <alignment vertical="top"/>
    </xf>
    <xf numFmtId="0" fontId="14" fillId="0" borderId="3" xfId="0" applyFont="1" applyBorder="1" applyAlignment="1">
      <alignment vertical="top" wrapText="1"/>
    </xf>
    <xf numFmtId="0" fontId="14" fillId="0" borderId="8" xfId="0" applyFont="1" applyBorder="1" applyAlignment="1">
      <alignment vertical="top" wrapText="1"/>
    </xf>
    <xf numFmtId="0" fontId="14" fillId="0" borderId="10" xfId="0" applyFont="1" applyBorder="1" applyAlignment="1">
      <alignment vertical="top"/>
    </xf>
    <xf numFmtId="0" fontId="14" fillId="0" borderId="10" xfId="0" applyFont="1" applyBorder="1" applyAlignment="1">
      <alignment vertical="top" wrapText="1"/>
    </xf>
    <xf numFmtId="0" fontId="0" fillId="0" borderId="0" xfId="0" applyBorder="1" applyAlignment="1">
      <alignment horizontal="left" vertical="top" wrapText="1"/>
    </xf>
    <xf numFmtId="0" fontId="0" fillId="0" borderId="1" xfId="0" applyBorder="1" applyAlignment="1">
      <alignment wrapText="1"/>
    </xf>
    <xf numFmtId="0" fontId="0" fillId="0" borderId="1" xfId="0" applyBorder="1"/>
    <xf numFmtId="0" fontId="11" fillId="0" borderId="6" xfId="0" applyFont="1" applyFill="1" applyBorder="1" applyAlignment="1">
      <alignment vertical="top" wrapText="1"/>
    </xf>
    <xf numFmtId="0" fontId="3" fillId="6" borderId="8" xfId="0" applyFont="1" applyFill="1" applyBorder="1" applyAlignment="1">
      <alignment vertical="top"/>
    </xf>
    <xf numFmtId="0" fontId="0" fillId="0" borderId="8" xfId="0" applyFont="1" applyBorder="1" applyAlignment="1">
      <alignment vertical="top" wrapText="1"/>
    </xf>
    <xf numFmtId="0" fontId="3" fillId="6" borderId="2" xfId="0" applyFont="1" applyFill="1" applyBorder="1" applyAlignment="1">
      <alignment vertical="top" wrapText="1"/>
    </xf>
    <xf numFmtId="0" fontId="3" fillId="4" borderId="8" xfId="0" applyFont="1" applyFill="1" applyBorder="1" applyAlignment="1">
      <alignment vertical="top"/>
    </xf>
    <xf numFmtId="0" fontId="0" fillId="0" borderId="3" xfId="0" applyBorder="1" applyAlignment="1">
      <alignment vertical="top"/>
    </xf>
    <xf numFmtId="0" fontId="0" fillId="0" borderId="3" xfId="0" applyBorder="1" applyAlignment="1">
      <alignment vertical="top" wrapText="1"/>
    </xf>
    <xf numFmtId="0" fontId="0" fillId="0" borderId="2" xfId="0" applyFont="1" applyBorder="1" applyAlignment="1">
      <alignment vertical="top" wrapText="1"/>
    </xf>
    <xf numFmtId="0" fontId="0" fillId="0" borderId="4" xfId="0" applyBorder="1" applyAlignment="1">
      <alignment vertical="top" wrapText="1"/>
    </xf>
    <xf numFmtId="0" fontId="3" fillId="6" borderId="7" xfId="0" applyFont="1" applyFill="1" applyBorder="1" applyAlignment="1">
      <alignment vertical="top" wrapText="1"/>
    </xf>
    <xf numFmtId="0" fontId="3" fillId="8" borderId="8" xfId="0" applyFont="1" applyFill="1" applyBorder="1" applyAlignment="1">
      <alignment vertical="top" wrapText="1"/>
    </xf>
    <xf numFmtId="0" fontId="3" fillId="6" borderId="7" xfId="0" applyFont="1" applyFill="1" applyBorder="1" applyAlignment="1">
      <alignment vertical="top"/>
    </xf>
    <xf numFmtId="0" fontId="0" fillId="0" borderId="1" xfId="0" applyBorder="1" applyAlignment="1"/>
    <xf numFmtId="0" fontId="0" fillId="0" borderId="0" xfId="0" applyBorder="1"/>
    <xf numFmtId="0" fontId="9" fillId="0" borderId="8" xfId="0" applyFont="1" applyBorder="1" applyAlignment="1">
      <alignment vertical="top" wrapText="1"/>
    </xf>
    <xf numFmtId="0" fontId="0" fillId="0" borderId="15" xfId="0" applyBorder="1"/>
    <xf numFmtId="0" fontId="11" fillId="0" borderId="1" xfId="0" applyFont="1" applyBorder="1" applyAlignment="1">
      <alignment wrapText="1"/>
    </xf>
    <xf numFmtId="0" fontId="11" fillId="0" borderId="0" xfId="0" applyFont="1" applyAlignment="1">
      <alignment wrapText="1"/>
    </xf>
    <xf numFmtId="0" fontId="15" fillId="0" borderId="1" xfId="0" applyFont="1" applyFill="1" applyBorder="1" applyAlignment="1">
      <alignment vertical="top" wrapText="1"/>
    </xf>
    <xf numFmtId="0" fontId="3" fillId="10" borderId="1" xfId="0" applyFont="1" applyFill="1" applyBorder="1" applyAlignment="1">
      <alignment vertical="top" wrapText="1"/>
    </xf>
    <xf numFmtId="0" fontId="11" fillId="0" borderId="3" xfId="0" applyFont="1" applyBorder="1" applyAlignment="1">
      <alignment vertical="top" wrapText="1"/>
    </xf>
    <xf numFmtId="0" fontId="1" fillId="0" borderId="1" xfId="0" applyFont="1" applyBorder="1" applyAlignment="1">
      <alignment vertical="top" wrapText="1"/>
    </xf>
    <xf numFmtId="0" fontId="1" fillId="5" borderId="1" xfId="0" applyFont="1" applyFill="1" applyBorder="1" applyAlignment="1">
      <alignment vertical="top" wrapText="1"/>
    </xf>
    <xf numFmtId="0" fontId="0" fillId="0" borderId="0" xfId="0" applyFont="1"/>
    <xf numFmtId="0" fontId="24" fillId="0" borderId="1" xfId="0" applyFont="1" applyBorder="1" applyAlignment="1">
      <alignment vertical="top" wrapText="1"/>
    </xf>
    <xf numFmtId="0" fontId="0" fillId="11" borderId="1" xfId="0" applyFill="1" applyBorder="1" applyAlignment="1">
      <alignment vertical="top" wrapText="1"/>
    </xf>
    <xf numFmtId="0" fontId="26" fillId="12" borderId="2" xfId="0" applyFont="1" applyFill="1" applyBorder="1" applyAlignment="1">
      <alignment vertical="top" wrapText="1"/>
    </xf>
    <xf numFmtId="0" fontId="3" fillId="12" borderId="1" xfId="0" applyFont="1" applyFill="1" applyBorder="1" applyAlignment="1">
      <alignment horizontal="left" vertical="top" wrapText="1"/>
    </xf>
    <xf numFmtId="0" fontId="28" fillId="0" borderId="1" xfId="0" applyFont="1" applyBorder="1" applyAlignment="1">
      <alignment horizontal="left" vertical="top" wrapText="1"/>
    </xf>
    <xf numFmtId="0" fontId="5" fillId="0" borderId="1" xfId="0" applyFont="1" applyFill="1" applyBorder="1" applyAlignment="1">
      <alignment horizontal="center" vertical="center" wrapText="1"/>
    </xf>
    <xf numFmtId="0" fontId="25" fillId="0" borderId="0" xfId="0" applyFont="1" applyAlignment="1">
      <alignment horizontal="left" vertical="top"/>
    </xf>
    <xf numFmtId="0" fontId="30" fillId="12" borderId="2" xfId="0" applyFont="1" applyFill="1" applyBorder="1" applyAlignment="1">
      <alignment vertical="top" wrapText="1"/>
    </xf>
    <xf numFmtId="0" fontId="31" fillId="0" borderId="2" xfId="0" applyFont="1" applyBorder="1" applyAlignment="1">
      <alignment vertical="top" wrapText="1"/>
    </xf>
    <xf numFmtId="0" fontId="32" fillId="3" borderId="1" xfId="0" applyFont="1" applyFill="1" applyBorder="1" applyAlignment="1">
      <alignment horizontal="center" vertical="center" wrapText="1"/>
    </xf>
    <xf numFmtId="0" fontId="1" fillId="5" borderId="2" xfId="0" applyFont="1" applyFill="1" applyBorder="1" applyAlignment="1">
      <alignment vertical="top" wrapText="1"/>
    </xf>
    <xf numFmtId="0" fontId="0" fillId="5" borderId="0" xfId="0" applyFill="1" applyAlignment="1">
      <alignment wrapText="1"/>
    </xf>
    <xf numFmtId="0" fontId="0" fillId="5" borderId="6" xfId="0" applyFill="1" applyBorder="1" applyAlignment="1">
      <alignment vertical="top" wrapText="1"/>
    </xf>
    <xf numFmtId="0" fontId="0" fillId="5" borderId="1" xfId="0" applyFill="1" applyBorder="1" applyAlignment="1">
      <alignment wrapText="1"/>
    </xf>
    <xf numFmtId="0" fontId="0" fillId="0" borderId="1" xfId="0" applyFont="1" applyBorder="1" applyAlignment="1">
      <alignment vertical="top"/>
    </xf>
    <xf numFmtId="0" fontId="11" fillId="5" borderId="1" xfId="0" applyFont="1" applyFill="1" applyBorder="1" applyAlignment="1">
      <alignment wrapText="1"/>
    </xf>
    <xf numFmtId="0" fontId="0" fillId="0" borderId="1" xfId="0" applyFont="1" applyFill="1" applyBorder="1" applyAlignment="1">
      <alignment vertical="top" wrapText="1"/>
    </xf>
    <xf numFmtId="0" fontId="0" fillId="0" borderId="0" xfId="0" applyFont="1" applyAlignment="1">
      <alignment vertical="top" wrapText="1"/>
    </xf>
    <xf numFmtId="0" fontId="0" fillId="5" borderId="8" xfId="0" applyFont="1" applyFill="1" applyBorder="1" applyAlignment="1">
      <alignment vertical="top" wrapText="1"/>
    </xf>
    <xf numFmtId="0" fontId="0" fillId="5" borderId="0" xfId="0" applyFont="1" applyFill="1" applyAlignment="1">
      <alignment vertical="top" wrapText="1"/>
    </xf>
    <xf numFmtId="0" fontId="4" fillId="5" borderId="1" xfId="0" applyFont="1" applyFill="1" applyBorder="1" applyAlignment="1">
      <alignment vertical="top" wrapText="1"/>
    </xf>
    <xf numFmtId="0" fontId="25" fillId="0" borderId="0" xfId="0" applyFont="1"/>
    <xf numFmtId="0" fontId="25" fillId="0" borderId="0" xfId="0" applyFont="1" applyAlignment="1">
      <alignment wrapText="1"/>
    </xf>
    <xf numFmtId="0" fontId="33" fillId="5" borderId="1" xfId="0" applyFont="1" applyFill="1" applyBorder="1" applyAlignment="1">
      <alignment horizontal="center" vertical="center" wrapText="1"/>
    </xf>
    <xf numFmtId="0" fontId="36" fillId="3" borderId="1" xfId="0" applyFont="1" applyFill="1" applyBorder="1" applyAlignment="1">
      <alignment horizontal="center" vertical="center" wrapText="1"/>
    </xf>
    <xf numFmtId="0" fontId="3" fillId="12" borderId="7" xfId="0" applyFont="1" applyFill="1" applyBorder="1" applyAlignment="1">
      <alignment horizontal="left" vertical="top" wrapText="1"/>
    </xf>
    <xf numFmtId="0" fontId="28" fillId="0" borderId="7" xfId="0" applyFont="1" applyBorder="1" applyAlignment="1">
      <alignment horizontal="left" vertical="top" wrapText="1"/>
    </xf>
    <xf numFmtId="0" fontId="5" fillId="0" borderId="7" xfId="0" applyFont="1" applyFill="1" applyBorder="1" applyAlignment="1">
      <alignment horizontal="center" vertical="center" wrapText="1"/>
    </xf>
    <xf numFmtId="0" fontId="0" fillId="0" borderId="0" xfId="0" applyFill="1" applyBorder="1"/>
    <xf numFmtId="0" fontId="0" fillId="0" borderId="0" xfId="0" applyFill="1" applyBorder="1" applyAlignment="1">
      <alignment wrapText="1"/>
    </xf>
    <xf numFmtId="0" fontId="0" fillId="0" borderId="0" xfId="0" applyFill="1"/>
    <xf numFmtId="0" fontId="0" fillId="0" borderId="0" xfId="0" applyFill="1" applyAlignment="1">
      <alignment wrapText="1"/>
    </xf>
    <xf numFmtId="0" fontId="25" fillId="0" borderId="0" xfId="0" applyFont="1" applyFill="1" applyAlignment="1">
      <alignment horizontal="left" vertical="top"/>
    </xf>
    <xf numFmtId="0" fontId="25" fillId="0" borderId="0" xfId="0" applyFont="1" applyFill="1"/>
    <xf numFmtId="0" fontId="25" fillId="0" borderId="0" xfId="0" applyFont="1" applyFill="1" applyAlignment="1">
      <alignment wrapText="1"/>
    </xf>
    <xf numFmtId="0" fontId="25" fillId="0" borderId="0" xfId="0" applyFont="1" applyAlignment="1">
      <alignment vertical="top"/>
    </xf>
    <xf numFmtId="0" fontId="25" fillId="0" borderId="0" xfId="0" applyFont="1" applyAlignment="1"/>
    <xf numFmtId="0" fontId="25" fillId="0" borderId="0" xfId="0" applyFont="1" applyAlignment="1">
      <alignment horizontal="center" vertical="top"/>
    </xf>
    <xf numFmtId="0" fontId="25" fillId="5" borderId="0" xfId="0" applyFont="1" applyFill="1"/>
    <xf numFmtId="0" fontId="25" fillId="0" borderId="0" xfId="0" applyFont="1" applyBorder="1"/>
    <xf numFmtId="0" fontId="37" fillId="0" borderId="6" xfId="0" applyFont="1" applyFill="1" applyBorder="1" applyAlignment="1">
      <alignment vertical="top" wrapText="1"/>
    </xf>
    <xf numFmtId="0" fontId="25" fillId="0" borderId="0" xfId="0" applyFont="1" applyAlignment="1">
      <alignment vertical="top" wrapText="1"/>
    </xf>
    <xf numFmtId="0" fontId="25" fillId="0" borderId="0" xfId="0" applyFont="1" applyBorder="1" applyAlignment="1"/>
    <xf numFmtId="0" fontId="25" fillId="0" borderId="15" xfId="0" applyFont="1" applyBorder="1" applyAlignment="1"/>
    <xf numFmtId="0" fontId="25" fillId="0" borderId="15" xfId="0" applyFont="1" applyBorder="1"/>
    <xf numFmtId="0" fontId="25" fillId="5" borderId="0" xfId="0" applyFont="1" applyFill="1" applyAlignment="1">
      <alignment vertical="top"/>
    </xf>
    <xf numFmtId="0" fontId="25" fillId="5" borderId="0" xfId="0" applyFont="1" applyFill="1" applyAlignment="1"/>
    <xf numFmtId="0" fontId="0" fillId="0" borderId="0" xfId="0" applyAlignment="1">
      <alignment horizontal="center"/>
    </xf>
    <xf numFmtId="0" fontId="0" fillId="0" borderId="0" xfId="0" applyFill="1" applyBorder="1" applyAlignment="1">
      <alignment horizontal="center"/>
    </xf>
    <xf numFmtId="0" fontId="25" fillId="0" borderId="0" xfId="0" applyFont="1" applyFill="1" applyBorder="1" applyAlignment="1">
      <alignment horizontal="center"/>
    </xf>
    <xf numFmtId="0" fontId="0" fillId="0" borderId="0" xfId="0" applyFill="1" applyAlignment="1">
      <alignment horizontal="center"/>
    </xf>
    <xf numFmtId="0" fontId="25" fillId="0" borderId="0" xfId="0" applyFont="1" applyFill="1" applyAlignment="1">
      <alignment horizontal="center" vertical="top"/>
    </xf>
    <xf numFmtId="0" fontId="4" fillId="0" borderId="0" xfId="0" applyFont="1" applyFill="1" applyBorder="1"/>
    <xf numFmtId="0" fontId="4" fillId="0" borderId="0" xfId="0" applyFont="1" applyFill="1" applyBorder="1" applyAlignment="1">
      <alignment wrapText="1"/>
    </xf>
    <xf numFmtId="0" fontId="33" fillId="5" borderId="7" xfId="0" applyFont="1" applyFill="1" applyBorder="1" applyAlignment="1">
      <alignment horizontal="center" vertical="center" wrapText="1"/>
    </xf>
    <xf numFmtId="0" fontId="0" fillId="0" borderId="0" xfId="0" applyAlignment="1">
      <alignment horizontal="left"/>
    </xf>
    <xf numFmtId="0" fontId="39" fillId="5" borderId="1" xfId="0" applyFont="1" applyFill="1" applyBorder="1" applyAlignment="1">
      <alignment horizontal="left" vertical="center" wrapText="1"/>
    </xf>
    <xf numFmtId="0" fontId="38" fillId="0" borderId="0" xfId="0" applyFont="1" applyAlignment="1">
      <alignment horizontal="left" wrapText="1"/>
    </xf>
    <xf numFmtId="0" fontId="36" fillId="0" borderId="1" xfId="0" applyFont="1" applyFill="1" applyBorder="1" applyAlignment="1">
      <alignment horizontal="center" vertical="center" wrapText="1"/>
    </xf>
    <xf numFmtId="9" fontId="0" fillId="0" borderId="1" xfId="0" applyNumberFormat="1" applyBorder="1"/>
    <xf numFmtId="0" fontId="39" fillId="5" borderId="1" xfId="0" applyFont="1" applyFill="1" applyBorder="1" applyAlignment="1">
      <alignment horizontal="center" vertical="center" wrapText="1"/>
    </xf>
    <xf numFmtId="0" fontId="4" fillId="0" borderId="0" xfId="0" applyFont="1" applyFill="1" applyAlignment="1">
      <alignment wrapText="1"/>
    </xf>
    <xf numFmtId="0" fontId="4" fillId="0" borderId="0" xfId="0" applyFont="1" applyFill="1" applyAlignment="1">
      <alignment horizontal="left" vertical="top"/>
    </xf>
    <xf numFmtId="0" fontId="8" fillId="3" borderId="2" xfId="0" applyFont="1" applyFill="1" applyBorder="1" applyAlignment="1">
      <alignment vertical="top"/>
    </xf>
    <xf numFmtId="0" fontId="8" fillId="3" borderId="4" xfId="0" applyFont="1" applyFill="1" applyBorder="1" applyAlignment="1">
      <alignment vertical="top"/>
    </xf>
    <xf numFmtId="0" fontId="8" fillId="3" borderId="3" xfId="0" applyFont="1" applyFill="1" applyBorder="1" applyAlignment="1">
      <alignment vertical="top"/>
    </xf>
    <xf numFmtId="0" fontId="6" fillId="0" borderId="2" xfId="0" applyFont="1" applyBorder="1" applyAlignment="1">
      <alignment vertical="top"/>
    </xf>
    <xf numFmtId="0" fontId="6" fillId="0" borderId="4" xfId="0" applyFont="1" applyBorder="1" applyAlignment="1">
      <alignment vertical="top"/>
    </xf>
    <xf numFmtId="0" fontId="6" fillId="0" borderId="3" xfId="0" applyFont="1" applyBorder="1" applyAlignment="1">
      <alignment vertical="top"/>
    </xf>
    <xf numFmtId="0" fontId="5" fillId="3" borderId="2" xfId="0" applyFont="1" applyFill="1" applyBorder="1" applyAlignment="1">
      <alignment vertical="top"/>
    </xf>
    <xf numFmtId="0" fontId="5" fillId="3" borderId="4" xfId="0" applyFont="1" applyFill="1" applyBorder="1" applyAlignment="1">
      <alignment vertical="top"/>
    </xf>
    <xf numFmtId="0" fontId="5" fillId="3" borderId="3" xfId="0" applyFont="1" applyFill="1" applyBorder="1" applyAlignment="1">
      <alignment vertical="top"/>
    </xf>
    <xf numFmtId="0" fontId="4" fillId="0" borderId="0" xfId="0" applyFont="1" applyFill="1"/>
    <xf numFmtId="0" fontId="25" fillId="5" borderId="0" xfId="0" applyFont="1" applyFill="1" applyAlignment="1">
      <alignment horizontal="center"/>
    </xf>
    <xf numFmtId="0" fontId="25" fillId="5" borderId="0" xfId="0" applyFont="1" applyFill="1" applyAlignment="1">
      <alignment wrapText="1"/>
    </xf>
    <xf numFmtId="0" fontId="25" fillId="5" borderId="0" xfId="0" applyFont="1" applyFill="1" applyAlignment="1">
      <alignment horizontal="center" vertical="top"/>
    </xf>
    <xf numFmtId="0" fontId="25" fillId="5" borderId="0" xfId="0" applyFont="1" applyFill="1" applyAlignment="1">
      <alignment horizontal="left" vertical="top"/>
    </xf>
    <xf numFmtId="0" fontId="0" fillId="0" borderId="1" xfId="0" applyBorder="1" applyAlignment="1" applyProtection="1">
      <alignment horizontal="center" vertical="top"/>
      <protection locked="0"/>
    </xf>
    <xf numFmtId="0" fontId="0" fillId="0" borderId="1" xfId="0" applyBorder="1" applyAlignment="1" applyProtection="1">
      <alignment horizontal="center"/>
      <protection locked="0"/>
    </xf>
    <xf numFmtId="0" fontId="11" fillId="0" borderId="1" xfId="0" applyFont="1" applyBorder="1" applyAlignment="1" applyProtection="1">
      <alignment horizontal="center" vertical="top"/>
      <protection locked="0"/>
    </xf>
    <xf numFmtId="0" fontId="11" fillId="0" borderId="3" xfId="0" applyFont="1" applyBorder="1" applyAlignment="1" applyProtection="1">
      <alignment horizontal="center" vertical="top"/>
      <protection locked="0"/>
    </xf>
    <xf numFmtId="0" fontId="0" fillId="0" borderId="7" xfId="0" applyBorder="1" applyAlignment="1" applyProtection="1">
      <alignment horizontal="center" vertical="top"/>
      <protection locked="0"/>
    </xf>
    <xf numFmtId="0" fontId="0" fillId="0" borderId="8" xfId="0" applyBorder="1" applyAlignment="1" applyProtection="1">
      <alignment horizontal="center" vertical="top"/>
      <protection locked="0"/>
    </xf>
    <xf numFmtId="0" fontId="11" fillId="0" borderId="8" xfId="0" applyFont="1" applyBorder="1" applyAlignment="1" applyProtection="1">
      <alignment horizontal="center" vertical="top"/>
      <protection locked="0"/>
    </xf>
    <xf numFmtId="0" fontId="0" fillId="5" borderId="1" xfId="0" applyFill="1" applyBorder="1" applyAlignment="1" applyProtection="1">
      <alignment horizontal="center" vertical="top"/>
      <protection locked="0"/>
    </xf>
    <xf numFmtId="0" fontId="0" fillId="0" borderId="0" xfId="0" applyAlignment="1" applyProtection="1">
      <alignment horizontal="center" vertical="top"/>
      <protection locked="0"/>
    </xf>
    <xf numFmtId="0" fontId="11" fillId="0" borderId="7" xfId="0" applyFont="1" applyBorder="1" applyAlignment="1" applyProtection="1">
      <alignment horizontal="center" vertical="top"/>
      <protection locked="0"/>
    </xf>
    <xf numFmtId="0" fontId="0" fillId="0" borderId="1" xfId="0" applyBorder="1" applyAlignment="1" applyProtection="1">
      <alignment horizontal="center" vertical="top" wrapText="1"/>
      <protection locked="0"/>
    </xf>
    <xf numFmtId="0" fontId="13" fillId="5" borderId="1" xfId="0" applyFont="1" applyFill="1" applyBorder="1" applyAlignment="1" applyProtection="1">
      <alignment horizontal="center" vertical="top" wrapText="1"/>
      <protection locked="0"/>
    </xf>
    <xf numFmtId="0" fontId="11" fillId="0" borderId="1" xfId="0" applyFont="1" applyBorder="1" applyAlignment="1" applyProtection="1">
      <alignment horizontal="center" vertical="top" wrapText="1"/>
      <protection locked="0"/>
    </xf>
    <xf numFmtId="0" fontId="11" fillId="5" borderId="1" xfId="0" applyFont="1" applyFill="1" applyBorder="1" applyAlignment="1" applyProtection="1">
      <alignment horizontal="center" vertical="top"/>
      <protection locked="0"/>
    </xf>
    <xf numFmtId="0" fontId="0" fillId="0" borderId="3" xfId="0" applyBorder="1" applyAlignment="1" applyProtection="1">
      <alignment horizontal="center" vertical="top" wrapText="1"/>
      <protection locked="0"/>
    </xf>
    <xf numFmtId="0" fontId="14" fillId="0" borderId="10" xfId="0" applyFont="1" applyBorder="1" applyAlignment="1" applyProtection="1">
      <alignment horizontal="center"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right" vertical="top"/>
      <protection locked="0"/>
    </xf>
    <xf numFmtId="0" fontId="0" fillId="0" borderId="0" xfId="0" applyAlignment="1" applyProtection="1">
      <alignment horizontal="right" vertical="top"/>
      <protection locked="0"/>
    </xf>
    <xf numFmtId="0" fontId="11" fillId="0" borderId="1" xfId="0" applyFont="1" applyBorder="1" applyAlignment="1" applyProtection="1">
      <alignment horizontal="right" vertical="top"/>
      <protection locked="0"/>
    </xf>
    <xf numFmtId="0" fontId="0" fillId="5" borderId="1" xfId="0" applyFill="1" applyBorder="1" applyAlignment="1" applyProtection="1">
      <alignment horizontal="right" vertical="top"/>
      <protection locked="0"/>
    </xf>
    <xf numFmtId="0" fontId="0" fillId="5" borderId="1" xfId="0" applyFill="1" applyBorder="1" applyAlignment="1" applyProtection="1">
      <alignment vertical="top"/>
      <protection locked="0"/>
    </xf>
    <xf numFmtId="0" fontId="0" fillId="0" borderId="1" xfId="0" applyFont="1" applyBorder="1" applyAlignment="1" applyProtection="1">
      <alignment vertical="top"/>
      <protection locked="0"/>
    </xf>
    <xf numFmtId="0" fontId="11" fillId="0" borderId="1" xfId="0" applyFont="1" applyBorder="1" applyAlignment="1" applyProtection="1">
      <alignment vertical="top"/>
      <protection locked="0"/>
    </xf>
    <xf numFmtId="0" fontId="0" fillId="0" borderId="8" xfId="0" applyBorder="1" applyAlignment="1" applyProtection="1">
      <alignment vertical="top"/>
      <protection locked="0"/>
    </xf>
    <xf numFmtId="0" fontId="0" fillId="0" borderId="1" xfId="0" applyBorder="1" applyProtection="1">
      <protection locked="0"/>
    </xf>
    <xf numFmtId="0" fontId="0" fillId="0" borderId="7" xfId="0" applyBorder="1" applyAlignment="1" applyProtection="1">
      <alignment vertical="top"/>
      <protection locked="0"/>
    </xf>
    <xf numFmtId="0" fontId="0" fillId="0" borderId="3" xfId="0" applyBorder="1" applyAlignment="1" applyProtection="1">
      <alignment vertical="top"/>
      <protection locked="0"/>
    </xf>
    <xf numFmtId="0" fontId="0" fillId="0" borderId="0" xfId="0" applyAlignment="1" applyProtection="1">
      <alignment vertical="top"/>
      <protection locked="0"/>
    </xf>
    <xf numFmtId="0" fontId="0" fillId="0" borderId="14" xfId="0" applyBorder="1" applyAlignment="1" applyProtection="1">
      <alignment vertical="top"/>
      <protection locked="0"/>
    </xf>
    <xf numFmtId="0" fontId="8" fillId="3" borderId="2" xfId="0" applyFont="1" applyFill="1" applyBorder="1" applyAlignment="1" applyProtection="1">
      <alignment vertical="top"/>
    </xf>
    <xf numFmtId="0" fontId="8" fillId="3" borderId="4" xfId="0" applyFont="1" applyFill="1" applyBorder="1" applyAlignment="1" applyProtection="1">
      <alignment vertical="top"/>
    </xf>
    <xf numFmtId="0" fontId="0" fillId="0" borderId="7" xfId="0" applyBorder="1" applyAlignment="1" applyProtection="1">
      <alignment vertical="top" wrapText="1"/>
      <protection locked="0"/>
    </xf>
    <xf numFmtId="0" fontId="0" fillId="0" borderId="1" xfId="0" applyBorder="1" applyAlignment="1" applyProtection="1">
      <alignment vertical="top" wrapText="1"/>
      <protection locked="0"/>
    </xf>
    <xf numFmtId="0" fontId="0" fillId="0" borderId="10" xfId="0" applyBorder="1" applyAlignment="1" applyProtection="1">
      <alignment vertical="top" wrapText="1"/>
      <protection locked="0"/>
    </xf>
    <xf numFmtId="0" fontId="4" fillId="0" borderId="0" xfId="0" applyFont="1"/>
    <xf numFmtId="0" fontId="4" fillId="5" borderId="0" xfId="0" applyFont="1" applyFill="1"/>
    <xf numFmtId="0" fontId="4" fillId="5" borderId="0" xfId="0" applyFont="1" applyFill="1" applyBorder="1"/>
    <xf numFmtId="0" fontId="4" fillId="5" borderId="0" xfId="0" applyFont="1" applyFill="1" applyBorder="1" applyAlignment="1">
      <alignment wrapText="1"/>
    </xf>
    <xf numFmtId="0" fontId="4" fillId="5" borderId="0" xfId="0" applyFont="1" applyFill="1" applyBorder="1" applyAlignment="1">
      <alignment horizontal="center"/>
    </xf>
    <xf numFmtId="0" fontId="25" fillId="5" borderId="0" xfId="0" applyFont="1" applyFill="1" applyBorder="1"/>
    <xf numFmtId="0" fontId="25" fillId="5" borderId="0" xfId="0" applyFont="1" applyFill="1" applyBorder="1" applyAlignment="1">
      <alignment wrapText="1"/>
    </xf>
    <xf numFmtId="0" fontId="25" fillId="5" borderId="0" xfId="0" applyFont="1" applyFill="1" applyBorder="1" applyAlignment="1">
      <alignment horizontal="center"/>
    </xf>
    <xf numFmtId="0" fontId="25" fillId="5" borderId="0" xfId="0" applyFont="1" applyFill="1" applyBorder="1" applyAlignment="1">
      <alignment horizontal="left" vertical="top"/>
    </xf>
    <xf numFmtId="0" fontId="25" fillId="5" borderId="0" xfId="0" applyFont="1" applyFill="1" applyBorder="1" applyAlignment="1">
      <alignment horizontal="center" vertical="top"/>
    </xf>
    <xf numFmtId="0" fontId="25" fillId="0" borderId="0" xfId="0" applyFont="1" applyAlignment="1">
      <alignment horizontal="center"/>
    </xf>
    <xf numFmtId="0" fontId="5" fillId="0" borderId="1" xfId="0" applyFont="1" applyBorder="1" applyAlignment="1">
      <alignment horizontal="center" vertical="center" wrapText="1"/>
    </xf>
    <xf numFmtId="0" fontId="0" fillId="0" borderId="1" xfId="0" applyBorder="1" applyAlignment="1" applyProtection="1">
      <alignment horizontal="center" vertical="center"/>
      <protection locked="0"/>
    </xf>
    <xf numFmtId="0" fontId="11"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protection locked="0"/>
    </xf>
    <xf numFmtId="0" fontId="0" fillId="0" borderId="0" xfId="0" applyAlignment="1" applyProtection="1">
      <alignment horizontal="center" vertical="center"/>
      <protection locked="0"/>
    </xf>
    <xf numFmtId="0" fontId="11" fillId="0" borderId="8" xfId="0" applyFont="1" applyBorder="1" applyAlignment="1" applyProtection="1">
      <alignment horizontal="center" vertical="center"/>
      <protection locked="0"/>
    </xf>
    <xf numFmtId="0" fontId="0" fillId="0" borderId="0" xfId="0" applyAlignment="1">
      <alignment horizontal="center" vertical="center"/>
    </xf>
    <xf numFmtId="0" fontId="25" fillId="0" borderId="0" xfId="0" applyFont="1" applyAlignment="1">
      <alignment horizontal="center" vertical="center"/>
    </xf>
    <xf numFmtId="0" fontId="25" fillId="0" borderId="0" xfId="0" applyFont="1" applyFill="1" applyAlignment="1">
      <alignment horizontal="center" vertical="center"/>
    </xf>
    <xf numFmtId="0" fontId="0" fillId="0" borderId="0" xfId="0" applyFill="1" applyAlignment="1">
      <alignment horizontal="center" vertical="center"/>
    </xf>
    <xf numFmtId="0" fontId="8" fillId="3" borderId="3" xfId="0" applyFont="1" applyFill="1" applyBorder="1" applyAlignment="1">
      <alignment vertical="top" wrapText="1"/>
    </xf>
    <xf numFmtId="0" fontId="8" fillId="3" borderId="3" xfId="0" applyFont="1" applyFill="1" applyBorder="1" applyAlignment="1" applyProtection="1">
      <alignment vertical="top" wrapText="1"/>
    </xf>
    <xf numFmtId="0" fontId="5" fillId="3" borderId="3" xfId="0" applyFont="1" applyFill="1" applyBorder="1" applyAlignment="1">
      <alignment vertical="top" wrapText="1"/>
    </xf>
    <xf numFmtId="0" fontId="25" fillId="14" borderId="0" xfId="0" applyFont="1" applyFill="1"/>
    <xf numFmtId="0" fontId="0" fillId="14" borderId="0" xfId="0" applyFill="1"/>
    <xf numFmtId="0" fontId="25" fillId="14" borderId="0" xfId="0" applyFont="1" applyFill="1" applyBorder="1"/>
    <xf numFmtId="0" fontId="0" fillId="14" borderId="0" xfId="0" applyFill="1" applyBorder="1"/>
    <xf numFmtId="0" fontId="0" fillId="14" borderId="1" xfId="0" applyFill="1" applyBorder="1"/>
    <xf numFmtId="0" fontId="25" fillId="14" borderId="0" xfId="0" applyFont="1" applyFill="1" applyAlignment="1">
      <alignment wrapText="1"/>
    </xf>
    <xf numFmtId="0" fontId="39" fillId="3" borderId="1" xfId="0" applyFont="1" applyFill="1" applyBorder="1" applyAlignment="1">
      <alignment horizontal="left" vertical="top" wrapText="1"/>
    </xf>
    <xf numFmtId="0" fontId="6" fillId="0" borderId="1" xfId="0" applyFont="1" applyBorder="1" applyAlignment="1">
      <alignment horizontal="center" vertical="top"/>
    </xf>
    <xf numFmtId="0" fontId="7" fillId="2" borderId="1" xfId="0" applyFont="1" applyFill="1" applyBorder="1" applyAlignment="1">
      <alignment horizontal="center" vertical="top"/>
    </xf>
    <xf numFmtId="0" fontId="31" fillId="9" borderId="1" xfId="0" applyFont="1" applyFill="1" applyBorder="1" applyAlignment="1">
      <alignment horizontal="center" vertical="center" wrapText="1"/>
    </xf>
    <xf numFmtId="0" fontId="31" fillId="9" borderId="2" xfId="0" applyFont="1" applyFill="1" applyBorder="1" applyAlignment="1">
      <alignment horizontal="center" wrapText="1"/>
    </xf>
    <xf numFmtId="0" fontId="31" fillId="9" borderId="4" xfId="0" applyFont="1" applyFill="1" applyBorder="1" applyAlignment="1">
      <alignment horizontal="center" wrapText="1"/>
    </xf>
    <xf numFmtId="0" fontId="31" fillId="9" borderId="3" xfId="0" applyFont="1" applyFill="1" applyBorder="1" applyAlignment="1">
      <alignment horizontal="center" wrapText="1"/>
    </xf>
    <xf numFmtId="0" fontId="27" fillId="13" borderId="7" xfId="0" applyFont="1" applyFill="1" applyBorder="1" applyAlignment="1">
      <alignment horizontal="center" vertical="center" wrapText="1"/>
    </xf>
    <xf numFmtId="0" fontId="27" fillId="13" borderId="6" xfId="0" applyFont="1" applyFill="1" applyBorder="1" applyAlignment="1">
      <alignment horizontal="center" vertical="center" wrapText="1"/>
    </xf>
    <xf numFmtId="0" fontId="27" fillId="13" borderId="8" xfId="0" applyFont="1" applyFill="1" applyBorder="1" applyAlignment="1">
      <alignment horizontal="center" vertical="center" wrapText="1"/>
    </xf>
    <xf numFmtId="0" fontId="5" fillId="3" borderId="2" xfId="0" applyFont="1" applyFill="1" applyBorder="1" applyAlignment="1">
      <alignment horizontal="center" vertical="top"/>
    </xf>
    <xf numFmtId="0" fontId="5" fillId="3" borderId="4" xfId="0" applyFont="1" applyFill="1" applyBorder="1" applyAlignment="1">
      <alignment horizontal="center" vertical="top"/>
    </xf>
    <xf numFmtId="0" fontId="5" fillId="3" borderId="3" xfId="0" applyFont="1" applyFill="1" applyBorder="1" applyAlignment="1">
      <alignment horizontal="center" vertical="top" wrapText="1"/>
    </xf>
    <xf numFmtId="0" fontId="8" fillId="3" borderId="2" xfId="0" applyFont="1" applyFill="1" applyBorder="1" applyAlignment="1">
      <alignment horizontal="center" vertical="top"/>
    </xf>
    <xf numFmtId="0" fontId="8" fillId="3" borderId="4" xfId="0" applyFont="1" applyFill="1" applyBorder="1" applyAlignment="1">
      <alignment horizontal="center" vertical="top"/>
    </xf>
    <xf numFmtId="0" fontId="8" fillId="3" borderId="3" xfId="0" applyFont="1" applyFill="1" applyBorder="1" applyAlignment="1">
      <alignment horizontal="center" vertical="top" wrapText="1"/>
    </xf>
    <xf numFmtId="0" fontId="7" fillId="2" borderId="2" xfId="0" applyFont="1" applyFill="1" applyBorder="1" applyAlignment="1">
      <alignment horizontal="center" vertical="top"/>
    </xf>
    <xf numFmtId="0" fontId="7" fillId="2" borderId="4" xfId="0" applyFont="1" applyFill="1" applyBorder="1" applyAlignment="1">
      <alignment horizontal="center" vertical="top"/>
    </xf>
    <xf numFmtId="0" fontId="7" fillId="2" borderId="3" xfId="0" applyFont="1" applyFill="1" applyBorder="1" applyAlignment="1">
      <alignment horizontal="center" vertical="top" wrapText="1"/>
    </xf>
    <xf numFmtId="0" fontId="8" fillId="3" borderId="3" xfId="0" applyFont="1" applyFill="1" applyBorder="1" applyAlignment="1">
      <alignment horizontal="center" vertical="top"/>
    </xf>
    <xf numFmtId="0" fontId="6" fillId="0" borderId="2" xfId="0" applyFont="1" applyBorder="1" applyAlignment="1">
      <alignment horizontal="center" vertical="top"/>
    </xf>
    <xf numFmtId="0" fontId="6" fillId="0" borderId="4" xfId="0" applyFont="1" applyBorder="1" applyAlignment="1">
      <alignment horizontal="center" vertical="top"/>
    </xf>
    <xf numFmtId="0" fontId="6" fillId="0" borderId="3" xfId="0" applyFont="1" applyBorder="1" applyAlignment="1">
      <alignment horizontal="center" vertical="top"/>
    </xf>
    <xf numFmtId="0" fontId="8" fillId="0" borderId="2" xfId="0" applyFont="1" applyBorder="1" applyAlignment="1">
      <alignment horizontal="center" vertical="top"/>
    </xf>
    <xf numFmtId="0" fontId="8" fillId="0" borderId="4" xfId="0" applyFont="1" applyBorder="1" applyAlignment="1">
      <alignment horizontal="center" vertical="top"/>
    </xf>
    <xf numFmtId="0" fontId="8" fillId="0" borderId="3" xfId="0" applyFont="1" applyBorder="1" applyAlignment="1">
      <alignment horizontal="center" vertical="top" wrapText="1"/>
    </xf>
    <xf numFmtId="0" fontId="27" fillId="0" borderId="4" xfId="0" applyFont="1" applyBorder="1" applyAlignment="1">
      <alignment horizontal="center" vertical="top" wrapText="1"/>
    </xf>
    <xf numFmtId="0" fontId="27" fillId="0" borderId="3" xfId="0" applyFont="1" applyBorder="1" applyAlignment="1">
      <alignment horizontal="center" vertical="top" wrapText="1"/>
    </xf>
    <xf numFmtId="0" fontId="29" fillId="12" borderId="1" xfId="0" applyFont="1" applyFill="1" applyBorder="1" applyAlignment="1">
      <alignment horizontal="center" vertical="top" wrapText="1"/>
    </xf>
    <xf numFmtId="0" fontId="6" fillId="0" borderId="1" xfId="0" applyFont="1" applyBorder="1" applyAlignment="1">
      <alignment horizontal="center" vertical="top" wrapText="1"/>
    </xf>
    <xf numFmtId="0" fontId="5" fillId="3" borderId="2" xfId="0" applyFont="1" applyFill="1" applyBorder="1" applyAlignment="1">
      <alignment horizontal="center" vertical="top" wrapText="1"/>
    </xf>
    <xf numFmtId="0" fontId="5" fillId="3" borderId="4" xfId="0" applyFont="1" applyFill="1" applyBorder="1" applyAlignment="1">
      <alignment horizontal="center" vertical="top" wrapText="1"/>
    </xf>
    <xf numFmtId="0" fontId="7" fillId="2" borderId="2" xfId="0" applyFont="1" applyFill="1" applyBorder="1" applyAlignment="1">
      <alignment horizontal="center" vertical="top" wrapText="1"/>
    </xf>
    <xf numFmtId="0" fontId="7" fillId="2" borderId="4" xfId="0" applyFont="1" applyFill="1" applyBorder="1" applyAlignment="1">
      <alignment horizontal="center" vertical="top" wrapText="1"/>
    </xf>
    <xf numFmtId="0" fontId="8" fillId="3" borderId="2" xfId="0" applyFont="1" applyFill="1" applyBorder="1" applyAlignment="1">
      <alignment horizontal="center" vertical="top" wrapText="1"/>
    </xf>
    <xf numFmtId="0" fontId="8" fillId="3" borderId="4" xfId="0" applyFont="1" applyFill="1" applyBorder="1" applyAlignment="1">
      <alignment horizontal="center" vertical="top" wrapText="1"/>
    </xf>
    <xf numFmtId="0" fontId="6" fillId="0" borderId="2" xfId="0" applyFont="1" applyBorder="1" applyAlignment="1">
      <alignment horizontal="center" vertical="top" wrapText="1"/>
    </xf>
    <xf numFmtId="0" fontId="6" fillId="0" borderId="4" xfId="0" applyFont="1" applyBorder="1" applyAlignment="1">
      <alignment horizontal="center" vertical="top" wrapText="1"/>
    </xf>
    <xf numFmtId="0" fontId="6" fillId="0" borderId="3" xfId="0" applyFont="1" applyBorder="1" applyAlignment="1">
      <alignment horizontal="center" vertical="top" wrapText="1"/>
    </xf>
    <xf numFmtId="0" fontId="8" fillId="0" borderId="2" xfId="0" applyFont="1" applyBorder="1" applyAlignment="1">
      <alignment horizontal="center" vertical="top" wrapText="1"/>
    </xf>
    <xf numFmtId="0" fontId="8" fillId="0" borderId="4" xfId="0" applyFont="1" applyBorder="1" applyAlignment="1">
      <alignment horizontal="center" vertical="top" wrapText="1"/>
    </xf>
    <xf numFmtId="0" fontId="8" fillId="3" borderId="5" xfId="0" applyFont="1" applyFill="1" applyBorder="1" applyAlignment="1">
      <alignment horizontal="center" vertical="top" wrapText="1"/>
    </xf>
    <xf numFmtId="0" fontId="8" fillId="3" borderId="15" xfId="0" applyFont="1" applyFill="1" applyBorder="1" applyAlignment="1">
      <alignment horizontal="center" vertical="top" wrapText="1"/>
    </xf>
    <xf numFmtId="0" fontId="8" fillId="3" borderId="10" xfId="0" applyFont="1" applyFill="1" applyBorder="1" applyAlignment="1">
      <alignment horizontal="center" vertical="top" wrapText="1"/>
    </xf>
    <xf numFmtId="0" fontId="8" fillId="3" borderId="5" xfId="0" applyFont="1" applyFill="1" applyBorder="1" applyAlignment="1">
      <alignment horizontal="center" vertical="top"/>
    </xf>
    <xf numFmtId="0" fontId="8" fillId="3" borderId="15" xfId="0" applyFont="1" applyFill="1" applyBorder="1" applyAlignment="1">
      <alignment horizontal="center" vertical="top"/>
    </xf>
    <xf numFmtId="0" fontId="8" fillId="3" borderId="10" xfId="0" applyFont="1" applyFill="1" applyBorder="1" applyAlignment="1">
      <alignment horizontal="center" vertical="top"/>
    </xf>
    <xf numFmtId="0" fontId="5" fillId="3" borderId="4" xfId="0" applyFont="1" applyFill="1" applyBorder="1" applyAlignment="1">
      <alignment horizontal="center" vertical="center"/>
    </xf>
    <xf numFmtId="0" fontId="5" fillId="3" borderId="3" xfId="0" applyFont="1" applyFill="1" applyBorder="1" applyAlignment="1">
      <alignment horizontal="center" vertical="top"/>
    </xf>
    <xf numFmtId="0" fontId="8" fillId="3" borderId="4" xfId="0" applyFont="1" applyFill="1" applyBorder="1" applyAlignment="1">
      <alignment horizontal="center" vertical="center"/>
    </xf>
    <xf numFmtId="0" fontId="7" fillId="2" borderId="4" xfId="0" applyFont="1" applyFill="1" applyBorder="1" applyAlignment="1">
      <alignment horizontal="center" vertical="center"/>
    </xf>
    <xf numFmtId="0" fontId="6" fillId="0" borderId="1" xfId="0" applyFont="1" applyBorder="1" applyAlignment="1">
      <alignment horizontal="center" vertical="center"/>
    </xf>
    <xf numFmtId="0" fontId="8" fillId="3" borderId="1" xfId="0" applyFont="1" applyFill="1" applyBorder="1" applyAlignment="1">
      <alignment horizontal="center" vertical="top" wrapText="1"/>
    </xf>
    <xf numFmtId="0" fontId="8" fillId="3" borderId="12" xfId="0" applyFont="1" applyFill="1" applyBorder="1" applyAlignment="1">
      <alignment horizontal="center" vertical="top" wrapText="1"/>
    </xf>
    <xf numFmtId="0" fontId="8" fillId="3" borderId="13" xfId="0" applyFont="1" applyFill="1" applyBorder="1" applyAlignment="1">
      <alignment horizontal="center" vertical="top" wrapText="1"/>
    </xf>
    <xf numFmtId="0" fontId="8" fillId="3" borderId="14" xfId="0" applyFont="1" applyFill="1" applyBorder="1" applyAlignment="1">
      <alignment horizontal="center" vertical="top" wrapText="1"/>
    </xf>
    <xf numFmtId="0" fontId="5" fillId="3" borderId="2" xfId="0" applyFont="1" applyFill="1" applyBorder="1" applyAlignment="1" applyProtection="1">
      <alignment horizontal="center" vertical="top"/>
    </xf>
    <xf numFmtId="0" fontId="5" fillId="3" borderId="4" xfId="0" applyFont="1" applyFill="1" applyBorder="1" applyAlignment="1" applyProtection="1">
      <alignment horizontal="center" vertical="top"/>
    </xf>
    <xf numFmtId="0" fontId="5" fillId="3" borderId="3" xfId="0" applyFont="1" applyFill="1" applyBorder="1" applyAlignment="1" applyProtection="1">
      <alignment horizontal="center" vertical="top" wrapText="1"/>
    </xf>
    <xf numFmtId="0" fontId="0" fillId="0" borderId="7" xfId="0" applyBorder="1" applyAlignment="1" applyProtection="1">
      <alignment horizontal="center" vertical="top" wrapText="1"/>
      <protection locked="0"/>
    </xf>
    <xf numFmtId="0" fontId="14" fillId="0" borderId="3" xfId="0" applyFont="1" applyBorder="1" applyAlignment="1" applyProtection="1">
      <alignment horizontal="center" vertical="top"/>
      <protection locked="0"/>
    </xf>
  </cellXfs>
  <cellStyles count="1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Normal" xfId="0" builtinId="0"/>
    <cellStyle name="Percent" xfId="1" builtinId="5"/>
  </cellStyles>
  <dxfs count="6">
    <dxf>
      <fill>
        <patternFill patternType="solid">
          <fgColor rgb="FF538ED5"/>
          <bgColor rgb="FF000000"/>
        </patternFill>
      </fill>
    </dxf>
    <dxf>
      <fill>
        <patternFill patternType="solid">
          <fgColor rgb="FF538ED5"/>
          <bgColor rgb="FF000000"/>
        </patternFill>
      </fill>
    </dxf>
    <dxf>
      <fill>
        <patternFill patternType="solid">
          <fgColor rgb="FF538ED5"/>
          <bgColor rgb="FF000000"/>
        </patternFill>
      </fill>
    </dxf>
    <dxf>
      <fill>
        <patternFill patternType="solid">
          <fgColor rgb="FF538ED5"/>
          <bgColor rgb="FF000000"/>
        </patternFill>
      </fill>
    </dxf>
    <dxf>
      <fill>
        <patternFill patternType="solid">
          <fgColor rgb="FF538ED5"/>
          <bgColor rgb="FF000000"/>
        </patternFill>
      </fill>
    </dxf>
    <dxf>
      <fill>
        <patternFill patternType="solid">
          <fgColor rgb="FF538ED5"/>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2:E76"/>
  <sheetViews>
    <sheetView workbookViewId="0">
      <selection activeCell="A11" sqref="A11:D11"/>
    </sheetView>
  </sheetViews>
  <sheetFormatPr defaultRowHeight="15"/>
  <cols>
    <col min="1" max="1" width="23.140625" style="9" customWidth="1"/>
    <col min="2" max="2" width="33.42578125" style="201" customWidth="1"/>
    <col min="3" max="3" width="25.7109375" style="201" customWidth="1"/>
    <col min="4" max="4" width="26" style="201" customWidth="1"/>
  </cols>
  <sheetData>
    <row r="2" spans="1:4" ht="31.5">
      <c r="A2" s="289" t="s">
        <v>2558</v>
      </c>
      <c r="B2" s="289"/>
      <c r="C2" s="289"/>
    </row>
    <row r="3" spans="1:4" ht="21">
      <c r="A3" s="168" t="s">
        <v>1944</v>
      </c>
      <c r="B3" s="204" t="s">
        <v>2585</v>
      </c>
      <c r="C3" s="168" t="s">
        <v>2554</v>
      </c>
    </row>
    <row r="4" spans="1:4" ht="23.25">
      <c r="A4" s="167">
        <f>OPD!C511</f>
        <v>0</v>
      </c>
      <c r="B4" s="293">
        <f>(OPD!B532+'Labour room'!B464+Indoor!B408+Laboratory!B391+NHP!B562+General!B568)*100/(OPD!C532+'Labour room'!C464+Indoor!C408+Laboratory!C391+NHP!C562+General!C568)</f>
        <v>0</v>
      </c>
      <c r="C4" s="167">
        <f>Laboratory!C370</f>
        <v>0</v>
      </c>
    </row>
    <row r="5" spans="1:4" ht="42">
      <c r="A5" s="168" t="s">
        <v>2553</v>
      </c>
      <c r="B5" s="294"/>
      <c r="C5" s="168" t="s">
        <v>2557</v>
      </c>
    </row>
    <row r="6" spans="1:4" ht="23.25">
      <c r="A6" s="167">
        <f>'Labour room'!C443</f>
        <v>0</v>
      </c>
      <c r="B6" s="294"/>
      <c r="C6" s="167">
        <f>NHP!C541</f>
        <v>0</v>
      </c>
    </row>
    <row r="7" spans="1:4" ht="21">
      <c r="A7" s="168" t="s">
        <v>2556</v>
      </c>
      <c r="B7" s="294"/>
      <c r="C7" s="168" t="s">
        <v>2555</v>
      </c>
    </row>
    <row r="8" spans="1:4" ht="23.25">
      <c r="A8" s="167">
        <f>Indoor!C387</f>
        <v>0</v>
      </c>
      <c r="B8" s="295"/>
      <c r="C8" s="167">
        <f>General!C547</f>
        <v>0</v>
      </c>
    </row>
    <row r="11" spans="1:4" ht="31.5">
      <c r="A11" s="290" t="s">
        <v>2606</v>
      </c>
      <c r="B11" s="291"/>
      <c r="C11" s="291"/>
      <c r="D11" s="292"/>
    </row>
    <row r="12" spans="1:4" ht="21">
      <c r="A12" s="168" t="s">
        <v>2559</v>
      </c>
      <c r="B12" s="168" t="s">
        <v>2560</v>
      </c>
      <c r="C12" s="168" t="s">
        <v>2561</v>
      </c>
      <c r="D12" s="168" t="s">
        <v>2566</v>
      </c>
    </row>
    <row r="13" spans="1:4" ht="23.25">
      <c r="A13" s="167">
        <f>(OPD!B524+'Labour room'!B456+Indoor!B400+Laboratory!B383+NHP!B554+General!B560)*100/(OPD!C524+'Labour room'!C456+Indoor!C400+Laboratory!C383+NHP!C554+General!C560)</f>
        <v>0</v>
      </c>
      <c r="B13" s="202">
        <f>(OPD!B525+'Labour room'!B457+Indoor!B401+Laboratory!B384+NHP!B555+General!B561)*100/(OPD!C525+'Labour room'!C457+Indoor!C401+Laboratory!C384+NHP!C555+General!C561)</f>
        <v>0</v>
      </c>
      <c r="C13" s="202">
        <f>(OPD!B526+'Labour room'!B458+Indoor!B402+Laboratory!B385+NHP!B556+General!B562)*100/(OPD!C526+'Labour room'!C458+Indoor!C402+Laboratory!C385+NHP!C556+General!C562)</f>
        <v>0</v>
      </c>
      <c r="D13" s="202">
        <f>(OPD!B527+'Labour room'!B459+Indoor!B403+Laboratory!B386+NHP!B557+General!B563)*100/(OPD!C527+'Labour room'!C459+Indoor!C403+Laboratory!C386+NHP!C557+General!C563)</f>
        <v>0</v>
      </c>
    </row>
    <row r="14" spans="1:4" ht="42">
      <c r="A14" s="168" t="s">
        <v>2562</v>
      </c>
      <c r="B14" s="168" t="s">
        <v>2563</v>
      </c>
      <c r="C14" s="168" t="s">
        <v>2564</v>
      </c>
      <c r="D14" s="168" t="s">
        <v>2565</v>
      </c>
    </row>
    <row r="15" spans="1:4" ht="23.25">
      <c r="A15" s="198">
        <f>(OPD!B528+'Labour room'!B460+Indoor!B404+Laboratory!B387+NHP!B558+General!B564)*100/(OPD!C528+'Labour room'!C460+Indoor!C404+Laboratory!C387+NHP!C558+General!C564)</f>
        <v>0</v>
      </c>
      <c r="B15" s="167">
        <f>(OPD!B529+'Labour room'!B461+Indoor!B405+Laboratory!B388+NHP!B559+General!B565)*100/(OPD!C529+'Labour room'!C461+Indoor!C405+Laboratory!C388+NHP!C559+General!C565)</f>
        <v>0</v>
      </c>
      <c r="C15" s="167">
        <f>(OPD!B530+'Labour room'!B462+Indoor!B406+Laboratory!B389+NHP!B560+General!B566)*100/(OPD!C530+'Labour room'!C462+Indoor!C406+Laboratory!C389+NHP!C560+General!C566)</f>
        <v>0</v>
      </c>
      <c r="D15" s="167">
        <f>(OPD!B531+'Labour room'!B463+Indoor!B407+Laboratory!B390+NHP!B561+General!B567)*100/(OPD!C531+'Labour room'!C463+Indoor!C407+Laboratory!C390+NHP!C561+General!C567)</f>
        <v>0</v>
      </c>
    </row>
    <row r="16" spans="1:4" ht="23.25">
      <c r="A16" s="167"/>
      <c r="B16" s="200"/>
      <c r="C16" s="200"/>
      <c r="D16" s="200"/>
    </row>
    <row r="18" spans="1:5" ht="18.75">
      <c r="A18" s="287" t="s">
        <v>2605</v>
      </c>
      <c r="B18" s="287"/>
      <c r="C18" s="287"/>
      <c r="D18" s="287"/>
      <c r="E18" s="119"/>
    </row>
    <row r="19" spans="1:5" s="199" customFormat="1" ht="24.95" customHeight="1">
      <c r="A19" s="288" t="s">
        <v>2596</v>
      </c>
      <c r="B19" s="288"/>
      <c r="C19" s="288"/>
      <c r="D19" s="288"/>
      <c r="E19" s="288"/>
    </row>
    <row r="20" spans="1:5" ht="24.95" customHeight="1">
      <c r="A20" s="8" t="s">
        <v>0</v>
      </c>
      <c r="B20" s="286" t="s">
        <v>71</v>
      </c>
      <c r="C20" s="286"/>
      <c r="D20" s="286"/>
      <c r="E20" s="203">
        <f>(OPD!H5+'Labour room'!H5+Indoor!H5+Laboratory!H5+NHP!H25+General!H5)/(OPD!I5+'Labour room'!I5+Indoor!I5+Laboratory!I5+NHP!I25+General!I5)</f>
        <v>0</v>
      </c>
    </row>
    <row r="21" spans="1:5" ht="24.95" customHeight="1">
      <c r="A21" s="8" t="s">
        <v>1</v>
      </c>
      <c r="B21" s="286" t="s">
        <v>80</v>
      </c>
      <c r="C21" s="286"/>
      <c r="D21" s="286"/>
      <c r="E21" s="203">
        <f>(OPD!H16+'Labour room'!H11+Indoor!H11+Laboratory!H11)/(OPD!I16+'Labour room'!I11+Indoor!I11+Laboratory!I11)</f>
        <v>0</v>
      </c>
    </row>
    <row r="22" spans="1:5" ht="24.95" customHeight="1">
      <c r="A22" s="8" t="s">
        <v>2</v>
      </c>
      <c r="B22" s="286" t="s">
        <v>2022</v>
      </c>
      <c r="C22" s="286"/>
      <c r="D22" s="286"/>
      <c r="E22" s="203">
        <f>(OPD!H32+'Labour room'!H23+Laboratory!H17)/(OPD!I32+'Labour room'!I23+Laboratory!I17)</f>
        <v>0</v>
      </c>
    </row>
    <row r="23" spans="1:5" ht="24.95" customHeight="1">
      <c r="A23" s="8" t="s">
        <v>3</v>
      </c>
      <c r="B23" s="286" t="s">
        <v>4</v>
      </c>
      <c r="C23" s="286"/>
      <c r="D23" s="286"/>
      <c r="E23" s="203">
        <f>(NHP!H25)/(NHP!I25)</f>
        <v>0</v>
      </c>
    </row>
    <row r="24" spans="1:5" s="199" customFormat="1" ht="24.95" customHeight="1">
      <c r="A24" s="288" t="s">
        <v>2597</v>
      </c>
      <c r="B24" s="288"/>
      <c r="C24" s="288"/>
      <c r="D24" s="288"/>
      <c r="E24" s="288"/>
    </row>
    <row r="25" spans="1:5" ht="24.95" customHeight="1">
      <c r="A25" s="8" t="s">
        <v>5</v>
      </c>
      <c r="B25" s="286" t="s">
        <v>502</v>
      </c>
      <c r="C25" s="286"/>
      <c r="D25" s="286"/>
      <c r="E25" s="203">
        <f>(OPD!H57+'Labour room'!H48+Indoor!H43+Laboratory!H48+NHP!H81+General!H48)/(OPD!I57+'Labour room'!I48+Indoor!I43+Laboratory!I48+NHP!I81+General!I48)</f>
        <v>0</v>
      </c>
    </row>
    <row r="26" spans="1:5" ht="24.95" customHeight="1">
      <c r="A26" s="8" t="s">
        <v>6</v>
      </c>
      <c r="B26" s="286" t="s">
        <v>7</v>
      </c>
      <c r="C26" s="286"/>
      <c r="D26" s="286"/>
      <c r="E26" s="203">
        <f>(OPD!H70+'Labour room'!H57+Indoor!H52+General!H69)/(General!I69+Indoor!I52+'Labour room'!I57+OPD!I70)</f>
        <v>0</v>
      </c>
    </row>
    <row r="27" spans="1:5" ht="24.95" customHeight="1">
      <c r="A27" s="8" t="s">
        <v>8</v>
      </c>
      <c r="B27" s="286" t="s">
        <v>137</v>
      </c>
      <c r="C27" s="286"/>
      <c r="D27" s="286"/>
      <c r="E27" s="203">
        <f>(OPD!H77+'Labour room'!H63+Indoor!H57+Laboratory!H62+General!H79)/(General!I79+Laboratory!I62+Indoor!I57+'Labour room'!I63+OPD!I77)</f>
        <v>0</v>
      </c>
    </row>
    <row r="28" spans="1:5" ht="24.95" customHeight="1">
      <c r="A28" s="8" t="s">
        <v>9</v>
      </c>
      <c r="B28" s="286" t="s">
        <v>10</v>
      </c>
      <c r="C28" s="286"/>
      <c r="D28" s="286"/>
      <c r="E28" s="203">
        <f>(OPD!H84+'Labour room'!H68+Indoor!H62+Laboratory!H67+General!H84)/(General!I84+Laboratory!I67+Indoor!I62+'Labour room'!I68+OPD!I84)</f>
        <v>0</v>
      </c>
    </row>
    <row r="29" spans="1:5" s="199" customFormat="1" ht="24.95" customHeight="1">
      <c r="A29" s="288" t="s">
        <v>2598</v>
      </c>
      <c r="B29" s="288"/>
      <c r="C29" s="288"/>
      <c r="D29" s="288"/>
      <c r="E29" s="288"/>
    </row>
    <row r="30" spans="1:5" ht="24.95" customHeight="1">
      <c r="A30" s="8" t="s">
        <v>11</v>
      </c>
      <c r="B30" s="286" t="s">
        <v>12</v>
      </c>
      <c r="C30" s="286"/>
      <c r="D30" s="286"/>
      <c r="E30" s="203">
        <f>(OPD!H91+'Labour room'!H75+Indoor!H73+Laboratory!H74+General!H93)/(General!I93+Laboratory!I74+Indoor!I73+'Labour room'!I75+OPD!I91)</f>
        <v>0</v>
      </c>
    </row>
    <row r="31" spans="1:5" ht="24.95" customHeight="1">
      <c r="A31" s="8" t="s">
        <v>13</v>
      </c>
      <c r="B31" s="286" t="s">
        <v>157</v>
      </c>
      <c r="C31" s="286"/>
      <c r="D31" s="286"/>
      <c r="E31" s="203">
        <f>(OPD!H106+'Labour room'!H88+Indoor!H82+Laboratory!H83+General!H106)/(General!I106+Laboratory!I83+Indoor!I82+'Labour room'!I88+OPD!I106)</f>
        <v>0</v>
      </c>
    </row>
    <row r="32" spans="1:5" ht="24.95" customHeight="1">
      <c r="A32" s="8" t="s">
        <v>14</v>
      </c>
      <c r="B32" s="286" t="s">
        <v>163</v>
      </c>
      <c r="C32" s="286"/>
      <c r="D32" s="286"/>
      <c r="E32" s="203">
        <f>(OPD!H111+'Labour room'!H93+Indoor!H87+Laboratory!H88+NHP!H123+General!H120)/(OPD!I111+'Labour room'!I93+Indoor!I87+Laboratory!I88+NHP!I123+General!I120)</f>
        <v>0</v>
      </c>
    </row>
    <row r="33" spans="1:5" ht="24.95" customHeight="1">
      <c r="A33" s="8" t="s">
        <v>15</v>
      </c>
      <c r="B33" s="286" t="s">
        <v>16</v>
      </c>
      <c r="C33" s="286"/>
      <c r="D33" s="286"/>
      <c r="E33" s="203">
        <f>(OPD!H120+'Labour room'!H107+Indoor!H94+Laboratory!H96+NHP!H153+General!H137)/(General!I137+NHP!I153+Laboratory!I96+Indoor!I94+'Labour room'!I107+OPD!I120)</f>
        <v>0</v>
      </c>
    </row>
    <row r="34" spans="1:5" ht="24.95" customHeight="1">
      <c r="A34" s="8" t="s">
        <v>17</v>
      </c>
      <c r="B34" s="286" t="s">
        <v>18</v>
      </c>
      <c r="C34" s="286"/>
      <c r="D34" s="286"/>
      <c r="E34" s="203">
        <f>(OPD!H127+'Labour room'!H120+Laboratory!H105+General!H165)/(General!I165+Laboratory!I105+'Labour room'!I120+OPD!I127)</f>
        <v>0</v>
      </c>
    </row>
    <row r="35" spans="1:5" s="199" customFormat="1" ht="24.95" customHeight="1">
      <c r="A35" s="288" t="s">
        <v>2599</v>
      </c>
      <c r="B35" s="288"/>
      <c r="C35" s="288"/>
      <c r="D35" s="288"/>
      <c r="E35" s="288"/>
    </row>
    <row r="36" spans="1:5" ht="24.95" customHeight="1">
      <c r="A36" s="8" t="s">
        <v>19</v>
      </c>
      <c r="B36" s="286" t="s">
        <v>583</v>
      </c>
      <c r="C36" s="286"/>
      <c r="D36" s="286"/>
      <c r="E36" s="203">
        <f>(OPD!H140+'Labour room'!H137+Indoor!H107+Laboratory!H117+General!H175)/(General!I175+Laboratory!I117+Indoor!I107+'Labour room'!I137+OPD!I140)</f>
        <v>0</v>
      </c>
    </row>
    <row r="37" spans="1:5" ht="24.95" customHeight="1">
      <c r="A37" s="8" t="s">
        <v>20</v>
      </c>
      <c r="B37" s="286" t="s">
        <v>207</v>
      </c>
      <c r="C37" s="286"/>
      <c r="D37" s="286"/>
      <c r="E37" s="203">
        <f>(OPD!H156+'Labour room'!H155+Laboratory!H131+General!H210)/(General!I210+Laboratory!I131+'Labour room'!I155+OPD!I156)</f>
        <v>0</v>
      </c>
    </row>
    <row r="38" spans="1:5" ht="24.95" customHeight="1">
      <c r="A38" s="8" t="s">
        <v>21</v>
      </c>
      <c r="B38" s="286" t="s">
        <v>22</v>
      </c>
      <c r="C38" s="286"/>
      <c r="D38" s="286"/>
      <c r="E38" s="203">
        <f>('Labour room'!H163+General!H244)/(General!I244+'Labour room'!I163)</f>
        <v>0</v>
      </c>
    </row>
    <row r="39" spans="1:5" ht="24.95" customHeight="1">
      <c r="A39" s="8" t="s">
        <v>23</v>
      </c>
      <c r="B39" s="286" t="s">
        <v>24</v>
      </c>
      <c r="C39" s="286"/>
      <c r="D39" s="286"/>
      <c r="E39" s="203">
        <f>(General!H263)/(General!I263)</f>
        <v>0</v>
      </c>
    </row>
    <row r="40" spans="1:5" ht="24.95" customHeight="1">
      <c r="A40" s="8" t="s">
        <v>25</v>
      </c>
      <c r="B40" s="286" t="s">
        <v>26</v>
      </c>
      <c r="C40" s="286"/>
      <c r="D40" s="286"/>
      <c r="E40" s="203">
        <f>(General!H277)/(General!I277)</f>
        <v>0</v>
      </c>
    </row>
    <row r="41" spans="1:5" ht="24.95" customHeight="1">
      <c r="A41" s="8" t="s">
        <v>27</v>
      </c>
      <c r="B41" s="286" t="s">
        <v>233</v>
      </c>
      <c r="C41" s="286"/>
      <c r="D41" s="286"/>
      <c r="E41" s="203">
        <f>(General!H290/General!I290)</f>
        <v>0</v>
      </c>
    </row>
    <row r="42" spans="1:5" ht="24.95" customHeight="1">
      <c r="A42" s="8" t="s">
        <v>28</v>
      </c>
      <c r="B42" s="286" t="s">
        <v>29</v>
      </c>
      <c r="C42" s="286"/>
      <c r="D42" s="286"/>
      <c r="E42" s="203">
        <f>(General!H299)/(General!I299)</f>
        <v>0</v>
      </c>
    </row>
    <row r="43" spans="1:5" ht="24.95" customHeight="1">
      <c r="A43" s="8" t="s">
        <v>612</v>
      </c>
      <c r="B43" s="286" t="s">
        <v>243</v>
      </c>
      <c r="C43" s="286"/>
      <c r="D43" s="286"/>
      <c r="E43" s="203">
        <f>(NHP!H211+General!H315)/(General!I315+NHP!I211)</f>
        <v>0</v>
      </c>
    </row>
    <row r="44" spans="1:5" s="199" customFormat="1" ht="24.95" customHeight="1">
      <c r="A44" s="288" t="s">
        <v>2600</v>
      </c>
      <c r="B44" s="288"/>
      <c r="C44" s="288"/>
      <c r="D44" s="288"/>
      <c r="E44" s="288"/>
    </row>
    <row r="45" spans="1:5" ht="24.95" customHeight="1">
      <c r="A45" s="8" t="s">
        <v>30</v>
      </c>
      <c r="B45" s="286" t="s">
        <v>31</v>
      </c>
      <c r="C45" s="286"/>
      <c r="D45" s="286"/>
      <c r="E45" s="203">
        <f>(OPD!H203+Indoor!H169+Laboratory!H177+General!H337)/(General!I337+Laboratory!I177+Indoor!I169+OPD!I203)</f>
        <v>0</v>
      </c>
    </row>
    <row r="46" spans="1:5" ht="24.95" customHeight="1">
      <c r="A46" s="8" t="s">
        <v>32</v>
      </c>
      <c r="B46" s="286" t="s">
        <v>268</v>
      </c>
      <c r="C46" s="286"/>
      <c r="D46" s="286"/>
      <c r="E46" s="203">
        <f>(OPD!H210+'Labour room'!H207+Indoor!H175+Laboratory!H181+General!H341)/(General!I341+Laboratory!I181+Indoor!I175+'Labour room'!I207+OPD!I210)</f>
        <v>0</v>
      </c>
    </row>
    <row r="47" spans="1:5" ht="24.95" customHeight="1">
      <c r="A47" s="8" t="s">
        <v>33</v>
      </c>
      <c r="B47" s="286" t="s">
        <v>34</v>
      </c>
      <c r="C47" s="286"/>
      <c r="D47" s="286"/>
      <c r="E47" s="203">
        <f>('Labour room'!H220+Indoor!H192)/('Labour room'!I220+Indoor!I192)</f>
        <v>0</v>
      </c>
    </row>
    <row r="48" spans="1:5" ht="24.95" customHeight="1">
      <c r="A48" s="8" t="s">
        <v>35</v>
      </c>
      <c r="B48" s="286" t="s">
        <v>2368</v>
      </c>
      <c r="C48" s="286"/>
      <c r="D48" s="286"/>
      <c r="E48" s="203">
        <f>(OPD!H221+'Labour room'!H225+Indoor!H201)/(OPD!I221+'Labour room'!I225+Indoor!I201)</f>
        <v>0</v>
      </c>
    </row>
    <row r="49" spans="1:5" ht="24.95" customHeight="1">
      <c r="A49" s="8" t="s">
        <v>36</v>
      </c>
      <c r="B49" s="286" t="s">
        <v>294</v>
      </c>
      <c r="C49" s="286"/>
      <c r="D49" s="286"/>
      <c r="E49" s="203">
        <f>(OPD!H235+'Labour room'!H236+Indoor!H214+Laboratory!H198+NHP!H272+General!H359)/(General!I359+NHP!I272+Laboratory!I198+Indoor!I214+'Labour room'!I236+OPD!I235)</f>
        <v>0</v>
      </c>
    </row>
    <row r="50" spans="1:5" ht="24.95" customHeight="1">
      <c r="A50" s="8" t="s">
        <v>37</v>
      </c>
      <c r="B50" s="286" t="s">
        <v>305</v>
      </c>
      <c r="C50" s="286"/>
      <c r="D50" s="286"/>
      <c r="E50" s="203">
        <f>(Indoor!H221)/(Indoor!I221)</f>
        <v>0</v>
      </c>
    </row>
    <row r="51" spans="1:5" ht="24.95" customHeight="1">
      <c r="A51" s="8" t="s">
        <v>38</v>
      </c>
      <c r="B51" s="286" t="s">
        <v>39</v>
      </c>
      <c r="C51" s="286"/>
      <c r="D51" s="286"/>
      <c r="E51" s="203">
        <f>(OPD!H247+General!H374)/(General!I374+OPD!I247)</f>
        <v>0</v>
      </c>
    </row>
    <row r="52" spans="1:5" ht="24.95" customHeight="1">
      <c r="A52" s="8" t="s">
        <v>40</v>
      </c>
      <c r="B52" s="286" t="s">
        <v>2568</v>
      </c>
      <c r="C52" s="286"/>
      <c r="D52" s="286"/>
      <c r="E52" s="203">
        <f>(OPD!H265+Laboratory!H216+NHP!H294)/(OPD!I265+Laboratory!I216+NHP!I294)</f>
        <v>0</v>
      </c>
    </row>
    <row r="53" spans="1:5" ht="24.95" customHeight="1">
      <c r="A53" s="8" t="s">
        <v>42</v>
      </c>
      <c r="B53" s="286" t="s">
        <v>43</v>
      </c>
      <c r="C53" s="286"/>
      <c r="D53" s="286"/>
      <c r="E53" s="203">
        <f>(OPD!H272)/(OPD!I272)</f>
        <v>0</v>
      </c>
    </row>
    <row r="54" spans="1:5" ht="24.95" customHeight="1">
      <c r="A54" s="8" t="s">
        <v>44</v>
      </c>
      <c r="B54" s="286" t="s">
        <v>45</v>
      </c>
      <c r="C54" s="286"/>
      <c r="D54" s="286"/>
      <c r="E54" s="203">
        <f>('Labour room'!H269)/('Labour room'!I269)</f>
        <v>0</v>
      </c>
    </row>
    <row r="55" spans="1:5" ht="24.95" customHeight="1">
      <c r="A55" s="8" t="s">
        <v>46</v>
      </c>
      <c r="B55" s="286" t="s">
        <v>341</v>
      </c>
      <c r="C55" s="286"/>
      <c r="D55" s="286"/>
      <c r="E55" s="203">
        <f>('Labour room'!H291+Indoor!H257)/(Indoor!I257+'Labour room'!I291)</f>
        <v>0</v>
      </c>
    </row>
    <row r="56" spans="1:5" ht="24.95" customHeight="1">
      <c r="A56" s="8" t="s">
        <v>47</v>
      </c>
      <c r="B56" s="286" t="s">
        <v>345</v>
      </c>
      <c r="C56" s="286"/>
      <c r="D56" s="286"/>
      <c r="E56" s="203">
        <f>(OPD!H325+Indoor!H265)/(OPD!I325+Indoor!I265)</f>
        <v>0</v>
      </c>
    </row>
    <row r="57" spans="1:5" ht="24.95" customHeight="1">
      <c r="A57" s="8" t="s">
        <v>48</v>
      </c>
      <c r="B57" s="286" t="s">
        <v>769</v>
      </c>
      <c r="C57" s="286"/>
      <c r="D57" s="286"/>
      <c r="E57" s="203">
        <f>(OPD!H355)/(OPD!I355)</f>
        <v>0</v>
      </c>
    </row>
    <row r="58" spans="1:5" ht="24.95" customHeight="1">
      <c r="A58" s="8" t="s">
        <v>49</v>
      </c>
      <c r="B58" s="286" t="s">
        <v>50</v>
      </c>
      <c r="C58" s="286"/>
      <c r="D58" s="286"/>
      <c r="E58" s="203">
        <f>(OPD!H372)/(OPD!I372)</f>
        <v>0</v>
      </c>
    </row>
    <row r="59" spans="1:5" ht="24.95" customHeight="1">
      <c r="A59" s="8" t="s">
        <v>52</v>
      </c>
      <c r="B59" s="286" t="s">
        <v>368</v>
      </c>
      <c r="C59" s="286"/>
      <c r="D59" s="286"/>
      <c r="E59" s="203">
        <f>(NHP!H341)/(NHP!I341)</f>
        <v>0</v>
      </c>
    </row>
    <row r="60" spans="1:5" s="199" customFormat="1" ht="24.95" customHeight="1">
      <c r="A60" s="288" t="s">
        <v>2601</v>
      </c>
      <c r="B60" s="288"/>
      <c r="C60" s="288"/>
      <c r="D60" s="288"/>
      <c r="E60" s="288"/>
    </row>
    <row r="61" spans="1:5" ht="24.95" customHeight="1">
      <c r="A61" s="8" t="s">
        <v>53</v>
      </c>
      <c r="B61" s="286" t="s">
        <v>384</v>
      </c>
      <c r="C61" s="286"/>
      <c r="D61" s="286"/>
      <c r="E61" s="203">
        <f>(General!H437)/(General!I437)</f>
        <v>0</v>
      </c>
    </row>
    <row r="62" spans="1:5" ht="24.95" customHeight="1">
      <c r="A62" s="8" t="s">
        <v>54</v>
      </c>
      <c r="B62" s="286" t="s">
        <v>55</v>
      </c>
      <c r="C62" s="286"/>
      <c r="D62" s="286"/>
      <c r="E62" s="203">
        <f>(OPD!H408+'Labour room'!H336+Indoor!H308+Laboratory!H285)/(Laboratory!I285+Indoor!I308+'Labour room'!I336+OPD!I408)</f>
        <v>0</v>
      </c>
    </row>
    <row r="63" spans="1:5" ht="24.95" customHeight="1">
      <c r="A63" s="8" t="s">
        <v>56</v>
      </c>
      <c r="B63" s="286" t="s">
        <v>1878</v>
      </c>
      <c r="C63" s="286"/>
      <c r="D63" s="286"/>
      <c r="E63" s="203">
        <f>(OPD!H417+'Labour room'!H349+Indoor!H315+Laboratory!H294)/(OPD!I417+'Labour room'!I349+Indoor!I315+Laboratory!I294)</f>
        <v>0</v>
      </c>
    </row>
    <row r="64" spans="1:5" ht="24.95" customHeight="1">
      <c r="A64" s="8" t="s">
        <v>57</v>
      </c>
      <c r="B64" s="286" t="s">
        <v>2604</v>
      </c>
      <c r="C64" s="286"/>
      <c r="D64" s="286"/>
      <c r="E64" s="203">
        <f>(OPD!H421+'Labour room'!H357+Indoor!H319+Laboratory!H300)/(Laboratory!I300+Indoor!I319+'Labour room'!I357+OPD!I421)</f>
        <v>0</v>
      </c>
    </row>
    <row r="65" spans="1:5" ht="24.95" customHeight="1">
      <c r="A65" s="8" t="s">
        <v>59</v>
      </c>
      <c r="B65" s="286" t="s">
        <v>398</v>
      </c>
      <c r="C65" s="286"/>
      <c r="D65" s="286"/>
      <c r="E65" s="203">
        <f>(OPD!H427+'Labour room'!H368+Indoor!H322+Laboratory!H307+General!H452)/(General!I452+Laboratory!I307+Indoor!I322+'Labour room'!I368+OPD!I427)</f>
        <v>0</v>
      </c>
    </row>
    <row r="66" spans="1:5" ht="24.95" customHeight="1">
      <c r="A66" s="8" t="s">
        <v>60</v>
      </c>
      <c r="B66" s="286" t="s">
        <v>404</v>
      </c>
      <c r="C66" s="286"/>
      <c r="D66" s="286"/>
      <c r="E66" s="203">
        <f>(OPD!H431+'Labour room'!H380+Indoor!H329+Laboratory!H311+NHP!H458+General!H456)/(General!I456+NHP!I458+Laboratory!I311+Indoor!I329+'Labour room'!I380+OPD!I431)</f>
        <v>0</v>
      </c>
    </row>
    <row r="67" spans="1:5" s="199" customFormat="1" ht="24.95" customHeight="1">
      <c r="A67" s="288" t="s">
        <v>2602</v>
      </c>
      <c r="B67" s="288"/>
      <c r="C67" s="288"/>
      <c r="D67" s="288"/>
      <c r="E67" s="288"/>
    </row>
    <row r="68" spans="1:5" ht="24.95" customHeight="1">
      <c r="A68" s="8" t="s">
        <v>61</v>
      </c>
      <c r="B68" s="286" t="s">
        <v>62</v>
      </c>
      <c r="C68" s="286"/>
      <c r="D68" s="286"/>
      <c r="E68" s="203">
        <f>(General!H474)/(General!I474)</f>
        <v>0</v>
      </c>
    </row>
    <row r="69" spans="1:5" ht="24.95" customHeight="1">
      <c r="A69" s="8" t="s">
        <v>63</v>
      </c>
      <c r="B69" s="286" t="s">
        <v>417</v>
      </c>
      <c r="C69" s="286"/>
      <c r="D69" s="286"/>
      <c r="E69" s="203">
        <f>(OPD!H450+Indoor!H345+NHP!H471+General!H493)/(General!I493+NHP!I471+Indoor!I345+OPD!I450)</f>
        <v>0</v>
      </c>
    </row>
    <row r="70" spans="1:5" ht="24.95" customHeight="1">
      <c r="A70" s="8" t="s">
        <v>64</v>
      </c>
      <c r="B70" s="286" t="s">
        <v>422</v>
      </c>
      <c r="C70" s="286"/>
      <c r="D70" s="286"/>
      <c r="E70" s="203">
        <f>(OPD!H454+'Labour room'!H400+Indoor!H349+Laboratory!H334+NHP!H475+General!H507)/(General!I507+NHP!I475+Laboratory!I334+Indoor!I349+'Labour room'!I400+OPD!I454)</f>
        <v>0</v>
      </c>
    </row>
    <row r="71" spans="1:5" ht="24.95" customHeight="1">
      <c r="A71" s="8" t="s">
        <v>65</v>
      </c>
      <c r="B71" s="286" t="s">
        <v>439</v>
      </c>
      <c r="C71" s="286"/>
      <c r="D71" s="286"/>
      <c r="E71" s="203">
        <f>(OPD!H463+'Labour room'!H409+Indoor!H358+Laboratory!H348+NHP!H499+General!H519)/(General!I519+NHP!I499+Laboratory!I348+Indoor!I358+'Labour room'!I409+OPD!I463)</f>
        <v>0</v>
      </c>
    </row>
    <row r="72" spans="1:5" s="199" customFormat="1" ht="24.95" customHeight="1">
      <c r="A72" s="288" t="s">
        <v>2603</v>
      </c>
      <c r="B72" s="288"/>
      <c r="C72" s="288"/>
      <c r="D72" s="288"/>
      <c r="E72" s="288"/>
    </row>
    <row r="73" spans="1:5" ht="24.95" customHeight="1">
      <c r="A73" s="8" t="s">
        <v>66</v>
      </c>
      <c r="B73" s="286" t="s">
        <v>67</v>
      </c>
      <c r="C73" s="286"/>
      <c r="D73" s="286"/>
      <c r="E73" s="203">
        <f>(OPD!H470+'Labour room'!H421+Indoor!H365+Laboratory!H354+NHP!H514)/(NHP!I514+Laboratory!I354+Indoor!I365+'Labour room'!I421+OPD!I470)</f>
        <v>0</v>
      </c>
    </row>
    <row r="74" spans="1:5" ht="24.95" customHeight="1">
      <c r="A74" s="8" t="s">
        <v>68</v>
      </c>
      <c r="B74" s="286" t="s">
        <v>448</v>
      </c>
      <c r="C74" s="286"/>
      <c r="D74" s="286"/>
      <c r="E74" s="203">
        <f>(OPD!H482+'Labour room'!H427+Indoor!H370+Laboratory!H358+NHP!H522+General!H530)/(General!I530+NHP!I522+Laboratory!I358+Indoor!I370+'Labour room'!I427+OPD!I482)</f>
        <v>0</v>
      </c>
    </row>
    <row r="75" spans="1:5" ht="24.95" customHeight="1">
      <c r="A75" s="8" t="s">
        <v>69</v>
      </c>
      <c r="B75" s="286" t="s">
        <v>451</v>
      </c>
      <c r="C75" s="286"/>
      <c r="D75" s="286"/>
      <c r="E75" s="203">
        <f>(OPD!H492+'Labour room'!H433+Indoor!H374+Laboratory!H361+NHP!H529)/(NHP!I529+Laboratory!I361+Indoor!I374+'Labour room'!I433+OPD!I492)</f>
        <v>0</v>
      </c>
    </row>
    <row r="76" spans="1:5" ht="24.95" customHeight="1">
      <c r="A76" s="8" t="s">
        <v>70</v>
      </c>
      <c r="B76" s="286" t="s">
        <v>454</v>
      </c>
      <c r="C76" s="286"/>
      <c r="D76" s="286"/>
      <c r="E76" s="203">
        <f>(OPD!H501+Indoor!H378+General!H540)/(General!I540+Indoor!I378+OPD!I501)</f>
        <v>0</v>
      </c>
    </row>
  </sheetData>
  <mergeCells count="62">
    <mergeCell ref="A2:C2"/>
    <mergeCell ref="A11:D11"/>
    <mergeCell ref="B4:B8"/>
    <mergeCell ref="B20:D20"/>
    <mergeCell ref="B21:D21"/>
    <mergeCell ref="B22:D22"/>
    <mergeCell ref="B23:D23"/>
    <mergeCell ref="B25:D25"/>
    <mergeCell ref="B26:D26"/>
    <mergeCell ref="B27:D27"/>
    <mergeCell ref="B28:D28"/>
    <mergeCell ref="B30:D30"/>
    <mergeCell ref="B31:D31"/>
    <mergeCell ref="B32:D32"/>
    <mergeCell ref="B33:D33"/>
    <mergeCell ref="B34:D34"/>
    <mergeCell ref="B36:D36"/>
    <mergeCell ref="B37:D37"/>
    <mergeCell ref="B38:D38"/>
    <mergeCell ref="B39:D39"/>
    <mergeCell ref="B40:D40"/>
    <mergeCell ref="B41:D41"/>
    <mergeCell ref="B42:D42"/>
    <mergeCell ref="B43:D43"/>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8:D68"/>
    <mergeCell ref="B71:D71"/>
    <mergeCell ref="B61:D61"/>
    <mergeCell ref="B62:D62"/>
    <mergeCell ref="B63:D63"/>
    <mergeCell ref="B64:D64"/>
    <mergeCell ref="B65:D65"/>
    <mergeCell ref="B73:D73"/>
    <mergeCell ref="B74:D74"/>
    <mergeCell ref="B75:D75"/>
    <mergeCell ref="B76:D76"/>
    <mergeCell ref="A18:D18"/>
    <mergeCell ref="A19:E19"/>
    <mergeCell ref="A24:E24"/>
    <mergeCell ref="A29:E29"/>
    <mergeCell ref="A35:E35"/>
    <mergeCell ref="A44:E44"/>
    <mergeCell ref="A60:E60"/>
    <mergeCell ref="A67:E67"/>
    <mergeCell ref="A72:E72"/>
    <mergeCell ref="B66:D66"/>
    <mergeCell ref="B69:D69"/>
    <mergeCell ref="B70:D70"/>
  </mergeCells>
  <dataValidations disablePrompts="1" count="1">
    <dataValidation type="whole" allowBlank="1" showInputMessage="1" showErrorMessage="1" sqref="D69:D76 D61:D67 D21:D52 D54:D58">
      <formula1>0</formula1>
      <formula2>2</formula2>
    </dataValidation>
  </dataValidations>
  <pageMargins left="0.7" right="0.7" top="0.75" bottom="0.75" header="0.3" footer="0.3"/>
  <pageSetup scale="77" orientation="portrait" r:id="rId1"/>
</worksheet>
</file>

<file path=xl/worksheets/sheet2.xml><?xml version="1.0" encoding="utf-8"?>
<worksheet xmlns="http://schemas.openxmlformats.org/spreadsheetml/2006/main" xmlns:r="http://schemas.openxmlformats.org/officeDocument/2006/relationships">
  <sheetPr filterMode="1"/>
  <dimension ref="A1:K555"/>
  <sheetViews>
    <sheetView view="pageBreakPreview" zoomScale="90" zoomScaleNormal="91" zoomScaleSheetLayoutView="90" zoomScalePageLayoutView="125" workbookViewId="0">
      <selection activeCell="D526" sqref="D526"/>
    </sheetView>
  </sheetViews>
  <sheetFormatPr defaultColWidth="8.85546875" defaultRowHeight="15"/>
  <cols>
    <col min="1" max="1" width="15.42578125" customWidth="1"/>
    <col min="2" max="2" width="33.5703125" style="9" customWidth="1"/>
    <col min="3" max="3" width="31.85546875" style="9" customWidth="1"/>
    <col min="4" max="4" width="14.85546875" style="191" customWidth="1"/>
    <col min="5" max="5" width="16.7109375" customWidth="1"/>
    <col min="6" max="6" width="34" style="9" customWidth="1"/>
    <col min="7" max="7" width="31.42578125" style="9" customWidth="1"/>
    <col min="8" max="9" width="8.85546875" style="165"/>
  </cols>
  <sheetData>
    <row r="1" spans="1:11" ht="18.75">
      <c r="A1" s="287" t="s">
        <v>457</v>
      </c>
      <c r="B1" s="287"/>
      <c r="C1" s="287"/>
      <c r="D1" s="287"/>
      <c r="E1" s="287"/>
      <c r="F1" s="287"/>
      <c r="G1" s="315"/>
      <c r="H1" s="179"/>
      <c r="I1" s="180"/>
      <c r="J1" s="58"/>
      <c r="K1" s="58"/>
    </row>
    <row r="2" spans="1:11" ht="18.75">
      <c r="A2" s="287" t="s">
        <v>458</v>
      </c>
      <c r="B2" s="287"/>
      <c r="C2" s="287"/>
      <c r="D2" s="287"/>
      <c r="E2" s="287"/>
      <c r="F2" s="287"/>
      <c r="G2" s="315"/>
      <c r="H2" s="179"/>
      <c r="I2" s="180"/>
      <c r="J2" s="58"/>
      <c r="K2" s="58"/>
    </row>
    <row r="3" spans="1:11" ht="30">
      <c r="A3" s="11" t="s">
        <v>459</v>
      </c>
      <c r="B3" s="11" t="s">
        <v>2586</v>
      </c>
      <c r="C3" s="12" t="s">
        <v>460</v>
      </c>
      <c r="D3" s="59" t="s">
        <v>461</v>
      </c>
      <c r="E3" s="12" t="s">
        <v>462</v>
      </c>
      <c r="F3" s="12" t="s">
        <v>463</v>
      </c>
      <c r="G3" s="12" t="s">
        <v>464</v>
      </c>
      <c r="H3" s="179"/>
      <c r="I3" s="180"/>
      <c r="J3" s="58"/>
      <c r="K3" s="58"/>
    </row>
    <row r="4" spans="1:11" ht="18.75">
      <c r="A4" s="8"/>
      <c r="B4" s="302" t="s">
        <v>465</v>
      </c>
      <c r="C4" s="303"/>
      <c r="D4" s="303"/>
      <c r="E4" s="303"/>
      <c r="F4" s="303"/>
      <c r="G4" s="304"/>
      <c r="H4" s="179">
        <f>H5+H16+H32</f>
        <v>0</v>
      </c>
      <c r="I4" s="180">
        <f>I5+I16+I32</f>
        <v>54</v>
      </c>
      <c r="J4" s="58"/>
      <c r="K4" s="58"/>
    </row>
    <row r="5" spans="1:11" ht="15.75">
      <c r="A5" s="8" t="s">
        <v>0</v>
      </c>
      <c r="B5" s="299" t="s">
        <v>71</v>
      </c>
      <c r="C5" s="300"/>
      <c r="D5" s="300"/>
      <c r="E5" s="300"/>
      <c r="F5" s="300"/>
      <c r="G5" s="301"/>
      <c r="H5" s="179">
        <f>SUM(D6:D15)</f>
        <v>0</v>
      </c>
      <c r="I5" s="180">
        <f>COUNT(D6:D15) *2</f>
        <v>20</v>
      </c>
      <c r="J5" s="58"/>
      <c r="K5" s="58"/>
    </row>
    <row r="6" spans="1:11" ht="45">
      <c r="A6" s="8" t="s">
        <v>72</v>
      </c>
      <c r="B6" s="2" t="s">
        <v>73</v>
      </c>
      <c r="C6" s="13" t="s">
        <v>466</v>
      </c>
      <c r="D6" s="221">
        <v>0</v>
      </c>
      <c r="E6" s="14" t="s">
        <v>2284</v>
      </c>
      <c r="F6" s="13" t="s">
        <v>2433</v>
      </c>
      <c r="G6" s="254"/>
      <c r="H6" s="179"/>
      <c r="I6" s="180"/>
      <c r="J6" s="58"/>
      <c r="K6" s="58"/>
    </row>
    <row r="7" spans="1:11" ht="31.5">
      <c r="A7" s="8" t="s">
        <v>74</v>
      </c>
      <c r="B7" s="2" t="s">
        <v>75</v>
      </c>
      <c r="C7" s="13" t="s">
        <v>467</v>
      </c>
      <c r="D7" s="221">
        <v>0</v>
      </c>
      <c r="E7" s="14" t="s">
        <v>2284</v>
      </c>
      <c r="F7" s="13" t="s">
        <v>468</v>
      </c>
      <c r="G7" s="254"/>
      <c r="H7" s="179"/>
      <c r="I7" s="180"/>
      <c r="J7" s="58"/>
      <c r="K7" s="58"/>
    </row>
    <row r="8" spans="1:11" ht="30">
      <c r="A8" s="8"/>
      <c r="B8" s="2"/>
      <c r="C8" s="118" t="s">
        <v>1886</v>
      </c>
      <c r="D8" s="222">
        <v>0</v>
      </c>
      <c r="E8" s="14" t="s">
        <v>2284</v>
      </c>
      <c r="F8" s="9" t="s">
        <v>1888</v>
      </c>
      <c r="G8" s="254"/>
    </row>
    <row r="9" spans="1:11" ht="75">
      <c r="A9" s="8"/>
      <c r="B9" s="2"/>
      <c r="C9" s="23" t="s">
        <v>469</v>
      </c>
      <c r="D9" s="221">
        <v>0</v>
      </c>
      <c r="E9" s="14" t="s">
        <v>2284</v>
      </c>
      <c r="F9" s="23" t="s">
        <v>2434</v>
      </c>
      <c r="G9" s="254"/>
      <c r="H9" s="179"/>
      <c r="I9" s="180"/>
      <c r="J9" s="58"/>
      <c r="K9" s="58"/>
    </row>
    <row r="10" spans="1:11" ht="45">
      <c r="A10" s="8"/>
      <c r="B10" s="2"/>
      <c r="C10" s="13" t="s">
        <v>1884</v>
      </c>
      <c r="D10" s="221">
        <v>0</v>
      </c>
      <c r="E10" s="14" t="s">
        <v>2284</v>
      </c>
      <c r="F10" s="13" t="s">
        <v>2391</v>
      </c>
      <c r="G10" s="254"/>
      <c r="H10" s="179"/>
      <c r="I10" s="180"/>
      <c r="J10" s="58"/>
      <c r="K10" s="58"/>
    </row>
    <row r="11" spans="1:11" ht="30">
      <c r="A11" s="8"/>
      <c r="B11" s="2"/>
      <c r="C11" s="13" t="s">
        <v>1885</v>
      </c>
      <c r="D11" s="221">
        <v>0</v>
      </c>
      <c r="E11" s="14" t="s">
        <v>2284</v>
      </c>
      <c r="F11" s="13" t="s">
        <v>1883</v>
      </c>
      <c r="G11" s="254"/>
      <c r="H11" s="179"/>
      <c r="I11" s="180"/>
      <c r="J11" s="58"/>
      <c r="K11" s="58"/>
    </row>
    <row r="12" spans="1:11" ht="45">
      <c r="A12" s="8" t="s">
        <v>76</v>
      </c>
      <c r="B12" s="2" t="s">
        <v>77</v>
      </c>
      <c r="C12" s="16" t="s">
        <v>470</v>
      </c>
      <c r="D12" s="221">
        <v>0</v>
      </c>
      <c r="E12" s="14" t="s">
        <v>2284</v>
      </c>
      <c r="F12" s="13" t="s">
        <v>471</v>
      </c>
      <c r="G12" s="254" t="s">
        <v>2627</v>
      </c>
      <c r="H12" s="179"/>
      <c r="I12" s="180"/>
      <c r="J12" s="58"/>
      <c r="K12" s="58"/>
    </row>
    <row r="13" spans="1:11" ht="31.5">
      <c r="A13" s="8" t="s">
        <v>78</v>
      </c>
      <c r="B13" s="2" t="s">
        <v>472</v>
      </c>
      <c r="C13" s="16" t="s">
        <v>473</v>
      </c>
      <c r="D13" s="221">
        <v>0</v>
      </c>
      <c r="E13" s="14" t="s">
        <v>2285</v>
      </c>
      <c r="F13" s="13"/>
      <c r="G13" s="254"/>
      <c r="H13" s="179"/>
      <c r="I13" s="180"/>
      <c r="J13" s="58"/>
      <c r="K13" s="58"/>
    </row>
    <row r="14" spans="1:11" ht="45">
      <c r="A14" s="8"/>
      <c r="B14" s="2"/>
      <c r="C14" s="16" t="s">
        <v>474</v>
      </c>
      <c r="D14" s="221">
        <v>0</v>
      </c>
      <c r="E14" s="14" t="s">
        <v>2284</v>
      </c>
      <c r="F14" s="13" t="s">
        <v>475</v>
      </c>
      <c r="G14" s="254"/>
      <c r="H14" s="179"/>
      <c r="I14" s="180"/>
      <c r="J14" s="58"/>
      <c r="K14" s="58"/>
    </row>
    <row r="15" spans="1:11" ht="63">
      <c r="A15" s="8" t="s">
        <v>79</v>
      </c>
      <c r="B15" s="3" t="s">
        <v>476</v>
      </c>
      <c r="C15" s="13" t="s">
        <v>477</v>
      </c>
      <c r="D15" s="221">
        <v>0</v>
      </c>
      <c r="E15" s="14" t="s">
        <v>2284</v>
      </c>
      <c r="F15" s="13"/>
      <c r="G15" s="254"/>
      <c r="H15" s="179"/>
      <c r="I15" s="180"/>
      <c r="J15" s="58"/>
      <c r="K15" s="58"/>
    </row>
    <row r="16" spans="1:11" ht="15.75">
      <c r="A16" s="8" t="s">
        <v>1</v>
      </c>
      <c r="B16" s="299" t="s">
        <v>80</v>
      </c>
      <c r="C16" s="300"/>
      <c r="D16" s="300"/>
      <c r="E16" s="300"/>
      <c r="F16" s="300"/>
      <c r="G16" s="301"/>
      <c r="H16" s="179">
        <f>SUM(D17:D31)</f>
        <v>0</v>
      </c>
      <c r="I16" s="180">
        <f>COUNT(D17:D31)*2</f>
        <v>30</v>
      </c>
      <c r="J16" s="58"/>
      <c r="K16" s="58"/>
    </row>
    <row r="17" spans="1:11" ht="31.5">
      <c r="A17" s="8" t="s">
        <v>81</v>
      </c>
      <c r="B17" s="4" t="s">
        <v>478</v>
      </c>
      <c r="C17" s="13" t="s">
        <v>2595</v>
      </c>
      <c r="D17" s="221">
        <v>0</v>
      </c>
      <c r="E17" s="14" t="s">
        <v>2284</v>
      </c>
      <c r="F17" s="13" t="s">
        <v>479</v>
      </c>
      <c r="G17" s="254"/>
      <c r="H17" s="179"/>
      <c r="I17" s="180"/>
      <c r="J17" s="58"/>
      <c r="K17" s="58"/>
    </row>
    <row r="18" spans="1:11" ht="45">
      <c r="A18" s="8"/>
      <c r="B18" s="4"/>
      <c r="C18" s="13" t="s">
        <v>480</v>
      </c>
      <c r="D18" s="221">
        <v>0</v>
      </c>
      <c r="E18" s="14" t="s">
        <v>2284</v>
      </c>
      <c r="F18" s="13" t="s">
        <v>2392</v>
      </c>
      <c r="G18" s="254"/>
      <c r="H18" s="179"/>
      <c r="I18" s="180"/>
      <c r="J18" s="58"/>
      <c r="K18" s="58"/>
    </row>
    <row r="19" spans="1:11" ht="30">
      <c r="A19" s="8"/>
      <c r="B19" s="4"/>
      <c r="C19" s="13" t="s">
        <v>481</v>
      </c>
      <c r="D19" s="221">
        <v>0</v>
      </c>
      <c r="E19" s="14" t="s">
        <v>2284</v>
      </c>
      <c r="F19" s="13" t="s">
        <v>482</v>
      </c>
      <c r="G19" s="254"/>
      <c r="H19" s="179"/>
      <c r="I19" s="180"/>
      <c r="J19" s="58"/>
      <c r="K19" s="58"/>
    </row>
    <row r="20" spans="1:11" ht="90">
      <c r="A20" s="8"/>
      <c r="B20" s="4"/>
      <c r="C20" s="13" t="s">
        <v>483</v>
      </c>
      <c r="D20" s="221">
        <v>0</v>
      </c>
      <c r="E20" s="14" t="s">
        <v>2284</v>
      </c>
      <c r="F20" s="23" t="s">
        <v>2393</v>
      </c>
      <c r="G20" s="254" t="s">
        <v>2617</v>
      </c>
      <c r="H20" s="179"/>
      <c r="I20" s="180"/>
      <c r="J20" s="58"/>
      <c r="K20" s="58"/>
    </row>
    <row r="21" spans="1:11" ht="31.5">
      <c r="A21" s="8" t="s">
        <v>82</v>
      </c>
      <c r="B21" s="4" t="s">
        <v>484</v>
      </c>
      <c r="C21" s="13" t="s">
        <v>1966</v>
      </c>
      <c r="D21" s="221">
        <v>0</v>
      </c>
      <c r="E21" s="14" t="s">
        <v>2284</v>
      </c>
      <c r="F21" s="13"/>
      <c r="G21" s="254"/>
      <c r="H21" s="179"/>
      <c r="I21" s="180"/>
      <c r="J21" s="58"/>
      <c r="K21" s="58"/>
    </row>
    <row r="22" spans="1:11" ht="30">
      <c r="A22" s="8"/>
      <c r="B22" s="4"/>
      <c r="C22" s="13" t="s">
        <v>485</v>
      </c>
      <c r="D22" s="221">
        <v>0</v>
      </c>
      <c r="E22" s="14" t="s">
        <v>2284</v>
      </c>
      <c r="F22" s="13"/>
      <c r="G22" s="254"/>
      <c r="H22" s="179"/>
      <c r="I22" s="180"/>
      <c r="J22" s="58"/>
      <c r="K22" s="58"/>
    </row>
    <row r="23" spans="1:11" ht="30">
      <c r="A23" s="8"/>
      <c r="B23" s="4"/>
      <c r="C23" s="13" t="s">
        <v>486</v>
      </c>
      <c r="D23" s="221">
        <v>0</v>
      </c>
      <c r="E23" s="14" t="s">
        <v>2284</v>
      </c>
      <c r="F23" s="13"/>
      <c r="G23" s="254"/>
      <c r="H23" s="179"/>
      <c r="I23" s="180"/>
      <c r="J23" s="58"/>
      <c r="K23" s="58"/>
    </row>
    <row r="24" spans="1:11" ht="30">
      <c r="A24" s="8"/>
      <c r="B24" s="4"/>
      <c r="C24" s="13" t="s">
        <v>1914</v>
      </c>
      <c r="D24" s="221">
        <v>0</v>
      </c>
      <c r="E24" s="14" t="s">
        <v>2284</v>
      </c>
      <c r="F24" s="23" t="s">
        <v>1915</v>
      </c>
      <c r="G24" s="254"/>
      <c r="H24" s="179"/>
      <c r="I24" s="180"/>
      <c r="J24" s="58"/>
      <c r="K24" s="58"/>
    </row>
    <row r="25" spans="1:11" ht="45">
      <c r="A25" s="8"/>
      <c r="B25" s="4"/>
      <c r="C25" s="13" t="s">
        <v>1889</v>
      </c>
      <c r="D25" s="221">
        <v>0</v>
      </c>
      <c r="E25" s="14" t="s">
        <v>2284</v>
      </c>
      <c r="F25" s="13" t="s">
        <v>2394</v>
      </c>
      <c r="G25" s="254"/>
      <c r="H25" s="179"/>
      <c r="I25" s="180"/>
      <c r="J25" s="58"/>
      <c r="K25" s="58"/>
    </row>
    <row r="26" spans="1:11" ht="45">
      <c r="A26" s="8" t="s">
        <v>83</v>
      </c>
      <c r="B26" s="4" t="s">
        <v>487</v>
      </c>
      <c r="C26" s="13" t="s">
        <v>1973</v>
      </c>
      <c r="D26" s="221">
        <v>0</v>
      </c>
      <c r="E26" s="14" t="s">
        <v>2284</v>
      </c>
      <c r="F26" s="13"/>
      <c r="G26" s="254"/>
      <c r="H26" s="179"/>
      <c r="I26" s="180"/>
      <c r="J26" s="58"/>
      <c r="K26" s="58"/>
    </row>
    <row r="27" spans="1:11" ht="31.5">
      <c r="A27" s="8" t="s">
        <v>84</v>
      </c>
      <c r="B27" s="4" t="s">
        <v>488</v>
      </c>
      <c r="C27" s="13" t="s">
        <v>1974</v>
      </c>
      <c r="D27" s="221">
        <v>0</v>
      </c>
      <c r="E27" s="14" t="s">
        <v>2284</v>
      </c>
      <c r="F27" s="13" t="s">
        <v>489</v>
      </c>
      <c r="G27" s="254"/>
      <c r="H27" s="179"/>
      <c r="I27" s="180"/>
      <c r="J27" s="58"/>
      <c r="K27" s="58"/>
    </row>
    <row r="28" spans="1:11" ht="41.25" customHeight="1">
      <c r="A28" s="8"/>
      <c r="B28" s="4"/>
      <c r="C28" s="23" t="s">
        <v>2212</v>
      </c>
      <c r="D28" s="221">
        <v>0</v>
      </c>
      <c r="E28" s="14" t="s">
        <v>2284</v>
      </c>
      <c r="F28" s="13"/>
      <c r="G28" s="254"/>
      <c r="H28" s="179"/>
      <c r="I28" s="180"/>
      <c r="J28" s="58"/>
      <c r="K28" s="58"/>
    </row>
    <row r="29" spans="1:11" ht="45">
      <c r="A29" s="8"/>
      <c r="B29" s="4"/>
      <c r="C29" s="23" t="s">
        <v>1916</v>
      </c>
      <c r="D29" s="221">
        <v>0</v>
      </c>
      <c r="E29" s="14" t="s">
        <v>2284</v>
      </c>
      <c r="F29" s="13"/>
      <c r="G29" s="254"/>
      <c r="H29" s="179"/>
      <c r="I29" s="180"/>
      <c r="J29" s="58"/>
      <c r="K29" s="58"/>
    </row>
    <row r="30" spans="1:11" ht="81" customHeight="1">
      <c r="A30" s="8"/>
      <c r="B30" s="4"/>
      <c r="C30" s="17" t="s">
        <v>1975</v>
      </c>
      <c r="D30" s="221">
        <v>0</v>
      </c>
      <c r="E30" s="14" t="s">
        <v>2284</v>
      </c>
      <c r="F30" s="13" t="s">
        <v>1976</v>
      </c>
      <c r="G30" s="254"/>
      <c r="H30" s="179"/>
      <c r="I30" s="180"/>
      <c r="J30" s="58"/>
      <c r="K30" s="58"/>
    </row>
    <row r="31" spans="1:11" ht="31.5">
      <c r="A31" s="8" t="s">
        <v>85</v>
      </c>
      <c r="B31" s="4" t="s">
        <v>490</v>
      </c>
      <c r="C31" s="13" t="s">
        <v>491</v>
      </c>
      <c r="D31" s="221">
        <v>0</v>
      </c>
      <c r="E31" s="14" t="s">
        <v>2284</v>
      </c>
      <c r="F31" s="13" t="s">
        <v>492</v>
      </c>
      <c r="G31" s="254"/>
      <c r="H31" s="179"/>
      <c r="I31" s="180"/>
      <c r="J31" s="58"/>
      <c r="K31" s="58"/>
    </row>
    <row r="32" spans="1:11" ht="19.5" customHeight="1">
      <c r="A32" s="8" t="s">
        <v>2</v>
      </c>
      <c r="B32" s="299" t="s">
        <v>2022</v>
      </c>
      <c r="C32" s="300"/>
      <c r="D32" s="300"/>
      <c r="E32" s="300"/>
      <c r="F32" s="300"/>
      <c r="G32" s="301"/>
      <c r="H32" s="179">
        <f>SUM(D35:D36)</f>
        <v>0</v>
      </c>
      <c r="I32" s="180">
        <f>COUNT(D35:D36)*2</f>
        <v>4</v>
      </c>
      <c r="J32" s="58"/>
      <c r="K32" s="58"/>
    </row>
    <row r="33" spans="1:11" ht="31.5" hidden="1" customHeight="1">
      <c r="A33" s="61" t="s">
        <v>86</v>
      </c>
      <c r="B33" s="4" t="s">
        <v>87</v>
      </c>
      <c r="C33" s="13"/>
      <c r="D33" s="14"/>
      <c r="E33" s="14"/>
      <c r="F33" s="13"/>
      <c r="G33" s="14"/>
      <c r="H33" s="10"/>
      <c r="I33" s="58"/>
      <c r="J33" s="58"/>
      <c r="K33" s="58"/>
    </row>
    <row r="34" spans="1:11" ht="31.5" hidden="1" customHeight="1">
      <c r="A34" s="61" t="s">
        <v>88</v>
      </c>
      <c r="B34" s="4" t="s">
        <v>89</v>
      </c>
      <c r="C34" s="13"/>
      <c r="D34" s="14"/>
      <c r="E34" s="14"/>
      <c r="F34" s="13"/>
      <c r="G34" s="14"/>
      <c r="H34" s="10"/>
      <c r="I34" s="58"/>
      <c r="J34" s="58"/>
      <c r="K34" s="58"/>
    </row>
    <row r="35" spans="1:11" ht="31.5">
      <c r="A35" s="8" t="s">
        <v>90</v>
      </c>
      <c r="B35" s="4" t="s">
        <v>91</v>
      </c>
      <c r="C35" s="13" t="s">
        <v>493</v>
      </c>
      <c r="D35" s="221">
        <v>0</v>
      </c>
      <c r="E35" s="14" t="s">
        <v>2284</v>
      </c>
      <c r="F35" s="13" t="s">
        <v>1982</v>
      </c>
      <c r="G35" s="254"/>
      <c r="H35" s="179"/>
      <c r="I35" s="180"/>
      <c r="J35" s="58"/>
      <c r="K35" s="58"/>
    </row>
    <row r="36" spans="1:11" ht="31.5">
      <c r="A36" s="8" t="s">
        <v>92</v>
      </c>
      <c r="B36" s="4" t="s">
        <v>494</v>
      </c>
      <c r="C36" s="13" t="s">
        <v>495</v>
      </c>
      <c r="D36" s="221">
        <v>0</v>
      </c>
      <c r="E36" s="14" t="s">
        <v>2284</v>
      </c>
      <c r="F36" s="13" t="s">
        <v>496</v>
      </c>
      <c r="G36" s="254" t="s">
        <v>2620</v>
      </c>
      <c r="H36" s="179"/>
      <c r="I36" s="180"/>
      <c r="J36" s="58"/>
      <c r="K36" s="58"/>
    </row>
    <row r="37" spans="1:11" ht="31.5" hidden="1" customHeight="1">
      <c r="A37" s="61" t="s">
        <v>94</v>
      </c>
      <c r="B37" s="4" t="s">
        <v>497</v>
      </c>
      <c r="C37" s="13"/>
      <c r="D37" s="14"/>
      <c r="E37" s="14"/>
      <c r="F37" s="13"/>
      <c r="G37" s="14"/>
      <c r="H37" s="10"/>
      <c r="I37" s="58"/>
      <c r="J37" s="58"/>
      <c r="K37" s="58"/>
    </row>
    <row r="38" spans="1:11" ht="31.5" hidden="1" customHeight="1">
      <c r="A38" s="61" t="s">
        <v>2023</v>
      </c>
      <c r="B38" s="4" t="s">
        <v>2026</v>
      </c>
      <c r="C38" s="13"/>
      <c r="D38" s="14"/>
      <c r="E38" s="14"/>
      <c r="F38" s="13"/>
      <c r="G38" s="14"/>
      <c r="H38" s="10"/>
      <c r="I38" s="58"/>
      <c r="J38" s="58"/>
      <c r="K38" s="58"/>
    </row>
    <row r="39" spans="1:11" ht="31.5" hidden="1" customHeight="1">
      <c r="A39" s="61" t="s">
        <v>2024</v>
      </c>
      <c r="B39" s="4" t="s">
        <v>2025</v>
      </c>
      <c r="C39" s="13"/>
      <c r="D39" s="14"/>
      <c r="E39" s="14"/>
      <c r="F39" s="128"/>
      <c r="G39" s="125"/>
      <c r="H39" s="10"/>
      <c r="I39" s="58"/>
      <c r="J39" s="58"/>
      <c r="K39" s="58"/>
    </row>
    <row r="40" spans="1:11" ht="15.75" hidden="1" customHeight="1">
      <c r="A40" s="61" t="s">
        <v>3</v>
      </c>
      <c r="B40" s="299" t="s">
        <v>4</v>
      </c>
      <c r="C40" s="300"/>
      <c r="D40" s="300"/>
      <c r="E40" s="300"/>
      <c r="F40" s="300"/>
      <c r="G40" s="305"/>
      <c r="H40" s="10"/>
      <c r="I40" s="58"/>
      <c r="J40" s="58"/>
      <c r="K40" s="58"/>
    </row>
    <row r="41" spans="1:11" ht="63" hidden="1" customHeight="1">
      <c r="A41" s="61" t="s">
        <v>95</v>
      </c>
      <c r="B41" s="5" t="s">
        <v>96</v>
      </c>
      <c r="C41" s="13"/>
      <c r="D41" s="14"/>
      <c r="E41" s="14"/>
      <c r="F41" s="13"/>
      <c r="G41" s="14"/>
      <c r="H41" s="10"/>
      <c r="I41" s="58"/>
      <c r="J41" s="58"/>
      <c r="K41" s="58"/>
    </row>
    <row r="42" spans="1:11" ht="63" hidden="1" customHeight="1">
      <c r="A42" s="61" t="s">
        <v>97</v>
      </c>
      <c r="B42" s="5" t="s">
        <v>98</v>
      </c>
      <c r="C42" s="13"/>
      <c r="D42" s="14"/>
      <c r="E42" s="14"/>
      <c r="F42" s="13"/>
      <c r="G42" s="14"/>
      <c r="H42" s="10"/>
      <c r="I42" s="58"/>
      <c r="J42" s="58"/>
      <c r="K42" s="58"/>
    </row>
    <row r="43" spans="1:11" ht="63" hidden="1" customHeight="1">
      <c r="A43" s="61" t="s">
        <v>99</v>
      </c>
      <c r="B43" s="5" t="s">
        <v>100</v>
      </c>
      <c r="C43" s="13"/>
      <c r="D43" s="14"/>
      <c r="E43" s="14"/>
      <c r="F43" s="13"/>
      <c r="G43" s="14"/>
      <c r="H43" s="10"/>
      <c r="I43" s="58"/>
      <c r="J43" s="58"/>
      <c r="K43" s="58"/>
    </row>
    <row r="44" spans="1:11" ht="47.25" hidden="1" customHeight="1">
      <c r="A44" s="61" t="s">
        <v>101</v>
      </c>
      <c r="B44" s="5" t="s">
        <v>102</v>
      </c>
      <c r="C44" s="13"/>
      <c r="D44" s="14"/>
      <c r="E44" s="14"/>
      <c r="F44" s="13"/>
      <c r="G44" s="14"/>
      <c r="H44" s="10"/>
      <c r="I44" s="58"/>
      <c r="J44" s="58"/>
      <c r="K44" s="58"/>
    </row>
    <row r="45" spans="1:11" ht="63" hidden="1" customHeight="1">
      <c r="A45" s="61" t="s">
        <v>103</v>
      </c>
      <c r="B45" s="5" t="s">
        <v>104</v>
      </c>
      <c r="C45" s="13"/>
      <c r="D45" s="14"/>
      <c r="E45" s="14"/>
      <c r="F45" s="13"/>
      <c r="G45" s="14"/>
      <c r="H45" s="10"/>
      <c r="I45" s="58"/>
      <c r="J45" s="58"/>
      <c r="K45" s="58"/>
    </row>
    <row r="46" spans="1:11" ht="47.25" hidden="1" customHeight="1">
      <c r="A46" s="61" t="s">
        <v>105</v>
      </c>
      <c r="B46" s="5" t="s">
        <v>106</v>
      </c>
      <c r="C46" s="13"/>
      <c r="D46" s="14"/>
      <c r="E46" s="14"/>
      <c r="F46" s="13"/>
      <c r="G46" s="14"/>
      <c r="H46" s="10"/>
      <c r="I46" s="58"/>
      <c r="J46" s="58"/>
      <c r="K46" s="58"/>
    </row>
    <row r="47" spans="1:11" ht="63" hidden="1" customHeight="1">
      <c r="A47" s="61" t="s">
        <v>107</v>
      </c>
      <c r="B47" s="5" t="s">
        <v>108</v>
      </c>
      <c r="C47" s="13"/>
      <c r="D47" s="14"/>
      <c r="E47" s="14"/>
      <c r="F47" s="13"/>
      <c r="G47" s="14"/>
      <c r="H47" s="10"/>
      <c r="I47" s="58"/>
      <c r="J47" s="58"/>
      <c r="K47" s="58"/>
    </row>
    <row r="48" spans="1:11" ht="110.25" hidden="1" customHeight="1">
      <c r="A48" s="61" t="s">
        <v>109</v>
      </c>
      <c r="B48" s="5" t="s">
        <v>110</v>
      </c>
      <c r="C48" s="13"/>
      <c r="D48" s="14"/>
      <c r="E48" s="14"/>
      <c r="F48" s="13"/>
      <c r="G48" s="14"/>
      <c r="H48" s="10"/>
      <c r="I48" s="58"/>
      <c r="J48" s="58"/>
      <c r="K48" s="58"/>
    </row>
    <row r="49" spans="1:11" ht="63" hidden="1" customHeight="1">
      <c r="A49" s="61" t="s">
        <v>111</v>
      </c>
      <c r="B49" s="5" t="s">
        <v>498</v>
      </c>
      <c r="C49" s="13"/>
      <c r="D49" s="14"/>
      <c r="E49" s="14"/>
      <c r="F49" s="13"/>
      <c r="G49" s="14"/>
      <c r="H49" s="10"/>
      <c r="I49" s="58"/>
      <c r="J49" s="58"/>
      <c r="K49" s="58"/>
    </row>
    <row r="50" spans="1:11" ht="78.75" hidden="1" customHeight="1">
      <c r="A50" s="61" t="s">
        <v>112</v>
      </c>
      <c r="B50" s="5" t="s">
        <v>113</v>
      </c>
      <c r="C50" s="13"/>
      <c r="D50" s="14"/>
      <c r="E50" s="14"/>
      <c r="F50" s="13"/>
      <c r="G50" s="14"/>
      <c r="H50" s="10"/>
      <c r="I50" s="58"/>
      <c r="J50" s="58"/>
      <c r="K50" s="58"/>
    </row>
    <row r="51" spans="1:11" ht="47.25" hidden="1" customHeight="1">
      <c r="A51" s="61" t="s">
        <v>114</v>
      </c>
      <c r="B51" s="5" t="s">
        <v>115</v>
      </c>
      <c r="C51" s="13"/>
      <c r="D51" s="14"/>
      <c r="E51" s="14"/>
      <c r="F51" s="13"/>
      <c r="G51" s="14"/>
      <c r="H51" s="10"/>
      <c r="I51" s="58"/>
      <c r="J51" s="58"/>
      <c r="K51" s="58"/>
    </row>
    <row r="52" spans="1:11" ht="47.25" hidden="1" customHeight="1">
      <c r="A52" s="61" t="s">
        <v>116</v>
      </c>
      <c r="B52" s="5" t="s">
        <v>499</v>
      </c>
      <c r="C52" s="13"/>
      <c r="D52" s="14"/>
      <c r="E52" s="14"/>
      <c r="F52" s="13"/>
      <c r="G52" s="14"/>
      <c r="H52" s="10"/>
      <c r="I52" s="58"/>
      <c r="J52" s="58"/>
      <c r="K52" s="58"/>
    </row>
    <row r="53" spans="1:11" ht="63" hidden="1" customHeight="1">
      <c r="A53" s="61" t="s">
        <v>117</v>
      </c>
      <c r="B53" s="5" t="s">
        <v>118</v>
      </c>
      <c r="C53" s="13"/>
      <c r="D53" s="14"/>
      <c r="E53" s="14"/>
      <c r="F53" s="13"/>
      <c r="G53" s="14"/>
      <c r="H53" s="10"/>
      <c r="I53" s="58"/>
      <c r="J53" s="58"/>
      <c r="K53" s="58"/>
    </row>
    <row r="54" spans="1:11" ht="47.25" hidden="1" customHeight="1">
      <c r="A54" s="61" t="s">
        <v>119</v>
      </c>
      <c r="B54" s="5" t="s">
        <v>500</v>
      </c>
      <c r="C54" s="13"/>
      <c r="D54" s="14"/>
      <c r="E54" s="14"/>
      <c r="F54" s="13"/>
      <c r="G54" s="14"/>
      <c r="H54" s="10"/>
      <c r="I54" s="58"/>
      <c r="J54" s="58"/>
      <c r="K54" s="58"/>
    </row>
    <row r="55" spans="1:11" ht="47.25" hidden="1" customHeight="1">
      <c r="A55" s="61" t="s">
        <v>120</v>
      </c>
      <c r="B55" s="5" t="s">
        <v>501</v>
      </c>
      <c r="C55" s="13"/>
      <c r="D55" s="14"/>
      <c r="E55" s="14"/>
      <c r="F55" s="13"/>
      <c r="G55" s="14"/>
      <c r="H55" s="10"/>
      <c r="I55" s="58"/>
      <c r="J55" s="58"/>
      <c r="K55" s="58"/>
    </row>
    <row r="56" spans="1:11" ht="18.75">
      <c r="A56" s="8"/>
      <c r="B56" s="302" t="s">
        <v>1877</v>
      </c>
      <c r="C56" s="303"/>
      <c r="D56" s="303"/>
      <c r="E56" s="303"/>
      <c r="F56" s="303"/>
      <c r="G56" s="304"/>
      <c r="H56" s="179">
        <f>H57+H70+H77+H84</f>
        <v>0</v>
      </c>
      <c r="I56" s="180">
        <f>I57+I70++I77+I84</f>
        <v>36</v>
      </c>
      <c r="J56" s="58"/>
      <c r="K56" s="58"/>
    </row>
    <row r="57" spans="1:11" ht="20.25" customHeight="1">
      <c r="A57" s="8" t="s">
        <v>5</v>
      </c>
      <c r="B57" s="299" t="s">
        <v>502</v>
      </c>
      <c r="C57" s="300"/>
      <c r="D57" s="300"/>
      <c r="E57" s="300"/>
      <c r="F57" s="300"/>
      <c r="G57" s="301"/>
      <c r="H57" s="179">
        <f>SUM(D59:D68)</f>
        <v>0</v>
      </c>
      <c r="I57" s="180">
        <f>COUNT(D59:D68)*2</f>
        <v>14</v>
      </c>
      <c r="J57" s="58"/>
      <c r="K57" s="58"/>
    </row>
    <row r="58" spans="1:11" ht="31.5" hidden="1">
      <c r="A58" s="61" t="s">
        <v>121</v>
      </c>
      <c r="B58" s="6" t="s">
        <v>122</v>
      </c>
      <c r="C58" s="13"/>
      <c r="D58" s="65"/>
      <c r="E58" s="14"/>
      <c r="F58" s="13"/>
      <c r="G58" s="14"/>
      <c r="H58" s="10"/>
      <c r="I58" s="58"/>
      <c r="J58" s="58"/>
      <c r="K58" s="58"/>
    </row>
    <row r="59" spans="1:11" ht="47.25">
      <c r="A59" s="8" t="s">
        <v>123</v>
      </c>
      <c r="B59" s="6" t="s">
        <v>503</v>
      </c>
      <c r="C59" s="20" t="s">
        <v>2292</v>
      </c>
      <c r="D59" s="222">
        <v>0</v>
      </c>
      <c r="E59" s="14" t="s">
        <v>2286</v>
      </c>
      <c r="F59" s="13" t="s">
        <v>2213</v>
      </c>
      <c r="G59" s="254"/>
      <c r="H59" s="179"/>
      <c r="I59" s="180"/>
      <c r="J59" s="58"/>
      <c r="K59" s="58"/>
    </row>
    <row r="60" spans="1:11" ht="45">
      <c r="A60" s="8"/>
      <c r="B60" s="6"/>
      <c r="C60" s="21" t="s">
        <v>2287</v>
      </c>
      <c r="D60" s="222">
        <v>0</v>
      </c>
      <c r="E60" s="14" t="s">
        <v>2286</v>
      </c>
      <c r="F60" s="13" t="s">
        <v>2551</v>
      </c>
      <c r="G60" s="254"/>
      <c r="H60" s="179"/>
      <c r="I60" s="180"/>
      <c r="J60" s="58"/>
      <c r="K60" s="58"/>
    </row>
    <row r="61" spans="1:11" ht="45">
      <c r="A61" s="8"/>
      <c r="B61" s="6"/>
      <c r="C61" s="21" t="s">
        <v>504</v>
      </c>
      <c r="D61" s="222">
        <v>0</v>
      </c>
      <c r="E61" s="14" t="s">
        <v>2286</v>
      </c>
      <c r="F61" s="13" t="s">
        <v>505</v>
      </c>
      <c r="G61" s="254"/>
      <c r="H61" s="179"/>
      <c r="I61" s="180"/>
      <c r="J61" s="58"/>
      <c r="K61" s="58"/>
    </row>
    <row r="62" spans="1:11" ht="47.25" hidden="1" customHeight="1">
      <c r="A62" s="61" t="s">
        <v>124</v>
      </c>
      <c r="B62" s="6" t="s">
        <v>506</v>
      </c>
      <c r="C62" s="13"/>
      <c r="D62"/>
      <c r="E62" s="14"/>
      <c r="F62" s="13"/>
      <c r="G62" s="254"/>
      <c r="H62" s="10"/>
      <c r="I62" s="58"/>
      <c r="J62" s="58"/>
      <c r="K62" s="58"/>
    </row>
    <row r="63" spans="1:11" ht="75">
      <c r="A63" s="8" t="s">
        <v>125</v>
      </c>
      <c r="B63" s="142" t="s">
        <v>2390</v>
      </c>
      <c r="C63" s="20" t="s">
        <v>507</v>
      </c>
      <c r="D63" s="222">
        <v>0</v>
      </c>
      <c r="E63" s="14" t="s">
        <v>2293</v>
      </c>
      <c r="F63" s="13" t="s">
        <v>508</v>
      </c>
      <c r="G63" s="254"/>
      <c r="H63" s="179"/>
      <c r="I63" s="180"/>
      <c r="J63" s="58"/>
      <c r="K63" s="58"/>
    </row>
    <row r="64" spans="1:11" ht="47.25" hidden="1" customHeight="1">
      <c r="A64" s="61" t="s">
        <v>127</v>
      </c>
      <c r="B64" s="6" t="s">
        <v>509</v>
      </c>
      <c r="C64" s="49"/>
      <c r="D64"/>
      <c r="E64" s="14"/>
      <c r="F64" s="13"/>
      <c r="G64" s="254"/>
      <c r="H64" s="10"/>
      <c r="I64" s="58"/>
      <c r="J64" s="58"/>
      <c r="K64" s="58"/>
    </row>
    <row r="65" spans="1:11" ht="63" hidden="1" customHeight="1">
      <c r="A65" s="61" t="s">
        <v>128</v>
      </c>
      <c r="B65" s="2" t="s">
        <v>510</v>
      </c>
      <c r="C65" s="13"/>
      <c r="D65" s="119"/>
      <c r="E65" s="14"/>
      <c r="F65" s="13"/>
      <c r="G65" s="254"/>
      <c r="H65" s="10"/>
      <c r="I65" s="58"/>
      <c r="J65" s="58"/>
      <c r="K65" s="58"/>
    </row>
    <row r="66" spans="1:11" ht="47.25">
      <c r="A66" s="8" t="s">
        <v>129</v>
      </c>
      <c r="B66" s="2" t="s">
        <v>511</v>
      </c>
      <c r="C66" s="20" t="s">
        <v>512</v>
      </c>
      <c r="D66" s="222">
        <v>0</v>
      </c>
      <c r="E66" s="14" t="s">
        <v>2289</v>
      </c>
      <c r="F66" s="13" t="s">
        <v>513</v>
      </c>
      <c r="G66" s="254"/>
      <c r="H66" s="179"/>
      <c r="I66" s="180"/>
      <c r="J66" s="58"/>
      <c r="K66" s="58"/>
    </row>
    <row r="67" spans="1:11" ht="45">
      <c r="A67" s="8"/>
      <c r="B67" s="2"/>
      <c r="C67" s="20" t="s">
        <v>514</v>
      </c>
      <c r="D67" s="222">
        <v>0</v>
      </c>
      <c r="E67" s="14" t="s">
        <v>2290</v>
      </c>
      <c r="F67" s="13"/>
      <c r="G67" s="254"/>
      <c r="H67" s="179"/>
      <c r="I67" s="180"/>
      <c r="J67" s="58"/>
      <c r="K67" s="58"/>
    </row>
    <row r="68" spans="1:11" ht="75">
      <c r="A68" s="8"/>
      <c r="B68" s="2"/>
      <c r="C68" s="20" t="s">
        <v>515</v>
      </c>
      <c r="D68" s="222">
        <v>0</v>
      </c>
      <c r="E68" s="14" t="s">
        <v>2295</v>
      </c>
      <c r="F68" s="13"/>
      <c r="G68" s="254" t="s">
        <v>2628</v>
      </c>
      <c r="H68" s="179"/>
      <c r="I68" s="180"/>
      <c r="J68" s="58"/>
      <c r="K68" s="58"/>
    </row>
    <row r="69" spans="1:11" ht="47.25" hidden="1" customHeight="1">
      <c r="A69" s="61" t="s">
        <v>130</v>
      </c>
      <c r="B69" s="2" t="s">
        <v>516</v>
      </c>
      <c r="C69" s="13"/>
      <c r="D69" s="101"/>
      <c r="E69" s="14"/>
      <c r="F69" s="13"/>
      <c r="G69" s="14"/>
      <c r="H69" s="10"/>
      <c r="I69" s="58"/>
      <c r="J69" s="58"/>
      <c r="K69" s="58"/>
    </row>
    <row r="70" spans="1:11" ht="15.75">
      <c r="A70" s="8" t="s">
        <v>6</v>
      </c>
      <c r="B70" s="299" t="s">
        <v>7</v>
      </c>
      <c r="C70" s="300"/>
      <c r="D70" s="300"/>
      <c r="E70" s="300"/>
      <c r="F70" s="300"/>
      <c r="G70" s="301"/>
      <c r="H70" s="179">
        <f>SUM(D71:D75)</f>
        <v>0</v>
      </c>
      <c r="I70" s="180">
        <f>COUNT(D71:D75)*2</f>
        <v>8</v>
      </c>
      <c r="J70" s="58"/>
      <c r="K70" s="58"/>
    </row>
    <row r="71" spans="1:11" ht="45">
      <c r="A71" s="8" t="s">
        <v>131</v>
      </c>
      <c r="B71" s="2" t="s">
        <v>517</v>
      </c>
      <c r="C71" s="13" t="s">
        <v>518</v>
      </c>
      <c r="D71" s="221">
        <v>0</v>
      </c>
      <c r="E71" s="14" t="s">
        <v>2304</v>
      </c>
      <c r="F71" s="13"/>
      <c r="G71" s="254"/>
      <c r="H71" s="179"/>
      <c r="I71" s="180"/>
      <c r="J71" s="58"/>
      <c r="K71" s="58"/>
    </row>
    <row r="72" spans="1:11" ht="30">
      <c r="A72" s="8"/>
      <c r="B72" s="2"/>
      <c r="C72" s="120" t="s">
        <v>519</v>
      </c>
      <c r="D72" s="221">
        <v>0</v>
      </c>
      <c r="E72" s="14" t="s">
        <v>2286</v>
      </c>
      <c r="F72" s="13" t="s">
        <v>520</v>
      </c>
      <c r="G72" s="254" t="s">
        <v>2629</v>
      </c>
      <c r="H72" s="179"/>
      <c r="I72" s="180"/>
      <c r="J72" s="58"/>
      <c r="K72" s="58"/>
    </row>
    <row r="73" spans="1:11" ht="30">
      <c r="A73" s="8"/>
      <c r="B73" s="2"/>
      <c r="C73" s="13" t="s">
        <v>521</v>
      </c>
      <c r="D73" s="221">
        <v>0</v>
      </c>
      <c r="E73" s="14" t="s">
        <v>2286</v>
      </c>
      <c r="F73" s="13"/>
      <c r="G73" s="254"/>
      <c r="H73" s="179"/>
      <c r="I73" s="180"/>
      <c r="J73" s="58"/>
      <c r="K73" s="58"/>
    </row>
    <row r="74" spans="1:11" ht="78.75" hidden="1" customHeight="1">
      <c r="A74" s="61" t="s">
        <v>132</v>
      </c>
      <c r="B74" s="2" t="s">
        <v>522</v>
      </c>
      <c r="C74" s="13"/>
      <c r="D74" s="14"/>
      <c r="E74" s="14"/>
      <c r="F74" s="13"/>
      <c r="G74" s="254"/>
      <c r="H74" s="10"/>
      <c r="I74" s="58"/>
      <c r="J74" s="58"/>
      <c r="K74" s="58"/>
    </row>
    <row r="75" spans="1:11" ht="31.5">
      <c r="A75" s="8" t="s">
        <v>133</v>
      </c>
      <c r="B75" s="2" t="s">
        <v>134</v>
      </c>
      <c r="C75" s="22" t="s">
        <v>523</v>
      </c>
      <c r="D75" s="221">
        <v>0</v>
      </c>
      <c r="E75" s="14" t="s">
        <v>2286</v>
      </c>
      <c r="F75" s="13"/>
      <c r="G75" s="254"/>
      <c r="H75" s="179"/>
      <c r="I75" s="180"/>
      <c r="J75" s="58"/>
      <c r="K75" s="58"/>
    </row>
    <row r="76" spans="1:11" ht="47.25" hidden="1" customHeight="1">
      <c r="A76" s="61" t="s">
        <v>135</v>
      </c>
      <c r="B76" s="2" t="s">
        <v>136</v>
      </c>
      <c r="C76" s="13"/>
      <c r="D76" s="14"/>
      <c r="E76" s="14"/>
      <c r="F76" s="13"/>
      <c r="G76" s="14"/>
      <c r="H76" s="10"/>
      <c r="I76" s="58"/>
      <c r="J76" s="58"/>
      <c r="K76" s="58"/>
    </row>
    <row r="77" spans="1:11" ht="15.75">
      <c r="A77" s="8" t="s">
        <v>8</v>
      </c>
      <c r="B77" s="299" t="s">
        <v>137</v>
      </c>
      <c r="C77" s="300"/>
      <c r="D77" s="300"/>
      <c r="E77" s="300"/>
      <c r="F77" s="300"/>
      <c r="G77" s="301"/>
      <c r="H77" s="181">
        <f>SUM(D78:D82)</f>
        <v>0</v>
      </c>
      <c r="I77" s="180">
        <f>COUNT(D78:D82)*2</f>
        <v>10</v>
      </c>
      <c r="J77" s="58"/>
      <c r="K77" s="58"/>
    </row>
    <row r="78" spans="1:11" ht="31.5">
      <c r="A78" s="8" t="s">
        <v>138</v>
      </c>
      <c r="B78" s="2" t="s">
        <v>139</v>
      </c>
      <c r="C78" s="20" t="s">
        <v>524</v>
      </c>
      <c r="D78" s="221">
        <v>0</v>
      </c>
      <c r="E78" s="14" t="s">
        <v>2286</v>
      </c>
      <c r="F78" s="13"/>
      <c r="G78" s="254"/>
      <c r="H78" s="179"/>
      <c r="I78" s="180"/>
      <c r="J78" s="58"/>
      <c r="K78" s="58"/>
    </row>
    <row r="79" spans="1:11" ht="30">
      <c r="A79" s="8"/>
      <c r="B79" s="2"/>
      <c r="C79" s="20" t="s">
        <v>525</v>
      </c>
      <c r="D79" s="221">
        <v>0</v>
      </c>
      <c r="E79" s="14" t="s">
        <v>2286</v>
      </c>
      <c r="F79" s="13"/>
      <c r="G79" s="254"/>
      <c r="H79" s="179"/>
      <c r="I79" s="180"/>
      <c r="J79" s="58"/>
      <c r="K79" s="58"/>
    </row>
    <row r="80" spans="1:11" ht="30">
      <c r="A80" s="8"/>
      <c r="B80" s="2"/>
      <c r="C80" s="13" t="s">
        <v>1890</v>
      </c>
      <c r="D80" s="221">
        <v>0</v>
      </c>
      <c r="E80" s="14" t="s">
        <v>2286</v>
      </c>
      <c r="F80" s="13"/>
      <c r="G80" s="254" t="s">
        <v>2630</v>
      </c>
      <c r="H80" s="179"/>
      <c r="I80" s="180"/>
      <c r="J80" s="58"/>
      <c r="K80" s="58"/>
    </row>
    <row r="81" spans="1:11" ht="60">
      <c r="A81" s="8" t="s">
        <v>140</v>
      </c>
      <c r="B81" s="2" t="s">
        <v>526</v>
      </c>
      <c r="C81" s="18" t="s">
        <v>2019</v>
      </c>
      <c r="D81" s="221">
        <v>0</v>
      </c>
      <c r="E81" s="14" t="s">
        <v>2293</v>
      </c>
      <c r="F81" s="13" t="s">
        <v>2395</v>
      </c>
      <c r="G81" s="254"/>
      <c r="H81" s="179"/>
      <c r="I81" s="180"/>
      <c r="J81" s="58"/>
      <c r="K81" s="58"/>
    </row>
    <row r="82" spans="1:11" ht="63">
      <c r="A82" s="8" t="s">
        <v>141</v>
      </c>
      <c r="B82" s="2" t="s">
        <v>527</v>
      </c>
      <c r="C82" s="13" t="s">
        <v>2309</v>
      </c>
      <c r="D82" s="221">
        <v>0</v>
      </c>
      <c r="E82" s="14" t="s">
        <v>2308</v>
      </c>
      <c r="F82" s="13"/>
      <c r="G82" s="254"/>
      <c r="H82" s="179"/>
      <c r="I82" s="180"/>
      <c r="J82" s="58"/>
      <c r="K82" s="58"/>
    </row>
    <row r="83" spans="1:11" ht="78.75" hidden="1">
      <c r="A83" s="61" t="s">
        <v>142</v>
      </c>
      <c r="B83" s="2" t="s">
        <v>529</v>
      </c>
      <c r="C83" s="118"/>
      <c r="D83" s="119"/>
      <c r="E83" s="119"/>
      <c r="F83" s="118"/>
      <c r="G83" s="14"/>
      <c r="H83" s="10"/>
      <c r="I83" s="58"/>
      <c r="J83" s="58"/>
      <c r="K83" s="58"/>
    </row>
    <row r="84" spans="1:11" ht="15.75">
      <c r="A84" s="8" t="s">
        <v>9</v>
      </c>
      <c r="B84" s="299" t="s">
        <v>10</v>
      </c>
      <c r="C84" s="300"/>
      <c r="D84" s="300"/>
      <c r="E84" s="300"/>
      <c r="F84" s="300"/>
      <c r="G84" s="301"/>
      <c r="H84" s="179">
        <f>SUM(D85:D88)</f>
        <v>0</v>
      </c>
      <c r="I84" s="180">
        <f>COUNT(D85:D88)*2</f>
        <v>4</v>
      </c>
      <c r="J84" s="58"/>
      <c r="K84" s="58"/>
    </row>
    <row r="85" spans="1:11" ht="63">
      <c r="A85" s="8" t="s">
        <v>143</v>
      </c>
      <c r="B85" s="2" t="s">
        <v>531</v>
      </c>
      <c r="C85" s="13" t="s">
        <v>532</v>
      </c>
      <c r="D85" s="221">
        <v>0</v>
      </c>
      <c r="E85" s="14" t="s">
        <v>2296</v>
      </c>
      <c r="F85" s="13" t="s">
        <v>2396</v>
      </c>
      <c r="G85" s="254"/>
      <c r="H85" s="179"/>
      <c r="I85" s="180"/>
      <c r="J85" s="58"/>
      <c r="K85" s="58"/>
    </row>
    <row r="86" spans="1:11" ht="63" hidden="1" customHeight="1">
      <c r="A86" s="61" t="s">
        <v>144</v>
      </c>
      <c r="B86" s="2" t="s">
        <v>533</v>
      </c>
      <c r="C86" s="13"/>
      <c r="D86" s="14"/>
      <c r="E86" s="14"/>
      <c r="F86" s="13"/>
      <c r="G86" s="254"/>
      <c r="H86" s="10"/>
      <c r="I86" s="58"/>
      <c r="J86" s="58"/>
      <c r="K86" s="58"/>
    </row>
    <row r="87" spans="1:11" ht="47.25" hidden="1" customHeight="1">
      <c r="A87" s="61" t="s">
        <v>145</v>
      </c>
      <c r="B87" s="2" t="s">
        <v>534</v>
      </c>
      <c r="C87" s="13"/>
      <c r="D87" s="14"/>
      <c r="E87" s="14"/>
      <c r="F87" s="13"/>
      <c r="G87" s="254"/>
      <c r="H87" s="10"/>
      <c r="I87" s="58"/>
      <c r="J87" s="58"/>
      <c r="K87" s="58"/>
    </row>
    <row r="88" spans="1:11" ht="63" customHeight="1">
      <c r="A88" s="8" t="s">
        <v>146</v>
      </c>
      <c r="B88" s="2" t="s">
        <v>535</v>
      </c>
      <c r="C88" s="13" t="s">
        <v>1583</v>
      </c>
      <c r="D88" s="221">
        <v>0</v>
      </c>
      <c r="E88" s="14" t="s">
        <v>2284</v>
      </c>
      <c r="F88" s="13"/>
      <c r="G88" s="254"/>
      <c r="H88" s="179"/>
      <c r="I88" s="180"/>
      <c r="J88" s="58"/>
      <c r="K88" s="58"/>
    </row>
    <row r="89" spans="1:11" ht="78.75" hidden="1" customHeight="1">
      <c r="A89" s="61" t="s">
        <v>147</v>
      </c>
      <c r="B89" s="2" t="s">
        <v>536</v>
      </c>
      <c r="C89" s="13"/>
      <c r="D89" s="14"/>
      <c r="E89" s="14"/>
      <c r="F89" s="13"/>
      <c r="G89" s="14"/>
      <c r="H89" s="10"/>
      <c r="I89" s="58"/>
      <c r="J89" s="58"/>
      <c r="K89" s="58"/>
    </row>
    <row r="90" spans="1:11" ht="18.75">
      <c r="A90" s="8"/>
      <c r="B90" s="302" t="s">
        <v>537</v>
      </c>
      <c r="C90" s="303"/>
      <c r="D90" s="303"/>
      <c r="E90" s="303"/>
      <c r="F90" s="303"/>
      <c r="G90" s="304"/>
      <c r="H90" s="179">
        <f>H91+H106+H111+H120++H127</f>
        <v>0</v>
      </c>
      <c r="I90" s="180">
        <f>I91+I106+I111+I120+I127</f>
        <v>74</v>
      </c>
      <c r="J90" s="58"/>
      <c r="K90" s="58"/>
    </row>
    <row r="91" spans="1:11" ht="15.75">
      <c r="A91" s="8" t="s">
        <v>11</v>
      </c>
      <c r="B91" s="299" t="s">
        <v>12</v>
      </c>
      <c r="C91" s="300"/>
      <c r="D91" s="300"/>
      <c r="E91" s="300"/>
      <c r="F91" s="300"/>
      <c r="G91" s="301"/>
      <c r="H91" s="179">
        <f>SUM(D92:D103)</f>
        <v>0</v>
      </c>
      <c r="I91" s="180">
        <f>COUNT(D92:D103)*2</f>
        <v>24</v>
      </c>
      <c r="J91" s="58"/>
      <c r="K91" s="58"/>
    </row>
    <row r="92" spans="1:11" ht="31.5">
      <c r="A92" s="8" t="s">
        <v>148</v>
      </c>
      <c r="B92" s="2" t="s">
        <v>149</v>
      </c>
      <c r="C92" s="13" t="s">
        <v>538</v>
      </c>
      <c r="D92" s="221">
        <v>0</v>
      </c>
      <c r="E92" s="14" t="s">
        <v>2293</v>
      </c>
      <c r="F92" s="18" t="s">
        <v>2214</v>
      </c>
      <c r="G92" s="254"/>
      <c r="H92" s="179"/>
      <c r="I92" s="180"/>
      <c r="J92" s="58"/>
      <c r="K92" s="58"/>
    </row>
    <row r="93" spans="1:11" ht="31.5">
      <c r="A93" s="8" t="s">
        <v>150</v>
      </c>
      <c r="B93" s="6" t="s">
        <v>151</v>
      </c>
      <c r="C93" s="13" t="s">
        <v>2040</v>
      </c>
      <c r="D93" s="221">
        <v>0</v>
      </c>
      <c r="E93" s="14" t="s">
        <v>2286</v>
      </c>
      <c r="F93" s="13" t="s">
        <v>2041</v>
      </c>
      <c r="G93" s="254"/>
      <c r="H93" s="179"/>
      <c r="I93" s="180"/>
      <c r="J93" s="58"/>
      <c r="K93" s="58"/>
    </row>
    <row r="94" spans="1:11" ht="45">
      <c r="A94" s="8"/>
      <c r="B94" s="6"/>
      <c r="C94" s="13" t="s">
        <v>539</v>
      </c>
      <c r="D94" s="221">
        <v>0</v>
      </c>
      <c r="E94" s="14" t="s">
        <v>2286</v>
      </c>
      <c r="F94" s="13"/>
      <c r="G94" s="254"/>
      <c r="H94" s="179"/>
      <c r="I94" s="180"/>
      <c r="J94" s="58"/>
      <c r="K94" s="58"/>
    </row>
    <row r="95" spans="1:11" ht="45.75" customHeight="1">
      <c r="A95" s="8"/>
      <c r="B95" s="6"/>
      <c r="C95" s="13" t="s">
        <v>2021</v>
      </c>
      <c r="D95" s="221">
        <v>0</v>
      </c>
      <c r="E95" s="14" t="s">
        <v>2286</v>
      </c>
      <c r="F95" s="13"/>
      <c r="G95" s="254"/>
      <c r="H95" s="179"/>
      <c r="I95" s="180"/>
      <c r="J95" s="58"/>
      <c r="K95" s="58"/>
    </row>
    <row r="96" spans="1:11" ht="15.75">
      <c r="A96" s="8"/>
      <c r="B96" s="6"/>
      <c r="C96" s="13" t="s">
        <v>540</v>
      </c>
      <c r="D96" s="221">
        <v>0</v>
      </c>
      <c r="E96" s="14" t="s">
        <v>2286</v>
      </c>
      <c r="F96" s="13" t="s">
        <v>2397</v>
      </c>
      <c r="G96" s="254"/>
      <c r="H96" s="179"/>
      <c r="I96" s="180"/>
      <c r="J96" s="58"/>
      <c r="K96" s="58"/>
    </row>
    <row r="97" spans="1:11" ht="47.25">
      <c r="A97" s="8" t="s">
        <v>152</v>
      </c>
      <c r="B97" s="2" t="s">
        <v>541</v>
      </c>
      <c r="C97" s="23" t="s">
        <v>542</v>
      </c>
      <c r="D97" s="221">
        <v>0</v>
      </c>
      <c r="E97" s="14" t="s">
        <v>2286</v>
      </c>
      <c r="F97" s="13"/>
      <c r="G97" s="254"/>
      <c r="H97" s="179"/>
      <c r="I97" s="180"/>
      <c r="J97" s="58"/>
      <c r="K97" s="58"/>
    </row>
    <row r="98" spans="1:11" ht="30">
      <c r="A98" s="8"/>
      <c r="B98" s="2"/>
      <c r="C98" s="13" t="s">
        <v>2398</v>
      </c>
      <c r="D98" s="221">
        <v>0</v>
      </c>
      <c r="E98" s="14" t="s">
        <v>2286</v>
      </c>
      <c r="F98" s="13"/>
      <c r="G98" s="254"/>
      <c r="H98" s="179"/>
      <c r="I98" s="180"/>
      <c r="J98" s="58"/>
      <c r="K98" s="58"/>
    </row>
    <row r="99" spans="1:11" ht="30">
      <c r="A99" s="8"/>
      <c r="B99" s="2"/>
      <c r="C99" s="13" t="s">
        <v>544</v>
      </c>
      <c r="D99" s="221">
        <v>0</v>
      </c>
      <c r="E99" s="14" t="s">
        <v>2286</v>
      </c>
      <c r="F99" s="13"/>
      <c r="G99" s="254"/>
      <c r="H99" s="179"/>
      <c r="I99" s="180"/>
      <c r="J99" s="58"/>
      <c r="K99" s="58"/>
    </row>
    <row r="100" spans="1:11" ht="15.75">
      <c r="A100" s="8"/>
      <c r="B100" s="2"/>
      <c r="C100" s="13" t="s">
        <v>543</v>
      </c>
      <c r="D100" s="221">
        <v>0</v>
      </c>
      <c r="E100" s="14" t="s">
        <v>2286</v>
      </c>
      <c r="F100" s="13"/>
      <c r="G100" s="254"/>
      <c r="H100" s="179"/>
      <c r="I100" s="180"/>
      <c r="J100" s="58"/>
      <c r="K100" s="58"/>
    </row>
    <row r="101" spans="1:11" ht="36" customHeight="1">
      <c r="A101" s="8"/>
      <c r="B101" s="2"/>
      <c r="C101" s="23" t="s">
        <v>2039</v>
      </c>
      <c r="D101" s="221">
        <v>0</v>
      </c>
      <c r="E101" s="14" t="s">
        <v>2286</v>
      </c>
      <c r="F101" s="13"/>
      <c r="G101" s="254"/>
      <c r="H101" s="179"/>
      <c r="I101" s="180"/>
      <c r="J101" s="58"/>
      <c r="K101" s="58"/>
    </row>
    <row r="102" spans="1:11" ht="30">
      <c r="A102" s="8"/>
      <c r="B102" s="2"/>
      <c r="C102" s="23" t="s">
        <v>545</v>
      </c>
      <c r="D102" s="221">
        <v>0</v>
      </c>
      <c r="E102" s="14" t="s">
        <v>2286</v>
      </c>
      <c r="F102" s="13"/>
      <c r="G102" s="254"/>
      <c r="H102" s="179"/>
      <c r="I102" s="180"/>
      <c r="J102" s="58"/>
      <c r="K102" s="58"/>
    </row>
    <row r="103" spans="1:11" ht="15.75">
      <c r="A103" s="8"/>
      <c r="B103" s="2"/>
      <c r="C103" s="18" t="s">
        <v>1242</v>
      </c>
      <c r="D103" s="221">
        <v>0</v>
      </c>
      <c r="E103" s="26" t="s">
        <v>2286</v>
      </c>
      <c r="F103" s="13"/>
      <c r="G103" s="254"/>
      <c r="H103" s="179"/>
      <c r="I103" s="180"/>
      <c r="J103" s="58"/>
      <c r="K103" s="58"/>
    </row>
    <row r="104" spans="1:11" ht="47.25" hidden="1">
      <c r="A104" s="102" t="s">
        <v>153</v>
      </c>
      <c r="B104" s="2" t="s">
        <v>154</v>
      </c>
      <c r="C104" s="23"/>
      <c r="D104" s="14"/>
      <c r="E104" s="14"/>
      <c r="F104" s="13"/>
      <c r="G104" s="14"/>
      <c r="H104" s="10"/>
      <c r="I104" s="58"/>
      <c r="J104" s="58"/>
      <c r="K104" s="58"/>
    </row>
    <row r="105" spans="1:11" ht="47.25" hidden="1" customHeight="1">
      <c r="A105" s="61" t="s">
        <v>155</v>
      </c>
      <c r="B105" s="2" t="s">
        <v>156</v>
      </c>
      <c r="C105" s="13"/>
      <c r="D105" s="14"/>
      <c r="E105" s="14"/>
      <c r="F105" s="13"/>
      <c r="G105" s="14"/>
      <c r="H105" s="10"/>
      <c r="I105" s="58"/>
      <c r="J105" s="58"/>
      <c r="K105" s="58"/>
    </row>
    <row r="106" spans="1:11" ht="15.75">
      <c r="A106" s="8" t="s">
        <v>13</v>
      </c>
      <c r="B106" s="299" t="s">
        <v>157</v>
      </c>
      <c r="C106" s="300"/>
      <c r="D106" s="300"/>
      <c r="E106" s="300"/>
      <c r="F106" s="300"/>
      <c r="G106" s="301"/>
      <c r="H106" s="179">
        <f>SUM(D108:D110)</f>
        <v>0</v>
      </c>
      <c r="I106" s="180">
        <f>COUNT(D108:D110)*2</f>
        <v>6</v>
      </c>
      <c r="J106" s="58"/>
      <c r="K106" s="58"/>
    </row>
    <row r="107" spans="1:11" ht="47.25" hidden="1" customHeight="1">
      <c r="A107" s="61" t="s">
        <v>158</v>
      </c>
      <c r="B107" s="6" t="s">
        <v>546</v>
      </c>
      <c r="C107" s="13"/>
      <c r="D107" s="14"/>
      <c r="E107" s="14"/>
      <c r="F107" s="13"/>
      <c r="G107" s="14"/>
      <c r="H107" s="10"/>
      <c r="I107" s="58"/>
      <c r="J107" s="58"/>
      <c r="K107" s="58"/>
    </row>
    <row r="108" spans="1:11" ht="45">
      <c r="A108" s="8" t="s">
        <v>159</v>
      </c>
      <c r="B108" s="6" t="s">
        <v>160</v>
      </c>
      <c r="C108" s="20" t="s">
        <v>547</v>
      </c>
      <c r="D108" s="221">
        <v>0</v>
      </c>
      <c r="E108" s="14" t="s">
        <v>2286</v>
      </c>
      <c r="F108" s="13" t="s">
        <v>1891</v>
      </c>
      <c r="G108" s="254"/>
      <c r="H108" s="179"/>
      <c r="I108" s="180"/>
      <c r="J108" s="58"/>
      <c r="K108" s="58"/>
    </row>
    <row r="109" spans="1:11" ht="31.5">
      <c r="A109" s="8" t="s">
        <v>161</v>
      </c>
      <c r="B109" s="6" t="s">
        <v>548</v>
      </c>
      <c r="C109" s="27" t="s">
        <v>549</v>
      </c>
      <c r="D109" s="221">
        <v>0</v>
      </c>
      <c r="E109" s="14" t="s">
        <v>2286</v>
      </c>
      <c r="F109" s="18"/>
      <c r="G109" s="254"/>
      <c r="H109" s="179"/>
      <c r="I109" s="180"/>
      <c r="J109" s="58"/>
      <c r="K109" s="58"/>
    </row>
    <row r="110" spans="1:11" ht="47.25">
      <c r="A110" s="8" t="s">
        <v>162</v>
      </c>
      <c r="B110" s="6" t="s">
        <v>550</v>
      </c>
      <c r="C110" s="16" t="s">
        <v>551</v>
      </c>
      <c r="D110" s="221">
        <v>0</v>
      </c>
      <c r="E110" s="14" t="s">
        <v>2286</v>
      </c>
      <c r="F110" s="18"/>
      <c r="G110" s="254"/>
      <c r="H110" s="179"/>
      <c r="I110" s="180"/>
      <c r="J110" s="58"/>
      <c r="K110" s="58"/>
    </row>
    <row r="111" spans="1:11" ht="15.75">
      <c r="A111" s="8" t="s">
        <v>14</v>
      </c>
      <c r="B111" s="299" t="s">
        <v>163</v>
      </c>
      <c r="C111" s="300"/>
      <c r="D111" s="300"/>
      <c r="E111" s="300"/>
      <c r="F111" s="300"/>
      <c r="G111" s="301"/>
      <c r="H111" s="179">
        <f>SUM(D112:D119)</f>
        <v>0</v>
      </c>
      <c r="I111" s="180">
        <f>COUNT(D112:D119)*2</f>
        <v>12</v>
      </c>
      <c r="J111" s="58"/>
      <c r="K111" s="58"/>
    </row>
    <row r="112" spans="1:11" ht="47.25">
      <c r="A112" s="8" t="s">
        <v>164</v>
      </c>
      <c r="B112" s="2" t="s">
        <v>165</v>
      </c>
      <c r="C112" s="13" t="s">
        <v>552</v>
      </c>
      <c r="D112" s="221">
        <v>0</v>
      </c>
      <c r="E112" s="14" t="s">
        <v>2289</v>
      </c>
      <c r="F112" s="13" t="s">
        <v>553</v>
      </c>
      <c r="G112" s="254" t="s">
        <v>2631</v>
      </c>
      <c r="H112" s="179"/>
      <c r="I112" s="180"/>
      <c r="J112" s="58"/>
      <c r="K112" s="58"/>
    </row>
    <row r="113" spans="1:11" ht="47.25">
      <c r="A113" s="8" t="s">
        <v>166</v>
      </c>
      <c r="B113" s="2" t="s">
        <v>167</v>
      </c>
      <c r="C113" s="13" t="s">
        <v>554</v>
      </c>
      <c r="D113" s="221">
        <v>0</v>
      </c>
      <c r="E113" s="14" t="s">
        <v>2288</v>
      </c>
      <c r="F113" s="13" t="s">
        <v>2050</v>
      </c>
      <c r="G113" s="254"/>
      <c r="H113" s="179"/>
      <c r="I113" s="180"/>
      <c r="J113" s="58"/>
      <c r="K113" s="58"/>
    </row>
    <row r="114" spans="1:11" ht="45">
      <c r="A114" s="8"/>
      <c r="B114" s="2"/>
      <c r="C114" s="13" t="s">
        <v>555</v>
      </c>
      <c r="D114" s="221">
        <v>0</v>
      </c>
      <c r="E114" s="14" t="s">
        <v>2288</v>
      </c>
      <c r="F114" s="13"/>
      <c r="G114" s="254"/>
      <c r="H114" s="179"/>
      <c r="I114" s="180"/>
      <c r="J114" s="58"/>
      <c r="K114" s="58"/>
    </row>
    <row r="115" spans="1:11" ht="31.5" hidden="1">
      <c r="A115" s="61" t="s">
        <v>168</v>
      </c>
      <c r="B115" s="2" t="s">
        <v>169</v>
      </c>
      <c r="D115" s="14"/>
      <c r="E115" s="14"/>
      <c r="F115" s="13"/>
      <c r="G115" s="254"/>
      <c r="H115" s="10"/>
      <c r="I115" s="58"/>
      <c r="J115" s="58"/>
      <c r="K115" s="58"/>
    </row>
    <row r="116" spans="1:11" ht="31.5" hidden="1" customHeight="1">
      <c r="A116" s="61" t="s">
        <v>170</v>
      </c>
      <c r="B116" s="2" t="s">
        <v>171</v>
      </c>
      <c r="C116" s="13"/>
      <c r="D116" s="14"/>
      <c r="E116" s="14"/>
      <c r="F116" s="13"/>
      <c r="G116" s="254"/>
      <c r="H116" s="10"/>
      <c r="I116" s="58"/>
      <c r="J116" s="58"/>
      <c r="K116" s="58"/>
    </row>
    <row r="117" spans="1:11" ht="63" customHeight="1">
      <c r="A117" s="8" t="s">
        <v>172</v>
      </c>
      <c r="B117" s="5" t="s">
        <v>1879</v>
      </c>
      <c r="C117" s="13" t="s">
        <v>2215</v>
      </c>
      <c r="D117" s="221">
        <v>0</v>
      </c>
      <c r="E117" s="14" t="s">
        <v>2290</v>
      </c>
      <c r="F117" s="13" t="s">
        <v>2216</v>
      </c>
      <c r="G117" s="254"/>
      <c r="H117" s="179"/>
      <c r="I117" s="180"/>
      <c r="J117" s="58"/>
      <c r="K117" s="58"/>
    </row>
    <row r="118" spans="1:11" ht="45">
      <c r="A118" s="8" t="s">
        <v>173</v>
      </c>
      <c r="B118" s="5" t="s">
        <v>2386</v>
      </c>
      <c r="C118" s="13" t="s">
        <v>2084</v>
      </c>
      <c r="D118" s="221">
        <v>0</v>
      </c>
      <c r="E118" s="14" t="s">
        <v>2291</v>
      </c>
      <c r="F118" s="13"/>
      <c r="G118" s="254"/>
      <c r="H118" s="179"/>
      <c r="I118" s="180"/>
      <c r="J118" s="58"/>
      <c r="K118" s="58"/>
    </row>
    <row r="119" spans="1:11" ht="45">
      <c r="A119" s="8"/>
      <c r="B119" s="5"/>
      <c r="C119" s="13" t="s">
        <v>2399</v>
      </c>
      <c r="D119" s="221">
        <v>0</v>
      </c>
      <c r="E119" s="14" t="s">
        <v>2291</v>
      </c>
      <c r="F119" s="13" t="s">
        <v>2217</v>
      </c>
      <c r="G119" s="254"/>
      <c r="H119" s="179"/>
      <c r="I119" s="180"/>
      <c r="J119" s="58"/>
      <c r="K119" s="58"/>
    </row>
    <row r="120" spans="1:11" ht="15.75">
      <c r="A120" s="8" t="s">
        <v>15</v>
      </c>
      <c r="B120" s="299" t="s">
        <v>16</v>
      </c>
      <c r="C120" s="300"/>
      <c r="D120" s="300"/>
      <c r="E120" s="300"/>
      <c r="F120" s="300"/>
      <c r="G120" s="301"/>
      <c r="H120" s="179">
        <f>SUM(D121:D126)</f>
        <v>0</v>
      </c>
      <c r="I120" s="180">
        <f>COUNT(D121:D126)*2</f>
        <v>12</v>
      </c>
      <c r="J120" s="58"/>
      <c r="K120" s="58"/>
    </row>
    <row r="121" spans="1:11" ht="31.5">
      <c r="A121" s="8" t="s">
        <v>174</v>
      </c>
      <c r="B121" s="2" t="s">
        <v>175</v>
      </c>
      <c r="C121" s="13" t="s">
        <v>556</v>
      </c>
      <c r="D121" s="221">
        <v>0</v>
      </c>
      <c r="E121" s="14" t="s">
        <v>2288</v>
      </c>
      <c r="F121" s="13" t="s">
        <v>557</v>
      </c>
      <c r="G121" s="254"/>
      <c r="H121" s="179"/>
      <c r="I121" s="180"/>
      <c r="J121" s="58"/>
      <c r="K121" s="58"/>
    </row>
    <row r="122" spans="1:11" ht="30">
      <c r="A122" s="8"/>
      <c r="B122" s="2"/>
      <c r="C122" s="13" t="s">
        <v>558</v>
      </c>
      <c r="D122" s="221">
        <v>0</v>
      </c>
      <c r="E122" s="14" t="s">
        <v>2288</v>
      </c>
      <c r="F122" s="13" t="s">
        <v>2400</v>
      </c>
      <c r="G122" s="254"/>
      <c r="H122" s="179"/>
      <c r="I122" s="180"/>
      <c r="J122" s="58"/>
      <c r="K122" s="58"/>
    </row>
    <row r="123" spans="1:11" ht="30">
      <c r="A123" s="8"/>
      <c r="B123" s="2"/>
      <c r="C123" s="13" t="s">
        <v>559</v>
      </c>
      <c r="D123" s="221">
        <v>0</v>
      </c>
      <c r="E123" s="14" t="s">
        <v>2288</v>
      </c>
      <c r="F123" s="13" t="s">
        <v>560</v>
      </c>
      <c r="G123" s="254"/>
      <c r="H123" s="179"/>
      <c r="I123" s="180"/>
      <c r="J123" s="58"/>
      <c r="K123" s="58"/>
    </row>
    <row r="124" spans="1:11" ht="47.25">
      <c r="A124" s="8" t="s">
        <v>176</v>
      </c>
      <c r="B124" s="2" t="s">
        <v>177</v>
      </c>
      <c r="C124" s="28" t="s">
        <v>561</v>
      </c>
      <c r="D124" s="221">
        <v>0</v>
      </c>
      <c r="E124" s="14" t="s">
        <v>2288</v>
      </c>
      <c r="F124" s="13" t="s">
        <v>562</v>
      </c>
      <c r="G124" s="254"/>
      <c r="H124" s="179"/>
      <c r="I124" s="180"/>
      <c r="J124" s="58"/>
      <c r="K124" s="58"/>
    </row>
    <row r="125" spans="1:11" ht="31.5">
      <c r="A125" s="8"/>
      <c r="B125" s="2"/>
      <c r="C125" s="28" t="s">
        <v>1887</v>
      </c>
      <c r="D125" s="221">
        <v>0</v>
      </c>
      <c r="E125" s="14" t="s">
        <v>2288</v>
      </c>
      <c r="F125" s="9" t="s">
        <v>2401</v>
      </c>
      <c r="G125" s="254"/>
      <c r="H125" s="179"/>
      <c r="I125" s="180"/>
      <c r="J125" s="58"/>
      <c r="K125" s="58"/>
    </row>
    <row r="126" spans="1:11" ht="135">
      <c r="A126" s="8" t="s">
        <v>178</v>
      </c>
      <c r="B126" s="6" t="s">
        <v>563</v>
      </c>
      <c r="C126" s="18" t="s">
        <v>564</v>
      </c>
      <c r="D126" s="221">
        <v>0</v>
      </c>
      <c r="E126" s="14" t="s">
        <v>2301</v>
      </c>
      <c r="F126" s="23" t="s">
        <v>565</v>
      </c>
      <c r="G126" s="254" t="s">
        <v>2632</v>
      </c>
      <c r="H126" s="179"/>
      <c r="I126" s="180"/>
      <c r="J126" s="58"/>
      <c r="K126" s="58"/>
    </row>
    <row r="127" spans="1:11" ht="15.75">
      <c r="A127" s="8" t="s">
        <v>17</v>
      </c>
      <c r="B127" s="299" t="s">
        <v>18</v>
      </c>
      <c r="C127" s="300"/>
      <c r="D127" s="300"/>
      <c r="E127" s="300"/>
      <c r="F127" s="300"/>
      <c r="G127" s="301"/>
      <c r="H127" s="179">
        <f>SUM(D128:D138)</f>
        <v>0</v>
      </c>
      <c r="I127" s="180">
        <f>COUNT(D128:D138)*2</f>
        <v>20</v>
      </c>
      <c r="J127" s="58"/>
      <c r="K127" s="58"/>
    </row>
    <row r="128" spans="1:11" ht="90">
      <c r="A128" s="8" t="s">
        <v>179</v>
      </c>
      <c r="B128" s="2" t="s">
        <v>180</v>
      </c>
      <c r="C128" s="29" t="s">
        <v>566</v>
      </c>
      <c r="D128" s="221">
        <v>0</v>
      </c>
      <c r="E128" s="14" t="s">
        <v>2293</v>
      </c>
      <c r="F128" s="13" t="s">
        <v>2402</v>
      </c>
      <c r="G128" s="254"/>
      <c r="H128" s="179"/>
      <c r="I128" s="180"/>
      <c r="J128" s="58"/>
      <c r="K128" s="58"/>
    </row>
    <row r="129" spans="1:11" ht="60">
      <c r="A129" s="8"/>
      <c r="B129" s="2"/>
      <c r="C129" s="29" t="s">
        <v>567</v>
      </c>
      <c r="D129" s="221">
        <v>0</v>
      </c>
      <c r="E129" s="14" t="s">
        <v>2293</v>
      </c>
      <c r="F129" s="13" t="s">
        <v>568</v>
      </c>
      <c r="G129" s="254" t="s">
        <v>2633</v>
      </c>
      <c r="H129" s="179"/>
      <c r="I129" s="180"/>
      <c r="J129" s="58"/>
      <c r="K129" s="58"/>
    </row>
    <row r="130" spans="1:11" ht="63">
      <c r="A130" s="8" t="s">
        <v>181</v>
      </c>
      <c r="B130" s="2" t="s">
        <v>569</v>
      </c>
      <c r="C130" s="13" t="s">
        <v>2310</v>
      </c>
      <c r="D130" s="221">
        <v>0</v>
      </c>
      <c r="E130" s="14" t="s">
        <v>2293</v>
      </c>
      <c r="F130" s="23" t="s">
        <v>2403</v>
      </c>
      <c r="G130" s="254"/>
      <c r="H130" s="179"/>
      <c r="I130" s="180"/>
      <c r="J130" s="58"/>
      <c r="K130" s="58"/>
    </row>
    <row r="131" spans="1:11" ht="120">
      <c r="A131" s="8"/>
      <c r="B131" s="2"/>
      <c r="C131" s="13" t="s">
        <v>2097</v>
      </c>
      <c r="D131" s="221">
        <v>0</v>
      </c>
      <c r="E131" s="14" t="s">
        <v>2293</v>
      </c>
      <c r="F131" s="13" t="s">
        <v>2098</v>
      </c>
      <c r="G131" s="254" t="s">
        <v>2634</v>
      </c>
      <c r="H131" s="179"/>
      <c r="I131" s="180"/>
      <c r="J131" s="58"/>
      <c r="K131" s="58"/>
    </row>
    <row r="132" spans="1:11" ht="105">
      <c r="A132" s="8"/>
      <c r="B132" s="2"/>
      <c r="C132" s="13" t="s">
        <v>2099</v>
      </c>
      <c r="D132" s="221">
        <v>0</v>
      </c>
      <c r="E132" s="14" t="s">
        <v>2293</v>
      </c>
      <c r="F132" s="13" t="s">
        <v>1355</v>
      </c>
      <c r="G132" s="254" t="s">
        <v>2635</v>
      </c>
      <c r="H132" s="179"/>
      <c r="I132" s="180"/>
      <c r="J132" s="58"/>
      <c r="K132" s="58"/>
    </row>
    <row r="133" spans="1:11" ht="105" customHeight="1">
      <c r="A133" s="8" t="s">
        <v>182</v>
      </c>
      <c r="B133" s="2" t="s">
        <v>570</v>
      </c>
      <c r="C133" s="13" t="s">
        <v>2100</v>
      </c>
      <c r="D133" s="221">
        <v>0</v>
      </c>
      <c r="E133" s="14" t="s">
        <v>2293</v>
      </c>
      <c r="F133" s="23" t="s">
        <v>571</v>
      </c>
      <c r="G133" s="254" t="s">
        <v>2636</v>
      </c>
      <c r="H133" s="179"/>
      <c r="I133" s="180"/>
      <c r="J133" s="58"/>
      <c r="K133" s="58"/>
    </row>
    <row r="134" spans="1:11" ht="47.25">
      <c r="A134" s="8" t="s">
        <v>183</v>
      </c>
      <c r="B134" s="4" t="s">
        <v>572</v>
      </c>
      <c r="C134" s="30" t="s">
        <v>573</v>
      </c>
      <c r="D134" s="221">
        <v>0</v>
      </c>
      <c r="E134" s="14" t="s">
        <v>2293</v>
      </c>
      <c r="F134" s="23" t="s">
        <v>2218</v>
      </c>
      <c r="G134" s="254"/>
      <c r="H134" s="179"/>
      <c r="I134" s="180"/>
      <c r="J134" s="58"/>
      <c r="K134" s="58"/>
    </row>
    <row r="135" spans="1:11" ht="45">
      <c r="A135" s="8" t="s">
        <v>184</v>
      </c>
      <c r="B135" s="5" t="s">
        <v>1882</v>
      </c>
      <c r="C135" s="30" t="s">
        <v>575</v>
      </c>
      <c r="D135" s="221">
        <v>0</v>
      </c>
      <c r="E135" s="14" t="s">
        <v>2293</v>
      </c>
      <c r="F135" s="33" t="s">
        <v>576</v>
      </c>
      <c r="G135" s="254"/>
      <c r="H135" s="179"/>
      <c r="I135" s="180"/>
      <c r="J135" s="58"/>
      <c r="K135" s="58"/>
    </row>
    <row r="136" spans="1:11" ht="47.25" hidden="1">
      <c r="A136" s="61" t="s">
        <v>185</v>
      </c>
      <c r="B136" s="7" t="s">
        <v>186</v>
      </c>
      <c r="C136" s="30"/>
      <c r="D136" s="32"/>
      <c r="E136" s="32"/>
      <c r="F136" s="33"/>
      <c r="G136" s="254"/>
      <c r="H136" s="10"/>
      <c r="I136" s="58"/>
      <c r="J136" s="58"/>
      <c r="K136" s="58"/>
    </row>
    <row r="137" spans="1:11" ht="47.25">
      <c r="A137" s="8" t="s">
        <v>187</v>
      </c>
      <c r="B137" s="2" t="s">
        <v>577</v>
      </c>
      <c r="C137" s="34" t="s">
        <v>578</v>
      </c>
      <c r="D137" s="221">
        <v>0</v>
      </c>
      <c r="E137" s="14" t="s">
        <v>2293</v>
      </c>
      <c r="F137" s="18" t="s">
        <v>579</v>
      </c>
      <c r="G137" s="254"/>
      <c r="H137" s="179"/>
      <c r="I137" s="180"/>
      <c r="J137" s="58"/>
      <c r="K137" s="58"/>
    </row>
    <row r="138" spans="1:11" ht="45">
      <c r="A138" s="64"/>
      <c r="B138" s="35"/>
      <c r="C138" s="13" t="s">
        <v>580</v>
      </c>
      <c r="D138" s="221">
        <v>0</v>
      </c>
      <c r="E138" s="14" t="s">
        <v>2293</v>
      </c>
      <c r="F138" s="13" t="s">
        <v>581</v>
      </c>
      <c r="G138" s="254"/>
      <c r="H138" s="179"/>
      <c r="I138" s="180"/>
      <c r="J138" s="58"/>
      <c r="K138" s="58"/>
    </row>
    <row r="139" spans="1:11" ht="18.75">
      <c r="A139" s="64"/>
      <c r="B139" s="302" t="s">
        <v>582</v>
      </c>
      <c r="C139" s="303"/>
      <c r="D139" s="303"/>
      <c r="E139" s="303"/>
      <c r="F139" s="303"/>
      <c r="G139" s="304"/>
      <c r="H139" s="179">
        <f>H140+H156</f>
        <v>0</v>
      </c>
      <c r="I139" s="180">
        <f>I140+I156</f>
        <v>20</v>
      </c>
      <c r="J139" s="58"/>
      <c r="K139" s="58"/>
    </row>
    <row r="140" spans="1:11" ht="15.75">
      <c r="A140" s="8" t="s">
        <v>19</v>
      </c>
      <c r="B140" s="299" t="s">
        <v>583</v>
      </c>
      <c r="C140" s="300"/>
      <c r="D140" s="300"/>
      <c r="E140" s="300"/>
      <c r="F140" s="300"/>
      <c r="G140" s="301"/>
      <c r="H140" s="179">
        <f>SUM(D145:D152)</f>
        <v>0</v>
      </c>
      <c r="I140" s="180">
        <f>COUNT(D145:D152)*2</f>
        <v>12</v>
      </c>
      <c r="J140" s="58"/>
      <c r="K140" s="58"/>
    </row>
    <row r="141" spans="1:11" ht="47.25" hidden="1" customHeight="1">
      <c r="A141" s="61" t="s">
        <v>188</v>
      </c>
      <c r="B141" s="6" t="s">
        <v>189</v>
      </c>
      <c r="C141" s="13"/>
      <c r="D141" s="14"/>
      <c r="E141" s="14"/>
      <c r="F141" s="13"/>
      <c r="G141" s="14"/>
      <c r="H141" s="10"/>
      <c r="I141" s="58"/>
      <c r="J141" s="58"/>
      <c r="K141" s="58"/>
    </row>
    <row r="142" spans="1:11" ht="47.25" hidden="1" customHeight="1">
      <c r="A142" s="61" t="s">
        <v>190</v>
      </c>
      <c r="B142" s="2" t="s">
        <v>191</v>
      </c>
      <c r="C142" s="13"/>
      <c r="D142" s="14"/>
      <c r="E142" s="14"/>
      <c r="F142" s="13"/>
      <c r="G142" s="14"/>
      <c r="H142" s="10"/>
      <c r="I142" s="58"/>
      <c r="J142" s="58"/>
      <c r="K142" s="58"/>
    </row>
    <row r="143" spans="1:11" ht="47.25" hidden="1" customHeight="1">
      <c r="A143" s="61" t="s">
        <v>192</v>
      </c>
      <c r="B143" s="2" t="s">
        <v>193</v>
      </c>
      <c r="C143" s="13"/>
      <c r="D143" s="14"/>
      <c r="E143" s="14"/>
      <c r="F143" s="13"/>
      <c r="G143" s="14"/>
      <c r="H143" s="10"/>
      <c r="I143" s="58"/>
      <c r="J143" s="58"/>
      <c r="K143" s="58"/>
    </row>
    <row r="144" spans="1:11" ht="47.25" hidden="1">
      <c r="A144" s="61" t="s">
        <v>194</v>
      </c>
      <c r="B144" s="4" t="s">
        <v>584</v>
      </c>
      <c r="C144" s="13"/>
      <c r="D144" s="14"/>
      <c r="E144" s="14"/>
      <c r="F144" s="13"/>
      <c r="G144" s="14"/>
      <c r="H144" s="10"/>
      <c r="I144" s="58"/>
      <c r="J144" s="58"/>
      <c r="K144" s="58"/>
    </row>
    <row r="145" spans="1:11" ht="60">
      <c r="A145" s="8" t="s">
        <v>195</v>
      </c>
      <c r="B145" s="4" t="s">
        <v>196</v>
      </c>
      <c r="C145" s="13" t="s">
        <v>585</v>
      </c>
      <c r="D145" s="221">
        <v>0</v>
      </c>
      <c r="E145" s="14" t="s">
        <v>2284</v>
      </c>
      <c r="F145" s="13" t="s">
        <v>586</v>
      </c>
      <c r="G145" s="254"/>
      <c r="H145" s="179"/>
      <c r="I145" s="180"/>
      <c r="J145" s="58"/>
      <c r="K145" s="58"/>
    </row>
    <row r="146" spans="1:11" ht="31.5" hidden="1">
      <c r="A146" s="61" t="s">
        <v>197</v>
      </c>
      <c r="B146" s="6" t="s">
        <v>198</v>
      </c>
      <c r="D146" s="14"/>
      <c r="E146" s="14"/>
      <c r="F146" s="13"/>
      <c r="G146" s="254"/>
      <c r="H146" s="10"/>
      <c r="I146" s="58"/>
      <c r="J146" s="58"/>
      <c r="K146" s="58"/>
    </row>
    <row r="147" spans="1:11" ht="31.5">
      <c r="A147" s="8" t="s">
        <v>199</v>
      </c>
      <c r="B147" s="6" t="s">
        <v>587</v>
      </c>
      <c r="C147" s="16" t="s">
        <v>588</v>
      </c>
      <c r="D147" s="221">
        <v>0</v>
      </c>
      <c r="E147" s="14" t="s">
        <v>2286</v>
      </c>
      <c r="F147" s="16" t="s">
        <v>589</v>
      </c>
      <c r="G147" s="254"/>
      <c r="H147" s="179"/>
      <c r="I147" s="180"/>
      <c r="J147" s="58"/>
      <c r="K147" s="58"/>
    </row>
    <row r="148" spans="1:11" ht="30">
      <c r="A148" s="8"/>
      <c r="B148" s="6"/>
      <c r="C148" s="33" t="s">
        <v>590</v>
      </c>
      <c r="D148" s="221">
        <v>0</v>
      </c>
      <c r="E148" s="14" t="s">
        <v>2286</v>
      </c>
      <c r="F148" s="13"/>
      <c r="G148" s="254"/>
      <c r="H148" s="179"/>
      <c r="I148" s="180"/>
      <c r="J148" s="58"/>
      <c r="K148" s="58"/>
    </row>
    <row r="149" spans="1:11" ht="30">
      <c r="A149" s="8"/>
      <c r="B149" s="6"/>
      <c r="C149" s="37" t="s">
        <v>591</v>
      </c>
      <c r="D149" s="221">
        <v>0</v>
      </c>
      <c r="E149" s="14" t="s">
        <v>2286</v>
      </c>
      <c r="F149" s="13"/>
      <c r="G149" s="254"/>
      <c r="H149" s="179"/>
      <c r="I149" s="180"/>
      <c r="J149" s="58"/>
      <c r="K149" s="58"/>
    </row>
    <row r="150" spans="1:11" ht="31.5">
      <c r="A150" s="8" t="s">
        <v>200</v>
      </c>
      <c r="B150" s="2" t="s">
        <v>201</v>
      </c>
      <c r="C150" s="16" t="s">
        <v>593</v>
      </c>
      <c r="D150" s="221">
        <v>0</v>
      </c>
      <c r="E150" s="14" t="s">
        <v>2286</v>
      </c>
      <c r="F150" s="13"/>
      <c r="G150" s="254"/>
      <c r="H150" s="179"/>
      <c r="I150" s="180"/>
      <c r="J150" s="58"/>
      <c r="K150" s="58"/>
    </row>
    <row r="151" spans="1:11" ht="31.5" hidden="1" customHeight="1">
      <c r="A151" s="61" t="s">
        <v>202</v>
      </c>
      <c r="B151" s="2" t="s">
        <v>594</v>
      </c>
      <c r="C151" s="13"/>
      <c r="D151" s="14"/>
      <c r="E151" s="14"/>
      <c r="F151" s="13"/>
      <c r="G151" s="254"/>
      <c r="H151" s="10"/>
      <c r="I151" s="58"/>
      <c r="J151" s="58"/>
      <c r="K151" s="58"/>
    </row>
    <row r="152" spans="1:11" ht="31.5">
      <c r="A152" s="8" t="s">
        <v>203</v>
      </c>
      <c r="B152" s="2" t="s">
        <v>595</v>
      </c>
      <c r="C152" s="13" t="s">
        <v>596</v>
      </c>
      <c r="D152" s="221">
        <v>0</v>
      </c>
      <c r="E152" s="14" t="s">
        <v>2286</v>
      </c>
      <c r="F152" s="13"/>
      <c r="G152" s="254"/>
      <c r="H152" s="179"/>
      <c r="I152" s="180"/>
      <c r="J152" s="58"/>
      <c r="K152" s="58"/>
    </row>
    <row r="153" spans="1:11" ht="47.25" hidden="1" customHeight="1">
      <c r="A153" s="61" t="s">
        <v>204</v>
      </c>
      <c r="B153" s="2" t="s">
        <v>597</v>
      </c>
      <c r="C153" s="13"/>
      <c r="D153" s="14"/>
      <c r="E153" s="14"/>
      <c r="F153" s="13"/>
      <c r="G153" s="14"/>
      <c r="H153" s="10"/>
      <c r="I153" s="58"/>
      <c r="J153" s="58"/>
      <c r="K153" s="58"/>
    </row>
    <row r="154" spans="1:11" ht="47.25" hidden="1" customHeight="1">
      <c r="A154" s="61" t="s">
        <v>205</v>
      </c>
      <c r="B154" s="4" t="s">
        <v>598</v>
      </c>
      <c r="C154" s="13"/>
      <c r="D154" s="14"/>
      <c r="E154" s="14"/>
      <c r="F154" s="13"/>
      <c r="G154" s="14"/>
      <c r="H154" s="10"/>
      <c r="I154" s="58"/>
      <c r="J154" s="58"/>
      <c r="K154" s="58"/>
    </row>
    <row r="155" spans="1:11" ht="45" hidden="1" customHeight="1">
      <c r="A155" s="61" t="s">
        <v>206</v>
      </c>
      <c r="B155" s="39" t="s">
        <v>599</v>
      </c>
      <c r="C155" s="13"/>
      <c r="D155" s="14"/>
      <c r="E155" s="14"/>
      <c r="F155" s="13"/>
      <c r="G155" s="14"/>
      <c r="H155" s="10"/>
      <c r="I155" s="58"/>
      <c r="J155" s="58"/>
      <c r="K155" s="58"/>
    </row>
    <row r="156" spans="1:11" ht="15.75">
      <c r="A156" s="8" t="s">
        <v>20</v>
      </c>
      <c r="B156" s="299" t="s">
        <v>207</v>
      </c>
      <c r="C156" s="300"/>
      <c r="D156" s="300"/>
      <c r="E156" s="300"/>
      <c r="F156" s="300"/>
      <c r="G156" s="301"/>
      <c r="H156" s="179">
        <f>SUM(D158:D161)</f>
        <v>0</v>
      </c>
      <c r="I156" s="180">
        <f>COUNT(D158:D161)*2</f>
        <v>8</v>
      </c>
      <c r="J156" s="58"/>
      <c r="K156" s="58"/>
    </row>
    <row r="157" spans="1:11" ht="63" hidden="1" customHeight="1">
      <c r="A157" s="61" t="s">
        <v>208</v>
      </c>
      <c r="B157" s="2" t="s">
        <v>209</v>
      </c>
      <c r="C157" s="13"/>
      <c r="D157" s="14"/>
      <c r="E157" s="14"/>
      <c r="F157" s="13"/>
      <c r="G157" s="14"/>
      <c r="H157" s="10"/>
      <c r="I157" s="58"/>
      <c r="J157" s="58"/>
      <c r="K157" s="58"/>
    </row>
    <row r="158" spans="1:11" ht="45">
      <c r="A158" s="8" t="s">
        <v>210</v>
      </c>
      <c r="B158" s="2" t="s">
        <v>211</v>
      </c>
      <c r="C158" s="40" t="s">
        <v>600</v>
      </c>
      <c r="D158" s="221">
        <v>0</v>
      </c>
      <c r="E158" s="14" t="s">
        <v>2286</v>
      </c>
      <c r="F158" s="13"/>
      <c r="G158" s="254"/>
      <c r="H158" s="179"/>
      <c r="I158" s="180"/>
      <c r="J158" s="58"/>
      <c r="K158" s="58"/>
    </row>
    <row r="159" spans="1:11" ht="45">
      <c r="A159" s="8" t="s">
        <v>212</v>
      </c>
      <c r="B159" s="2" t="s">
        <v>213</v>
      </c>
      <c r="C159" s="40" t="s">
        <v>601</v>
      </c>
      <c r="D159" s="221">
        <v>0</v>
      </c>
      <c r="E159" s="14" t="s">
        <v>2288</v>
      </c>
      <c r="F159" s="13"/>
      <c r="G159" s="254"/>
      <c r="H159" s="179"/>
      <c r="I159" s="180"/>
      <c r="J159" s="58"/>
      <c r="K159" s="58"/>
    </row>
    <row r="160" spans="1:11" ht="30">
      <c r="A160" s="8"/>
      <c r="B160" s="2"/>
      <c r="C160" s="40" t="s">
        <v>602</v>
      </c>
      <c r="D160" s="221">
        <v>0</v>
      </c>
      <c r="E160" s="14" t="s">
        <v>2286</v>
      </c>
      <c r="F160" s="13"/>
      <c r="G160" s="254"/>
      <c r="H160" s="179"/>
      <c r="I160" s="180"/>
      <c r="J160" s="58"/>
      <c r="K160" s="58"/>
    </row>
    <row r="161" spans="1:11" ht="47.25" customHeight="1">
      <c r="A161" s="8" t="s">
        <v>214</v>
      </c>
      <c r="B161" s="6" t="s">
        <v>215</v>
      </c>
      <c r="C161" s="36" t="s">
        <v>2125</v>
      </c>
      <c r="D161" s="221">
        <v>0</v>
      </c>
      <c r="E161" s="14" t="s">
        <v>2284</v>
      </c>
      <c r="F161" s="13"/>
      <c r="G161" s="254" t="s">
        <v>2637</v>
      </c>
      <c r="H161" s="179"/>
      <c r="I161" s="180"/>
      <c r="J161" s="58"/>
      <c r="K161" s="58"/>
    </row>
    <row r="162" spans="1:11" ht="63" hidden="1" customHeight="1">
      <c r="A162" s="61" t="s">
        <v>216</v>
      </c>
      <c r="B162" s="2" t="s">
        <v>603</v>
      </c>
      <c r="C162" s="13"/>
      <c r="D162" s="14"/>
      <c r="E162" s="14"/>
      <c r="F162" s="13"/>
      <c r="G162" s="14"/>
      <c r="H162" s="10"/>
      <c r="I162" s="58"/>
      <c r="J162" s="58"/>
      <c r="K162" s="58"/>
    </row>
    <row r="163" spans="1:11" ht="15.75" hidden="1" customHeight="1">
      <c r="A163" s="61" t="s">
        <v>21</v>
      </c>
      <c r="B163" s="299" t="s">
        <v>22</v>
      </c>
      <c r="C163" s="300"/>
      <c r="D163" s="300"/>
      <c r="E163" s="300"/>
      <c r="F163" s="300"/>
      <c r="G163" s="305"/>
      <c r="H163" s="10"/>
      <c r="I163" s="58"/>
      <c r="J163" s="58"/>
      <c r="K163" s="58"/>
    </row>
    <row r="164" spans="1:11" ht="63" hidden="1" customHeight="1">
      <c r="A164" s="61" t="s">
        <v>217</v>
      </c>
      <c r="B164" s="2" t="s">
        <v>604</v>
      </c>
      <c r="C164" s="13"/>
      <c r="D164" s="14"/>
      <c r="E164" s="14"/>
      <c r="F164" s="13"/>
      <c r="G164" s="14"/>
      <c r="H164" s="10"/>
      <c r="I164" s="58"/>
      <c r="J164" s="58"/>
      <c r="K164" s="58"/>
    </row>
    <row r="165" spans="1:11" ht="47.25" hidden="1" customHeight="1">
      <c r="A165" s="61" t="s">
        <v>218</v>
      </c>
      <c r="B165" s="2" t="s">
        <v>605</v>
      </c>
      <c r="C165" s="13"/>
      <c r="D165" s="14"/>
      <c r="E165" s="14"/>
      <c r="F165" s="13"/>
      <c r="G165" s="14"/>
      <c r="H165" s="10"/>
      <c r="I165" s="58"/>
      <c r="J165" s="58"/>
      <c r="K165" s="58"/>
    </row>
    <row r="166" spans="1:11" ht="47.25" hidden="1" customHeight="1">
      <c r="A166" s="61" t="s">
        <v>219</v>
      </c>
      <c r="B166" s="2" t="s">
        <v>220</v>
      </c>
      <c r="C166" s="13"/>
      <c r="D166" s="14"/>
      <c r="E166" s="14"/>
      <c r="F166" s="13"/>
      <c r="G166" s="14"/>
      <c r="H166" s="10"/>
      <c r="I166" s="58"/>
      <c r="J166" s="58"/>
      <c r="K166" s="58"/>
    </row>
    <row r="167" spans="1:11" ht="47.25" hidden="1" customHeight="1">
      <c r="A167" s="61" t="s">
        <v>221</v>
      </c>
      <c r="B167" s="2" t="s">
        <v>222</v>
      </c>
      <c r="C167" s="13"/>
      <c r="D167" s="14"/>
      <c r="E167" s="14"/>
      <c r="F167" s="13"/>
      <c r="G167" s="14"/>
      <c r="H167" s="10"/>
      <c r="I167" s="58"/>
      <c r="J167" s="58"/>
      <c r="K167" s="58"/>
    </row>
    <row r="168" spans="1:11" ht="15.75" hidden="1" customHeight="1">
      <c r="A168" s="61" t="s">
        <v>23</v>
      </c>
      <c r="B168" s="299" t="s">
        <v>24</v>
      </c>
      <c r="C168" s="300"/>
      <c r="D168" s="300"/>
      <c r="E168" s="300"/>
      <c r="F168" s="300"/>
      <c r="G168" s="305"/>
      <c r="H168" s="10"/>
      <c r="I168" s="58"/>
      <c r="J168" s="58"/>
      <c r="K168" s="58"/>
    </row>
    <row r="169" spans="1:11" ht="63" hidden="1" customHeight="1">
      <c r="A169" s="61" t="s">
        <v>223</v>
      </c>
      <c r="B169" s="2" t="s">
        <v>606</v>
      </c>
      <c r="C169" s="13"/>
      <c r="D169" s="14"/>
      <c r="E169" s="14"/>
      <c r="F169" s="13"/>
      <c r="G169" s="14"/>
      <c r="H169" s="10"/>
      <c r="I169" s="58"/>
      <c r="J169" s="58"/>
      <c r="K169" s="58"/>
    </row>
    <row r="170" spans="1:11" ht="63" hidden="1" customHeight="1">
      <c r="A170" s="61" t="s">
        <v>224</v>
      </c>
      <c r="B170" s="2" t="s">
        <v>225</v>
      </c>
      <c r="C170" s="13"/>
      <c r="D170" s="14"/>
      <c r="E170" s="14"/>
      <c r="F170" s="13"/>
      <c r="G170" s="14"/>
      <c r="H170" s="10"/>
      <c r="I170" s="58"/>
      <c r="J170" s="58"/>
      <c r="K170" s="58"/>
    </row>
    <row r="171" spans="1:11" ht="78.75" hidden="1" customHeight="1">
      <c r="A171" s="61" t="s">
        <v>226</v>
      </c>
      <c r="B171" s="2" t="s">
        <v>2135</v>
      </c>
      <c r="C171" s="13"/>
      <c r="D171" s="14"/>
      <c r="E171" s="14"/>
      <c r="F171" s="13"/>
      <c r="G171" s="14"/>
      <c r="H171" s="10"/>
      <c r="I171" s="58"/>
      <c r="J171" s="58"/>
      <c r="K171" s="58"/>
    </row>
    <row r="172" spans="1:11" ht="15.75" hidden="1" customHeight="1">
      <c r="A172" s="61" t="s">
        <v>25</v>
      </c>
      <c r="B172" s="299" t="s">
        <v>26</v>
      </c>
      <c r="C172" s="300"/>
      <c r="D172" s="300"/>
      <c r="E172" s="300"/>
      <c r="F172" s="300"/>
      <c r="G172" s="305"/>
      <c r="H172" s="10"/>
      <c r="I172" s="58"/>
      <c r="J172" s="58"/>
      <c r="K172" s="58"/>
    </row>
    <row r="173" spans="1:11" ht="47.25" hidden="1" customHeight="1">
      <c r="A173" s="61" t="s">
        <v>227</v>
      </c>
      <c r="B173" s="2" t="s">
        <v>228</v>
      </c>
      <c r="C173" s="13"/>
      <c r="D173" s="14"/>
      <c r="E173" s="14"/>
      <c r="F173" s="13"/>
      <c r="G173" s="14"/>
      <c r="H173" s="10"/>
      <c r="I173" s="58"/>
      <c r="J173" s="58"/>
      <c r="K173" s="58"/>
    </row>
    <row r="174" spans="1:11" ht="47.25" hidden="1" customHeight="1">
      <c r="A174" s="61" t="s">
        <v>229</v>
      </c>
      <c r="B174" s="2" t="s">
        <v>230</v>
      </c>
      <c r="C174" s="13"/>
      <c r="D174" s="14"/>
      <c r="E174" s="14"/>
      <c r="F174" s="13"/>
      <c r="G174" s="14"/>
      <c r="H174" s="10"/>
      <c r="I174" s="58"/>
      <c r="J174" s="58"/>
      <c r="K174" s="58"/>
    </row>
    <row r="175" spans="1:11" ht="45" hidden="1" customHeight="1">
      <c r="A175" s="61" t="s">
        <v>231</v>
      </c>
      <c r="B175" s="41" t="s">
        <v>607</v>
      </c>
      <c r="C175" s="13"/>
      <c r="D175" s="14"/>
      <c r="E175" s="14"/>
      <c r="F175" s="13"/>
      <c r="G175" s="14"/>
      <c r="H175" s="10"/>
      <c r="I175" s="58"/>
      <c r="J175" s="58"/>
      <c r="K175" s="58"/>
    </row>
    <row r="176" spans="1:11" ht="45" hidden="1" customHeight="1">
      <c r="A176" s="61" t="s">
        <v>232</v>
      </c>
      <c r="B176" s="41" t="s">
        <v>608</v>
      </c>
      <c r="C176" s="13"/>
      <c r="D176" s="14"/>
      <c r="E176" s="14"/>
      <c r="F176" s="13"/>
      <c r="G176" s="14"/>
      <c r="H176" s="10"/>
      <c r="I176" s="58"/>
      <c r="J176" s="58"/>
      <c r="K176" s="58"/>
    </row>
    <row r="177" spans="1:11" ht="15.75" hidden="1" customHeight="1">
      <c r="A177" s="61" t="s">
        <v>27</v>
      </c>
      <c r="B177" s="299" t="s">
        <v>233</v>
      </c>
      <c r="C177" s="300"/>
      <c r="D177" s="300"/>
      <c r="E177" s="300"/>
      <c r="F177" s="300"/>
      <c r="G177" s="305"/>
      <c r="H177" s="10"/>
      <c r="I177" s="58"/>
      <c r="J177" s="58"/>
      <c r="K177" s="58"/>
    </row>
    <row r="178" spans="1:11" ht="63" hidden="1" customHeight="1">
      <c r="A178" s="61" t="s">
        <v>234</v>
      </c>
      <c r="B178" s="141" t="s">
        <v>2404</v>
      </c>
      <c r="C178" s="13"/>
      <c r="D178" s="14"/>
      <c r="E178" s="14"/>
      <c r="F178" s="13"/>
      <c r="G178" s="14"/>
      <c r="H178" s="10"/>
      <c r="I178" s="58"/>
      <c r="J178" s="58"/>
      <c r="K178" s="58"/>
    </row>
    <row r="179" spans="1:11" ht="63" hidden="1" customHeight="1">
      <c r="A179" s="61" t="s">
        <v>235</v>
      </c>
      <c r="B179" s="2" t="s">
        <v>236</v>
      </c>
      <c r="C179" s="13"/>
      <c r="D179" s="14"/>
      <c r="E179" s="14"/>
      <c r="F179" s="13"/>
      <c r="G179" s="14"/>
      <c r="H179" s="10"/>
      <c r="I179" s="58"/>
      <c r="J179" s="58"/>
      <c r="K179" s="58"/>
    </row>
    <row r="180" spans="1:11" ht="63" hidden="1" customHeight="1">
      <c r="A180" s="61" t="s">
        <v>237</v>
      </c>
      <c r="B180" s="84" t="s">
        <v>238</v>
      </c>
      <c r="C180" s="13"/>
      <c r="D180" s="14"/>
      <c r="E180" s="14"/>
      <c r="F180" s="13"/>
      <c r="G180" s="14"/>
      <c r="H180" s="10"/>
      <c r="I180" s="58"/>
      <c r="J180" s="58"/>
      <c r="K180" s="58"/>
    </row>
    <row r="181" spans="1:11" ht="15.75" hidden="1" customHeight="1">
      <c r="A181" s="61" t="s">
        <v>28</v>
      </c>
      <c r="B181" s="299" t="s">
        <v>29</v>
      </c>
      <c r="C181" s="300"/>
      <c r="D181" s="300"/>
      <c r="E181" s="300"/>
      <c r="F181" s="300"/>
      <c r="G181" s="305"/>
      <c r="H181" s="10"/>
      <c r="I181" s="58"/>
      <c r="J181" s="58"/>
      <c r="K181" s="58"/>
    </row>
    <row r="182" spans="1:11" ht="47.25" hidden="1" customHeight="1">
      <c r="A182" s="61" t="s">
        <v>239</v>
      </c>
      <c r="B182" s="4" t="s">
        <v>610</v>
      </c>
      <c r="C182" s="13"/>
      <c r="D182" s="14"/>
      <c r="E182" s="14"/>
      <c r="F182" s="13"/>
      <c r="G182" s="14"/>
      <c r="H182" s="10"/>
      <c r="I182" s="58"/>
      <c r="J182" s="58"/>
      <c r="K182" s="58"/>
    </row>
    <row r="183" spans="1:11" ht="63" hidden="1" customHeight="1">
      <c r="A183" s="61" t="s">
        <v>240</v>
      </c>
      <c r="B183" s="4" t="s">
        <v>241</v>
      </c>
      <c r="C183" s="13"/>
      <c r="D183" s="14"/>
      <c r="E183" s="14"/>
      <c r="F183" s="13"/>
      <c r="G183" s="14"/>
      <c r="H183" s="10"/>
      <c r="I183" s="58"/>
      <c r="J183" s="58"/>
      <c r="K183" s="58"/>
    </row>
    <row r="184" spans="1:11" ht="78.75" hidden="1" customHeight="1">
      <c r="A184" s="61" t="s">
        <v>242</v>
      </c>
      <c r="B184" s="4" t="s">
        <v>611</v>
      </c>
      <c r="C184" s="13"/>
      <c r="D184" s="14"/>
      <c r="E184" s="14"/>
      <c r="F184" s="13"/>
      <c r="G184" s="14"/>
      <c r="H184" s="10"/>
      <c r="I184" s="58"/>
      <c r="J184" s="58"/>
      <c r="K184" s="58"/>
    </row>
    <row r="185" spans="1:11" ht="15.75" hidden="1" customHeight="1">
      <c r="A185" s="61" t="s">
        <v>612</v>
      </c>
      <c r="B185" s="299" t="s">
        <v>243</v>
      </c>
      <c r="C185" s="300"/>
      <c r="D185" s="300"/>
      <c r="E185" s="300"/>
      <c r="F185" s="300"/>
      <c r="G185" s="305"/>
      <c r="H185" s="10"/>
      <c r="I185" s="58"/>
      <c r="J185" s="58"/>
      <c r="K185" s="58"/>
    </row>
    <row r="186" spans="1:11" ht="78.75" hidden="1" customHeight="1">
      <c r="A186" s="61" t="s">
        <v>244</v>
      </c>
      <c r="B186" s="2" t="s">
        <v>613</v>
      </c>
      <c r="C186" s="13"/>
      <c r="D186" s="14"/>
      <c r="E186" s="14"/>
      <c r="F186" s="13"/>
      <c r="G186" s="14"/>
      <c r="H186" s="10"/>
      <c r="I186" s="58"/>
      <c r="J186" s="58"/>
      <c r="K186" s="58"/>
    </row>
    <row r="187" spans="1:11" ht="78.75" hidden="1" customHeight="1">
      <c r="A187" s="61" t="s">
        <v>245</v>
      </c>
      <c r="B187" s="2" t="s">
        <v>614</v>
      </c>
      <c r="C187" s="13"/>
      <c r="D187" s="14"/>
      <c r="E187" s="14"/>
      <c r="F187" s="13"/>
      <c r="G187" s="14"/>
      <c r="H187" s="10"/>
      <c r="I187" s="58"/>
      <c r="J187" s="58"/>
      <c r="K187" s="58"/>
    </row>
    <row r="188" spans="1:11" ht="78.75" hidden="1" customHeight="1">
      <c r="A188" s="61" t="s">
        <v>246</v>
      </c>
      <c r="B188" s="2" t="s">
        <v>247</v>
      </c>
      <c r="C188" s="13"/>
      <c r="D188" s="14"/>
      <c r="E188" s="14"/>
      <c r="F188" s="13"/>
      <c r="G188" s="14"/>
      <c r="H188" s="10"/>
      <c r="I188" s="58"/>
      <c r="J188" s="58"/>
      <c r="K188" s="58"/>
    </row>
    <row r="189" spans="1:11" ht="47.25" hidden="1" customHeight="1">
      <c r="A189" s="61" t="s">
        <v>248</v>
      </c>
      <c r="B189" s="2" t="s">
        <v>615</v>
      </c>
      <c r="C189" s="13"/>
      <c r="D189" s="14"/>
      <c r="E189" s="14"/>
      <c r="F189" s="13"/>
      <c r="G189" s="14"/>
      <c r="H189" s="10"/>
      <c r="I189" s="58"/>
      <c r="J189" s="58"/>
      <c r="K189" s="58"/>
    </row>
    <row r="190" spans="1:11" ht="78.75" hidden="1" customHeight="1">
      <c r="A190" s="61" t="s">
        <v>249</v>
      </c>
      <c r="B190" s="2" t="s">
        <v>250</v>
      </c>
      <c r="C190" s="13"/>
      <c r="D190" s="14"/>
      <c r="E190" s="14"/>
      <c r="F190" s="13"/>
      <c r="G190" s="14"/>
      <c r="H190" s="10"/>
      <c r="I190" s="58"/>
      <c r="J190" s="58"/>
      <c r="K190" s="58"/>
    </row>
    <row r="191" spans="1:11" ht="63" hidden="1" customHeight="1">
      <c r="A191" s="61" t="s">
        <v>251</v>
      </c>
      <c r="B191" s="2" t="s">
        <v>616</v>
      </c>
      <c r="C191" s="13"/>
      <c r="D191" s="14"/>
      <c r="E191" s="14"/>
      <c r="F191" s="13"/>
      <c r="G191" s="14"/>
      <c r="H191" s="10"/>
      <c r="I191" s="58"/>
      <c r="J191" s="58"/>
      <c r="K191" s="58"/>
    </row>
    <row r="192" spans="1:11" ht="94.5" hidden="1" customHeight="1">
      <c r="A192" s="61" t="s">
        <v>252</v>
      </c>
      <c r="B192" s="2" t="s">
        <v>253</v>
      </c>
      <c r="C192" s="13"/>
      <c r="D192" s="14"/>
      <c r="E192" s="14"/>
      <c r="F192" s="13"/>
      <c r="G192" s="14"/>
      <c r="H192" s="10"/>
      <c r="I192" s="58"/>
      <c r="J192" s="58"/>
      <c r="K192" s="58"/>
    </row>
    <row r="193" spans="1:11" ht="110.25" hidden="1" customHeight="1">
      <c r="A193" s="61" t="s">
        <v>254</v>
      </c>
      <c r="B193" s="2" t="s">
        <v>617</v>
      </c>
      <c r="C193" s="13"/>
      <c r="D193" s="14"/>
      <c r="E193" s="14"/>
      <c r="F193" s="13"/>
      <c r="G193" s="14"/>
      <c r="H193" s="10"/>
      <c r="I193" s="58"/>
      <c r="J193" s="58"/>
      <c r="K193" s="58"/>
    </row>
    <row r="194" spans="1:11" ht="63" hidden="1" customHeight="1">
      <c r="A194" s="61" t="s">
        <v>255</v>
      </c>
      <c r="B194" s="4" t="s">
        <v>618</v>
      </c>
      <c r="C194" s="13"/>
      <c r="D194" s="14"/>
      <c r="E194" s="14"/>
      <c r="F194" s="13"/>
      <c r="G194" s="14"/>
      <c r="H194" s="10"/>
      <c r="I194" s="58"/>
      <c r="J194" s="58"/>
      <c r="K194" s="58"/>
    </row>
    <row r="195" spans="1:11" ht="63" hidden="1" customHeight="1">
      <c r="A195" s="61" t="s">
        <v>256</v>
      </c>
      <c r="B195" s="2" t="s">
        <v>619</v>
      </c>
      <c r="C195" s="13"/>
      <c r="D195" s="14"/>
      <c r="E195" s="14"/>
      <c r="F195" s="13"/>
      <c r="G195" s="14"/>
      <c r="H195" s="10"/>
      <c r="I195" s="58"/>
      <c r="J195" s="58"/>
      <c r="K195" s="58"/>
    </row>
    <row r="196" spans="1:11" ht="63" hidden="1" customHeight="1">
      <c r="A196" s="61" t="s">
        <v>257</v>
      </c>
      <c r="B196" s="2" t="s">
        <v>620</v>
      </c>
      <c r="C196" s="13"/>
      <c r="D196" s="14"/>
      <c r="E196" s="14"/>
      <c r="F196" s="13"/>
      <c r="G196" s="14"/>
      <c r="H196" s="10"/>
      <c r="I196" s="58"/>
      <c r="J196" s="58"/>
      <c r="K196" s="58"/>
    </row>
    <row r="197" spans="1:11" ht="63" hidden="1" customHeight="1">
      <c r="A197" s="61" t="s">
        <v>258</v>
      </c>
      <c r="B197" s="2" t="s">
        <v>621</v>
      </c>
      <c r="C197" s="13"/>
      <c r="D197" s="14"/>
      <c r="E197" s="14"/>
      <c r="F197" s="13"/>
      <c r="G197" s="14"/>
      <c r="H197" s="10"/>
      <c r="I197" s="58"/>
      <c r="J197" s="58"/>
      <c r="K197" s="58"/>
    </row>
    <row r="198" spans="1:11" ht="63" hidden="1" customHeight="1">
      <c r="A198" s="61" t="s">
        <v>259</v>
      </c>
      <c r="B198" s="2" t="s">
        <v>622</v>
      </c>
      <c r="C198" s="13"/>
      <c r="D198" s="14"/>
      <c r="E198" s="14"/>
      <c r="F198" s="13"/>
      <c r="G198" s="14"/>
      <c r="H198" s="10"/>
      <c r="I198" s="58"/>
      <c r="J198" s="58"/>
      <c r="K198" s="58"/>
    </row>
    <row r="199" spans="1:11" ht="63" hidden="1" customHeight="1">
      <c r="A199" s="61" t="s">
        <v>260</v>
      </c>
      <c r="B199" s="2" t="s">
        <v>623</v>
      </c>
      <c r="C199" s="13"/>
      <c r="D199" s="14"/>
      <c r="E199" s="14"/>
      <c r="F199" s="13"/>
      <c r="G199" s="14"/>
      <c r="H199" s="10"/>
      <c r="I199" s="58"/>
      <c r="J199" s="58"/>
      <c r="K199" s="58"/>
    </row>
    <row r="200" spans="1:11" ht="63" hidden="1" customHeight="1">
      <c r="A200" s="61" t="s">
        <v>1790</v>
      </c>
      <c r="B200" s="13" t="s">
        <v>1791</v>
      </c>
      <c r="C200" s="13"/>
      <c r="D200" s="14"/>
      <c r="E200" s="14"/>
      <c r="F200" s="13"/>
      <c r="G200" s="14"/>
      <c r="H200" s="10"/>
      <c r="I200" s="58"/>
      <c r="J200" s="58"/>
      <c r="K200" s="58"/>
    </row>
    <row r="201" spans="1:11" ht="63" hidden="1" customHeight="1">
      <c r="A201" s="61" t="s">
        <v>1795</v>
      </c>
      <c r="B201" s="13" t="s">
        <v>1796</v>
      </c>
      <c r="C201" s="13"/>
      <c r="D201" s="14"/>
      <c r="E201" s="14"/>
      <c r="F201" s="13"/>
      <c r="G201" s="14"/>
      <c r="H201" s="10"/>
      <c r="I201" s="58"/>
      <c r="J201" s="58"/>
      <c r="K201" s="58"/>
    </row>
    <row r="202" spans="1:11" ht="18.75">
      <c r="A202" s="8"/>
      <c r="B202" s="302" t="s">
        <v>261</v>
      </c>
      <c r="C202" s="303"/>
      <c r="D202" s="303"/>
      <c r="E202" s="303"/>
      <c r="F202" s="303"/>
      <c r="G202" s="304"/>
      <c r="H202" s="179">
        <f>H203+H210+H221+H235+H247+H265+H272+H325+H355+H372</f>
        <v>0</v>
      </c>
      <c r="I202" s="180">
        <f>I203+I210+I221+I235+I247+I265+I272+I325+I355+I372</f>
        <v>294</v>
      </c>
      <c r="J202" s="58"/>
      <c r="K202" s="58"/>
    </row>
    <row r="203" spans="1:11" ht="15.75">
      <c r="A203" s="8" t="s">
        <v>30</v>
      </c>
      <c r="B203" s="299" t="s">
        <v>31</v>
      </c>
      <c r="C203" s="300"/>
      <c r="D203" s="300"/>
      <c r="E203" s="300"/>
      <c r="F203" s="300"/>
      <c r="G203" s="301"/>
      <c r="H203" s="179">
        <f>SUM(D204:D208)</f>
        <v>0</v>
      </c>
      <c r="I203" s="180">
        <f>COUNT(D204:D208)*2</f>
        <v>10</v>
      </c>
      <c r="J203" s="58"/>
      <c r="K203" s="58"/>
    </row>
    <row r="204" spans="1:11" ht="47.25">
      <c r="A204" s="8" t="s">
        <v>262</v>
      </c>
      <c r="B204" s="2" t="s">
        <v>263</v>
      </c>
      <c r="C204" s="13" t="s">
        <v>624</v>
      </c>
      <c r="D204" s="221">
        <v>0</v>
      </c>
      <c r="E204" s="14" t="s">
        <v>2290</v>
      </c>
      <c r="F204" s="13"/>
      <c r="G204" s="254"/>
      <c r="H204" s="179"/>
      <c r="I204" s="180"/>
      <c r="J204" s="58"/>
      <c r="K204" s="58"/>
    </row>
    <row r="205" spans="1:11" ht="45">
      <c r="A205" s="8"/>
      <c r="B205" s="2"/>
      <c r="C205" s="33" t="s">
        <v>625</v>
      </c>
      <c r="D205" s="221">
        <v>0</v>
      </c>
      <c r="E205" s="14" t="s">
        <v>2290</v>
      </c>
      <c r="F205" s="33" t="s">
        <v>626</v>
      </c>
      <c r="G205" s="254"/>
      <c r="H205" s="179"/>
      <c r="I205" s="180"/>
      <c r="J205" s="58"/>
      <c r="K205" s="58"/>
    </row>
    <row r="206" spans="1:11" ht="60">
      <c r="A206" s="8" t="s">
        <v>264</v>
      </c>
      <c r="B206" s="2" t="s">
        <v>265</v>
      </c>
      <c r="C206" s="17" t="s">
        <v>627</v>
      </c>
      <c r="D206" s="221">
        <v>0</v>
      </c>
      <c r="E206" s="24" t="s">
        <v>2293</v>
      </c>
      <c r="F206" s="13" t="s">
        <v>628</v>
      </c>
      <c r="G206" s="254"/>
      <c r="H206" s="179"/>
      <c r="I206" s="180"/>
      <c r="J206" s="58"/>
      <c r="K206" s="58"/>
    </row>
    <row r="207" spans="1:11" ht="45">
      <c r="A207" s="8"/>
      <c r="B207" s="2"/>
      <c r="C207" s="47" t="s">
        <v>2405</v>
      </c>
      <c r="D207" s="221">
        <v>0</v>
      </c>
      <c r="E207" s="24" t="s">
        <v>2286</v>
      </c>
      <c r="F207" s="13" t="s">
        <v>1892</v>
      </c>
      <c r="G207" s="254"/>
      <c r="H207" s="179"/>
      <c r="I207" s="180"/>
      <c r="J207" s="58"/>
      <c r="K207" s="58"/>
    </row>
    <row r="208" spans="1:11" ht="30">
      <c r="A208" s="8"/>
      <c r="B208" s="2"/>
      <c r="C208" s="13" t="s">
        <v>1893</v>
      </c>
      <c r="D208" s="221">
        <v>0</v>
      </c>
      <c r="E208" s="24" t="s">
        <v>2293</v>
      </c>
      <c r="F208" s="47"/>
      <c r="G208" s="254"/>
      <c r="H208" s="179"/>
      <c r="I208" s="180"/>
      <c r="J208" s="58"/>
      <c r="K208" s="58"/>
    </row>
    <row r="209" spans="1:11" ht="47.25" hidden="1" customHeight="1">
      <c r="A209" s="61" t="s">
        <v>266</v>
      </c>
      <c r="B209" s="2" t="s">
        <v>267</v>
      </c>
      <c r="C209" s="36"/>
      <c r="D209" s="14"/>
      <c r="E209" s="14"/>
      <c r="F209" s="13"/>
      <c r="G209" s="14"/>
      <c r="H209" s="10"/>
      <c r="I209" s="58"/>
      <c r="J209" s="58"/>
      <c r="K209" s="58"/>
    </row>
    <row r="210" spans="1:11" ht="15.75">
      <c r="A210" s="8" t="s">
        <v>32</v>
      </c>
      <c r="B210" s="299" t="s">
        <v>268</v>
      </c>
      <c r="C210" s="300"/>
      <c r="D210" s="300"/>
      <c r="E210" s="300"/>
      <c r="F210" s="300"/>
      <c r="G210" s="301"/>
      <c r="H210" s="179">
        <f>SUM(D211:D215)</f>
        <v>0</v>
      </c>
      <c r="I210" s="180">
        <f>COUNT(D211:D215)*2</f>
        <v>10</v>
      </c>
      <c r="J210" s="58"/>
      <c r="K210" s="58"/>
    </row>
    <row r="211" spans="1:11" ht="47.25">
      <c r="A211" s="8" t="s">
        <v>269</v>
      </c>
      <c r="B211" s="2" t="s">
        <v>629</v>
      </c>
      <c r="C211" s="16" t="s">
        <v>630</v>
      </c>
      <c r="D211" s="221">
        <v>0</v>
      </c>
      <c r="E211" s="14" t="s">
        <v>2284</v>
      </c>
      <c r="F211" s="13"/>
      <c r="G211" s="254"/>
      <c r="H211" s="179"/>
      <c r="I211" s="180"/>
      <c r="J211" s="58"/>
      <c r="K211" s="58"/>
    </row>
    <row r="212" spans="1:11" ht="30">
      <c r="A212" s="8"/>
      <c r="B212" s="2"/>
      <c r="C212" s="16" t="s">
        <v>631</v>
      </c>
      <c r="D212" s="221">
        <v>0</v>
      </c>
      <c r="E212" s="14" t="s">
        <v>2284</v>
      </c>
      <c r="F212" s="13"/>
      <c r="G212" s="254"/>
      <c r="H212" s="179"/>
      <c r="I212" s="180"/>
      <c r="J212" s="58"/>
      <c r="K212" s="58"/>
    </row>
    <row r="213" spans="1:11" ht="15.75">
      <c r="A213" s="8"/>
      <c r="B213" s="2"/>
      <c r="C213" s="42" t="s">
        <v>632</v>
      </c>
      <c r="D213" s="221">
        <v>0</v>
      </c>
      <c r="E213" s="14" t="s">
        <v>2284</v>
      </c>
      <c r="F213" s="13"/>
      <c r="G213" s="254"/>
      <c r="H213" s="179"/>
      <c r="I213" s="180"/>
      <c r="J213" s="58"/>
      <c r="K213" s="58"/>
    </row>
    <row r="214" spans="1:11" ht="75">
      <c r="A214" s="8" t="s">
        <v>2594</v>
      </c>
      <c r="B214" s="13" t="s">
        <v>271</v>
      </c>
      <c r="C214" s="13" t="s">
        <v>633</v>
      </c>
      <c r="D214" s="221">
        <v>0</v>
      </c>
      <c r="E214" s="14" t="s">
        <v>2284</v>
      </c>
      <c r="F214" s="13" t="s">
        <v>634</v>
      </c>
      <c r="G214" s="254"/>
      <c r="H214" s="179"/>
      <c r="I214" s="180"/>
      <c r="J214" s="58"/>
      <c r="K214" s="58"/>
    </row>
    <row r="215" spans="1:11" ht="45">
      <c r="A215" s="8" t="s">
        <v>272</v>
      </c>
      <c r="B215" s="2" t="s">
        <v>635</v>
      </c>
      <c r="C215" s="13" t="s">
        <v>636</v>
      </c>
      <c r="D215" s="221">
        <v>0</v>
      </c>
      <c r="E215" s="14" t="s">
        <v>2284</v>
      </c>
      <c r="F215" s="13" t="s">
        <v>2552</v>
      </c>
      <c r="G215" s="254"/>
      <c r="H215" s="179"/>
      <c r="I215" s="180"/>
      <c r="J215" s="58"/>
      <c r="K215" s="58"/>
    </row>
    <row r="216" spans="1:11" ht="15.75" hidden="1" customHeight="1">
      <c r="A216" s="61" t="s">
        <v>33</v>
      </c>
      <c r="B216" s="299" t="s">
        <v>34</v>
      </c>
      <c r="C216" s="300"/>
      <c r="D216" s="300"/>
      <c r="E216" s="300"/>
      <c r="F216" s="300"/>
      <c r="G216" s="305"/>
      <c r="H216" s="10"/>
      <c r="I216" s="58"/>
      <c r="J216" s="58"/>
      <c r="K216" s="58"/>
    </row>
    <row r="217" spans="1:11" ht="47.25" hidden="1" customHeight="1">
      <c r="A217" s="61" t="s">
        <v>273</v>
      </c>
      <c r="B217" s="2" t="s">
        <v>274</v>
      </c>
      <c r="C217" s="13"/>
      <c r="D217" s="14"/>
      <c r="E217" s="14"/>
      <c r="F217" s="13"/>
      <c r="G217" s="14"/>
      <c r="H217" s="10"/>
      <c r="I217" s="58"/>
      <c r="J217" s="58"/>
      <c r="K217" s="58"/>
    </row>
    <row r="218" spans="1:11" ht="60" hidden="1" customHeight="1">
      <c r="A218" s="61" t="s">
        <v>275</v>
      </c>
      <c r="B218" s="41" t="s">
        <v>276</v>
      </c>
      <c r="C218" s="13"/>
      <c r="D218" s="14"/>
      <c r="E218" s="14"/>
      <c r="F218" s="13"/>
      <c r="G218" s="14"/>
      <c r="H218" s="10"/>
      <c r="I218" s="58"/>
      <c r="J218" s="58"/>
      <c r="K218" s="58"/>
    </row>
    <row r="219" spans="1:11" ht="63" hidden="1" customHeight="1">
      <c r="A219" s="61" t="s">
        <v>277</v>
      </c>
      <c r="B219" s="2" t="s">
        <v>278</v>
      </c>
      <c r="C219" s="13"/>
      <c r="D219" s="14"/>
      <c r="E219" s="14"/>
      <c r="F219" s="13"/>
      <c r="G219" s="14"/>
      <c r="H219" s="10"/>
      <c r="I219" s="58"/>
      <c r="J219" s="58"/>
      <c r="K219" s="58"/>
    </row>
    <row r="220" spans="1:11" ht="31.5" hidden="1" customHeight="1">
      <c r="A220" s="61" t="s">
        <v>279</v>
      </c>
      <c r="B220" s="2" t="s">
        <v>637</v>
      </c>
      <c r="C220" s="13"/>
      <c r="D220" s="14"/>
      <c r="E220" s="14"/>
      <c r="F220" s="13"/>
      <c r="G220" s="14"/>
      <c r="H220" s="10"/>
      <c r="I220" s="58"/>
      <c r="J220" s="58"/>
      <c r="K220" s="58"/>
    </row>
    <row r="221" spans="1:11" ht="24" customHeight="1">
      <c r="A221" s="8" t="s">
        <v>35</v>
      </c>
      <c r="B221" s="299" t="s">
        <v>2368</v>
      </c>
      <c r="C221" s="300"/>
      <c r="D221" s="300"/>
      <c r="E221" s="300"/>
      <c r="F221" s="300"/>
      <c r="G221" s="301"/>
      <c r="H221" s="179">
        <f>SUM(D222:D234)</f>
        <v>0</v>
      </c>
      <c r="I221" s="180">
        <f>COUNT(D222:D234)*2</f>
        <v>24</v>
      </c>
      <c r="J221" s="58"/>
      <c r="K221" s="58"/>
    </row>
    <row r="222" spans="1:11" ht="47.25">
      <c r="A222" s="8" t="s">
        <v>281</v>
      </c>
      <c r="B222" s="2" t="s">
        <v>282</v>
      </c>
      <c r="C222" s="29" t="s">
        <v>638</v>
      </c>
      <c r="D222" s="221">
        <v>0</v>
      </c>
      <c r="E222" s="14" t="s">
        <v>2290</v>
      </c>
      <c r="F222" s="13"/>
      <c r="G222" s="254"/>
      <c r="H222" s="179"/>
      <c r="I222" s="180"/>
      <c r="J222" s="58"/>
      <c r="K222" s="58"/>
    </row>
    <row r="223" spans="1:11" ht="45">
      <c r="A223" s="8"/>
      <c r="B223" s="2"/>
      <c r="C223" s="33" t="s">
        <v>639</v>
      </c>
      <c r="D223" s="221">
        <v>0</v>
      </c>
      <c r="E223" s="14" t="s">
        <v>2284</v>
      </c>
      <c r="F223" s="13"/>
      <c r="G223" s="254"/>
      <c r="H223" s="179"/>
      <c r="I223" s="180"/>
      <c r="J223" s="58"/>
      <c r="K223" s="58"/>
    </row>
    <row r="224" spans="1:11" ht="47.25">
      <c r="A224" s="8" t="s">
        <v>283</v>
      </c>
      <c r="B224" s="2" t="s">
        <v>284</v>
      </c>
      <c r="C224" s="43" t="s">
        <v>640</v>
      </c>
      <c r="D224" s="223">
        <v>0</v>
      </c>
      <c r="E224" s="14" t="s">
        <v>2293</v>
      </c>
      <c r="F224" s="33" t="s">
        <v>641</v>
      </c>
      <c r="G224" s="254"/>
      <c r="H224" s="179"/>
      <c r="I224" s="180"/>
      <c r="J224" s="58"/>
      <c r="K224" s="58"/>
    </row>
    <row r="225" spans="1:11" ht="45">
      <c r="A225" s="8"/>
      <c r="B225" s="2"/>
      <c r="C225" s="33" t="s">
        <v>642</v>
      </c>
      <c r="D225" s="223">
        <v>0</v>
      </c>
      <c r="E225" s="32" t="s">
        <v>2288</v>
      </c>
      <c r="F225" s="33" t="s">
        <v>643</v>
      </c>
      <c r="G225" s="254"/>
      <c r="H225" s="179"/>
      <c r="I225" s="180"/>
      <c r="J225" s="58"/>
      <c r="K225" s="58"/>
    </row>
    <row r="226" spans="1:11" ht="45">
      <c r="A226" s="8"/>
      <c r="B226" s="2"/>
      <c r="C226" s="33" t="s">
        <v>644</v>
      </c>
      <c r="D226" s="223">
        <v>0</v>
      </c>
      <c r="E226" s="32" t="s">
        <v>2301</v>
      </c>
      <c r="F226" s="18" t="s">
        <v>645</v>
      </c>
      <c r="G226" s="254"/>
      <c r="H226" s="179"/>
      <c r="I226" s="180"/>
      <c r="J226" s="58"/>
      <c r="K226" s="58"/>
    </row>
    <row r="227" spans="1:11" ht="30">
      <c r="A227" s="8"/>
      <c r="B227" s="2"/>
      <c r="C227" s="33" t="s">
        <v>646</v>
      </c>
      <c r="D227" s="223">
        <v>0</v>
      </c>
      <c r="E227" s="32" t="s">
        <v>2284</v>
      </c>
      <c r="F227" s="33"/>
      <c r="G227" s="254"/>
      <c r="H227" s="179"/>
      <c r="I227" s="180"/>
      <c r="J227" s="58"/>
      <c r="K227" s="58"/>
    </row>
    <row r="228" spans="1:11" ht="47.25" hidden="1" customHeight="1">
      <c r="A228" s="61" t="s">
        <v>285</v>
      </c>
      <c r="B228" s="2" t="s">
        <v>286</v>
      </c>
      <c r="C228" s="13"/>
      <c r="D228" s="14"/>
      <c r="E228" s="14"/>
      <c r="F228" s="13"/>
      <c r="G228" s="254"/>
      <c r="H228" s="10"/>
      <c r="I228" s="58"/>
      <c r="J228" s="58"/>
      <c r="K228" s="58"/>
    </row>
    <row r="229" spans="1:11" ht="45">
      <c r="A229" s="8" t="s">
        <v>287</v>
      </c>
      <c r="B229" s="2" t="s">
        <v>647</v>
      </c>
      <c r="C229" s="44" t="s">
        <v>648</v>
      </c>
      <c r="D229" s="221">
        <v>0</v>
      </c>
      <c r="E229" s="14" t="s">
        <v>2295</v>
      </c>
      <c r="F229" s="13"/>
      <c r="G229" s="254"/>
      <c r="H229" s="179"/>
      <c r="I229" s="180"/>
      <c r="J229" s="58"/>
      <c r="K229" s="58"/>
    </row>
    <row r="230" spans="1:11" ht="45">
      <c r="A230" s="8" t="s">
        <v>288</v>
      </c>
      <c r="B230" s="13" t="s">
        <v>289</v>
      </c>
      <c r="C230" s="13" t="s">
        <v>649</v>
      </c>
      <c r="D230" s="221">
        <v>0</v>
      </c>
      <c r="E230" s="14" t="s">
        <v>2290</v>
      </c>
      <c r="F230" s="13"/>
      <c r="G230" s="254"/>
      <c r="H230" s="179"/>
      <c r="I230" s="180"/>
      <c r="J230" s="58"/>
      <c r="K230" s="58"/>
    </row>
    <row r="231" spans="1:11" ht="45">
      <c r="A231" s="8" t="s">
        <v>290</v>
      </c>
      <c r="B231" s="41" t="s">
        <v>291</v>
      </c>
      <c r="C231" s="23" t="s">
        <v>650</v>
      </c>
      <c r="D231" s="223">
        <v>0</v>
      </c>
      <c r="E231" s="31" t="s">
        <v>2291</v>
      </c>
      <c r="F231" s="23" t="s">
        <v>2406</v>
      </c>
      <c r="G231" s="254"/>
      <c r="H231" s="179"/>
      <c r="I231" s="180"/>
      <c r="J231" s="58"/>
      <c r="K231" s="58"/>
    </row>
    <row r="232" spans="1:11" ht="45">
      <c r="A232" s="8" t="s">
        <v>292</v>
      </c>
      <c r="B232" s="41" t="s">
        <v>293</v>
      </c>
      <c r="C232" s="18" t="s">
        <v>651</v>
      </c>
      <c r="D232" s="221">
        <v>0</v>
      </c>
      <c r="E232" s="14" t="s">
        <v>2288</v>
      </c>
      <c r="F232" s="13"/>
      <c r="G232" s="254"/>
      <c r="H232" s="179"/>
      <c r="I232" s="180"/>
      <c r="J232" s="58"/>
      <c r="K232" s="58"/>
    </row>
    <row r="233" spans="1:11" ht="30">
      <c r="A233" s="8"/>
      <c r="B233" s="41"/>
      <c r="C233" s="33" t="s">
        <v>652</v>
      </c>
      <c r="D233" s="221">
        <v>0</v>
      </c>
      <c r="E233" s="14" t="s">
        <v>2291</v>
      </c>
      <c r="F233" s="13"/>
      <c r="G233" s="254"/>
      <c r="H233" s="179"/>
      <c r="I233" s="180"/>
      <c r="J233" s="58"/>
      <c r="K233" s="58"/>
    </row>
    <row r="234" spans="1:11" ht="30">
      <c r="A234" s="8"/>
      <c r="B234" s="41"/>
      <c r="C234" s="33" t="s">
        <v>653</v>
      </c>
      <c r="D234" s="221">
        <v>0</v>
      </c>
      <c r="E234" s="14" t="s">
        <v>2290</v>
      </c>
      <c r="F234" s="13"/>
      <c r="G234" s="254" t="s">
        <v>2638</v>
      </c>
      <c r="H234" s="179"/>
      <c r="I234" s="180"/>
      <c r="J234" s="58"/>
      <c r="K234" s="58"/>
    </row>
    <row r="235" spans="1:11" ht="15.75">
      <c r="A235" s="8" t="s">
        <v>36</v>
      </c>
      <c r="B235" s="299" t="s">
        <v>294</v>
      </c>
      <c r="C235" s="300"/>
      <c r="D235" s="300"/>
      <c r="E235" s="300"/>
      <c r="F235" s="300"/>
      <c r="G235" s="301"/>
      <c r="H235" s="179">
        <f>SUM(D236:D240)</f>
        <v>0</v>
      </c>
      <c r="I235" s="180">
        <f>COUNT(D236:D240)*2</f>
        <v>10</v>
      </c>
      <c r="J235" s="58"/>
      <c r="K235" s="58"/>
    </row>
    <row r="236" spans="1:11" ht="60">
      <c r="A236" s="8" t="s">
        <v>295</v>
      </c>
      <c r="B236" s="2" t="s">
        <v>654</v>
      </c>
      <c r="C236" s="13" t="s">
        <v>655</v>
      </c>
      <c r="D236" s="221">
        <v>0</v>
      </c>
      <c r="E236" s="14" t="s">
        <v>2290</v>
      </c>
      <c r="F236" s="13"/>
      <c r="G236" s="254" t="s">
        <v>2639</v>
      </c>
      <c r="H236" s="179"/>
      <c r="I236" s="180"/>
      <c r="J236" s="58"/>
      <c r="K236" s="58"/>
    </row>
    <row r="237" spans="1:11" ht="47.25">
      <c r="A237" s="8" t="s">
        <v>296</v>
      </c>
      <c r="B237" s="2" t="s">
        <v>656</v>
      </c>
      <c r="C237" s="13" t="s">
        <v>657</v>
      </c>
      <c r="D237" s="221">
        <v>0</v>
      </c>
      <c r="E237" s="14" t="s">
        <v>2290</v>
      </c>
      <c r="F237" s="13"/>
      <c r="G237" s="254" t="s">
        <v>2640</v>
      </c>
      <c r="H237" s="179"/>
      <c r="I237" s="180"/>
      <c r="J237" s="58"/>
      <c r="K237" s="58"/>
    </row>
    <row r="238" spans="1:11" ht="45">
      <c r="A238" s="8" t="s">
        <v>297</v>
      </c>
      <c r="B238" s="6" t="s">
        <v>298</v>
      </c>
      <c r="C238" s="13" t="s">
        <v>658</v>
      </c>
      <c r="D238" s="221">
        <v>0</v>
      </c>
      <c r="E238" s="14" t="s">
        <v>2290</v>
      </c>
      <c r="F238" s="13"/>
      <c r="G238" s="254"/>
      <c r="H238" s="179"/>
      <c r="I238" s="180"/>
      <c r="J238" s="58"/>
      <c r="K238" s="58"/>
    </row>
    <row r="239" spans="1:11" ht="31.5">
      <c r="A239" s="8" t="s">
        <v>299</v>
      </c>
      <c r="B239" s="4" t="s">
        <v>300</v>
      </c>
      <c r="C239" s="13" t="s">
        <v>659</v>
      </c>
      <c r="D239" s="221">
        <v>0</v>
      </c>
      <c r="E239" s="14" t="s">
        <v>2288</v>
      </c>
      <c r="F239" s="13"/>
      <c r="G239" s="254"/>
      <c r="H239" s="179"/>
      <c r="I239" s="180"/>
      <c r="J239" s="58"/>
      <c r="K239" s="58"/>
    </row>
    <row r="240" spans="1:11" ht="31.5">
      <c r="A240" s="8" t="s">
        <v>301</v>
      </c>
      <c r="B240" s="4" t="s">
        <v>302</v>
      </c>
      <c r="C240" s="17" t="s">
        <v>660</v>
      </c>
      <c r="D240" s="221">
        <v>0</v>
      </c>
      <c r="E240" s="24" t="s">
        <v>2290</v>
      </c>
      <c r="F240" s="18" t="s">
        <v>661</v>
      </c>
      <c r="G240" s="254"/>
      <c r="H240" s="179"/>
      <c r="I240" s="180"/>
      <c r="J240" s="58"/>
      <c r="K240" s="58"/>
    </row>
    <row r="241" spans="1:11" ht="47.25" hidden="1" customHeight="1">
      <c r="A241" s="61" t="s">
        <v>303</v>
      </c>
      <c r="B241" s="4" t="s">
        <v>304</v>
      </c>
      <c r="C241" s="13"/>
      <c r="D241" s="14"/>
      <c r="E241" s="14"/>
      <c r="F241" s="13"/>
      <c r="G241" s="14"/>
      <c r="H241" s="10"/>
      <c r="I241" s="58"/>
      <c r="J241" s="58"/>
      <c r="K241" s="58"/>
    </row>
    <row r="242" spans="1:11" ht="15.75" hidden="1" customHeight="1">
      <c r="A242" s="61" t="s">
        <v>37</v>
      </c>
      <c r="B242" s="299" t="s">
        <v>305</v>
      </c>
      <c r="C242" s="300"/>
      <c r="D242" s="300"/>
      <c r="E242" s="300"/>
      <c r="F242" s="300"/>
      <c r="G242" s="305"/>
      <c r="H242" s="10"/>
      <c r="I242" s="58"/>
      <c r="J242" s="58"/>
      <c r="K242" s="58"/>
    </row>
    <row r="243" spans="1:11" ht="31.5" hidden="1" customHeight="1">
      <c r="A243" s="61" t="s">
        <v>306</v>
      </c>
      <c r="B243" s="2" t="s">
        <v>662</v>
      </c>
      <c r="C243" s="13"/>
      <c r="D243" s="14"/>
      <c r="E243" s="14"/>
      <c r="F243" s="13"/>
      <c r="G243" s="14"/>
      <c r="H243" s="10"/>
      <c r="I243" s="58"/>
      <c r="J243" s="58"/>
      <c r="K243" s="58"/>
    </row>
    <row r="244" spans="1:11" ht="47.25" hidden="1" customHeight="1">
      <c r="A244" s="61" t="s">
        <v>307</v>
      </c>
      <c r="B244" s="2" t="s">
        <v>308</v>
      </c>
      <c r="C244" s="13"/>
      <c r="D244" s="14"/>
      <c r="E244" s="14"/>
      <c r="F244" s="13"/>
      <c r="G244" s="14"/>
      <c r="H244" s="10"/>
      <c r="I244" s="58"/>
      <c r="J244" s="58"/>
      <c r="K244" s="58"/>
    </row>
    <row r="245" spans="1:11" ht="47.25" hidden="1" customHeight="1">
      <c r="A245" s="61" t="s">
        <v>309</v>
      </c>
      <c r="B245" s="2" t="s">
        <v>663</v>
      </c>
      <c r="C245" s="13"/>
      <c r="D245" s="14"/>
      <c r="E245" s="14"/>
      <c r="F245" s="13"/>
      <c r="G245" s="14"/>
      <c r="H245" s="10"/>
      <c r="I245" s="58"/>
      <c r="J245" s="58"/>
      <c r="K245" s="58"/>
    </row>
    <row r="246" spans="1:11" ht="78.75" hidden="1" customHeight="1">
      <c r="A246" s="61" t="s">
        <v>310</v>
      </c>
      <c r="B246" s="2" t="s">
        <v>311</v>
      </c>
      <c r="C246" s="13"/>
      <c r="D246" s="14"/>
      <c r="E246" s="14"/>
      <c r="F246" s="13"/>
      <c r="G246" s="14"/>
      <c r="H246" s="10"/>
      <c r="I246" s="58"/>
      <c r="J246" s="58"/>
      <c r="K246" s="58"/>
    </row>
    <row r="247" spans="1:11" ht="15.75">
      <c r="A247" s="8" t="s">
        <v>38</v>
      </c>
      <c r="B247" s="299" t="s">
        <v>39</v>
      </c>
      <c r="C247" s="300"/>
      <c r="D247" s="300"/>
      <c r="E247" s="300"/>
      <c r="F247" s="300"/>
      <c r="G247" s="301"/>
      <c r="H247" s="179">
        <f>SUM(D248:D264)</f>
        <v>0</v>
      </c>
      <c r="I247" s="180">
        <f>COUNT(D248:D264)*2</f>
        <v>32</v>
      </c>
      <c r="J247" s="58"/>
      <c r="K247" s="58"/>
    </row>
    <row r="248" spans="1:11" ht="45">
      <c r="A248" s="8" t="s">
        <v>312</v>
      </c>
      <c r="B248" s="2" t="s">
        <v>664</v>
      </c>
      <c r="C248" s="33" t="s">
        <v>665</v>
      </c>
      <c r="D248" s="224">
        <v>0</v>
      </c>
      <c r="E248" s="45" t="s">
        <v>2291</v>
      </c>
      <c r="F248" s="46" t="s">
        <v>666</v>
      </c>
      <c r="G248" s="254" t="s">
        <v>2641</v>
      </c>
      <c r="H248" s="179"/>
      <c r="I248" s="180"/>
      <c r="J248" s="58"/>
      <c r="K248" s="58"/>
    </row>
    <row r="249" spans="1:11" ht="31.5">
      <c r="A249" s="8" t="s">
        <v>313</v>
      </c>
      <c r="B249" s="2" t="s">
        <v>314</v>
      </c>
      <c r="C249" s="33" t="s">
        <v>667</v>
      </c>
      <c r="D249" s="223">
        <v>0</v>
      </c>
      <c r="E249" s="32" t="s">
        <v>2286</v>
      </c>
      <c r="F249" s="33" t="s">
        <v>668</v>
      </c>
      <c r="G249" s="254"/>
      <c r="H249" s="179"/>
      <c r="I249" s="180"/>
      <c r="J249" s="58"/>
      <c r="K249" s="58"/>
    </row>
    <row r="250" spans="1:11" ht="30">
      <c r="A250" s="8"/>
      <c r="B250" s="2"/>
      <c r="C250" s="33" t="s">
        <v>669</v>
      </c>
      <c r="D250" s="223">
        <v>0</v>
      </c>
      <c r="E250" s="32" t="s">
        <v>2291</v>
      </c>
      <c r="F250" s="33" t="s">
        <v>1917</v>
      </c>
      <c r="G250" s="254" t="s">
        <v>2642</v>
      </c>
      <c r="H250" s="179"/>
      <c r="I250" s="180"/>
      <c r="J250" s="58"/>
      <c r="K250" s="58"/>
    </row>
    <row r="251" spans="1:11" ht="31.5" hidden="1" customHeight="1">
      <c r="A251" s="61" t="s">
        <v>315</v>
      </c>
      <c r="B251" s="2" t="s">
        <v>316</v>
      </c>
      <c r="C251" s="13"/>
      <c r="D251" s="14"/>
      <c r="E251" s="14"/>
      <c r="F251" s="13"/>
      <c r="G251" s="254"/>
      <c r="H251" s="10"/>
      <c r="I251" s="58"/>
      <c r="J251" s="58"/>
      <c r="K251" s="58"/>
    </row>
    <row r="252" spans="1:11" ht="47.25">
      <c r="A252" s="8" t="s">
        <v>317</v>
      </c>
      <c r="B252" s="6" t="s">
        <v>670</v>
      </c>
      <c r="C252" s="33" t="s">
        <v>671</v>
      </c>
      <c r="D252" s="221">
        <v>0</v>
      </c>
      <c r="E252" s="14" t="s">
        <v>2304</v>
      </c>
      <c r="F252" s="13"/>
      <c r="G252" s="254"/>
      <c r="H252" s="179"/>
      <c r="I252" s="180"/>
      <c r="J252" s="58"/>
      <c r="K252" s="58"/>
    </row>
    <row r="253" spans="1:11" ht="90">
      <c r="A253" s="8"/>
      <c r="B253" s="6"/>
      <c r="C253" s="44" t="s">
        <v>672</v>
      </c>
      <c r="D253" s="221">
        <v>0</v>
      </c>
      <c r="E253" s="14" t="s">
        <v>2286</v>
      </c>
      <c r="F253" s="13" t="s">
        <v>2407</v>
      </c>
      <c r="G253" s="254" t="s">
        <v>2643</v>
      </c>
      <c r="H253" s="179"/>
      <c r="I253" s="180"/>
      <c r="J253" s="58"/>
      <c r="K253" s="58"/>
    </row>
    <row r="254" spans="1:11" ht="60">
      <c r="A254" s="8"/>
      <c r="B254" s="6"/>
      <c r="C254" s="48" t="s">
        <v>2219</v>
      </c>
      <c r="D254" s="221">
        <v>0</v>
      </c>
      <c r="E254" s="14" t="s">
        <v>1057</v>
      </c>
      <c r="F254" s="13"/>
      <c r="G254" s="254"/>
      <c r="H254" s="179"/>
      <c r="I254" s="180"/>
      <c r="J254" s="58"/>
      <c r="K254" s="58"/>
    </row>
    <row r="255" spans="1:11" ht="30">
      <c r="A255" s="8"/>
      <c r="B255" s="6"/>
      <c r="C255" s="47" t="s">
        <v>673</v>
      </c>
      <c r="D255" s="221">
        <v>0</v>
      </c>
      <c r="E255" s="14" t="s">
        <v>2291</v>
      </c>
      <c r="F255" s="13"/>
      <c r="G255" s="254"/>
      <c r="H255" s="179"/>
      <c r="I255" s="180"/>
      <c r="J255" s="58"/>
      <c r="K255" s="58"/>
    </row>
    <row r="256" spans="1:11" ht="45">
      <c r="A256" s="8"/>
      <c r="B256" s="6"/>
      <c r="C256" s="44" t="s">
        <v>674</v>
      </c>
      <c r="D256" s="221">
        <v>0</v>
      </c>
      <c r="E256" s="14" t="s">
        <v>1057</v>
      </c>
      <c r="F256" s="13"/>
      <c r="G256" s="254"/>
      <c r="H256" s="179"/>
      <c r="I256" s="180"/>
      <c r="J256" s="58"/>
      <c r="K256" s="58"/>
    </row>
    <row r="257" spans="1:11" ht="45">
      <c r="A257" s="8"/>
      <c r="B257" s="6"/>
      <c r="C257" s="44" t="s">
        <v>675</v>
      </c>
      <c r="D257" s="221">
        <v>0</v>
      </c>
      <c r="E257" s="14" t="s">
        <v>2290</v>
      </c>
      <c r="F257" s="13"/>
      <c r="G257" s="254" t="s">
        <v>2644</v>
      </c>
      <c r="H257" s="179"/>
      <c r="I257" s="180"/>
      <c r="J257" s="58"/>
      <c r="K257" s="58"/>
    </row>
    <row r="258" spans="1:11" ht="45">
      <c r="A258" s="8"/>
      <c r="B258" s="6"/>
      <c r="C258" s="47" t="s">
        <v>676</v>
      </c>
      <c r="D258" s="221">
        <v>0</v>
      </c>
      <c r="E258" s="14" t="s">
        <v>2290</v>
      </c>
      <c r="F258" s="13"/>
      <c r="G258" s="254" t="s">
        <v>2645</v>
      </c>
      <c r="H258" s="179"/>
      <c r="I258" s="180"/>
      <c r="J258" s="58"/>
      <c r="K258" s="58"/>
    </row>
    <row r="259" spans="1:11" ht="45">
      <c r="A259" s="8"/>
      <c r="B259" s="6"/>
      <c r="C259" s="47" t="s">
        <v>677</v>
      </c>
      <c r="D259" s="221">
        <v>0</v>
      </c>
      <c r="E259" s="14" t="s">
        <v>2290</v>
      </c>
      <c r="F259" s="13"/>
      <c r="G259" s="254"/>
      <c r="H259" s="179"/>
      <c r="I259" s="180"/>
      <c r="J259" s="58"/>
      <c r="K259" s="58"/>
    </row>
    <row r="260" spans="1:11" ht="30">
      <c r="A260" s="8"/>
      <c r="B260" s="6"/>
      <c r="C260" s="68" t="s">
        <v>2220</v>
      </c>
      <c r="D260" s="221">
        <v>0</v>
      </c>
      <c r="E260" s="14" t="s">
        <v>2286</v>
      </c>
      <c r="F260" s="13" t="s">
        <v>2408</v>
      </c>
      <c r="G260" s="254"/>
      <c r="H260" s="179"/>
      <c r="I260" s="180"/>
      <c r="J260" s="58"/>
      <c r="K260" s="58"/>
    </row>
    <row r="261" spans="1:11" ht="45">
      <c r="A261" s="8" t="s">
        <v>318</v>
      </c>
      <c r="B261" s="2" t="s">
        <v>678</v>
      </c>
      <c r="C261" s="33" t="s">
        <v>679</v>
      </c>
      <c r="D261" s="223">
        <v>0</v>
      </c>
      <c r="E261" s="32" t="s">
        <v>2284</v>
      </c>
      <c r="F261" s="33" t="s">
        <v>1918</v>
      </c>
      <c r="G261" s="254" t="s">
        <v>2634</v>
      </c>
      <c r="H261" s="179"/>
      <c r="I261" s="180"/>
      <c r="J261" s="58"/>
      <c r="K261" s="58"/>
    </row>
    <row r="262" spans="1:11" ht="45">
      <c r="A262" s="8"/>
      <c r="B262" s="2"/>
      <c r="C262" s="33" t="s">
        <v>1894</v>
      </c>
      <c r="D262" s="223">
        <v>0</v>
      </c>
      <c r="E262" s="32" t="s">
        <v>2284</v>
      </c>
      <c r="F262" s="33" t="s">
        <v>2221</v>
      </c>
      <c r="G262" s="254" t="s">
        <v>2634</v>
      </c>
      <c r="H262" s="179"/>
      <c r="I262" s="180"/>
      <c r="J262" s="58"/>
      <c r="K262" s="58"/>
    </row>
    <row r="263" spans="1:11" ht="60">
      <c r="A263" s="8"/>
      <c r="B263" s="2"/>
      <c r="C263" s="33" t="s">
        <v>680</v>
      </c>
      <c r="D263" s="223">
        <v>0</v>
      </c>
      <c r="E263" s="32" t="s">
        <v>2284</v>
      </c>
      <c r="F263" s="33" t="s">
        <v>2409</v>
      </c>
      <c r="G263" s="254" t="s">
        <v>2634</v>
      </c>
      <c r="H263" s="179"/>
      <c r="I263" s="180"/>
      <c r="J263" s="58"/>
      <c r="K263" s="58"/>
    </row>
    <row r="264" spans="1:11" ht="60">
      <c r="A264" s="8"/>
      <c r="B264" s="2"/>
      <c r="C264" s="80" t="s">
        <v>2410</v>
      </c>
      <c r="D264" s="223">
        <v>0</v>
      </c>
      <c r="E264" s="32" t="s">
        <v>2284</v>
      </c>
      <c r="F264" s="33"/>
      <c r="G264" s="254"/>
      <c r="H264" s="179"/>
      <c r="I264" s="180"/>
      <c r="J264" s="58"/>
      <c r="K264" s="58"/>
    </row>
    <row r="265" spans="1:11" ht="15.75">
      <c r="A265" s="8" t="s">
        <v>40</v>
      </c>
      <c r="B265" s="299" t="s">
        <v>2568</v>
      </c>
      <c r="C265" s="300"/>
      <c r="D265" s="300"/>
      <c r="E265" s="300"/>
      <c r="F265" s="300"/>
      <c r="G265" s="301"/>
      <c r="H265" s="179">
        <f>SUM(D268)</f>
        <v>0</v>
      </c>
      <c r="I265" s="180">
        <f>COUNT(D268)*2</f>
        <v>2</v>
      </c>
      <c r="J265" s="58"/>
      <c r="K265" s="58"/>
    </row>
    <row r="266" spans="1:11" ht="47.25" hidden="1" customHeight="1">
      <c r="A266" s="61" t="s">
        <v>320</v>
      </c>
      <c r="B266" s="2" t="s">
        <v>321</v>
      </c>
      <c r="C266" s="13"/>
      <c r="D266" s="14"/>
      <c r="E266" s="14"/>
      <c r="F266" s="13"/>
      <c r="G266" s="14"/>
      <c r="H266" s="10"/>
      <c r="I266" s="58"/>
      <c r="J266" s="58"/>
      <c r="K266" s="58"/>
    </row>
    <row r="267" spans="1:11" ht="47.25" hidden="1" customHeight="1">
      <c r="A267" s="61" t="s">
        <v>322</v>
      </c>
      <c r="B267" s="2" t="s">
        <v>323</v>
      </c>
      <c r="C267" s="13"/>
      <c r="D267" s="14"/>
      <c r="E267" s="14"/>
      <c r="F267" s="13"/>
      <c r="G267" s="14"/>
      <c r="H267" s="10"/>
      <c r="I267" s="58"/>
      <c r="J267" s="58"/>
      <c r="K267" s="58"/>
    </row>
    <row r="268" spans="1:11" ht="47.25" customHeight="1">
      <c r="A268" s="8" t="s">
        <v>324</v>
      </c>
      <c r="B268" s="2" t="s">
        <v>325</v>
      </c>
      <c r="C268" s="33" t="s">
        <v>2151</v>
      </c>
      <c r="D268" s="221">
        <v>0</v>
      </c>
      <c r="E268" s="14" t="s">
        <v>1057</v>
      </c>
      <c r="F268" s="13"/>
      <c r="G268" s="254"/>
      <c r="H268" s="179"/>
      <c r="I268" s="180"/>
      <c r="J268" s="58"/>
      <c r="K268" s="58"/>
    </row>
    <row r="269" spans="1:11" ht="47.25" hidden="1" customHeight="1">
      <c r="A269" s="61" t="s">
        <v>1945</v>
      </c>
      <c r="B269" s="141" t="s">
        <v>2387</v>
      </c>
      <c r="C269" s="13"/>
      <c r="D269" s="14"/>
      <c r="E269" s="14"/>
      <c r="F269" s="13"/>
      <c r="G269" s="14"/>
      <c r="H269" s="10"/>
      <c r="I269" s="58"/>
      <c r="J269" s="58"/>
      <c r="K269" s="58"/>
    </row>
    <row r="270" spans="1:11" ht="63" hidden="1">
      <c r="A270" s="61" t="s">
        <v>1946</v>
      </c>
      <c r="B270" s="141" t="s">
        <v>2388</v>
      </c>
      <c r="C270" s="118"/>
      <c r="D270" s="14"/>
      <c r="E270" s="14"/>
      <c r="F270" s="13"/>
      <c r="G270" s="14"/>
      <c r="H270" s="10"/>
      <c r="I270" s="58"/>
      <c r="J270" s="58"/>
      <c r="K270" s="58"/>
    </row>
    <row r="271" spans="1:11" ht="15.75">
      <c r="A271" s="8"/>
      <c r="B271" s="309" t="s">
        <v>41</v>
      </c>
      <c r="C271" s="310"/>
      <c r="D271" s="310"/>
      <c r="E271" s="310"/>
      <c r="F271" s="310"/>
      <c r="G271" s="311"/>
      <c r="H271" s="179"/>
      <c r="I271" s="180"/>
      <c r="J271" s="58"/>
      <c r="K271" s="58"/>
    </row>
    <row r="272" spans="1:11" ht="15.75">
      <c r="A272" s="8" t="s">
        <v>42</v>
      </c>
      <c r="B272" s="299" t="s">
        <v>43</v>
      </c>
      <c r="C272" s="300"/>
      <c r="D272" s="300"/>
      <c r="E272" s="300"/>
      <c r="F272" s="300"/>
      <c r="G272" s="301"/>
      <c r="H272" s="179">
        <f>SUM(D273:D316)</f>
        <v>0</v>
      </c>
      <c r="I272" s="180">
        <f>COUNT(D273:D316)*2</f>
        <v>88</v>
      </c>
      <c r="J272" s="58"/>
      <c r="K272" s="58"/>
    </row>
    <row r="273" spans="1:11" ht="60">
      <c r="A273" s="8" t="s">
        <v>326</v>
      </c>
      <c r="B273" s="2" t="s">
        <v>681</v>
      </c>
      <c r="C273" s="28" t="s">
        <v>682</v>
      </c>
      <c r="D273" s="221">
        <v>0</v>
      </c>
      <c r="E273" s="14" t="s">
        <v>2290</v>
      </c>
      <c r="F273" s="13" t="s">
        <v>683</v>
      </c>
      <c r="G273" s="254"/>
      <c r="H273" s="179"/>
      <c r="I273" s="180"/>
      <c r="J273" s="58"/>
      <c r="K273" s="58"/>
    </row>
    <row r="274" spans="1:11" ht="60">
      <c r="A274" s="8"/>
      <c r="B274" s="2"/>
      <c r="C274" s="28" t="s">
        <v>684</v>
      </c>
      <c r="D274" s="221">
        <v>0</v>
      </c>
      <c r="E274" s="14" t="s">
        <v>2284</v>
      </c>
      <c r="F274" s="13" t="s">
        <v>2223</v>
      </c>
      <c r="G274" s="254"/>
      <c r="H274" s="179"/>
      <c r="I274" s="180"/>
      <c r="J274" s="58"/>
      <c r="K274" s="58"/>
    </row>
    <row r="275" spans="1:11" ht="45">
      <c r="A275" s="8"/>
      <c r="B275" s="2"/>
      <c r="C275" s="13" t="s">
        <v>685</v>
      </c>
      <c r="D275" s="221">
        <v>0</v>
      </c>
      <c r="E275" s="14" t="s">
        <v>2290</v>
      </c>
      <c r="F275" s="13" t="s">
        <v>2222</v>
      </c>
      <c r="G275" s="254"/>
      <c r="H275" s="179"/>
      <c r="I275" s="180"/>
      <c r="J275" s="58"/>
      <c r="K275" s="58"/>
    </row>
    <row r="276" spans="1:11" ht="75">
      <c r="A276" s="8"/>
      <c r="B276" s="2"/>
      <c r="C276" s="23" t="s">
        <v>686</v>
      </c>
      <c r="D276" s="221">
        <v>0</v>
      </c>
      <c r="E276" s="14" t="s">
        <v>2284</v>
      </c>
      <c r="F276" s="13" t="s">
        <v>687</v>
      </c>
      <c r="G276" s="254"/>
      <c r="H276" s="179"/>
      <c r="I276" s="180"/>
      <c r="J276" s="58"/>
      <c r="K276" s="58"/>
    </row>
    <row r="277" spans="1:11" ht="75">
      <c r="A277" s="8"/>
      <c r="B277" s="2"/>
      <c r="C277" s="13" t="s">
        <v>691</v>
      </c>
      <c r="D277" s="221">
        <v>0</v>
      </c>
      <c r="E277" s="14" t="s">
        <v>2291</v>
      </c>
      <c r="F277" s="13" t="s">
        <v>692</v>
      </c>
      <c r="G277" s="254"/>
      <c r="H277" s="179"/>
      <c r="I277" s="180"/>
      <c r="J277" s="58"/>
      <c r="K277" s="58"/>
    </row>
    <row r="278" spans="1:11" ht="105">
      <c r="A278" s="8"/>
      <c r="B278" s="2"/>
      <c r="C278" s="36" t="s">
        <v>688</v>
      </c>
      <c r="D278" s="225">
        <v>0</v>
      </c>
      <c r="E278" s="65" t="s">
        <v>2284</v>
      </c>
      <c r="F278" s="49" t="s">
        <v>2224</v>
      </c>
      <c r="G278" s="254"/>
      <c r="H278" s="179"/>
      <c r="I278" s="180"/>
      <c r="J278" s="58"/>
      <c r="K278" s="58"/>
    </row>
    <row r="279" spans="1:11" ht="135">
      <c r="A279" s="8"/>
      <c r="B279" s="2"/>
      <c r="C279" s="13" t="s">
        <v>2411</v>
      </c>
      <c r="D279" s="221">
        <v>0</v>
      </c>
      <c r="E279" s="14" t="s">
        <v>2284</v>
      </c>
      <c r="F279" s="13" t="s">
        <v>2225</v>
      </c>
      <c r="G279" s="254"/>
      <c r="H279" s="179"/>
      <c r="I279" s="180"/>
      <c r="J279" s="58"/>
      <c r="K279" s="58"/>
    </row>
    <row r="280" spans="1:11" ht="30">
      <c r="A280" s="8"/>
      <c r="B280" s="2"/>
      <c r="C280" s="13" t="s">
        <v>689</v>
      </c>
      <c r="D280" s="221">
        <v>0</v>
      </c>
      <c r="E280" s="14" t="s">
        <v>2284</v>
      </c>
      <c r="F280" s="13" t="s">
        <v>690</v>
      </c>
      <c r="G280" s="254"/>
      <c r="H280" s="179"/>
      <c r="I280" s="180"/>
      <c r="J280" s="58"/>
      <c r="K280" s="58"/>
    </row>
    <row r="281" spans="1:11" ht="78.75">
      <c r="A281" s="8" t="s">
        <v>327</v>
      </c>
      <c r="B281" s="141" t="s">
        <v>2389</v>
      </c>
      <c r="C281" s="13" t="s">
        <v>2226</v>
      </c>
      <c r="D281" s="221">
        <v>0</v>
      </c>
      <c r="E281" s="14" t="s">
        <v>2284</v>
      </c>
      <c r="F281" s="13" t="s">
        <v>693</v>
      </c>
      <c r="G281" s="254"/>
      <c r="H281" s="179"/>
      <c r="I281" s="180"/>
      <c r="J281" s="58"/>
      <c r="K281" s="58"/>
    </row>
    <row r="282" spans="1:11" ht="60">
      <c r="A282" s="8"/>
      <c r="B282" s="2"/>
      <c r="C282" s="13" t="s">
        <v>694</v>
      </c>
      <c r="D282" s="221">
        <v>0</v>
      </c>
      <c r="E282" s="14" t="s">
        <v>2284</v>
      </c>
      <c r="F282" s="13" t="s">
        <v>695</v>
      </c>
      <c r="G282" s="254"/>
      <c r="H282" s="179"/>
      <c r="I282" s="180"/>
      <c r="J282" s="58"/>
      <c r="K282" s="58"/>
    </row>
    <row r="283" spans="1:11" ht="120">
      <c r="A283" s="8"/>
      <c r="B283" s="2"/>
      <c r="C283" s="13" t="s">
        <v>696</v>
      </c>
      <c r="D283" s="221">
        <v>0</v>
      </c>
      <c r="E283" s="14" t="s">
        <v>2284</v>
      </c>
      <c r="F283" s="13" t="s">
        <v>2227</v>
      </c>
      <c r="G283" s="254"/>
      <c r="H283" s="179"/>
      <c r="I283" s="180"/>
      <c r="J283" s="58"/>
      <c r="K283" s="58"/>
    </row>
    <row r="284" spans="1:11" ht="60">
      <c r="A284" s="8"/>
      <c r="B284" s="2"/>
      <c r="C284" s="13" t="s">
        <v>697</v>
      </c>
      <c r="D284" s="221">
        <v>0</v>
      </c>
      <c r="E284" s="14" t="s">
        <v>2284</v>
      </c>
      <c r="F284" s="13" t="s">
        <v>698</v>
      </c>
      <c r="G284" s="254"/>
      <c r="H284" s="179"/>
      <c r="I284" s="180"/>
      <c r="J284" s="58"/>
      <c r="K284" s="58"/>
    </row>
    <row r="285" spans="1:11" ht="75">
      <c r="A285" s="8"/>
      <c r="B285" s="2"/>
      <c r="C285" s="13" t="s">
        <v>699</v>
      </c>
      <c r="D285" s="221">
        <v>0</v>
      </c>
      <c r="E285" s="14" t="s">
        <v>2284</v>
      </c>
      <c r="F285" s="13" t="s">
        <v>700</v>
      </c>
      <c r="G285" s="254"/>
      <c r="H285" s="179"/>
      <c r="I285" s="180"/>
      <c r="J285" s="58"/>
      <c r="K285" s="58"/>
    </row>
    <row r="286" spans="1:11" ht="60">
      <c r="A286" s="8"/>
      <c r="B286" s="2"/>
      <c r="C286" s="13" t="s">
        <v>2159</v>
      </c>
      <c r="D286" s="221">
        <v>0</v>
      </c>
      <c r="E286" s="14" t="s">
        <v>2284</v>
      </c>
      <c r="F286" s="13" t="s">
        <v>2158</v>
      </c>
      <c r="G286" s="254"/>
      <c r="H286" s="179"/>
      <c r="I286" s="180"/>
      <c r="J286" s="58"/>
      <c r="K286" s="58"/>
    </row>
    <row r="287" spans="1:11" ht="45">
      <c r="A287" s="8"/>
      <c r="B287" s="2"/>
      <c r="C287" s="13" t="s">
        <v>701</v>
      </c>
      <c r="D287" s="221">
        <v>0</v>
      </c>
      <c r="E287" s="14" t="s">
        <v>2314</v>
      </c>
      <c r="F287" s="13" t="s">
        <v>702</v>
      </c>
      <c r="G287" s="254"/>
      <c r="H287" s="179"/>
      <c r="I287" s="180"/>
      <c r="J287" s="58"/>
      <c r="K287" s="58"/>
    </row>
    <row r="288" spans="1:11" ht="60">
      <c r="A288" s="8"/>
      <c r="B288" s="2"/>
      <c r="C288" s="13" t="s">
        <v>703</v>
      </c>
      <c r="D288" s="221">
        <v>0</v>
      </c>
      <c r="E288" s="14" t="s">
        <v>2314</v>
      </c>
      <c r="F288" s="13" t="s">
        <v>704</v>
      </c>
      <c r="G288" s="254"/>
      <c r="H288" s="179"/>
      <c r="I288" s="180"/>
      <c r="J288" s="58"/>
      <c r="K288" s="58"/>
    </row>
    <row r="289" spans="1:11" ht="60">
      <c r="A289" s="8"/>
      <c r="B289" s="2"/>
      <c r="C289" s="13" t="s">
        <v>705</v>
      </c>
      <c r="D289" s="221">
        <v>0</v>
      </c>
      <c r="E289" s="14" t="s">
        <v>2314</v>
      </c>
      <c r="F289" s="13" t="s">
        <v>706</v>
      </c>
      <c r="G289" s="254"/>
      <c r="H289" s="179"/>
      <c r="I289" s="180"/>
      <c r="J289" s="58"/>
      <c r="K289" s="58"/>
    </row>
    <row r="290" spans="1:11" ht="90">
      <c r="A290" s="8"/>
      <c r="B290" s="2"/>
      <c r="C290" s="13" t="s">
        <v>707</v>
      </c>
      <c r="D290" s="221">
        <v>0</v>
      </c>
      <c r="E290" s="14" t="s">
        <v>2314</v>
      </c>
      <c r="F290" s="13" t="s">
        <v>708</v>
      </c>
      <c r="G290" s="254"/>
      <c r="H290" s="179"/>
      <c r="I290" s="180"/>
      <c r="J290" s="58"/>
      <c r="K290" s="58"/>
    </row>
    <row r="291" spans="1:11" ht="15.75">
      <c r="A291" s="8"/>
      <c r="B291" s="2"/>
      <c r="C291" s="13" t="s">
        <v>709</v>
      </c>
      <c r="D291" s="221">
        <v>0</v>
      </c>
      <c r="E291" s="14" t="s">
        <v>2314</v>
      </c>
      <c r="F291" s="13"/>
      <c r="G291" s="254"/>
      <c r="H291" s="179"/>
      <c r="I291" s="180"/>
      <c r="J291" s="58"/>
      <c r="K291" s="58"/>
    </row>
    <row r="292" spans="1:11" ht="60">
      <c r="A292" s="8"/>
      <c r="B292" s="2"/>
      <c r="C292" s="13" t="s">
        <v>710</v>
      </c>
      <c r="D292" s="221">
        <v>0</v>
      </c>
      <c r="E292" s="14" t="s">
        <v>2314</v>
      </c>
      <c r="F292" s="13" t="s">
        <v>2412</v>
      </c>
      <c r="G292" s="254"/>
      <c r="H292" s="179"/>
      <c r="I292" s="180"/>
      <c r="J292" s="58"/>
      <c r="K292" s="58"/>
    </row>
    <row r="293" spans="1:11" ht="45">
      <c r="A293" s="8"/>
      <c r="B293" s="2"/>
      <c r="C293" s="13" t="s">
        <v>711</v>
      </c>
      <c r="D293" s="221">
        <v>0</v>
      </c>
      <c r="E293" s="14" t="s">
        <v>2314</v>
      </c>
      <c r="F293" s="13"/>
      <c r="G293" s="254"/>
      <c r="H293" s="179"/>
      <c r="I293" s="180"/>
      <c r="J293" s="58"/>
      <c r="K293" s="58"/>
    </row>
    <row r="294" spans="1:11" ht="47.25" customHeight="1">
      <c r="A294" s="8" t="s">
        <v>329</v>
      </c>
      <c r="B294" s="2" t="s">
        <v>330</v>
      </c>
      <c r="C294" s="36" t="s">
        <v>2413</v>
      </c>
      <c r="D294" s="221">
        <v>0</v>
      </c>
      <c r="E294" s="14" t="s">
        <v>2290</v>
      </c>
      <c r="F294" s="13" t="s">
        <v>2414</v>
      </c>
      <c r="G294" s="254"/>
      <c r="H294" s="179"/>
      <c r="I294" s="180"/>
      <c r="J294" s="58"/>
      <c r="K294" s="58"/>
    </row>
    <row r="295" spans="1:11" ht="60">
      <c r="A295" s="8"/>
      <c r="B295" s="2"/>
      <c r="C295" s="13" t="s">
        <v>713</v>
      </c>
      <c r="D295" s="221">
        <v>0</v>
      </c>
      <c r="E295" s="14" t="s">
        <v>2290</v>
      </c>
      <c r="F295" s="13" t="s">
        <v>714</v>
      </c>
      <c r="G295" s="254" t="s">
        <v>712</v>
      </c>
      <c r="H295" s="179"/>
      <c r="I295" s="180"/>
      <c r="J295" s="58"/>
      <c r="K295" s="58"/>
    </row>
    <row r="296" spans="1:11" ht="45">
      <c r="A296" s="8"/>
      <c r="B296" s="2"/>
      <c r="C296" s="13" t="s">
        <v>715</v>
      </c>
      <c r="D296" s="221">
        <v>0</v>
      </c>
      <c r="E296" s="14" t="s">
        <v>2290</v>
      </c>
      <c r="F296" s="13" t="s">
        <v>2415</v>
      </c>
      <c r="G296" s="254"/>
      <c r="H296" s="179"/>
      <c r="I296" s="180"/>
      <c r="J296" s="58"/>
      <c r="K296" s="58"/>
    </row>
    <row r="297" spans="1:11" ht="45">
      <c r="A297" s="8"/>
      <c r="B297" s="2"/>
      <c r="C297" s="13" t="s">
        <v>716</v>
      </c>
      <c r="D297" s="221">
        <v>0</v>
      </c>
      <c r="E297" s="14" t="s">
        <v>2290</v>
      </c>
      <c r="F297" s="13" t="s">
        <v>717</v>
      </c>
      <c r="G297" s="254"/>
      <c r="H297" s="179"/>
      <c r="I297" s="180"/>
      <c r="J297" s="58"/>
      <c r="K297" s="58"/>
    </row>
    <row r="298" spans="1:11" ht="30">
      <c r="A298" s="8"/>
      <c r="B298" s="2"/>
      <c r="C298" s="13" t="s">
        <v>718</v>
      </c>
      <c r="D298" s="221">
        <v>0</v>
      </c>
      <c r="E298" s="14" t="s">
        <v>2290</v>
      </c>
      <c r="F298" s="13" t="s">
        <v>717</v>
      </c>
      <c r="G298" s="254"/>
      <c r="H298" s="179"/>
      <c r="I298" s="180"/>
      <c r="J298" s="58"/>
      <c r="K298" s="58"/>
    </row>
    <row r="299" spans="1:11" ht="30">
      <c r="A299" s="8"/>
      <c r="B299" s="2"/>
      <c r="C299" s="13" t="s">
        <v>2247</v>
      </c>
      <c r="D299" s="221">
        <v>0</v>
      </c>
      <c r="E299" s="14" t="s">
        <v>2290</v>
      </c>
      <c r="F299" s="13" t="s">
        <v>717</v>
      </c>
      <c r="G299" s="254"/>
      <c r="H299" s="179"/>
      <c r="I299" s="180"/>
      <c r="J299" s="58"/>
      <c r="K299" s="58"/>
    </row>
    <row r="300" spans="1:11" ht="60">
      <c r="A300" s="8"/>
      <c r="B300" s="2"/>
      <c r="C300" s="13" t="s">
        <v>719</v>
      </c>
      <c r="D300" s="221">
        <v>0</v>
      </c>
      <c r="E300" s="14" t="s">
        <v>2290</v>
      </c>
      <c r="F300" s="13" t="s">
        <v>720</v>
      </c>
      <c r="G300" s="254"/>
      <c r="H300" s="179"/>
      <c r="I300" s="180"/>
      <c r="J300" s="58"/>
      <c r="K300" s="58"/>
    </row>
    <row r="301" spans="1:11" ht="105">
      <c r="A301" s="8"/>
      <c r="B301" s="2"/>
      <c r="C301" s="50" t="s">
        <v>2228</v>
      </c>
      <c r="D301" s="221">
        <v>0</v>
      </c>
      <c r="E301" s="14" t="s">
        <v>2290</v>
      </c>
      <c r="F301" s="13" t="s">
        <v>2416</v>
      </c>
      <c r="G301" s="254"/>
      <c r="H301" s="179"/>
      <c r="I301" s="180"/>
      <c r="J301" s="58"/>
      <c r="K301" s="58"/>
    </row>
    <row r="302" spans="1:11" ht="90">
      <c r="A302" s="8" t="s">
        <v>331</v>
      </c>
      <c r="B302" s="2" t="s">
        <v>721</v>
      </c>
      <c r="C302" s="13" t="s">
        <v>2417</v>
      </c>
      <c r="D302" s="221">
        <v>0</v>
      </c>
      <c r="E302" s="14" t="s">
        <v>1057</v>
      </c>
      <c r="F302" s="13" t="s">
        <v>2418</v>
      </c>
      <c r="G302" s="254"/>
      <c r="H302" s="179"/>
      <c r="I302" s="180"/>
      <c r="J302" s="58"/>
      <c r="K302" s="58"/>
    </row>
    <row r="303" spans="1:11" ht="90">
      <c r="A303" s="8"/>
      <c r="B303" s="2"/>
      <c r="C303" s="13" t="s">
        <v>722</v>
      </c>
      <c r="D303" s="221">
        <v>0</v>
      </c>
      <c r="E303" s="14" t="s">
        <v>1057</v>
      </c>
      <c r="F303" s="13" t="s">
        <v>723</v>
      </c>
      <c r="G303" s="254"/>
      <c r="H303" s="179"/>
      <c r="I303" s="180"/>
      <c r="J303" s="58"/>
      <c r="K303" s="58"/>
    </row>
    <row r="304" spans="1:11" ht="90">
      <c r="A304" s="8"/>
      <c r="B304" s="2"/>
      <c r="C304" s="13" t="s">
        <v>724</v>
      </c>
      <c r="D304" s="221">
        <v>0</v>
      </c>
      <c r="E304" s="14" t="s">
        <v>1057</v>
      </c>
      <c r="F304" s="13" t="s">
        <v>2419</v>
      </c>
      <c r="G304" s="254"/>
      <c r="H304" s="179"/>
      <c r="I304" s="180"/>
      <c r="J304" s="58"/>
      <c r="K304" s="58"/>
    </row>
    <row r="305" spans="1:11" ht="120">
      <c r="A305" s="8"/>
      <c r="B305" s="2"/>
      <c r="C305" s="13" t="s">
        <v>725</v>
      </c>
      <c r="D305" s="221">
        <v>0</v>
      </c>
      <c r="E305" s="14" t="s">
        <v>1057</v>
      </c>
      <c r="F305" s="13" t="s">
        <v>2420</v>
      </c>
      <c r="G305" s="254"/>
      <c r="H305" s="179"/>
      <c r="I305" s="180"/>
      <c r="J305" s="58"/>
      <c r="K305" s="58"/>
    </row>
    <row r="306" spans="1:11" ht="47.25">
      <c r="A306" s="8" t="s">
        <v>332</v>
      </c>
      <c r="B306" s="2" t="s">
        <v>333</v>
      </c>
      <c r="C306" s="42" t="s">
        <v>726</v>
      </c>
      <c r="D306" s="221">
        <v>0</v>
      </c>
      <c r="E306" s="14" t="s">
        <v>1057</v>
      </c>
      <c r="F306" s="13" t="s">
        <v>727</v>
      </c>
      <c r="G306" s="254"/>
      <c r="H306" s="179"/>
      <c r="I306" s="180"/>
      <c r="J306" s="58"/>
      <c r="K306" s="58"/>
    </row>
    <row r="307" spans="1:11" ht="75">
      <c r="A307" s="8"/>
      <c r="B307" s="2"/>
      <c r="C307" s="16" t="s">
        <v>728</v>
      </c>
      <c r="D307" s="221">
        <v>0</v>
      </c>
      <c r="E307" s="14" t="s">
        <v>1057</v>
      </c>
      <c r="F307" s="13" t="s">
        <v>729</v>
      </c>
      <c r="G307" s="254"/>
      <c r="H307" s="179"/>
      <c r="I307" s="180"/>
      <c r="J307" s="58"/>
      <c r="K307" s="58"/>
    </row>
    <row r="308" spans="1:11" ht="30">
      <c r="A308" s="8"/>
      <c r="B308" s="2"/>
      <c r="C308" s="13" t="s">
        <v>730</v>
      </c>
      <c r="D308" s="221">
        <v>0</v>
      </c>
      <c r="E308" s="14" t="s">
        <v>1057</v>
      </c>
      <c r="F308" s="13" t="s">
        <v>731</v>
      </c>
      <c r="G308" s="254"/>
      <c r="H308" s="179"/>
      <c r="I308" s="180"/>
      <c r="J308" s="58"/>
      <c r="K308" s="58"/>
    </row>
    <row r="309" spans="1:11" ht="60">
      <c r="A309" s="8"/>
      <c r="B309" s="2"/>
      <c r="C309" s="13" t="s">
        <v>732</v>
      </c>
      <c r="D309" s="221">
        <v>0</v>
      </c>
      <c r="E309" s="14" t="s">
        <v>1057</v>
      </c>
      <c r="F309" s="13" t="s">
        <v>2229</v>
      </c>
      <c r="G309" s="254"/>
      <c r="H309" s="179"/>
      <c r="I309" s="180"/>
      <c r="J309" s="58"/>
      <c r="K309" s="58"/>
    </row>
    <row r="310" spans="1:11" ht="47.25">
      <c r="A310" s="8" t="s">
        <v>334</v>
      </c>
      <c r="B310" s="2" t="s">
        <v>335</v>
      </c>
      <c r="C310" s="42" t="s">
        <v>2160</v>
      </c>
      <c r="D310" s="221">
        <v>0</v>
      </c>
      <c r="E310" s="14" t="s">
        <v>2308</v>
      </c>
      <c r="F310" s="13" t="s">
        <v>733</v>
      </c>
      <c r="G310" s="254"/>
      <c r="H310" s="179"/>
      <c r="I310" s="180"/>
      <c r="J310" s="58"/>
      <c r="K310" s="58"/>
    </row>
    <row r="311" spans="1:11" ht="45">
      <c r="A311" s="8"/>
      <c r="B311" s="2"/>
      <c r="C311" s="13" t="s">
        <v>2161</v>
      </c>
      <c r="D311" s="221">
        <v>0</v>
      </c>
      <c r="E311" s="14" t="s">
        <v>2308</v>
      </c>
      <c r="F311" s="13" t="s">
        <v>2230</v>
      </c>
      <c r="G311" s="254"/>
      <c r="H311" s="179"/>
      <c r="I311" s="180"/>
      <c r="J311" s="58"/>
      <c r="K311" s="58"/>
    </row>
    <row r="312" spans="1:11" ht="60">
      <c r="A312" s="8"/>
      <c r="B312" s="2"/>
      <c r="C312" s="13" t="s">
        <v>2162</v>
      </c>
      <c r="D312" s="221">
        <v>0</v>
      </c>
      <c r="E312" s="14" t="s">
        <v>2308</v>
      </c>
      <c r="F312" s="13" t="s">
        <v>734</v>
      </c>
      <c r="G312" s="254"/>
      <c r="H312" s="179"/>
      <c r="I312" s="180"/>
      <c r="J312" s="58"/>
      <c r="K312" s="58"/>
    </row>
    <row r="313" spans="1:11" ht="75">
      <c r="A313" s="8"/>
      <c r="B313" s="2"/>
      <c r="C313" s="13" t="s">
        <v>2421</v>
      </c>
      <c r="D313" s="221">
        <v>0</v>
      </c>
      <c r="E313" s="14" t="s">
        <v>2308</v>
      </c>
      <c r="F313" s="13" t="s">
        <v>2422</v>
      </c>
      <c r="G313" s="254"/>
      <c r="H313" s="179"/>
      <c r="I313" s="180"/>
      <c r="J313" s="58"/>
      <c r="K313" s="58"/>
    </row>
    <row r="314" spans="1:11" ht="60">
      <c r="A314" s="8"/>
      <c r="B314" s="2"/>
      <c r="C314" s="13" t="s">
        <v>2163</v>
      </c>
      <c r="D314" s="221">
        <v>0</v>
      </c>
      <c r="E314" s="14" t="s">
        <v>2308</v>
      </c>
      <c r="F314" s="13" t="s">
        <v>735</v>
      </c>
      <c r="G314" s="254"/>
      <c r="H314" s="179"/>
      <c r="I314" s="180"/>
      <c r="J314" s="58"/>
      <c r="K314" s="58"/>
    </row>
    <row r="315" spans="1:11" ht="180">
      <c r="A315" s="8"/>
      <c r="B315" s="2"/>
      <c r="C315" s="13" t="s">
        <v>2164</v>
      </c>
      <c r="D315" s="221">
        <v>0</v>
      </c>
      <c r="E315" s="14" t="s">
        <v>2308</v>
      </c>
      <c r="F315" s="13" t="s">
        <v>2231</v>
      </c>
      <c r="G315" s="254"/>
      <c r="H315" s="179"/>
      <c r="I315" s="180"/>
      <c r="J315" s="58"/>
      <c r="K315" s="58"/>
    </row>
    <row r="316" spans="1:11" ht="90">
      <c r="A316" s="8"/>
      <c r="B316" s="2"/>
      <c r="C316" s="13" t="s">
        <v>2311</v>
      </c>
      <c r="D316" s="221">
        <v>0</v>
      </c>
      <c r="E316" s="14" t="s">
        <v>2308</v>
      </c>
      <c r="F316" s="13" t="s">
        <v>2232</v>
      </c>
      <c r="G316" s="254"/>
      <c r="H316" s="179"/>
      <c r="I316" s="180"/>
      <c r="J316" s="58"/>
      <c r="K316" s="58"/>
    </row>
    <row r="317" spans="1:11" ht="15.75" hidden="1" customHeight="1">
      <c r="A317" s="61" t="s">
        <v>44</v>
      </c>
      <c r="B317" s="299" t="s">
        <v>45</v>
      </c>
      <c r="C317" s="300"/>
      <c r="D317" s="300"/>
      <c r="E317" s="300"/>
      <c r="F317" s="300"/>
      <c r="G317" s="305"/>
      <c r="H317" s="10"/>
      <c r="I317" s="58"/>
      <c r="J317" s="58"/>
      <c r="K317" s="58"/>
    </row>
    <row r="318" spans="1:11" ht="110.25" hidden="1" customHeight="1">
      <c r="A318" s="61" t="s">
        <v>336</v>
      </c>
      <c r="B318" s="2" t="s">
        <v>736</v>
      </c>
      <c r="C318" s="13"/>
      <c r="D318" s="14"/>
      <c r="E318" s="14"/>
      <c r="F318" s="13"/>
      <c r="G318" s="14"/>
      <c r="H318" s="10"/>
      <c r="I318" s="58"/>
      <c r="J318" s="58"/>
      <c r="K318" s="58"/>
    </row>
    <row r="319" spans="1:11" ht="78.75" hidden="1" customHeight="1">
      <c r="A319" s="61" t="s">
        <v>337</v>
      </c>
      <c r="B319" s="2" t="s">
        <v>338</v>
      </c>
      <c r="C319" s="13"/>
      <c r="D319" s="14"/>
      <c r="E319" s="14"/>
      <c r="F319" s="13"/>
      <c r="G319" s="14"/>
      <c r="H319" s="10"/>
      <c r="I319" s="58"/>
      <c r="J319" s="58"/>
      <c r="K319" s="58"/>
    </row>
    <row r="320" spans="1:11" ht="63" hidden="1" customHeight="1">
      <c r="A320" s="61" t="s">
        <v>339</v>
      </c>
      <c r="B320" s="2" t="s">
        <v>340</v>
      </c>
      <c r="C320" s="13"/>
      <c r="D320" s="14"/>
      <c r="E320" s="14"/>
      <c r="F320" s="13"/>
      <c r="G320" s="14"/>
      <c r="H320" s="10"/>
      <c r="I320" s="58"/>
      <c r="J320" s="58"/>
      <c r="K320" s="58"/>
    </row>
    <row r="321" spans="1:11" ht="15.75" hidden="1" customHeight="1">
      <c r="A321" s="61" t="s">
        <v>46</v>
      </c>
      <c r="B321" s="299" t="s">
        <v>341</v>
      </c>
      <c r="C321" s="300"/>
      <c r="D321" s="300"/>
      <c r="E321" s="300"/>
      <c r="F321" s="300"/>
      <c r="G321" s="305"/>
      <c r="H321" s="10"/>
      <c r="I321" s="58"/>
      <c r="J321" s="58"/>
      <c r="K321" s="58"/>
    </row>
    <row r="322" spans="1:11" ht="31.5" hidden="1" customHeight="1">
      <c r="A322" s="61" t="s">
        <v>342</v>
      </c>
      <c r="B322" s="2" t="s">
        <v>737</v>
      </c>
      <c r="C322" s="13"/>
      <c r="D322" s="14"/>
      <c r="E322" s="14"/>
      <c r="F322" s="13"/>
      <c r="G322" s="14"/>
      <c r="H322" s="10"/>
      <c r="I322" s="58"/>
      <c r="J322" s="58"/>
      <c r="K322" s="58"/>
    </row>
    <row r="323" spans="1:11" ht="63" hidden="1" customHeight="1">
      <c r="A323" s="61" t="s">
        <v>343</v>
      </c>
      <c r="B323" s="2" t="s">
        <v>738</v>
      </c>
      <c r="C323" s="13"/>
      <c r="D323" s="14"/>
      <c r="E323" s="14"/>
      <c r="F323" s="13"/>
      <c r="G323" s="14"/>
      <c r="H323" s="10"/>
      <c r="I323" s="58"/>
      <c r="J323" s="58"/>
      <c r="K323" s="58"/>
    </row>
    <row r="324" spans="1:11" ht="47.25" hidden="1" customHeight="1">
      <c r="A324" s="61" t="s">
        <v>344</v>
      </c>
      <c r="B324" s="2" t="s">
        <v>739</v>
      </c>
      <c r="C324" s="13"/>
      <c r="D324" s="14"/>
      <c r="E324" s="14"/>
      <c r="F324" s="13"/>
      <c r="G324" s="14"/>
      <c r="H324" s="10"/>
      <c r="I324" s="58"/>
      <c r="J324" s="58"/>
      <c r="K324" s="58"/>
    </row>
    <row r="325" spans="1:11" ht="15.75">
      <c r="A325" s="8" t="s">
        <v>47</v>
      </c>
      <c r="B325" s="299" t="s">
        <v>345</v>
      </c>
      <c r="C325" s="300"/>
      <c r="D325" s="300"/>
      <c r="E325" s="300"/>
      <c r="F325" s="300"/>
      <c r="G325" s="301"/>
      <c r="H325" s="179">
        <f>SUM(D326:D354)</f>
        <v>0</v>
      </c>
      <c r="I325" s="180">
        <f>COUNT(D326:D354)*2</f>
        <v>56</v>
      </c>
      <c r="J325" s="58"/>
      <c r="K325" s="58"/>
    </row>
    <row r="326" spans="1:11" ht="31.5">
      <c r="A326" s="8" t="s">
        <v>346</v>
      </c>
      <c r="B326" s="4" t="s">
        <v>347</v>
      </c>
      <c r="C326" s="51" t="s">
        <v>740</v>
      </c>
      <c r="D326" s="221">
        <v>0</v>
      </c>
      <c r="E326" s="24" t="s">
        <v>2288</v>
      </c>
      <c r="F326" s="18" t="s">
        <v>2233</v>
      </c>
      <c r="G326" s="254"/>
      <c r="H326" s="179"/>
      <c r="I326" s="180"/>
      <c r="J326" s="58"/>
      <c r="K326" s="58"/>
    </row>
    <row r="327" spans="1:11" ht="105">
      <c r="A327" s="8"/>
      <c r="B327" s="4"/>
      <c r="C327" s="51" t="s">
        <v>741</v>
      </c>
      <c r="D327" s="221">
        <v>0</v>
      </c>
      <c r="E327" s="24" t="s">
        <v>2302</v>
      </c>
      <c r="F327" s="18" t="s">
        <v>2234</v>
      </c>
      <c r="G327" s="254"/>
      <c r="H327" s="179"/>
      <c r="I327" s="180"/>
      <c r="J327" s="58"/>
      <c r="K327" s="58"/>
    </row>
    <row r="328" spans="1:11" ht="60">
      <c r="A328" s="8"/>
      <c r="B328" s="4"/>
      <c r="C328" s="51" t="s">
        <v>742</v>
      </c>
      <c r="D328" s="221">
        <v>0</v>
      </c>
      <c r="E328" s="24" t="s">
        <v>2315</v>
      </c>
      <c r="F328" s="18" t="s">
        <v>2423</v>
      </c>
      <c r="G328" s="254"/>
      <c r="H328" s="179"/>
      <c r="I328" s="180"/>
      <c r="J328" s="58"/>
      <c r="K328" s="58"/>
    </row>
    <row r="329" spans="1:11" ht="30">
      <c r="A329" s="8"/>
      <c r="B329" s="4"/>
      <c r="C329" s="18" t="s">
        <v>2236</v>
      </c>
      <c r="D329" s="221">
        <v>0</v>
      </c>
      <c r="E329" s="24" t="s">
        <v>2288</v>
      </c>
      <c r="F329" s="33" t="s">
        <v>2235</v>
      </c>
      <c r="G329" s="254"/>
      <c r="H329" s="179"/>
      <c r="I329" s="180"/>
      <c r="J329" s="58"/>
      <c r="K329" s="58"/>
    </row>
    <row r="330" spans="1:11" ht="60">
      <c r="A330" s="8"/>
      <c r="B330" s="4"/>
      <c r="C330" s="51" t="s">
        <v>1951</v>
      </c>
      <c r="D330" s="221">
        <v>0</v>
      </c>
      <c r="E330" s="14" t="s">
        <v>2301</v>
      </c>
      <c r="F330" s="13" t="s">
        <v>1952</v>
      </c>
      <c r="G330" s="254"/>
      <c r="H330" s="179"/>
      <c r="I330" s="180"/>
      <c r="J330" s="58"/>
      <c r="K330" s="58"/>
    </row>
    <row r="331" spans="1:11" ht="45">
      <c r="A331" s="8"/>
      <c r="B331" s="4"/>
      <c r="C331" s="51" t="s">
        <v>743</v>
      </c>
      <c r="D331" s="221">
        <v>0</v>
      </c>
      <c r="E331" s="24" t="s">
        <v>2293</v>
      </c>
      <c r="F331" s="33" t="s">
        <v>2424</v>
      </c>
      <c r="G331" s="254"/>
      <c r="H331" s="179"/>
      <c r="I331" s="180"/>
      <c r="J331" s="58"/>
      <c r="K331" s="58"/>
    </row>
    <row r="332" spans="1:11" ht="45">
      <c r="A332" s="8"/>
      <c r="B332" s="4"/>
      <c r="C332" s="51" t="s">
        <v>744</v>
      </c>
      <c r="D332" s="221">
        <v>0</v>
      </c>
      <c r="E332" s="24" t="s">
        <v>2291</v>
      </c>
      <c r="F332" s="17" t="s">
        <v>745</v>
      </c>
      <c r="G332" s="254"/>
      <c r="H332" s="179"/>
      <c r="I332" s="180"/>
      <c r="J332" s="58"/>
      <c r="K332" s="58"/>
    </row>
    <row r="333" spans="1:11" ht="62.25" customHeight="1">
      <c r="A333" s="8"/>
      <c r="B333" s="4"/>
      <c r="C333" s="52" t="s">
        <v>746</v>
      </c>
      <c r="D333" s="226">
        <v>0</v>
      </c>
      <c r="E333" s="53" t="s">
        <v>2286</v>
      </c>
      <c r="F333" s="18" t="s">
        <v>2425</v>
      </c>
      <c r="G333" s="254"/>
      <c r="H333" s="179"/>
      <c r="I333" s="180"/>
      <c r="J333" s="58"/>
      <c r="K333" s="58"/>
    </row>
    <row r="334" spans="1:11" ht="45">
      <c r="A334" s="8"/>
      <c r="B334" s="4"/>
      <c r="C334" s="18" t="s">
        <v>2237</v>
      </c>
      <c r="D334" s="221">
        <v>0</v>
      </c>
      <c r="E334" s="24" t="s">
        <v>2286</v>
      </c>
      <c r="F334" s="18"/>
      <c r="G334" s="254"/>
      <c r="H334" s="179"/>
      <c r="I334" s="180"/>
      <c r="J334" s="58"/>
      <c r="K334" s="58"/>
    </row>
    <row r="335" spans="1:11" ht="30">
      <c r="A335" s="8"/>
      <c r="B335" s="4"/>
      <c r="C335" s="33" t="s">
        <v>1919</v>
      </c>
      <c r="D335" s="221">
        <v>0</v>
      </c>
      <c r="E335" s="24" t="s">
        <v>2286</v>
      </c>
      <c r="F335" s="18"/>
      <c r="G335" s="254"/>
      <c r="H335" s="179"/>
      <c r="I335" s="180"/>
      <c r="J335" s="58"/>
      <c r="K335" s="58"/>
    </row>
    <row r="336" spans="1:11" ht="75">
      <c r="A336" s="8"/>
      <c r="B336" s="4"/>
      <c r="C336" s="51" t="s">
        <v>1956</v>
      </c>
      <c r="D336" s="221">
        <v>0</v>
      </c>
      <c r="E336" s="14" t="s">
        <v>2286</v>
      </c>
      <c r="F336" s="13" t="s">
        <v>1957</v>
      </c>
      <c r="G336" s="254"/>
      <c r="H336" s="179"/>
      <c r="I336" s="180"/>
      <c r="J336" s="58"/>
      <c r="K336" s="58"/>
    </row>
    <row r="337" spans="1:11" ht="45">
      <c r="A337" s="8"/>
      <c r="B337" s="4"/>
      <c r="C337" s="51" t="s">
        <v>747</v>
      </c>
      <c r="D337" s="221">
        <v>0</v>
      </c>
      <c r="E337" s="24" t="s">
        <v>2288</v>
      </c>
      <c r="F337" s="18" t="s">
        <v>748</v>
      </c>
      <c r="G337" s="254"/>
      <c r="H337" s="179"/>
      <c r="I337" s="180"/>
      <c r="J337" s="58"/>
      <c r="K337" s="58"/>
    </row>
    <row r="338" spans="1:11" ht="15.75">
      <c r="A338" s="8"/>
      <c r="B338" s="4"/>
      <c r="C338" s="51"/>
      <c r="D338" s="221">
        <v>0</v>
      </c>
      <c r="E338" s="24"/>
      <c r="F338" s="18"/>
      <c r="G338" s="254"/>
      <c r="H338" s="179"/>
      <c r="I338" s="180"/>
      <c r="J338" s="58"/>
      <c r="K338" s="58"/>
    </row>
    <row r="339" spans="1:11" ht="60">
      <c r="A339" s="8"/>
      <c r="B339" s="4"/>
      <c r="C339" s="51" t="s">
        <v>749</v>
      </c>
      <c r="D339" s="221">
        <v>0</v>
      </c>
      <c r="E339" s="24" t="s">
        <v>2293</v>
      </c>
      <c r="F339" s="18"/>
      <c r="G339" s="254"/>
      <c r="H339" s="179"/>
      <c r="I339" s="180"/>
      <c r="J339" s="58"/>
      <c r="K339" s="58"/>
    </row>
    <row r="340" spans="1:11" ht="15.75">
      <c r="A340" s="8"/>
      <c r="B340" s="4"/>
      <c r="C340" s="51" t="s">
        <v>750</v>
      </c>
      <c r="D340" s="221">
        <v>0</v>
      </c>
      <c r="E340" s="24" t="s">
        <v>2293</v>
      </c>
      <c r="F340" s="18"/>
      <c r="G340" s="254"/>
      <c r="H340" s="179"/>
      <c r="I340" s="180"/>
      <c r="J340" s="58"/>
      <c r="K340" s="58"/>
    </row>
    <row r="341" spans="1:11" ht="30">
      <c r="A341" s="8"/>
      <c r="B341" s="4"/>
      <c r="C341" s="18" t="s">
        <v>2238</v>
      </c>
      <c r="D341" s="221">
        <v>0</v>
      </c>
      <c r="E341" s="24" t="s">
        <v>2288</v>
      </c>
      <c r="F341" s="33"/>
      <c r="G341" s="254"/>
      <c r="H341" s="179"/>
      <c r="I341" s="180"/>
      <c r="J341" s="58"/>
      <c r="K341" s="58"/>
    </row>
    <row r="342" spans="1:11" ht="30">
      <c r="A342" s="8"/>
      <c r="B342" s="4"/>
      <c r="C342" s="18" t="s">
        <v>2239</v>
      </c>
      <c r="D342" s="221">
        <v>0</v>
      </c>
      <c r="E342" s="24" t="s">
        <v>2284</v>
      </c>
      <c r="F342" s="18"/>
      <c r="G342" s="254"/>
      <c r="H342" s="179"/>
      <c r="I342" s="180"/>
      <c r="J342" s="58"/>
      <c r="K342" s="58"/>
    </row>
    <row r="343" spans="1:11" ht="45">
      <c r="A343" s="8"/>
      <c r="B343" s="4"/>
      <c r="C343" s="18" t="s">
        <v>2426</v>
      </c>
      <c r="D343" s="221">
        <v>0</v>
      </c>
      <c r="E343" s="24" t="s">
        <v>1057</v>
      </c>
      <c r="F343" s="18"/>
      <c r="G343" s="254"/>
      <c r="H343" s="179"/>
      <c r="I343" s="180"/>
      <c r="J343" s="58"/>
      <c r="K343" s="58"/>
    </row>
    <row r="344" spans="1:11" ht="30">
      <c r="A344" s="8"/>
      <c r="B344" s="4"/>
      <c r="C344" s="51" t="s">
        <v>751</v>
      </c>
      <c r="D344" s="221">
        <v>0</v>
      </c>
      <c r="E344" s="24" t="s">
        <v>1057</v>
      </c>
      <c r="F344" s="33" t="s">
        <v>2175</v>
      </c>
      <c r="G344" s="254"/>
      <c r="H344" s="179"/>
      <c r="I344" s="180"/>
      <c r="J344" s="58"/>
      <c r="K344" s="58"/>
    </row>
    <row r="345" spans="1:11" ht="60">
      <c r="A345" s="8" t="s">
        <v>348</v>
      </c>
      <c r="B345" s="41" t="s">
        <v>349</v>
      </c>
      <c r="C345" s="137" t="s">
        <v>1920</v>
      </c>
      <c r="D345" s="221">
        <v>0</v>
      </c>
      <c r="E345" s="14" t="s">
        <v>1057</v>
      </c>
      <c r="F345" s="13" t="s">
        <v>752</v>
      </c>
      <c r="G345" s="254"/>
      <c r="H345" s="179"/>
      <c r="I345" s="180"/>
      <c r="J345" s="58"/>
      <c r="K345" s="58"/>
    </row>
    <row r="346" spans="1:11" ht="47.25" hidden="1" customHeight="1">
      <c r="A346" s="61" t="s">
        <v>350</v>
      </c>
      <c r="B346" s="3" t="s">
        <v>753</v>
      </c>
      <c r="C346" s="13"/>
      <c r="D346" s="14"/>
      <c r="E346" s="14"/>
      <c r="F346" s="13"/>
      <c r="G346" s="254"/>
      <c r="H346" s="10"/>
      <c r="I346" s="58"/>
      <c r="J346" s="58"/>
      <c r="K346" s="58"/>
    </row>
    <row r="347" spans="1:11" ht="63">
      <c r="A347" s="8" t="s">
        <v>351</v>
      </c>
      <c r="B347" s="4" t="s">
        <v>754</v>
      </c>
      <c r="C347" s="136" t="s">
        <v>2427</v>
      </c>
      <c r="D347" s="221">
        <v>0</v>
      </c>
      <c r="E347" s="14" t="s">
        <v>1057</v>
      </c>
      <c r="F347" s="13" t="s">
        <v>752</v>
      </c>
      <c r="G347" s="254"/>
      <c r="H347" s="179"/>
      <c r="I347" s="180"/>
      <c r="J347" s="58"/>
      <c r="K347" s="58"/>
    </row>
    <row r="348" spans="1:11" ht="63">
      <c r="A348" s="8" t="s">
        <v>352</v>
      </c>
      <c r="B348" s="4" t="s">
        <v>755</v>
      </c>
      <c r="C348" s="136" t="s">
        <v>756</v>
      </c>
      <c r="D348" s="221">
        <v>0</v>
      </c>
      <c r="E348" s="14" t="s">
        <v>1057</v>
      </c>
      <c r="F348" s="13"/>
      <c r="G348" s="254"/>
      <c r="H348" s="179"/>
      <c r="I348" s="180"/>
      <c r="J348" s="58"/>
      <c r="K348" s="58"/>
    </row>
    <row r="349" spans="1:11" ht="135">
      <c r="A349" s="8" t="s">
        <v>353</v>
      </c>
      <c r="B349" s="4" t="s">
        <v>757</v>
      </c>
      <c r="C349" s="13" t="s">
        <v>758</v>
      </c>
      <c r="D349" s="221">
        <v>0</v>
      </c>
      <c r="E349" s="14" t="s">
        <v>1057</v>
      </c>
      <c r="F349" s="13" t="s">
        <v>759</v>
      </c>
      <c r="G349" s="254"/>
      <c r="H349" s="179"/>
      <c r="I349" s="180"/>
      <c r="J349" s="58"/>
      <c r="K349" s="58"/>
    </row>
    <row r="350" spans="1:11" ht="45">
      <c r="A350" s="8"/>
      <c r="B350" s="4"/>
      <c r="C350" s="13" t="s">
        <v>760</v>
      </c>
      <c r="D350" s="221">
        <v>0</v>
      </c>
      <c r="E350" s="14" t="s">
        <v>1057</v>
      </c>
      <c r="F350" s="13" t="s">
        <v>761</v>
      </c>
      <c r="G350" s="254"/>
      <c r="H350" s="179"/>
      <c r="I350" s="180"/>
      <c r="J350" s="58"/>
      <c r="K350" s="58"/>
    </row>
    <row r="351" spans="1:11" ht="105">
      <c r="A351" s="8"/>
      <c r="B351" s="4"/>
      <c r="C351" s="13" t="s">
        <v>2428</v>
      </c>
      <c r="D351" s="221">
        <v>0</v>
      </c>
      <c r="E351" s="14" t="s">
        <v>1057</v>
      </c>
      <c r="F351" s="13" t="s">
        <v>762</v>
      </c>
      <c r="G351" s="254"/>
      <c r="H351" s="179"/>
      <c r="I351" s="180"/>
      <c r="J351" s="58"/>
      <c r="K351" s="58"/>
    </row>
    <row r="352" spans="1:11" ht="45">
      <c r="A352" s="8"/>
      <c r="B352" s="4"/>
      <c r="C352" s="13" t="s">
        <v>763</v>
      </c>
      <c r="D352" s="221">
        <v>0</v>
      </c>
      <c r="E352" s="14" t="s">
        <v>1057</v>
      </c>
      <c r="F352" s="13" t="s">
        <v>764</v>
      </c>
      <c r="G352" s="254"/>
      <c r="H352" s="179"/>
      <c r="I352" s="180"/>
      <c r="J352" s="58"/>
      <c r="K352" s="58"/>
    </row>
    <row r="353" spans="1:11" ht="30">
      <c r="A353" s="8"/>
      <c r="B353" s="4"/>
      <c r="C353" s="13" t="s">
        <v>765</v>
      </c>
      <c r="D353" s="221">
        <v>0</v>
      </c>
      <c r="E353" s="14" t="s">
        <v>1057</v>
      </c>
      <c r="F353" s="13" t="s">
        <v>766</v>
      </c>
      <c r="G353" s="254"/>
      <c r="H353" s="179"/>
      <c r="I353" s="180"/>
      <c r="J353" s="58"/>
      <c r="K353" s="58"/>
    </row>
    <row r="354" spans="1:11" ht="45">
      <c r="A354" s="8"/>
      <c r="B354" s="4"/>
      <c r="C354" s="18" t="s">
        <v>767</v>
      </c>
      <c r="D354" s="221">
        <v>0</v>
      </c>
      <c r="E354" s="14" t="s">
        <v>2293</v>
      </c>
      <c r="F354" s="13" t="s">
        <v>768</v>
      </c>
      <c r="G354" s="254"/>
      <c r="H354" s="179"/>
      <c r="I354" s="180"/>
      <c r="J354" s="58"/>
      <c r="K354" s="58"/>
    </row>
    <row r="355" spans="1:11" ht="15.75">
      <c r="A355" s="8" t="s">
        <v>48</v>
      </c>
      <c r="B355" s="299" t="s">
        <v>769</v>
      </c>
      <c r="C355" s="300"/>
      <c r="D355" s="300"/>
      <c r="E355" s="300"/>
      <c r="F355" s="300"/>
      <c r="G355" s="301"/>
      <c r="H355" s="179">
        <f>SUM(D356:D371)</f>
        <v>0</v>
      </c>
      <c r="I355" s="180">
        <f>COUNT(D356:D371)*2</f>
        <v>32</v>
      </c>
      <c r="J355" s="58"/>
      <c r="K355" s="58"/>
    </row>
    <row r="356" spans="1:11" ht="75">
      <c r="A356" s="8" t="s">
        <v>354</v>
      </c>
      <c r="B356" s="4" t="s">
        <v>355</v>
      </c>
      <c r="C356" s="18" t="s">
        <v>770</v>
      </c>
      <c r="D356" s="221">
        <v>0</v>
      </c>
      <c r="E356" s="14" t="s">
        <v>2308</v>
      </c>
      <c r="F356" s="13" t="s">
        <v>771</v>
      </c>
      <c r="G356" s="254"/>
      <c r="H356" s="179"/>
      <c r="I356" s="180"/>
      <c r="J356" s="58"/>
      <c r="K356" s="58"/>
    </row>
    <row r="357" spans="1:11" ht="45">
      <c r="A357" s="8"/>
      <c r="B357" s="4"/>
      <c r="C357" s="54" t="s">
        <v>772</v>
      </c>
      <c r="D357" s="221">
        <v>0</v>
      </c>
      <c r="E357" s="14" t="s">
        <v>2308</v>
      </c>
      <c r="F357" s="13"/>
      <c r="G357" s="254"/>
      <c r="H357" s="179"/>
      <c r="I357" s="180"/>
      <c r="J357" s="58"/>
      <c r="K357" s="58"/>
    </row>
    <row r="358" spans="1:11" ht="75">
      <c r="A358" s="8"/>
      <c r="B358" s="4"/>
      <c r="C358" s="18" t="s">
        <v>773</v>
      </c>
      <c r="D358" s="221">
        <v>0</v>
      </c>
      <c r="E358" s="14" t="s">
        <v>2308</v>
      </c>
      <c r="F358" s="13"/>
      <c r="G358" s="254"/>
      <c r="H358" s="179"/>
      <c r="I358" s="180"/>
      <c r="J358" s="58"/>
      <c r="K358" s="58"/>
    </row>
    <row r="359" spans="1:11" ht="90">
      <c r="A359" s="8"/>
      <c r="B359" s="4"/>
      <c r="C359" s="37" t="s">
        <v>784</v>
      </c>
      <c r="D359" s="221">
        <v>0</v>
      </c>
      <c r="E359" s="14" t="s">
        <v>1057</v>
      </c>
      <c r="F359" s="13" t="s">
        <v>785</v>
      </c>
      <c r="G359" s="254"/>
      <c r="H359" s="179"/>
      <c r="I359" s="180"/>
      <c r="J359" s="58"/>
      <c r="K359" s="58"/>
    </row>
    <row r="360" spans="1:11" ht="47.25">
      <c r="A360" s="8" t="s">
        <v>356</v>
      </c>
      <c r="B360" s="4" t="s">
        <v>774</v>
      </c>
      <c r="C360" s="18" t="s">
        <v>775</v>
      </c>
      <c r="D360" s="221">
        <v>0</v>
      </c>
      <c r="E360" s="14" t="s">
        <v>1057</v>
      </c>
      <c r="F360" s="18" t="s">
        <v>2176</v>
      </c>
      <c r="G360" s="254"/>
      <c r="H360" s="179"/>
      <c r="I360" s="180"/>
      <c r="J360" s="58"/>
      <c r="K360" s="58"/>
    </row>
    <row r="361" spans="1:11" ht="75">
      <c r="A361" s="8"/>
      <c r="B361" s="4"/>
      <c r="C361" s="18" t="s">
        <v>2429</v>
      </c>
      <c r="D361" s="221">
        <v>0</v>
      </c>
      <c r="E361" s="14" t="s">
        <v>1057</v>
      </c>
      <c r="F361" s="18"/>
      <c r="G361" s="254"/>
      <c r="H361" s="179"/>
      <c r="I361" s="180"/>
      <c r="J361" s="58"/>
      <c r="K361" s="58"/>
    </row>
    <row r="362" spans="1:11" ht="45">
      <c r="A362" s="8"/>
      <c r="B362" s="4"/>
      <c r="C362" s="18" t="s">
        <v>776</v>
      </c>
      <c r="D362" s="221">
        <v>0</v>
      </c>
      <c r="E362" s="14" t="s">
        <v>2291</v>
      </c>
      <c r="F362" s="18"/>
      <c r="G362" s="254"/>
      <c r="H362" s="179"/>
      <c r="I362" s="180"/>
      <c r="J362" s="58"/>
      <c r="K362" s="58"/>
    </row>
    <row r="363" spans="1:11" ht="30">
      <c r="A363" s="8"/>
      <c r="B363" s="4"/>
      <c r="C363" s="18" t="s">
        <v>777</v>
      </c>
      <c r="D363" s="221">
        <v>0</v>
      </c>
      <c r="E363" s="14" t="s">
        <v>2291</v>
      </c>
      <c r="F363" s="18" t="s">
        <v>2240</v>
      </c>
      <c r="G363" s="254"/>
      <c r="H363" s="179"/>
      <c r="I363" s="180"/>
      <c r="J363" s="58"/>
      <c r="K363" s="58"/>
    </row>
    <row r="364" spans="1:11" ht="47.25" customHeight="1">
      <c r="A364" s="8" t="s">
        <v>357</v>
      </c>
      <c r="B364" s="4" t="s">
        <v>2177</v>
      </c>
      <c r="C364" s="37" t="s">
        <v>778</v>
      </c>
      <c r="D364" s="221">
        <v>0</v>
      </c>
      <c r="E364" s="14" t="s">
        <v>1057</v>
      </c>
      <c r="F364" s="17" t="s">
        <v>779</v>
      </c>
      <c r="G364" s="254"/>
      <c r="H364" s="179"/>
      <c r="I364" s="180"/>
      <c r="J364" s="58"/>
      <c r="K364" s="58"/>
    </row>
    <row r="365" spans="1:11" ht="47.25" customHeight="1">
      <c r="A365" s="8"/>
      <c r="B365" s="4"/>
      <c r="C365" s="37" t="s">
        <v>780</v>
      </c>
      <c r="D365" s="221">
        <v>0</v>
      </c>
      <c r="E365" s="14" t="s">
        <v>2308</v>
      </c>
      <c r="F365" s="18" t="s">
        <v>781</v>
      </c>
      <c r="G365" s="254"/>
      <c r="H365" s="179"/>
      <c r="I365" s="180"/>
      <c r="J365" s="58"/>
      <c r="K365" s="58"/>
    </row>
    <row r="366" spans="1:11" ht="47.25" customHeight="1">
      <c r="A366" s="8"/>
      <c r="B366" s="4"/>
      <c r="C366" s="18" t="s">
        <v>782</v>
      </c>
      <c r="D366" s="221">
        <v>0</v>
      </c>
      <c r="E366" s="14" t="s">
        <v>2291</v>
      </c>
      <c r="F366" s="18" t="s">
        <v>783</v>
      </c>
      <c r="G366" s="254"/>
      <c r="H366" s="179"/>
      <c r="I366" s="180"/>
      <c r="J366" s="58"/>
      <c r="K366" s="58"/>
    </row>
    <row r="367" spans="1:11" ht="47.25">
      <c r="A367" s="8" t="s">
        <v>358</v>
      </c>
      <c r="B367" s="4" t="s">
        <v>786</v>
      </c>
      <c r="C367" s="18" t="s">
        <v>787</v>
      </c>
      <c r="D367" s="221">
        <v>0</v>
      </c>
      <c r="E367" s="14" t="s">
        <v>2308</v>
      </c>
      <c r="F367" s="13" t="s">
        <v>2178</v>
      </c>
      <c r="G367" s="254"/>
      <c r="H367" s="179"/>
      <c r="I367" s="180"/>
      <c r="J367" s="58"/>
      <c r="K367" s="58"/>
    </row>
    <row r="368" spans="1:11" ht="30">
      <c r="A368" s="8"/>
      <c r="B368" s="4"/>
      <c r="C368" s="18" t="s">
        <v>788</v>
      </c>
      <c r="D368" s="221">
        <v>0</v>
      </c>
      <c r="E368" s="14" t="s">
        <v>2308</v>
      </c>
      <c r="F368" s="13" t="s">
        <v>789</v>
      </c>
      <c r="G368" s="254"/>
      <c r="H368" s="179"/>
      <c r="I368" s="180"/>
      <c r="J368" s="58"/>
      <c r="K368" s="58"/>
    </row>
    <row r="369" spans="1:11" ht="15.75">
      <c r="A369" s="8"/>
      <c r="B369" s="4"/>
      <c r="C369" s="18" t="s">
        <v>790</v>
      </c>
      <c r="D369" s="221">
        <v>0</v>
      </c>
      <c r="E369" s="14" t="s">
        <v>2308</v>
      </c>
      <c r="F369" s="13"/>
      <c r="G369" s="254"/>
      <c r="H369" s="179"/>
      <c r="I369" s="180"/>
      <c r="J369" s="58"/>
      <c r="K369" s="58"/>
    </row>
    <row r="370" spans="1:11" ht="47.25">
      <c r="A370" s="8" t="s">
        <v>359</v>
      </c>
      <c r="B370" s="4" t="s">
        <v>791</v>
      </c>
      <c r="C370" s="18" t="s">
        <v>792</v>
      </c>
      <c r="D370" s="221">
        <v>0</v>
      </c>
      <c r="E370" s="14" t="s">
        <v>1057</v>
      </c>
      <c r="F370" s="13"/>
      <c r="G370" s="254" t="s">
        <v>2617</v>
      </c>
      <c r="H370" s="179"/>
      <c r="I370" s="180"/>
      <c r="J370" s="58"/>
      <c r="K370" s="58"/>
    </row>
    <row r="371" spans="1:11" ht="30">
      <c r="A371" s="8"/>
      <c r="B371" s="4"/>
      <c r="C371" s="18" t="s">
        <v>793</v>
      </c>
      <c r="D371" s="221">
        <v>0</v>
      </c>
      <c r="E371" s="14" t="s">
        <v>1057</v>
      </c>
      <c r="F371" s="13"/>
      <c r="G371" s="254" t="s">
        <v>2617</v>
      </c>
      <c r="H371" s="179"/>
      <c r="I371" s="180"/>
      <c r="J371" s="58"/>
      <c r="K371" s="58"/>
    </row>
    <row r="372" spans="1:11" ht="15.75">
      <c r="A372" s="8" t="s">
        <v>49</v>
      </c>
      <c r="B372" s="299" t="s">
        <v>50</v>
      </c>
      <c r="C372" s="300"/>
      <c r="D372" s="300"/>
      <c r="E372" s="300"/>
      <c r="F372" s="300"/>
      <c r="G372" s="301"/>
      <c r="H372" s="179">
        <f>SUM(D373:D387)</f>
        <v>0</v>
      </c>
      <c r="I372" s="180">
        <f>COUNT(D373:D387)*2</f>
        <v>30</v>
      </c>
      <c r="J372" s="58"/>
      <c r="K372" s="58"/>
    </row>
    <row r="373" spans="1:11" ht="45">
      <c r="A373" s="8" t="s">
        <v>360</v>
      </c>
      <c r="B373" s="4" t="s">
        <v>361</v>
      </c>
      <c r="C373" s="37" t="s">
        <v>796</v>
      </c>
      <c r="D373" s="221">
        <v>0</v>
      </c>
      <c r="E373" s="14" t="s">
        <v>1057</v>
      </c>
      <c r="F373" s="47" t="s">
        <v>797</v>
      </c>
      <c r="G373" s="254"/>
      <c r="H373" s="179"/>
      <c r="I373" s="180"/>
      <c r="J373" s="58"/>
      <c r="K373" s="58"/>
    </row>
    <row r="374" spans="1:11" ht="45">
      <c r="A374" s="8"/>
      <c r="B374" s="4"/>
      <c r="C374" s="37" t="s">
        <v>798</v>
      </c>
      <c r="D374" s="221">
        <v>0</v>
      </c>
      <c r="E374" s="14" t="s">
        <v>1057</v>
      </c>
      <c r="F374" s="16" t="s">
        <v>799</v>
      </c>
      <c r="G374" s="254"/>
      <c r="H374" s="179"/>
      <c r="I374" s="180"/>
      <c r="J374" s="58"/>
      <c r="K374" s="58"/>
    </row>
    <row r="375" spans="1:11" ht="30">
      <c r="A375" s="8"/>
      <c r="B375" s="4"/>
      <c r="C375" s="37" t="s">
        <v>800</v>
      </c>
      <c r="D375" s="221">
        <v>0</v>
      </c>
      <c r="E375" s="14" t="s">
        <v>2286</v>
      </c>
      <c r="F375" s="16" t="s">
        <v>801</v>
      </c>
      <c r="G375" s="254"/>
      <c r="H375" s="179"/>
      <c r="I375" s="180"/>
      <c r="J375" s="58"/>
      <c r="K375" s="58"/>
    </row>
    <row r="376" spans="1:11" ht="105">
      <c r="A376" s="8"/>
      <c r="B376" s="4"/>
      <c r="C376" s="37" t="s">
        <v>2316</v>
      </c>
      <c r="D376" s="221">
        <v>0</v>
      </c>
      <c r="E376" s="14" t="s">
        <v>2317</v>
      </c>
      <c r="F376" s="16" t="s">
        <v>802</v>
      </c>
      <c r="G376" s="254"/>
      <c r="H376" s="179"/>
      <c r="I376" s="180"/>
      <c r="J376" s="58"/>
      <c r="K376" s="58"/>
    </row>
    <row r="377" spans="1:11" ht="31.5">
      <c r="A377" s="8" t="s">
        <v>362</v>
      </c>
      <c r="B377" s="4" t="s">
        <v>363</v>
      </c>
      <c r="C377" s="37" t="s">
        <v>803</v>
      </c>
      <c r="D377" s="221">
        <v>0</v>
      </c>
      <c r="E377" s="14" t="s">
        <v>1057</v>
      </c>
      <c r="F377" s="16" t="s">
        <v>804</v>
      </c>
      <c r="G377" s="254"/>
      <c r="H377" s="179"/>
      <c r="I377" s="180"/>
      <c r="J377" s="58"/>
      <c r="K377" s="58"/>
    </row>
    <row r="378" spans="1:11" ht="45">
      <c r="A378" s="8"/>
      <c r="B378" s="4"/>
      <c r="C378" s="37" t="s">
        <v>805</v>
      </c>
      <c r="D378" s="221">
        <v>0</v>
      </c>
      <c r="E378" s="14" t="s">
        <v>1057</v>
      </c>
      <c r="F378" s="16" t="s">
        <v>806</v>
      </c>
      <c r="G378" s="254"/>
      <c r="H378" s="179"/>
      <c r="I378" s="180"/>
      <c r="J378" s="58"/>
      <c r="K378" s="58"/>
    </row>
    <row r="379" spans="1:11" ht="15.75">
      <c r="A379" s="8"/>
      <c r="B379" s="4"/>
      <c r="C379" s="37" t="s">
        <v>807</v>
      </c>
      <c r="D379" s="221">
        <v>0</v>
      </c>
      <c r="E379" s="14" t="s">
        <v>1057</v>
      </c>
      <c r="F379" s="16"/>
      <c r="G379" s="254"/>
      <c r="H379" s="179"/>
      <c r="I379" s="180"/>
      <c r="J379" s="58"/>
      <c r="K379" s="58"/>
    </row>
    <row r="380" spans="1:11" ht="60">
      <c r="A380" s="8"/>
      <c r="B380" s="4"/>
      <c r="C380" s="37" t="s">
        <v>808</v>
      </c>
      <c r="D380" s="221">
        <v>0</v>
      </c>
      <c r="E380" s="14" t="s">
        <v>1057</v>
      </c>
      <c r="F380" s="16" t="s">
        <v>2430</v>
      </c>
      <c r="G380" s="254"/>
      <c r="H380" s="179"/>
      <c r="I380" s="180"/>
      <c r="J380" s="58"/>
      <c r="K380" s="58"/>
    </row>
    <row r="381" spans="1:11" ht="60">
      <c r="A381" s="8"/>
      <c r="B381" s="4"/>
      <c r="C381" s="37" t="s">
        <v>794</v>
      </c>
      <c r="D381" s="221">
        <v>0</v>
      </c>
      <c r="E381" s="14" t="s">
        <v>1057</v>
      </c>
      <c r="F381" s="16" t="s">
        <v>795</v>
      </c>
      <c r="G381" s="254"/>
      <c r="H381" s="179"/>
      <c r="I381" s="180"/>
      <c r="J381" s="58"/>
      <c r="K381" s="58"/>
    </row>
    <row r="382" spans="1:11" ht="60">
      <c r="A382" s="8" t="s">
        <v>364</v>
      </c>
      <c r="B382" s="4" t="s">
        <v>365</v>
      </c>
      <c r="C382" s="37" t="s">
        <v>809</v>
      </c>
      <c r="D382" s="221">
        <v>0</v>
      </c>
      <c r="E382" s="14" t="s">
        <v>1057</v>
      </c>
      <c r="F382" s="16" t="s">
        <v>810</v>
      </c>
      <c r="G382" s="254"/>
      <c r="H382" s="179"/>
      <c r="I382" s="180"/>
      <c r="J382" s="58"/>
      <c r="K382" s="58"/>
    </row>
    <row r="383" spans="1:11" ht="30">
      <c r="A383" s="8"/>
      <c r="B383" s="4"/>
      <c r="C383" s="37" t="s">
        <v>811</v>
      </c>
      <c r="D383" s="221">
        <v>0</v>
      </c>
      <c r="E383" s="14" t="s">
        <v>1057</v>
      </c>
      <c r="F383" s="16" t="s">
        <v>812</v>
      </c>
      <c r="G383" s="254"/>
      <c r="H383" s="179"/>
      <c r="I383" s="180"/>
      <c r="J383" s="58"/>
      <c r="K383" s="58"/>
    </row>
    <row r="384" spans="1:11" ht="45">
      <c r="A384" s="8"/>
      <c r="B384" s="4"/>
      <c r="C384" s="37" t="s">
        <v>813</v>
      </c>
      <c r="D384" s="221">
        <v>0</v>
      </c>
      <c r="E384" s="14" t="s">
        <v>1057</v>
      </c>
      <c r="F384" s="16"/>
      <c r="G384" s="254"/>
      <c r="H384" s="179"/>
      <c r="I384" s="180"/>
      <c r="J384" s="58"/>
      <c r="K384" s="58"/>
    </row>
    <row r="385" spans="1:11" ht="30">
      <c r="A385" s="8"/>
      <c r="B385" s="4"/>
      <c r="C385" s="37" t="s">
        <v>814</v>
      </c>
      <c r="D385" s="221">
        <v>0</v>
      </c>
      <c r="E385" s="14" t="s">
        <v>1057</v>
      </c>
      <c r="F385" s="16" t="s">
        <v>2431</v>
      </c>
      <c r="G385" s="254"/>
      <c r="H385" s="179"/>
      <c r="I385" s="180"/>
      <c r="J385" s="58"/>
      <c r="K385" s="58"/>
    </row>
    <row r="386" spans="1:11" ht="31.5">
      <c r="A386" s="8" t="s">
        <v>366</v>
      </c>
      <c r="B386" s="4" t="s">
        <v>367</v>
      </c>
      <c r="C386" s="37" t="s">
        <v>815</v>
      </c>
      <c r="D386" s="221">
        <v>0</v>
      </c>
      <c r="E386" s="14" t="s">
        <v>1057</v>
      </c>
      <c r="F386" s="16"/>
      <c r="G386" s="254"/>
      <c r="H386" s="179"/>
      <c r="I386" s="180"/>
      <c r="J386" s="58"/>
      <c r="K386" s="58"/>
    </row>
    <row r="387" spans="1:11" ht="45">
      <c r="A387" s="64"/>
      <c r="B387" s="55"/>
      <c r="C387" s="37" t="s">
        <v>816</v>
      </c>
      <c r="D387" s="221">
        <v>0</v>
      </c>
      <c r="E387" s="14" t="s">
        <v>1057</v>
      </c>
      <c r="F387" s="16" t="s">
        <v>817</v>
      </c>
      <c r="G387" s="254"/>
      <c r="H387" s="179"/>
      <c r="I387" s="180"/>
      <c r="J387" s="58"/>
      <c r="K387" s="58"/>
    </row>
    <row r="388" spans="1:11" ht="18.75" hidden="1" customHeight="1">
      <c r="A388" s="61"/>
      <c r="B388" s="306" t="s">
        <v>51</v>
      </c>
      <c r="C388" s="307"/>
      <c r="D388" s="307"/>
      <c r="E388" s="307"/>
      <c r="F388" s="307"/>
      <c r="G388" s="308"/>
      <c r="H388" s="10"/>
      <c r="I388" s="58"/>
      <c r="J388" s="58"/>
      <c r="K388" s="58"/>
    </row>
    <row r="389" spans="1:11" ht="15.75" hidden="1" customHeight="1">
      <c r="A389" s="61" t="s">
        <v>52</v>
      </c>
      <c r="B389" s="299" t="s">
        <v>368</v>
      </c>
      <c r="C389" s="300"/>
      <c r="D389" s="300"/>
      <c r="E389" s="300"/>
      <c r="F389" s="300"/>
      <c r="G389" s="305"/>
      <c r="H389" s="10"/>
      <c r="I389" s="58"/>
      <c r="J389" s="58"/>
      <c r="K389" s="58"/>
    </row>
    <row r="390" spans="1:11" ht="63" hidden="1" customHeight="1">
      <c r="A390" s="61" t="s">
        <v>369</v>
      </c>
      <c r="B390" s="2" t="s">
        <v>96</v>
      </c>
      <c r="C390" s="13"/>
      <c r="D390" s="14"/>
      <c r="E390" s="14"/>
      <c r="F390" s="13"/>
      <c r="G390" s="14"/>
      <c r="H390" s="10"/>
      <c r="I390" s="58"/>
      <c r="J390" s="58"/>
      <c r="K390" s="58"/>
    </row>
    <row r="391" spans="1:11" ht="63" hidden="1" customHeight="1">
      <c r="A391" s="61" t="s">
        <v>370</v>
      </c>
      <c r="B391" s="2" t="s">
        <v>98</v>
      </c>
      <c r="C391" s="13"/>
      <c r="D391" s="14"/>
      <c r="E391" s="14"/>
      <c r="F391" s="13"/>
      <c r="G391" s="14"/>
      <c r="H391" s="10"/>
      <c r="I391" s="58"/>
      <c r="J391" s="58"/>
      <c r="K391" s="58"/>
    </row>
    <row r="392" spans="1:11" ht="63" hidden="1" customHeight="1">
      <c r="A392" s="61" t="s">
        <v>371</v>
      </c>
      <c r="B392" s="2" t="s">
        <v>100</v>
      </c>
      <c r="C392" s="13"/>
      <c r="D392" s="14"/>
      <c r="E392" s="14"/>
      <c r="F392" s="13"/>
      <c r="G392" s="14"/>
      <c r="H392" s="10"/>
      <c r="I392" s="58"/>
      <c r="J392" s="58"/>
      <c r="K392" s="58"/>
    </row>
    <row r="393" spans="1:11" ht="47.25" hidden="1" customHeight="1">
      <c r="A393" s="61" t="s">
        <v>372</v>
      </c>
      <c r="B393" s="2" t="s">
        <v>102</v>
      </c>
      <c r="C393" s="13"/>
      <c r="D393" s="14"/>
      <c r="E393" s="14"/>
      <c r="F393" s="13"/>
      <c r="G393" s="14"/>
      <c r="H393" s="10"/>
      <c r="I393" s="58"/>
      <c r="J393" s="58"/>
      <c r="K393" s="58"/>
    </row>
    <row r="394" spans="1:11" ht="63" hidden="1" customHeight="1">
      <c r="A394" s="61" t="s">
        <v>373</v>
      </c>
      <c r="B394" s="2" t="s">
        <v>104</v>
      </c>
      <c r="C394" s="13"/>
      <c r="D394" s="14"/>
      <c r="E394" s="14"/>
      <c r="F394" s="13"/>
      <c r="G394" s="14"/>
      <c r="H394" s="10"/>
      <c r="I394" s="58"/>
      <c r="J394" s="58"/>
      <c r="K394" s="58"/>
    </row>
    <row r="395" spans="1:11" ht="47.25" hidden="1" customHeight="1">
      <c r="A395" s="61" t="s">
        <v>374</v>
      </c>
      <c r="B395" s="2" t="s">
        <v>106</v>
      </c>
      <c r="C395" s="13"/>
      <c r="D395" s="14"/>
      <c r="E395" s="14"/>
      <c r="F395" s="13"/>
      <c r="G395" s="14"/>
      <c r="H395" s="10"/>
      <c r="I395" s="58"/>
      <c r="J395" s="58"/>
      <c r="K395" s="58"/>
    </row>
    <row r="396" spans="1:11" ht="63" hidden="1" customHeight="1">
      <c r="A396" s="61" t="s">
        <v>375</v>
      </c>
      <c r="B396" s="2" t="s">
        <v>108</v>
      </c>
      <c r="C396" s="13"/>
      <c r="D396" s="14"/>
      <c r="E396" s="14"/>
      <c r="F396" s="13"/>
      <c r="G396" s="14"/>
      <c r="H396" s="10"/>
      <c r="I396" s="58"/>
      <c r="J396" s="58"/>
      <c r="K396" s="58"/>
    </row>
    <row r="397" spans="1:11" ht="110.25" hidden="1" customHeight="1">
      <c r="A397" s="61" t="s">
        <v>376</v>
      </c>
      <c r="B397" s="2" t="s">
        <v>377</v>
      </c>
      <c r="C397" s="13"/>
      <c r="D397" s="14"/>
      <c r="E397" s="14"/>
      <c r="F397" s="13"/>
      <c r="G397" s="14"/>
      <c r="H397" s="10"/>
      <c r="I397" s="58"/>
      <c r="J397" s="58"/>
      <c r="K397" s="58"/>
    </row>
    <row r="398" spans="1:11" ht="47.25" hidden="1" customHeight="1">
      <c r="A398" s="61" t="s">
        <v>378</v>
      </c>
      <c r="B398" s="4" t="s">
        <v>818</v>
      </c>
      <c r="C398" s="13"/>
      <c r="D398" s="14"/>
      <c r="E398" s="14"/>
      <c r="F398" s="13"/>
      <c r="G398" s="14"/>
      <c r="H398" s="10"/>
      <c r="I398" s="58"/>
      <c r="J398" s="58"/>
      <c r="K398" s="58"/>
    </row>
    <row r="399" spans="1:11" ht="63" hidden="1" customHeight="1">
      <c r="A399" s="61" t="s">
        <v>379</v>
      </c>
      <c r="B399" s="2" t="s">
        <v>619</v>
      </c>
      <c r="C399" s="13"/>
      <c r="D399" s="14"/>
      <c r="E399" s="14"/>
      <c r="F399" s="13"/>
      <c r="G399" s="14"/>
      <c r="H399" s="10"/>
      <c r="I399" s="58"/>
      <c r="J399" s="58"/>
      <c r="K399" s="58"/>
    </row>
    <row r="400" spans="1:11" ht="47.25" hidden="1" customHeight="1">
      <c r="A400" s="61" t="s">
        <v>380</v>
      </c>
      <c r="B400" s="2" t="s">
        <v>819</v>
      </c>
      <c r="C400" s="13"/>
      <c r="D400" s="14"/>
      <c r="E400" s="14"/>
      <c r="F400" s="13"/>
      <c r="G400" s="14"/>
      <c r="H400" s="10"/>
      <c r="I400" s="58"/>
      <c r="J400" s="58"/>
      <c r="K400" s="58"/>
    </row>
    <row r="401" spans="1:11" ht="47.25" hidden="1" customHeight="1">
      <c r="A401" s="61" t="s">
        <v>381</v>
      </c>
      <c r="B401" s="2" t="s">
        <v>499</v>
      </c>
      <c r="C401" s="13"/>
      <c r="D401" s="14"/>
      <c r="E401" s="14"/>
      <c r="F401" s="13"/>
      <c r="G401" s="14"/>
      <c r="H401" s="10"/>
      <c r="I401" s="58"/>
      <c r="J401" s="58"/>
      <c r="K401" s="58"/>
    </row>
    <row r="402" spans="1:11" ht="47.25" hidden="1" customHeight="1">
      <c r="A402" s="61" t="s">
        <v>382</v>
      </c>
      <c r="B402" s="2" t="s">
        <v>820</v>
      </c>
      <c r="C402" s="13"/>
      <c r="D402" s="14"/>
      <c r="E402" s="14"/>
      <c r="F402" s="13"/>
      <c r="G402" s="14"/>
      <c r="H402" s="10"/>
      <c r="I402" s="58"/>
      <c r="J402" s="58"/>
      <c r="K402" s="58"/>
    </row>
    <row r="403" spans="1:11" ht="47.25" hidden="1" customHeight="1">
      <c r="A403" s="61" t="s">
        <v>383</v>
      </c>
      <c r="B403" s="2" t="s">
        <v>500</v>
      </c>
      <c r="C403" s="13"/>
      <c r="D403" s="14"/>
      <c r="E403" s="14"/>
      <c r="F403" s="13"/>
      <c r="G403" s="14"/>
      <c r="H403" s="10"/>
      <c r="I403" s="58"/>
      <c r="J403" s="58"/>
      <c r="K403" s="58"/>
    </row>
    <row r="404" spans="1:11" ht="18.75">
      <c r="A404" s="8"/>
      <c r="B404" s="302" t="s">
        <v>821</v>
      </c>
      <c r="C404" s="303"/>
      <c r="D404" s="303"/>
      <c r="E404" s="303"/>
      <c r="F404" s="303"/>
      <c r="G404" s="304"/>
      <c r="H404" s="179">
        <f>H408+H417+H421+H427+H431</f>
        <v>0</v>
      </c>
      <c r="I404" s="180">
        <f>I408+I417+I421+I427+I431</f>
        <v>56</v>
      </c>
      <c r="J404" s="58"/>
      <c r="K404" s="58"/>
    </row>
    <row r="405" spans="1:11" ht="15.75" hidden="1" customHeight="1">
      <c r="A405" s="61" t="s">
        <v>53</v>
      </c>
      <c r="B405" s="299" t="s">
        <v>384</v>
      </c>
      <c r="C405" s="300"/>
      <c r="D405" s="300"/>
      <c r="E405" s="300"/>
      <c r="F405" s="300"/>
      <c r="G405" s="305"/>
      <c r="H405" s="10"/>
      <c r="I405" s="58"/>
      <c r="J405" s="58"/>
      <c r="K405" s="58"/>
    </row>
    <row r="406" spans="1:11" ht="47.25" hidden="1" customHeight="1">
      <c r="A406" s="61" t="s">
        <v>385</v>
      </c>
      <c r="B406" s="2" t="s">
        <v>822</v>
      </c>
      <c r="C406" s="13"/>
      <c r="D406" s="14"/>
      <c r="E406" s="14"/>
      <c r="F406" s="13"/>
      <c r="G406" s="14"/>
      <c r="H406" s="10"/>
      <c r="I406" s="58"/>
      <c r="J406" s="58"/>
      <c r="K406" s="58"/>
    </row>
    <row r="407" spans="1:11" ht="63" hidden="1" customHeight="1">
      <c r="A407" s="61" t="s">
        <v>386</v>
      </c>
      <c r="B407" s="2" t="s">
        <v>823</v>
      </c>
      <c r="C407" s="13"/>
      <c r="D407" s="14"/>
      <c r="E407" s="14"/>
      <c r="F407" s="13"/>
      <c r="G407" s="14"/>
      <c r="H407" s="10"/>
      <c r="I407" s="58"/>
      <c r="J407" s="58"/>
      <c r="K407" s="58"/>
    </row>
    <row r="408" spans="1:11" ht="15.75">
      <c r="A408" s="8" t="s">
        <v>54</v>
      </c>
      <c r="B408" s="299" t="s">
        <v>55</v>
      </c>
      <c r="C408" s="300"/>
      <c r="D408" s="300"/>
      <c r="E408" s="300"/>
      <c r="F408" s="300"/>
      <c r="G408" s="301"/>
      <c r="H408" s="179">
        <f>SUM(D409:D416)</f>
        <v>0</v>
      </c>
      <c r="I408" s="180">
        <f>COUNT(D409:D416)*2</f>
        <v>14</v>
      </c>
      <c r="J408" s="58"/>
      <c r="K408" s="58"/>
    </row>
    <row r="409" spans="1:11" ht="31.5">
      <c r="A409" s="8" t="s">
        <v>387</v>
      </c>
      <c r="B409" s="141" t="s">
        <v>2569</v>
      </c>
      <c r="C409" s="33" t="s">
        <v>824</v>
      </c>
      <c r="D409" s="223">
        <v>0</v>
      </c>
      <c r="E409" s="31" t="s">
        <v>2286</v>
      </c>
      <c r="F409" s="13" t="s">
        <v>825</v>
      </c>
      <c r="G409" s="254"/>
      <c r="H409" s="179"/>
      <c r="I409" s="180"/>
      <c r="J409" s="58"/>
      <c r="K409" s="58"/>
    </row>
    <row r="410" spans="1:11" ht="30">
      <c r="A410" s="8"/>
      <c r="B410" s="2"/>
      <c r="C410" s="33" t="s">
        <v>826</v>
      </c>
      <c r="D410" s="223">
        <v>0</v>
      </c>
      <c r="E410" s="31" t="s">
        <v>2286</v>
      </c>
      <c r="F410" s="13" t="s">
        <v>827</v>
      </c>
      <c r="G410" s="254"/>
      <c r="H410" s="179"/>
      <c r="I410" s="180"/>
      <c r="J410" s="58"/>
      <c r="K410" s="58"/>
    </row>
    <row r="411" spans="1:11" ht="45">
      <c r="A411" s="8"/>
      <c r="B411" s="2"/>
      <c r="C411" s="33" t="s">
        <v>828</v>
      </c>
      <c r="D411" s="223">
        <v>0</v>
      </c>
      <c r="E411" s="31" t="s">
        <v>2286</v>
      </c>
      <c r="F411" s="13" t="s">
        <v>829</v>
      </c>
      <c r="G411" s="254"/>
      <c r="H411" s="179"/>
      <c r="I411" s="180"/>
      <c r="J411" s="58"/>
      <c r="K411" s="58"/>
    </row>
    <row r="412" spans="1:11" ht="45">
      <c r="A412" s="8"/>
      <c r="B412" s="2"/>
      <c r="C412" s="33" t="s">
        <v>832</v>
      </c>
      <c r="D412" s="223">
        <v>0</v>
      </c>
      <c r="E412" s="31" t="s">
        <v>2286</v>
      </c>
      <c r="F412" s="13" t="s">
        <v>833</v>
      </c>
      <c r="G412" s="254"/>
      <c r="H412" s="179"/>
      <c r="I412" s="180"/>
      <c r="J412" s="58"/>
      <c r="K412" s="58"/>
    </row>
    <row r="413" spans="1:11" ht="30">
      <c r="A413" s="8"/>
      <c r="B413" s="2"/>
      <c r="C413" s="33" t="s">
        <v>830</v>
      </c>
      <c r="D413" s="221">
        <v>0</v>
      </c>
      <c r="E413" s="14" t="s">
        <v>2286</v>
      </c>
      <c r="F413" s="13" t="s">
        <v>831</v>
      </c>
      <c r="G413" s="254"/>
      <c r="H413" s="179"/>
      <c r="I413" s="180"/>
      <c r="J413" s="58"/>
      <c r="K413" s="58"/>
    </row>
    <row r="414" spans="1:11" ht="63" hidden="1">
      <c r="A414" s="102" t="s">
        <v>389</v>
      </c>
      <c r="B414" s="2" t="s">
        <v>390</v>
      </c>
      <c r="C414" s="13"/>
      <c r="D414" s="14"/>
      <c r="E414" s="14"/>
      <c r="F414" s="13"/>
      <c r="G414" s="254"/>
      <c r="H414" s="10"/>
      <c r="I414" s="58"/>
      <c r="J414" s="58"/>
      <c r="K414" s="58"/>
    </row>
    <row r="415" spans="1:11" ht="47.25">
      <c r="A415" s="8" t="s">
        <v>391</v>
      </c>
      <c r="B415" s="141" t="s">
        <v>835</v>
      </c>
      <c r="C415" s="33" t="s">
        <v>836</v>
      </c>
      <c r="D415" s="223">
        <v>0</v>
      </c>
      <c r="E415" s="31" t="s">
        <v>2288</v>
      </c>
      <c r="F415" s="23"/>
      <c r="G415" s="254"/>
      <c r="H415" s="179"/>
      <c r="I415" s="180"/>
      <c r="J415" s="58"/>
      <c r="K415" s="58"/>
    </row>
    <row r="416" spans="1:11" ht="48" customHeight="1">
      <c r="A416" s="8"/>
      <c r="B416" s="2"/>
      <c r="C416" s="18" t="s">
        <v>1921</v>
      </c>
      <c r="D416" s="221">
        <v>0</v>
      </c>
      <c r="E416" s="24" t="s">
        <v>2293</v>
      </c>
      <c r="F416" s="87" t="s">
        <v>838</v>
      </c>
      <c r="G416" s="254"/>
      <c r="H416" s="179"/>
      <c r="I416" s="180"/>
      <c r="J416" s="58"/>
      <c r="K416" s="58"/>
    </row>
    <row r="417" spans="1:11" ht="15.75">
      <c r="A417" s="8" t="s">
        <v>56</v>
      </c>
      <c r="B417" s="299" t="s">
        <v>1878</v>
      </c>
      <c r="C417" s="300"/>
      <c r="D417" s="300"/>
      <c r="E417" s="300"/>
      <c r="F417" s="300"/>
      <c r="G417" s="301"/>
      <c r="H417" s="179">
        <f>SUM(D418:D420)</f>
        <v>0</v>
      </c>
      <c r="I417" s="180">
        <f>COUNT(D418:D420)*2</f>
        <v>6</v>
      </c>
      <c r="J417" s="58"/>
      <c r="K417" s="58"/>
    </row>
    <row r="418" spans="1:11" ht="47.25">
      <c r="A418" s="8" t="s">
        <v>392</v>
      </c>
      <c r="B418" s="2" t="s">
        <v>839</v>
      </c>
      <c r="C418" s="27" t="s">
        <v>840</v>
      </c>
      <c r="D418" s="221">
        <v>0</v>
      </c>
      <c r="E418" s="14" t="s">
        <v>2286</v>
      </c>
      <c r="F418" s="13"/>
      <c r="G418" s="254"/>
      <c r="H418" s="179"/>
      <c r="I418" s="180"/>
      <c r="J418" s="58"/>
      <c r="K418" s="58"/>
    </row>
    <row r="419" spans="1:11" ht="15.75">
      <c r="A419" s="8"/>
      <c r="B419" s="2"/>
      <c r="C419" s="13" t="s">
        <v>841</v>
      </c>
      <c r="D419" s="221">
        <v>0</v>
      </c>
      <c r="E419" s="14" t="s">
        <v>2286</v>
      </c>
      <c r="F419" s="13"/>
      <c r="G419" s="254"/>
      <c r="H419" s="179"/>
      <c r="I419" s="180"/>
      <c r="J419" s="58"/>
      <c r="K419" s="58"/>
    </row>
    <row r="420" spans="1:11" ht="47.25">
      <c r="A420" s="8" t="s">
        <v>393</v>
      </c>
      <c r="B420" s="2" t="s">
        <v>394</v>
      </c>
      <c r="C420" s="23" t="s">
        <v>842</v>
      </c>
      <c r="D420" s="221">
        <v>0</v>
      </c>
      <c r="E420" s="14" t="s">
        <v>2293</v>
      </c>
      <c r="F420" s="13"/>
      <c r="G420" s="254"/>
      <c r="H420" s="179"/>
      <c r="I420" s="180"/>
      <c r="J420" s="58"/>
      <c r="K420" s="58"/>
    </row>
    <row r="421" spans="1:11">
      <c r="A421" s="8" t="s">
        <v>57</v>
      </c>
      <c r="B421" s="296" t="s">
        <v>2567</v>
      </c>
      <c r="C421" s="297"/>
      <c r="D421" s="297"/>
      <c r="E421" s="297"/>
      <c r="F421" s="297"/>
      <c r="G421" s="298"/>
      <c r="H421" s="179">
        <f>SUM(D422:D426)</f>
        <v>0</v>
      </c>
      <c r="I421" s="180">
        <f>COUNT(D422:D426)*2</f>
        <v>10</v>
      </c>
      <c r="J421" s="58"/>
      <c r="K421" s="58"/>
    </row>
    <row r="422" spans="1:11" ht="90">
      <c r="A422" s="8" t="s">
        <v>395</v>
      </c>
      <c r="B422" s="41" t="s">
        <v>843</v>
      </c>
      <c r="C422" s="23" t="s">
        <v>844</v>
      </c>
      <c r="D422" s="223">
        <v>0</v>
      </c>
      <c r="E422" s="31" t="s">
        <v>2291</v>
      </c>
      <c r="F422" s="13" t="s">
        <v>845</v>
      </c>
      <c r="G422" s="254"/>
      <c r="H422" s="179"/>
      <c r="I422" s="180"/>
      <c r="J422" s="58"/>
      <c r="K422" s="58"/>
    </row>
    <row r="423" spans="1:11" ht="120">
      <c r="A423" s="8"/>
      <c r="B423" s="41"/>
      <c r="C423" s="23" t="s">
        <v>846</v>
      </c>
      <c r="D423" s="223">
        <v>0</v>
      </c>
      <c r="E423" s="31" t="s">
        <v>2291</v>
      </c>
      <c r="F423" s="13" t="s">
        <v>847</v>
      </c>
      <c r="G423" s="254"/>
      <c r="H423" s="179"/>
      <c r="I423" s="180"/>
      <c r="J423" s="58"/>
      <c r="K423" s="58"/>
    </row>
    <row r="424" spans="1:11" ht="30">
      <c r="A424" s="8"/>
      <c r="B424" s="41"/>
      <c r="C424" s="18" t="s">
        <v>848</v>
      </c>
      <c r="D424" s="221">
        <v>0</v>
      </c>
      <c r="E424" s="24" t="s">
        <v>2304</v>
      </c>
      <c r="F424" s="18" t="s">
        <v>849</v>
      </c>
      <c r="G424" s="254"/>
      <c r="H424" s="179"/>
      <c r="I424" s="180"/>
      <c r="J424" s="58"/>
      <c r="K424" s="58"/>
    </row>
    <row r="425" spans="1:11" ht="45">
      <c r="A425" s="8"/>
      <c r="B425" s="41"/>
      <c r="C425" s="18" t="s">
        <v>850</v>
      </c>
      <c r="D425" s="223">
        <v>0</v>
      </c>
      <c r="E425" s="31" t="s">
        <v>2291</v>
      </c>
      <c r="F425" s="23" t="s">
        <v>851</v>
      </c>
      <c r="G425" s="254"/>
      <c r="H425" s="179"/>
      <c r="I425" s="180"/>
      <c r="J425" s="58"/>
      <c r="K425" s="58"/>
    </row>
    <row r="426" spans="1:11" ht="60">
      <c r="A426" s="8" t="s">
        <v>396</v>
      </c>
      <c r="B426" s="41" t="s">
        <v>397</v>
      </c>
      <c r="C426" s="56" t="s">
        <v>852</v>
      </c>
      <c r="D426" s="227">
        <v>0</v>
      </c>
      <c r="E426" s="57" t="s">
        <v>1057</v>
      </c>
      <c r="F426" s="18" t="s">
        <v>853</v>
      </c>
      <c r="G426" s="254"/>
      <c r="H426" s="179"/>
      <c r="I426" s="180"/>
      <c r="J426" s="58"/>
      <c r="K426" s="58"/>
    </row>
    <row r="427" spans="1:11">
      <c r="A427" s="8" t="s">
        <v>59</v>
      </c>
      <c r="B427" s="296" t="s">
        <v>398</v>
      </c>
      <c r="C427" s="297"/>
      <c r="D427" s="297"/>
      <c r="E427" s="297"/>
      <c r="F427" s="297"/>
      <c r="G427" s="298"/>
      <c r="H427" s="179">
        <f>SUM(D429:D430)</f>
        <v>0</v>
      </c>
      <c r="I427" s="180">
        <f>COUNT(D429:D430)*2</f>
        <v>4</v>
      </c>
      <c r="J427" s="58"/>
      <c r="K427" s="58"/>
    </row>
    <row r="428" spans="1:11" ht="45" hidden="1" customHeight="1">
      <c r="A428" s="61" t="s">
        <v>399</v>
      </c>
      <c r="B428" s="41" t="s">
        <v>400</v>
      </c>
      <c r="C428" s="13"/>
      <c r="D428" s="14"/>
      <c r="E428" s="14"/>
      <c r="F428" s="13"/>
      <c r="G428" s="14"/>
      <c r="H428" s="10"/>
      <c r="I428" s="58"/>
      <c r="J428" s="58"/>
      <c r="K428" s="58"/>
    </row>
    <row r="429" spans="1:11" ht="45">
      <c r="A429" s="8" t="s">
        <v>401</v>
      </c>
      <c r="B429" s="41" t="s">
        <v>402</v>
      </c>
      <c r="C429" s="33" t="s">
        <v>854</v>
      </c>
      <c r="D429" s="223">
        <v>0</v>
      </c>
      <c r="E429" s="31" t="s">
        <v>2291</v>
      </c>
      <c r="F429" s="13"/>
      <c r="G429" s="254"/>
      <c r="H429" s="179"/>
      <c r="I429" s="180"/>
      <c r="J429" s="58"/>
      <c r="K429" s="58"/>
    </row>
    <row r="430" spans="1:11" ht="60">
      <c r="A430" s="8" t="s">
        <v>403</v>
      </c>
      <c r="B430" s="41" t="s">
        <v>855</v>
      </c>
      <c r="C430" s="33" t="s">
        <v>856</v>
      </c>
      <c r="D430" s="221">
        <v>0</v>
      </c>
      <c r="E430" s="14" t="s">
        <v>2291</v>
      </c>
      <c r="F430" s="13" t="s">
        <v>2241</v>
      </c>
      <c r="G430" s="254"/>
      <c r="H430" s="179"/>
      <c r="I430" s="180"/>
      <c r="J430" s="58"/>
      <c r="K430" s="58"/>
    </row>
    <row r="431" spans="1:11" ht="15.75">
      <c r="A431" s="8" t="s">
        <v>60</v>
      </c>
      <c r="B431" s="299" t="s">
        <v>404</v>
      </c>
      <c r="C431" s="300"/>
      <c r="D431" s="300"/>
      <c r="E431" s="300"/>
      <c r="F431" s="300"/>
      <c r="G431" s="301"/>
      <c r="H431" s="179">
        <f>SUM(D432:D442)</f>
        <v>0</v>
      </c>
      <c r="I431" s="180">
        <f>COUNT(D432:D442)*2</f>
        <v>22</v>
      </c>
      <c r="J431" s="58"/>
      <c r="K431" s="58"/>
    </row>
    <row r="432" spans="1:11" ht="78.75">
      <c r="A432" s="8" t="s">
        <v>405</v>
      </c>
      <c r="B432" s="141" t="s">
        <v>406</v>
      </c>
      <c r="C432" s="13" t="s">
        <v>857</v>
      </c>
      <c r="D432" s="221">
        <v>0</v>
      </c>
      <c r="E432" s="14" t="s">
        <v>2286</v>
      </c>
      <c r="F432" s="13"/>
      <c r="G432" s="254"/>
      <c r="H432" s="179"/>
      <c r="I432" s="180"/>
      <c r="J432" s="58"/>
      <c r="K432" s="58"/>
    </row>
    <row r="433" spans="1:11" ht="30">
      <c r="A433" s="8"/>
      <c r="B433" s="2"/>
      <c r="C433" s="13" t="s">
        <v>858</v>
      </c>
      <c r="D433" s="221">
        <v>0</v>
      </c>
      <c r="E433" s="14" t="s">
        <v>2286</v>
      </c>
      <c r="F433" s="13"/>
      <c r="G433" s="254"/>
      <c r="H433" s="179"/>
      <c r="I433" s="180"/>
      <c r="J433" s="58"/>
      <c r="K433" s="58"/>
    </row>
    <row r="434" spans="1:11" ht="30">
      <c r="A434" s="8"/>
      <c r="B434" s="2"/>
      <c r="C434" s="13" t="s">
        <v>859</v>
      </c>
      <c r="D434" s="221">
        <v>0</v>
      </c>
      <c r="E434" s="14" t="s">
        <v>2286</v>
      </c>
      <c r="F434" s="13"/>
      <c r="G434" s="254"/>
      <c r="H434" s="179"/>
      <c r="I434" s="180"/>
      <c r="J434" s="58"/>
      <c r="K434" s="58"/>
    </row>
    <row r="435" spans="1:11" ht="45">
      <c r="A435" s="8"/>
      <c r="B435" s="2"/>
      <c r="C435" s="13" t="s">
        <v>860</v>
      </c>
      <c r="D435" s="221">
        <v>0</v>
      </c>
      <c r="E435" s="14" t="s">
        <v>2286</v>
      </c>
      <c r="F435" s="13"/>
      <c r="G435" s="254"/>
      <c r="H435" s="179"/>
      <c r="I435" s="180"/>
      <c r="J435" s="58"/>
      <c r="K435" s="58"/>
    </row>
    <row r="436" spans="1:11" ht="30">
      <c r="A436" s="8"/>
      <c r="B436" s="2"/>
      <c r="C436" s="33" t="s">
        <v>861</v>
      </c>
      <c r="D436" s="221">
        <v>0</v>
      </c>
      <c r="E436" s="14" t="s">
        <v>2286</v>
      </c>
      <c r="F436" s="13"/>
      <c r="G436" s="254"/>
      <c r="H436" s="179"/>
      <c r="I436" s="180"/>
      <c r="J436" s="58"/>
      <c r="K436" s="58"/>
    </row>
    <row r="437" spans="1:11" ht="31.5">
      <c r="A437" s="8" t="s">
        <v>407</v>
      </c>
      <c r="B437" s="2" t="s">
        <v>408</v>
      </c>
      <c r="C437" s="33" t="s">
        <v>862</v>
      </c>
      <c r="D437" s="223">
        <v>0</v>
      </c>
      <c r="E437" s="31" t="s">
        <v>2286</v>
      </c>
      <c r="F437" s="13" t="s">
        <v>863</v>
      </c>
      <c r="G437" s="254"/>
      <c r="H437" s="179"/>
      <c r="I437" s="180"/>
      <c r="J437" s="58"/>
      <c r="K437" s="58"/>
    </row>
    <row r="438" spans="1:11" ht="45">
      <c r="A438" s="8"/>
      <c r="B438" s="2"/>
      <c r="C438" s="33" t="s">
        <v>864</v>
      </c>
      <c r="D438" s="223">
        <v>0</v>
      </c>
      <c r="E438" s="31" t="s">
        <v>2286</v>
      </c>
      <c r="F438" s="13" t="s">
        <v>865</v>
      </c>
      <c r="G438" s="254"/>
      <c r="H438" s="179"/>
      <c r="I438" s="180"/>
      <c r="J438" s="58"/>
      <c r="K438" s="58"/>
    </row>
    <row r="439" spans="1:11" ht="30">
      <c r="A439" s="8"/>
      <c r="B439" s="2"/>
      <c r="C439" s="33" t="s">
        <v>866</v>
      </c>
      <c r="D439" s="223">
        <v>0</v>
      </c>
      <c r="E439" s="31" t="s">
        <v>2286</v>
      </c>
      <c r="F439" s="33" t="s">
        <v>867</v>
      </c>
      <c r="G439" s="254"/>
      <c r="H439" s="179"/>
      <c r="I439" s="180"/>
      <c r="J439" s="58"/>
      <c r="K439" s="58"/>
    </row>
    <row r="440" spans="1:11" ht="30">
      <c r="A440" s="8"/>
      <c r="B440" s="2"/>
      <c r="C440" s="27" t="s">
        <v>868</v>
      </c>
      <c r="D440" s="223">
        <v>0</v>
      </c>
      <c r="E440" s="31" t="s">
        <v>2291</v>
      </c>
      <c r="F440" s="33"/>
      <c r="G440" s="254"/>
      <c r="H440" s="179"/>
      <c r="I440" s="180"/>
      <c r="J440" s="58"/>
      <c r="K440" s="58"/>
    </row>
    <row r="441" spans="1:11" ht="30">
      <c r="A441" s="8"/>
      <c r="B441" s="2"/>
      <c r="C441" s="33" t="s">
        <v>869</v>
      </c>
      <c r="D441" s="223">
        <v>0</v>
      </c>
      <c r="E441" s="31" t="s">
        <v>2304</v>
      </c>
      <c r="F441" s="13" t="s">
        <v>870</v>
      </c>
      <c r="G441" s="254"/>
      <c r="H441" s="179"/>
      <c r="I441" s="180"/>
      <c r="J441" s="58"/>
      <c r="K441" s="58"/>
    </row>
    <row r="442" spans="1:11" ht="45">
      <c r="A442" s="8"/>
      <c r="B442" s="2"/>
      <c r="C442" s="33" t="s">
        <v>871</v>
      </c>
      <c r="D442" s="223">
        <v>0</v>
      </c>
      <c r="E442" s="31" t="s">
        <v>2291</v>
      </c>
      <c r="F442" s="13" t="s">
        <v>872</v>
      </c>
      <c r="G442" s="254"/>
      <c r="H442" s="179"/>
      <c r="I442" s="180"/>
      <c r="J442" s="58"/>
      <c r="K442" s="58"/>
    </row>
    <row r="443" spans="1:11" ht="47.25" hidden="1" customHeight="1">
      <c r="A443" s="61" t="s">
        <v>409</v>
      </c>
      <c r="B443" s="2" t="s">
        <v>410</v>
      </c>
      <c r="C443" s="13"/>
      <c r="D443" s="14"/>
      <c r="E443" s="14"/>
      <c r="F443" s="13"/>
      <c r="G443" s="14"/>
      <c r="H443" s="10"/>
      <c r="I443" s="58"/>
      <c r="J443" s="58"/>
      <c r="K443" s="58"/>
    </row>
    <row r="444" spans="1:11" ht="18.75">
      <c r="A444" s="8"/>
      <c r="B444" s="302" t="s">
        <v>873</v>
      </c>
      <c r="C444" s="303"/>
      <c r="D444" s="303"/>
      <c r="E444" s="303"/>
      <c r="F444" s="303"/>
      <c r="G444" s="304"/>
      <c r="H444" s="179">
        <f>H450+H454+H463</f>
        <v>0</v>
      </c>
      <c r="I444" s="180">
        <f>I450+I454+I463</f>
        <v>14</v>
      </c>
      <c r="J444" s="58"/>
      <c r="K444" s="58"/>
    </row>
    <row r="445" spans="1:11" ht="15.75" hidden="1" customHeight="1">
      <c r="A445" s="61" t="s">
        <v>61</v>
      </c>
      <c r="B445" s="299" t="s">
        <v>62</v>
      </c>
      <c r="C445" s="300"/>
      <c r="D445" s="300"/>
      <c r="E445" s="300"/>
      <c r="F445" s="300"/>
      <c r="G445" s="305"/>
      <c r="H445" s="10"/>
      <c r="I445" s="58"/>
      <c r="J445" s="58"/>
      <c r="K445" s="58"/>
    </row>
    <row r="446" spans="1:11" ht="31.5" hidden="1" customHeight="1">
      <c r="A446" s="61" t="s">
        <v>411</v>
      </c>
      <c r="B446" s="2" t="s">
        <v>412</v>
      </c>
      <c r="C446" s="36"/>
      <c r="D446" s="14"/>
      <c r="E446" s="14"/>
      <c r="F446" s="13"/>
      <c r="G446" s="14"/>
      <c r="H446" s="10"/>
      <c r="I446" s="58"/>
      <c r="J446" s="58"/>
      <c r="K446" s="58"/>
    </row>
    <row r="447" spans="1:11" ht="31.5" hidden="1" customHeight="1">
      <c r="A447" s="61" t="s">
        <v>413</v>
      </c>
      <c r="B447" s="2" t="s">
        <v>874</v>
      </c>
      <c r="C447" s="13"/>
      <c r="D447" s="14"/>
      <c r="E447" s="14"/>
      <c r="F447" s="13"/>
      <c r="G447" s="14"/>
      <c r="H447" s="10"/>
      <c r="I447" s="58"/>
      <c r="J447" s="58"/>
      <c r="K447" s="58"/>
    </row>
    <row r="448" spans="1:11" ht="47.25" hidden="1" customHeight="1">
      <c r="A448" s="61" t="s">
        <v>414</v>
      </c>
      <c r="B448" s="2" t="s">
        <v>875</v>
      </c>
      <c r="C448" s="13"/>
      <c r="D448" s="14"/>
      <c r="E448" s="14"/>
      <c r="F448" s="13"/>
      <c r="G448" s="14"/>
      <c r="H448" s="10"/>
      <c r="I448" s="58"/>
      <c r="J448" s="58"/>
      <c r="K448" s="58"/>
    </row>
    <row r="449" spans="1:11" ht="30" hidden="1" customHeight="1">
      <c r="A449" s="61" t="s">
        <v>415</v>
      </c>
      <c r="B449" s="41" t="s">
        <v>416</v>
      </c>
      <c r="C449" s="13"/>
      <c r="D449" s="14"/>
      <c r="E449" s="14"/>
      <c r="F449" s="13"/>
      <c r="G449" s="14"/>
      <c r="H449" s="10"/>
      <c r="I449" s="58"/>
      <c r="J449" s="58"/>
      <c r="K449" s="58"/>
    </row>
    <row r="450" spans="1:11" ht="15.75">
      <c r="A450" s="8" t="s">
        <v>63</v>
      </c>
      <c r="B450" s="299" t="s">
        <v>417</v>
      </c>
      <c r="C450" s="300"/>
      <c r="D450" s="300"/>
      <c r="E450" s="300"/>
      <c r="F450" s="300"/>
      <c r="G450" s="301"/>
      <c r="H450" s="179">
        <f>SUM(D451)</f>
        <v>0</v>
      </c>
      <c r="I450" s="180">
        <f>COUNT(D451)*2</f>
        <v>2</v>
      </c>
      <c r="J450" s="58"/>
      <c r="K450" s="58"/>
    </row>
    <row r="451" spans="1:11" ht="31.5">
      <c r="A451" s="8" t="s">
        <v>418</v>
      </c>
      <c r="B451" s="2" t="s">
        <v>876</v>
      </c>
      <c r="C451" s="13" t="s">
        <v>877</v>
      </c>
      <c r="D451" s="221">
        <v>0</v>
      </c>
      <c r="E451" s="14" t="s">
        <v>1057</v>
      </c>
      <c r="F451" s="13"/>
      <c r="G451" s="254"/>
      <c r="H451" s="179"/>
      <c r="I451" s="180"/>
      <c r="J451" s="58"/>
      <c r="K451" s="58"/>
    </row>
    <row r="452" spans="1:11" ht="47.25" hidden="1" customHeight="1">
      <c r="A452" s="61" t="s">
        <v>419</v>
      </c>
      <c r="B452" s="2" t="s">
        <v>878</v>
      </c>
      <c r="C452" s="13"/>
      <c r="D452" s="14"/>
      <c r="E452" s="14"/>
      <c r="F452" s="13"/>
      <c r="G452" s="14"/>
      <c r="H452" s="10"/>
      <c r="I452" s="58"/>
      <c r="J452" s="58"/>
      <c r="K452" s="58"/>
    </row>
    <row r="453" spans="1:11" ht="63" hidden="1" customHeight="1">
      <c r="A453" s="61" t="s">
        <v>420</v>
      </c>
      <c r="B453" s="2" t="s">
        <v>421</v>
      </c>
      <c r="C453" s="13"/>
      <c r="D453" s="14"/>
      <c r="E453" s="14"/>
      <c r="F453" s="13"/>
      <c r="G453" s="14"/>
      <c r="H453" s="10"/>
      <c r="I453" s="58"/>
      <c r="J453" s="58"/>
      <c r="K453" s="58"/>
    </row>
    <row r="454" spans="1:11" ht="15.75">
      <c r="A454" s="8" t="s">
        <v>64</v>
      </c>
      <c r="B454" s="299" t="s">
        <v>422</v>
      </c>
      <c r="C454" s="300"/>
      <c r="D454" s="300"/>
      <c r="E454" s="300"/>
      <c r="F454" s="300"/>
      <c r="G454" s="301"/>
      <c r="H454" s="179">
        <f>SUM(D455)</f>
        <v>0</v>
      </c>
      <c r="I454" s="180">
        <f>COUNT(D455)*2</f>
        <v>2</v>
      </c>
      <c r="J454" s="58"/>
      <c r="K454" s="58"/>
    </row>
    <row r="455" spans="1:11" ht="47.25">
      <c r="A455" s="8" t="s">
        <v>423</v>
      </c>
      <c r="B455" s="2" t="s">
        <v>424</v>
      </c>
      <c r="C455" s="13" t="s">
        <v>879</v>
      </c>
      <c r="D455" s="221">
        <v>0</v>
      </c>
      <c r="E455" s="14" t="s">
        <v>1057</v>
      </c>
      <c r="F455" s="13"/>
      <c r="G455" s="254"/>
      <c r="H455" s="179"/>
      <c r="I455" s="180"/>
      <c r="J455" s="58"/>
      <c r="K455" s="58"/>
    </row>
    <row r="456" spans="1:11" ht="47.25" hidden="1" customHeight="1">
      <c r="A456" s="61" t="s">
        <v>425</v>
      </c>
      <c r="B456" s="2" t="s">
        <v>426</v>
      </c>
      <c r="C456" s="13"/>
      <c r="D456" s="14"/>
      <c r="E456" s="14"/>
      <c r="F456" s="13"/>
      <c r="G456" s="14"/>
      <c r="H456" s="10"/>
      <c r="I456" s="58"/>
      <c r="J456" s="58"/>
      <c r="K456" s="58"/>
    </row>
    <row r="457" spans="1:11" ht="47.25" hidden="1" customHeight="1">
      <c r="A457" s="61" t="s">
        <v>427</v>
      </c>
      <c r="B457" s="2" t="s">
        <v>428</v>
      </c>
      <c r="C457" s="13"/>
      <c r="D457" s="14"/>
      <c r="E457" s="14"/>
      <c r="F457" s="13"/>
      <c r="G457" s="14"/>
      <c r="H457" s="10"/>
      <c r="I457" s="58"/>
      <c r="J457" s="58"/>
      <c r="K457" s="58"/>
    </row>
    <row r="458" spans="1:11" ht="47.25" hidden="1" customHeight="1">
      <c r="A458" s="61" t="s">
        <v>429</v>
      </c>
      <c r="B458" s="6" t="s">
        <v>430</v>
      </c>
      <c r="C458" s="13"/>
      <c r="D458" s="14"/>
      <c r="E458" s="14"/>
      <c r="F458" s="13"/>
      <c r="G458" s="14"/>
      <c r="H458" s="10"/>
      <c r="I458" s="58"/>
      <c r="J458" s="58"/>
      <c r="K458" s="58"/>
    </row>
    <row r="459" spans="1:11" ht="47.25" hidden="1" customHeight="1">
      <c r="A459" s="61" t="s">
        <v>431</v>
      </c>
      <c r="B459" s="2" t="s">
        <v>432</v>
      </c>
      <c r="C459" s="13"/>
      <c r="D459" s="14"/>
      <c r="E459" s="14"/>
      <c r="F459" s="13"/>
      <c r="G459" s="14"/>
      <c r="H459" s="10"/>
      <c r="I459" s="58"/>
      <c r="J459" s="58"/>
      <c r="K459" s="58"/>
    </row>
    <row r="460" spans="1:11" ht="63" hidden="1" customHeight="1">
      <c r="A460" s="61" t="s">
        <v>433</v>
      </c>
      <c r="B460" s="2" t="s">
        <v>434</v>
      </c>
      <c r="C460" s="13"/>
      <c r="D460" s="14"/>
      <c r="E460" s="14"/>
      <c r="F460" s="13"/>
      <c r="G460" s="14"/>
      <c r="H460" s="10"/>
      <c r="I460" s="58"/>
      <c r="J460" s="58"/>
      <c r="K460" s="58"/>
    </row>
    <row r="461" spans="1:11" ht="47.25" hidden="1" customHeight="1">
      <c r="A461" s="61" t="s">
        <v>435</v>
      </c>
      <c r="B461" s="4" t="s">
        <v>436</v>
      </c>
      <c r="C461" s="13"/>
      <c r="D461" s="14"/>
      <c r="E461" s="14"/>
      <c r="F461" s="13"/>
      <c r="G461" s="14"/>
      <c r="H461" s="10"/>
      <c r="I461" s="58"/>
      <c r="J461" s="58"/>
      <c r="K461" s="58"/>
    </row>
    <row r="462" spans="1:11" ht="47.25" hidden="1" customHeight="1">
      <c r="A462" s="61" t="s">
        <v>437</v>
      </c>
      <c r="B462" s="4" t="s">
        <v>438</v>
      </c>
      <c r="C462" s="13"/>
      <c r="D462" s="14"/>
      <c r="E462" s="14"/>
      <c r="F462" s="13"/>
      <c r="G462" s="14"/>
      <c r="H462" s="10"/>
      <c r="I462" s="58"/>
      <c r="J462" s="58"/>
      <c r="K462" s="58"/>
    </row>
    <row r="463" spans="1:11" ht="15.75">
      <c r="A463" s="8" t="s">
        <v>65</v>
      </c>
      <c r="B463" s="299" t="s">
        <v>439</v>
      </c>
      <c r="C463" s="300"/>
      <c r="D463" s="300"/>
      <c r="E463" s="300"/>
      <c r="F463" s="300"/>
      <c r="G463" s="301"/>
      <c r="H463" s="179">
        <f>SUM(D464:D468)</f>
        <v>0</v>
      </c>
      <c r="I463" s="180">
        <f>COUNT(D464:D468)*2</f>
        <v>10</v>
      </c>
      <c r="J463" s="58"/>
      <c r="K463" s="58"/>
    </row>
    <row r="464" spans="1:11" ht="31.5">
      <c r="A464" s="8" t="s">
        <v>440</v>
      </c>
      <c r="B464" s="2" t="s">
        <v>880</v>
      </c>
      <c r="C464" s="13" t="s">
        <v>881</v>
      </c>
      <c r="D464" s="221">
        <v>0</v>
      </c>
      <c r="E464" s="14" t="s">
        <v>2284</v>
      </c>
      <c r="F464" s="13"/>
      <c r="G464" s="254"/>
      <c r="H464" s="179"/>
      <c r="I464" s="180"/>
      <c r="J464" s="58"/>
      <c r="K464" s="58"/>
    </row>
    <row r="465" spans="1:11" ht="90">
      <c r="A465" s="8" t="s">
        <v>441</v>
      </c>
      <c r="B465" s="2" t="s">
        <v>442</v>
      </c>
      <c r="C465" s="13" t="s">
        <v>2194</v>
      </c>
      <c r="D465" s="221">
        <v>0</v>
      </c>
      <c r="E465" s="14" t="s">
        <v>2284</v>
      </c>
      <c r="F465" s="13" t="s">
        <v>882</v>
      </c>
      <c r="G465" s="254" t="s">
        <v>2646</v>
      </c>
      <c r="H465" s="179"/>
      <c r="I465" s="180"/>
      <c r="J465" s="58"/>
      <c r="K465" s="58"/>
    </row>
    <row r="466" spans="1:11" ht="31.5">
      <c r="A466" s="8" t="s">
        <v>443</v>
      </c>
      <c r="B466" s="2" t="s">
        <v>883</v>
      </c>
      <c r="C466" s="36" t="s">
        <v>884</v>
      </c>
      <c r="D466" s="221">
        <v>0</v>
      </c>
      <c r="E466" s="14" t="s">
        <v>2291</v>
      </c>
      <c r="F466" s="13"/>
      <c r="G466" s="254" t="s">
        <v>2647</v>
      </c>
      <c r="H466" s="179"/>
      <c r="I466" s="180"/>
      <c r="J466" s="58"/>
      <c r="K466" s="58"/>
    </row>
    <row r="467" spans="1:11" ht="31.5">
      <c r="A467" s="8" t="s">
        <v>444</v>
      </c>
      <c r="B467" s="2" t="s">
        <v>885</v>
      </c>
      <c r="C467" s="13" t="s">
        <v>886</v>
      </c>
      <c r="D467" s="221">
        <v>0</v>
      </c>
      <c r="E467" s="14" t="s">
        <v>2286</v>
      </c>
      <c r="F467" s="13"/>
      <c r="G467" s="254"/>
      <c r="H467" s="179"/>
      <c r="I467" s="180"/>
      <c r="J467" s="58"/>
      <c r="K467" s="58"/>
    </row>
    <row r="468" spans="1:11" ht="15.75">
      <c r="A468" s="64"/>
      <c r="B468" s="35"/>
      <c r="C468" s="13" t="s">
        <v>887</v>
      </c>
      <c r="D468" s="221">
        <v>0</v>
      </c>
      <c r="E468" s="14" t="s">
        <v>2286</v>
      </c>
      <c r="F468" s="13"/>
      <c r="G468" s="254"/>
      <c r="H468" s="179"/>
      <c r="I468" s="180"/>
      <c r="J468" s="58"/>
      <c r="K468" s="58"/>
    </row>
    <row r="469" spans="1:11" ht="18.75">
      <c r="A469" s="64"/>
      <c r="B469" s="302" t="s">
        <v>445</v>
      </c>
      <c r="C469" s="303"/>
      <c r="D469" s="303"/>
      <c r="E469" s="303"/>
      <c r="F469" s="303"/>
      <c r="G469" s="304"/>
      <c r="H469" s="179">
        <f>H470+H482+H492+H501</f>
        <v>0</v>
      </c>
      <c r="I469" s="180">
        <f>I470+I482+I492+I501</f>
        <v>54</v>
      </c>
      <c r="J469" s="58"/>
      <c r="K469" s="58"/>
    </row>
    <row r="470" spans="1:11">
      <c r="A470" s="8" t="s">
        <v>66</v>
      </c>
      <c r="B470" s="296" t="s">
        <v>67</v>
      </c>
      <c r="C470" s="297"/>
      <c r="D470" s="297"/>
      <c r="E470" s="297"/>
      <c r="F470" s="297"/>
      <c r="G470" s="298"/>
      <c r="H470" s="179">
        <f>SUM(D471:D480)</f>
        <v>0</v>
      </c>
      <c r="I470" s="180">
        <f>COUNT(D471:D480)*2</f>
        <v>20</v>
      </c>
      <c r="J470" s="58"/>
      <c r="K470" s="58"/>
    </row>
    <row r="471" spans="1:11" ht="30">
      <c r="A471" s="8" t="s">
        <v>446</v>
      </c>
      <c r="B471" s="41" t="s">
        <v>888</v>
      </c>
      <c r="C471" s="13" t="s">
        <v>2365</v>
      </c>
      <c r="D471" s="221">
        <v>0</v>
      </c>
      <c r="E471" s="14" t="s">
        <v>2290</v>
      </c>
      <c r="F471" s="13"/>
      <c r="G471" s="254"/>
      <c r="H471" s="179"/>
      <c r="I471" s="180"/>
      <c r="J471" s="58"/>
      <c r="K471" s="58"/>
    </row>
    <row r="472" spans="1:11" ht="30">
      <c r="A472" s="8"/>
      <c r="B472" s="41"/>
      <c r="C472" s="13" t="s">
        <v>889</v>
      </c>
      <c r="D472" s="221">
        <v>0</v>
      </c>
      <c r="E472" s="14" t="s">
        <v>2290</v>
      </c>
      <c r="F472" s="13"/>
      <c r="G472" s="254"/>
      <c r="H472" s="179"/>
      <c r="I472" s="180"/>
      <c r="J472" s="58"/>
      <c r="K472" s="58"/>
    </row>
    <row r="473" spans="1:11" ht="30">
      <c r="A473" s="8"/>
      <c r="B473" s="41"/>
      <c r="C473" s="27" t="s">
        <v>2242</v>
      </c>
      <c r="D473" s="221">
        <v>0</v>
      </c>
      <c r="E473" s="14" t="s">
        <v>2290</v>
      </c>
      <c r="F473" s="13"/>
      <c r="G473" s="254"/>
      <c r="H473" s="179"/>
      <c r="I473" s="180"/>
      <c r="J473" s="58"/>
      <c r="K473" s="58"/>
    </row>
    <row r="474" spans="1:11">
      <c r="A474" s="8"/>
      <c r="B474" s="41"/>
      <c r="C474" s="27" t="s">
        <v>2435</v>
      </c>
      <c r="D474" s="221">
        <v>0</v>
      </c>
      <c r="E474" s="14" t="s">
        <v>2290</v>
      </c>
      <c r="F474" s="13"/>
      <c r="G474" s="254"/>
      <c r="H474" s="179"/>
      <c r="I474" s="180"/>
      <c r="J474" s="58"/>
      <c r="K474" s="58"/>
    </row>
    <row r="475" spans="1:11" ht="30">
      <c r="A475" s="8"/>
      <c r="B475" s="41"/>
      <c r="C475" s="27" t="s">
        <v>2436</v>
      </c>
      <c r="D475" s="221">
        <v>0</v>
      </c>
      <c r="E475" s="14" t="s">
        <v>2290</v>
      </c>
      <c r="F475" s="13"/>
      <c r="G475" s="254"/>
      <c r="H475" s="179"/>
      <c r="I475" s="180"/>
      <c r="J475" s="58"/>
      <c r="K475" s="58"/>
    </row>
    <row r="476" spans="1:11">
      <c r="A476" s="8"/>
      <c r="B476" s="41"/>
      <c r="C476" s="27" t="s">
        <v>2437</v>
      </c>
      <c r="D476" s="221">
        <v>0</v>
      </c>
      <c r="E476" s="14" t="s">
        <v>2290</v>
      </c>
      <c r="F476" s="13"/>
      <c r="G476" s="254"/>
      <c r="H476" s="179"/>
      <c r="I476" s="180"/>
      <c r="J476" s="58"/>
      <c r="K476" s="58"/>
    </row>
    <row r="477" spans="1:11">
      <c r="A477" s="8"/>
      <c r="B477" s="41"/>
      <c r="C477" s="27" t="s">
        <v>2438</v>
      </c>
      <c r="D477" s="221">
        <v>0</v>
      </c>
      <c r="E477" s="14" t="s">
        <v>2290</v>
      </c>
      <c r="F477" s="13"/>
      <c r="G477" s="254"/>
      <c r="H477" s="179"/>
      <c r="I477" s="180"/>
      <c r="J477" s="58"/>
      <c r="K477" s="58"/>
    </row>
    <row r="478" spans="1:11">
      <c r="A478" s="8"/>
      <c r="B478" s="41"/>
      <c r="C478" s="27" t="s">
        <v>2439</v>
      </c>
      <c r="D478" s="221">
        <v>0</v>
      </c>
      <c r="E478" s="14" t="s">
        <v>2290</v>
      </c>
      <c r="F478" s="13"/>
      <c r="G478" s="254"/>
      <c r="H478" s="179"/>
      <c r="I478" s="180"/>
      <c r="J478" s="58"/>
      <c r="K478" s="58"/>
    </row>
    <row r="479" spans="1:11" ht="30">
      <c r="A479" s="8"/>
      <c r="B479" s="41"/>
      <c r="C479" s="27" t="s">
        <v>2440</v>
      </c>
      <c r="D479" s="221">
        <v>0</v>
      </c>
      <c r="E479" s="14" t="s">
        <v>2290</v>
      </c>
      <c r="F479" s="13"/>
      <c r="G479" s="254"/>
      <c r="H479" s="179"/>
      <c r="I479" s="180"/>
      <c r="J479" s="58"/>
      <c r="K479" s="58"/>
    </row>
    <row r="480" spans="1:11" ht="30">
      <c r="A480" s="8"/>
      <c r="B480" s="41"/>
      <c r="C480" s="27" t="s">
        <v>2441</v>
      </c>
      <c r="D480" s="221">
        <v>0</v>
      </c>
      <c r="E480" s="14" t="s">
        <v>2290</v>
      </c>
      <c r="F480" s="13"/>
      <c r="G480" s="254"/>
      <c r="H480" s="179"/>
      <c r="I480" s="180"/>
      <c r="J480" s="58"/>
      <c r="K480" s="58"/>
    </row>
    <row r="481" spans="1:11" ht="60" hidden="1" customHeight="1">
      <c r="A481" s="61" t="s">
        <v>447</v>
      </c>
      <c r="B481" s="41" t="s">
        <v>890</v>
      </c>
      <c r="C481" s="13"/>
      <c r="D481" s="14"/>
      <c r="E481" s="14"/>
      <c r="F481" s="13"/>
      <c r="G481" s="14"/>
      <c r="H481" s="10"/>
      <c r="I481" s="58"/>
      <c r="J481" s="58"/>
      <c r="K481" s="58"/>
    </row>
    <row r="482" spans="1:11">
      <c r="A482" s="8" t="s">
        <v>68</v>
      </c>
      <c r="B482" s="296" t="s">
        <v>448</v>
      </c>
      <c r="C482" s="297"/>
      <c r="D482" s="297"/>
      <c r="E482" s="297"/>
      <c r="F482" s="297"/>
      <c r="G482" s="298"/>
      <c r="H482" s="179">
        <f>SUM(D483:D487)</f>
        <v>0</v>
      </c>
      <c r="I482" s="180">
        <f>COUNT(D483:D487)*2</f>
        <v>10</v>
      </c>
      <c r="J482" s="58"/>
      <c r="K482" s="58"/>
    </row>
    <row r="483" spans="1:11" ht="30">
      <c r="A483" s="8" t="s">
        <v>449</v>
      </c>
      <c r="B483" s="41" t="s">
        <v>891</v>
      </c>
      <c r="C483" s="13" t="s">
        <v>892</v>
      </c>
      <c r="D483" s="221">
        <v>0</v>
      </c>
      <c r="E483" s="14" t="s">
        <v>2290</v>
      </c>
      <c r="F483" s="13"/>
      <c r="G483" s="254" t="s">
        <v>2620</v>
      </c>
      <c r="H483" s="179"/>
      <c r="I483" s="180"/>
      <c r="J483" s="58"/>
      <c r="K483" s="58"/>
    </row>
    <row r="484" spans="1:11">
      <c r="A484" s="8"/>
      <c r="B484" s="41"/>
      <c r="C484" s="27" t="s">
        <v>2442</v>
      </c>
      <c r="D484" s="221">
        <v>0</v>
      </c>
      <c r="E484" s="14" t="s">
        <v>2290</v>
      </c>
      <c r="F484" s="13"/>
      <c r="G484" s="254" t="s">
        <v>2648</v>
      </c>
      <c r="H484" s="179"/>
      <c r="I484" s="180"/>
      <c r="J484" s="58"/>
      <c r="K484" s="58"/>
    </row>
    <row r="485" spans="1:11">
      <c r="A485" s="8"/>
      <c r="B485" s="41"/>
      <c r="C485" s="27" t="s">
        <v>2443</v>
      </c>
      <c r="D485" s="221">
        <v>0</v>
      </c>
      <c r="E485" s="14" t="s">
        <v>2290</v>
      </c>
      <c r="F485" s="13"/>
      <c r="G485" s="254" t="s">
        <v>2648</v>
      </c>
      <c r="H485" s="179"/>
      <c r="I485" s="180"/>
      <c r="J485" s="58"/>
      <c r="K485" s="58"/>
    </row>
    <row r="486" spans="1:11" ht="30">
      <c r="A486" s="8"/>
      <c r="B486" s="41"/>
      <c r="C486" s="156" t="s">
        <v>2444</v>
      </c>
      <c r="D486" s="221">
        <v>0</v>
      </c>
      <c r="E486" s="14" t="s">
        <v>2290</v>
      </c>
      <c r="F486" s="13"/>
      <c r="G486" s="254"/>
      <c r="H486" s="179"/>
      <c r="I486" s="180"/>
      <c r="J486" s="58"/>
      <c r="K486" s="58"/>
    </row>
    <row r="487" spans="1:11" ht="30">
      <c r="A487" s="8"/>
      <c r="B487" s="41"/>
      <c r="C487" s="27" t="s">
        <v>2445</v>
      </c>
      <c r="D487" s="221">
        <v>0</v>
      </c>
      <c r="E487" s="14" t="s">
        <v>2290</v>
      </c>
      <c r="F487" s="13"/>
      <c r="G487" s="254"/>
      <c r="H487" s="179"/>
      <c r="I487" s="180"/>
      <c r="J487" s="58"/>
      <c r="K487" s="58"/>
    </row>
    <row r="488" spans="1:11" ht="45" hidden="1">
      <c r="A488" s="61" t="s">
        <v>450</v>
      </c>
      <c r="B488" s="41" t="s">
        <v>893</v>
      </c>
      <c r="C488" s="13"/>
      <c r="D488" s="14"/>
      <c r="E488" s="14"/>
      <c r="F488" s="13"/>
      <c r="G488" s="14"/>
      <c r="H488" s="10"/>
      <c r="I488" s="58"/>
      <c r="J488" s="58"/>
      <c r="K488" s="58"/>
    </row>
    <row r="489" spans="1:11" hidden="1">
      <c r="A489" s="61"/>
      <c r="B489" s="41"/>
      <c r="C489" s="118"/>
      <c r="D489" s="119"/>
      <c r="E489" s="119"/>
      <c r="F489" s="118"/>
      <c r="G489" s="14"/>
      <c r="H489" s="10"/>
      <c r="I489" s="58"/>
      <c r="J489" s="58"/>
      <c r="K489" s="58"/>
    </row>
    <row r="490" spans="1:11" hidden="1">
      <c r="A490" s="61"/>
      <c r="B490" s="41"/>
      <c r="C490" s="118"/>
      <c r="D490" s="119"/>
      <c r="E490" s="119"/>
      <c r="F490" s="118"/>
      <c r="G490" s="14"/>
      <c r="H490" s="10"/>
      <c r="I490" s="58"/>
      <c r="J490" s="58"/>
      <c r="K490" s="58"/>
    </row>
    <row r="491" spans="1:11" ht="45" hidden="1" customHeight="1">
      <c r="A491" s="61"/>
      <c r="B491" s="41"/>
      <c r="D491" s="119"/>
      <c r="E491" s="119"/>
      <c r="F491" s="118"/>
      <c r="G491" s="125"/>
      <c r="H491" s="10"/>
      <c r="I491" s="58"/>
      <c r="J491" s="58"/>
      <c r="K491" s="58"/>
    </row>
    <row r="492" spans="1:11">
      <c r="A492" s="8" t="s">
        <v>69</v>
      </c>
      <c r="B492" s="296" t="s">
        <v>451</v>
      </c>
      <c r="C492" s="297"/>
      <c r="D492" s="297"/>
      <c r="E492" s="297"/>
      <c r="F492" s="297"/>
      <c r="G492" s="298"/>
      <c r="H492" s="179">
        <f>SUM(D493:D499)</f>
        <v>0</v>
      </c>
      <c r="I492" s="180">
        <f>COUNT(D493:D499)*2</f>
        <v>14</v>
      </c>
      <c r="J492" s="58"/>
      <c r="K492" s="58"/>
    </row>
    <row r="493" spans="1:11" ht="30">
      <c r="A493" s="8" t="s">
        <v>452</v>
      </c>
      <c r="B493" s="41" t="s">
        <v>894</v>
      </c>
      <c r="C493" s="27" t="s">
        <v>2446</v>
      </c>
      <c r="D493" s="221">
        <v>0</v>
      </c>
      <c r="E493" s="14" t="s">
        <v>2290</v>
      </c>
      <c r="F493" s="13"/>
      <c r="G493" s="254"/>
      <c r="H493" s="179"/>
      <c r="I493" s="180"/>
      <c r="J493" s="58"/>
      <c r="K493" s="58"/>
    </row>
    <row r="494" spans="1:11" ht="45">
      <c r="A494" s="8"/>
      <c r="B494" s="41"/>
      <c r="C494" s="155" t="s">
        <v>2447</v>
      </c>
      <c r="D494" s="221">
        <v>0</v>
      </c>
      <c r="E494" s="14" t="s">
        <v>2290</v>
      </c>
      <c r="F494" s="13"/>
      <c r="G494" s="254" t="s">
        <v>2691</v>
      </c>
      <c r="H494" s="179"/>
      <c r="I494" s="180"/>
      <c r="J494" s="58"/>
      <c r="K494" s="58"/>
    </row>
    <row r="495" spans="1:11" ht="45">
      <c r="A495" s="8"/>
      <c r="B495" s="41"/>
      <c r="C495" s="27" t="s">
        <v>895</v>
      </c>
      <c r="D495" s="221">
        <v>0</v>
      </c>
      <c r="E495" s="14" t="s">
        <v>2290</v>
      </c>
      <c r="F495" s="13" t="s">
        <v>2432</v>
      </c>
      <c r="G495" s="254"/>
      <c r="H495" s="179"/>
      <c r="I495" s="180"/>
      <c r="J495" s="58"/>
      <c r="K495" s="58"/>
    </row>
    <row r="496" spans="1:11" ht="30">
      <c r="A496" s="8"/>
      <c r="B496" s="41"/>
      <c r="C496" s="27" t="s">
        <v>2448</v>
      </c>
      <c r="D496" s="221">
        <v>0</v>
      </c>
      <c r="E496" s="14" t="s">
        <v>2290</v>
      </c>
      <c r="F496" s="13"/>
      <c r="G496" s="254"/>
      <c r="H496" s="179"/>
      <c r="I496" s="180"/>
      <c r="J496" s="58"/>
      <c r="K496" s="58"/>
    </row>
    <row r="497" spans="1:11">
      <c r="A497" s="8"/>
      <c r="B497" s="41"/>
      <c r="C497" s="157" t="s">
        <v>2364</v>
      </c>
      <c r="D497" s="221">
        <v>0</v>
      </c>
      <c r="E497" s="14" t="s">
        <v>2290</v>
      </c>
      <c r="F497" s="118"/>
      <c r="G497" s="254"/>
      <c r="H497" s="179"/>
      <c r="I497" s="180"/>
      <c r="J497" s="58"/>
      <c r="K497" s="58"/>
    </row>
    <row r="498" spans="1:11" ht="30">
      <c r="A498" s="8"/>
      <c r="B498" s="41"/>
      <c r="C498" s="157" t="s">
        <v>2519</v>
      </c>
      <c r="D498" s="221">
        <v>0</v>
      </c>
      <c r="E498" s="14" t="s">
        <v>2290</v>
      </c>
      <c r="F498" s="118"/>
      <c r="G498" s="254" t="s">
        <v>2693</v>
      </c>
      <c r="H498" s="179"/>
      <c r="I498" s="180"/>
      <c r="J498" s="58"/>
      <c r="K498" s="58"/>
    </row>
    <row r="499" spans="1:11" ht="45">
      <c r="A499" s="8"/>
      <c r="B499" s="41"/>
      <c r="C499" s="157" t="s">
        <v>2449</v>
      </c>
      <c r="D499" s="221">
        <v>0</v>
      </c>
      <c r="E499" s="14" t="s">
        <v>2290</v>
      </c>
      <c r="F499" s="118"/>
      <c r="G499" s="254"/>
      <c r="H499" s="179"/>
      <c r="I499" s="180"/>
      <c r="J499" s="58"/>
      <c r="K499" s="58"/>
    </row>
    <row r="500" spans="1:11" ht="45" hidden="1" customHeight="1">
      <c r="A500" s="61" t="s">
        <v>453</v>
      </c>
      <c r="B500" s="41" t="s">
        <v>896</v>
      </c>
      <c r="C500" s="13"/>
      <c r="D500" s="14"/>
      <c r="E500" s="14"/>
      <c r="F500" s="13"/>
      <c r="G500" s="14"/>
      <c r="H500" s="10"/>
      <c r="I500" s="58"/>
      <c r="J500" s="58"/>
      <c r="K500" s="58"/>
    </row>
    <row r="501" spans="1:11">
      <c r="A501" s="8" t="s">
        <v>70</v>
      </c>
      <c r="B501" s="342" t="s">
        <v>454</v>
      </c>
      <c r="C501" s="343"/>
      <c r="D501" s="343"/>
      <c r="E501" s="343"/>
      <c r="F501" s="343"/>
      <c r="G501" s="344"/>
      <c r="H501" s="179">
        <f>SUM(D502:D506)</f>
        <v>0</v>
      </c>
      <c r="I501" s="180">
        <f>COUNT(D502:D506)*2</f>
        <v>10</v>
      </c>
      <c r="J501" s="58"/>
      <c r="K501" s="58"/>
    </row>
    <row r="502" spans="1:11" ht="30">
      <c r="A502" s="8" t="s">
        <v>455</v>
      </c>
      <c r="B502" s="41" t="s">
        <v>897</v>
      </c>
      <c r="C502" s="13" t="s">
        <v>898</v>
      </c>
      <c r="D502" s="221">
        <v>0</v>
      </c>
      <c r="E502" s="14" t="s">
        <v>2290</v>
      </c>
      <c r="F502" s="13"/>
      <c r="G502" s="254"/>
      <c r="H502" s="179"/>
      <c r="I502" s="180"/>
      <c r="J502" s="58"/>
      <c r="K502" s="58"/>
    </row>
    <row r="503" spans="1:11">
      <c r="A503" s="8"/>
      <c r="B503" s="41"/>
      <c r="C503" s="13" t="s">
        <v>899</v>
      </c>
      <c r="D503" s="221">
        <v>0</v>
      </c>
      <c r="E503" s="14" t="s">
        <v>2290</v>
      </c>
      <c r="F503" s="13"/>
      <c r="G503" s="254" t="s">
        <v>2692</v>
      </c>
      <c r="H503" s="179"/>
      <c r="I503" s="180"/>
      <c r="J503" s="58"/>
      <c r="K503" s="58"/>
    </row>
    <row r="504" spans="1:11" ht="30">
      <c r="A504" s="8"/>
      <c r="B504" s="41"/>
      <c r="C504" s="13" t="s">
        <v>900</v>
      </c>
      <c r="D504" s="221">
        <v>0</v>
      </c>
      <c r="E504" s="14" t="s">
        <v>2290</v>
      </c>
      <c r="F504" s="13"/>
      <c r="G504" s="254"/>
      <c r="H504" s="179"/>
      <c r="I504" s="180"/>
      <c r="J504" s="58"/>
      <c r="K504" s="58"/>
    </row>
    <row r="505" spans="1:11">
      <c r="A505" s="8"/>
      <c r="B505" s="41"/>
      <c r="C505" s="27" t="s">
        <v>2450</v>
      </c>
      <c r="D505" s="221">
        <v>0</v>
      </c>
      <c r="E505" s="14" t="s">
        <v>2290</v>
      </c>
      <c r="F505" s="13"/>
      <c r="G505" s="254" t="s">
        <v>2694</v>
      </c>
      <c r="H505" s="179"/>
      <c r="I505" s="180"/>
      <c r="J505" s="58"/>
      <c r="K505" s="58"/>
    </row>
    <row r="506" spans="1:11">
      <c r="A506" s="8"/>
      <c r="B506" s="41"/>
      <c r="C506" s="27" t="s">
        <v>2451</v>
      </c>
      <c r="D506" s="221">
        <v>0</v>
      </c>
      <c r="E506" s="14" t="s">
        <v>2290</v>
      </c>
      <c r="F506" s="13"/>
      <c r="G506" s="254" t="s">
        <v>2694</v>
      </c>
      <c r="H506" s="179"/>
      <c r="I506" s="180"/>
      <c r="J506" s="58"/>
      <c r="K506" s="58"/>
    </row>
    <row r="507" spans="1:11" ht="45" hidden="1" customHeight="1">
      <c r="A507" s="61" t="s">
        <v>456</v>
      </c>
      <c r="B507" s="41" t="s">
        <v>901</v>
      </c>
      <c r="C507" s="13"/>
      <c r="D507" s="14"/>
      <c r="E507" s="14"/>
      <c r="F507" s="13"/>
      <c r="G507" s="14"/>
      <c r="H507" s="10"/>
      <c r="I507" s="58"/>
      <c r="J507" s="58"/>
      <c r="K507" s="58"/>
    </row>
    <row r="510" spans="1:11" ht="46.5">
      <c r="A510" s="314" t="s">
        <v>2507</v>
      </c>
      <c r="B510" s="314"/>
      <c r="C510" s="314"/>
    </row>
    <row r="511" spans="1:11" ht="46.5">
      <c r="A511" s="151"/>
      <c r="B511" s="152" t="s">
        <v>2508</v>
      </c>
      <c r="C511" s="153">
        <f>D532</f>
        <v>0</v>
      </c>
    </row>
    <row r="512" spans="1:11" ht="26.25">
      <c r="A512" s="146"/>
      <c r="B512" s="312" t="s">
        <v>2486</v>
      </c>
      <c r="C512" s="313"/>
    </row>
    <row r="513" spans="1:9" ht="21">
      <c r="A513" s="147" t="s">
        <v>2487</v>
      </c>
      <c r="B513" s="148" t="s">
        <v>2488</v>
      </c>
      <c r="C513" s="149">
        <f>D524</f>
        <v>0</v>
      </c>
    </row>
    <row r="514" spans="1:9" ht="21">
      <c r="A514" s="147" t="s">
        <v>2489</v>
      </c>
      <c r="B514" s="148" t="s">
        <v>2490</v>
      </c>
      <c r="C514" s="149">
        <f>D525</f>
        <v>0</v>
      </c>
    </row>
    <row r="515" spans="1:9" ht="21">
      <c r="A515" s="147" t="s">
        <v>2491</v>
      </c>
      <c r="B515" s="148" t="s">
        <v>2492</v>
      </c>
      <c r="C515" s="149">
        <f>D526</f>
        <v>0</v>
      </c>
    </row>
    <row r="516" spans="1:9" ht="21">
      <c r="A516" s="147" t="s">
        <v>2493</v>
      </c>
      <c r="B516" s="148" t="s">
        <v>2494</v>
      </c>
      <c r="C516" s="149">
        <f t="shared" ref="C516:C520" si="0">D527</f>
        <v>0</v>
      </c>
    </row>
    <row r="517" spans="1:9" ht="21">
      <c r="A517" s="147" t="s">
        <v>2495</v>
      </c>
      <c r="B517" s="148" t="s">
        <v>2496</v>
      </c>
      <c r="C517" s="149">
        <f t="shared" si="0"/>
        <v>0</v>
      </c>
    </row>
    <row r="518" spans="1:9" ht="21">
      <c r="A518" s="147" t="s">
        <v>2497</v>
      </c>
      <c r="B518" s="148" t="s">
        <v>2498</v>
      </c>
      <c r="C518" s="149">
        <f t="shared" si="0"/>
        <v>0</v>
      </c>
    </row>
    <row r="519" spans="1:9" ht="21">
      <c r="A519" s="147" t="s">
        <v>2499</v>
      </c>
      <c r="B519" s="148" t="s">
        <v>2500</v>
      </c>
      <c r="C519" s="149">
        <f t="shared" si="0"/>
        <v>0</v>
      </c>
    </row>
    <row r="520" spans="1:9" ht="21">
      <c r="A520" s="169" t="s">
        <v>2501</v>
      </c>
      <c r="B520" s="170" t="s">
        <v>2502</v>
      </c>
      <c r="C520" s="171">
        <f t="shared" si="0"/>
        <v>0</v>
      </c>
    </row>
    <row r="521" spans="1:9">
      <c r="A521" s="258"/>
      <c r="B521" s="259"/>
      <c r="C521" s="259"/>
      <c r="D521" s="260"/>
      <c r="E521" s="257"/>
      <c r="F521" s="175"/>
      <c r="G521" s="175"/>
    </row>
    <row r="522" spans="1:9">
      <c r="A522" s="261"/>
      <c r="B522" s="262"/>
      <c r="C522" s="262"/>
      <c r="D522" s="263"/>
      <c r="E522" s="258"/>
      <c r="F522" s="175"/>
      <c r="G522" s="175"/>
    </row>
    <row r="523" spans="1:9">
      <c r="A523" s="264"/>
      <c r="B523" s="264" t="s">
        <v>2503</v>
      </c>
      <c r="C523" s="264" t="s">
        <v>2504</v>
      </c>
      <c r="D523" s="265" t="s">
        <v>2505</v>
      </c>
      <c r="E523" s="258"/>
      <c r="F523" s="175"/>
      <c r="G523" s="175"/>
    </row>
    <row r="524" spans="1:9">
      <c r="A524" s="264" t="s">
        <v>2487</v>
      </c>
      <c r="B524" s="264">
        <f>H4</f>
        <v>0</v>
      </c>
      <c r="C524" s="264">
        <f>I4</f>
        <v>54</v>
      </c>
      <c r="D524" s="265">
        <f>B524*100/C524</f>
        <v>0</v>
      </c>
      <c r="E524" s="258"/>
      <c r="F524" s="175"/>
      <c r="G524" s="175"/>
    </row>
    <row r="525" spans="1:9">
      <c r="A525" s="264" t="s">
        <v>2489</v>
      </c>
      <c r="B525" s="264">
        <f>H56</f>
        <v>0</v>
      </c>
      <c r="C525" s="264">
        <f>I56</f>
        <v>36</v>
      </c>
      <c r="D525" s="265">
        <f t="shared" ref="D525:D532" si="1">B525*100/C525</f>
        <v>0</v>
      </c>
      <c r="E525" s="258"/>
      <c r="F525" s="175"/>
      <c r="G525" s="175"/>
    </row>
    <row r="526" spans="1:9">
      <c r="A526" s="264" t="s">
        <v>2491</v>
      </c>
      <c r="B526" s="264">
        <f>H90</f>
        <v>0</v>
      </c>
      <c r="C526" s="264">
        <f>I90</f>
        <v>74</v>
      </c>
      <c r="D526" s="265">
        <f t="shared" si="1"/>
        <v>0</v>
      </c>
      <c r="E526" s="258"/>
      <c r="F526" s="175"/>
      <c r="G526" s="175"/>
    </row>
    <row r="527" spans="1:9">
      <c r="A527" s="264" t="s">
        <v>2493</v>
      </c>
      <c r="B527" s="264">
        <f>H139</f>
        <v>0</v>
      </c>
      <c r="C527" s="264">
        <f>I139</f>
        <v>20</v>
      </c>
      <c r="D527" s="265">
        <f t="shared" si="1"/>
        <v>0</v>
      </c>
      <c r="E527" s="258"/>
      <c r="F527" s="175"/>
      <c r="G527" s="175"/>
    </row>
    <row r="528" spans="1:9" s="74" customFormat="1">
      <c r="A528" s="264" t="s">
        <v>2495</v>
      </c>
      <c r="B528" s="264">
        <f>H202</f>
        <v>0</v>
      </c>
      <c r="C528" s="264">
        <f>I202</f>
        <v>294</v>
      </c>
      <c r="D528" s="265">
        <f t="shared" si="1"/>
        <v>0</v>
      </c>
      <c r="E528" s="258"/>
      <c r="F528" s="175"/>
      <c r="G528" s="175"/>
      <c r="H528" s="182"/>
      <c r="I528" s="182"/>
    </row>
    <row r="529" spans="1:9">
      <c r="A529" s="264" t="s">
        <v>2497</v>
      </c>
      <c r="B529" s="264">
        <f>H404</f>
        <v>0</v>
      </c>
      <c r="C529" s="264">
        <f>I404</f>
        <v>56</v>
      </c>
      <c r="D529" s="265">
        <f t="shared" si="1"/>
        <v>0</v>
      </c>
      <c r="E529" s="258"/>
      <c r="F529" s="175"/>
      <c r="G529" s="175">
        <v>0</v>
      </c>
    </row>
    <row r="530" spans="1:9" s="74" customFormat="1">
      <c r="A530" s="264" t="s">
        <v>2499</v>
      </c>
      <c r="B530" s="264">
        <f>H444</f>
        <v>0</v>
      </c>
      <c r="C530" s="264">
        <f>I444</f>
        <v>14</v>
      </c>
      <c r="D530" s="265">
        <f t="shared" si="1"/>
        <v>0</v>
      </c>
      <c r="E530" s="258"/>
      <c r="F530" s="175"/>
      <c r="G530" s="175">
        <v>1</v>
      </c>
      <c r="H530" s="182"/>
      <c r="I530" s="182"/>
    </row>
    <row r="531" spans="1:9">
      <c r="A531" s="264" t="s">
        <v>2501</v>
      </c>
      <c r="B531" s="264">
        <f>H469</f>
        <v>0</v>
      </c>
      <c r="C531" s="264">
        <f>I469</f>
        <v>54</v>
      </c>
      <c r="D531" s="265">
        <f t="shared" si="1"/>
        <v>0</v>
      </c>
      <c r="E531" s="258"/>
      <c r="F531" s="175"/>
      <c r="G531" s="175">
        <v>2</v>
      </c>
    </row>
    <row r="532" spans="1:9">
      <c r="A532" s="264" t="s">
        <v>2506</v>
      </c>
      <c r="B532" s="264">
        <f>SUM(B524:B531)</f>
        <v>0</v>
      </c>
      <c r="C532" s="264">
        <f>SUM(C524:C531)</f>
        <v>602</v>
      </c>
      <c r="D532" s="265">
        <f t="shared" si="1"/>
        <v>0</v>
      </c>
      <c r="E532" s="258"/>
      <c r="F532" s="175"/>
      <c r="G532" s="175"/>
    </row>
    <row r="533" spans="1:9">
      <c r="A533" s="196"/>
      <c r="B533" s="197"/>
      <c r="C533" s="197"/>
      <c r="D533" s="193"/>
      <c r="E533" s="174"/>
      <c r="F533" s="175"/>
      <c r="G533" s="175"/>
    </row>
    <row r="534" spans="1:9">
      <c r="A534" s="172"/>
      <c r="B534" s="173"/>
      <c r="C534" s="173"/>
      <c r="D534" s="192"/>
      <c r="E534" s="174"/>
      <c r="F534" s="175"/>
      <c r="G534" s="175"/>
    </row>
    <row r="535" spans="1:9">
      <c r="A535" s="172"/>
      <c r="B535" s="173"/>
      <c r="C535" s="173"/>
      <c r="D535" s="192"/>
      <c r="E535" s="174"/>
      <c r="F535" s="175"/>
      <c r="G535" s="175"/>
    </row>
    <row r="536" spans="1:9">
      <c r="A536" s="172"/>
      <c r="B536" s="173"/>
      <c r="C536" s="173"/>
      <c r="D536" s="192"/>
      <c r="E536" s="174"/>
      <c r="F536" s="175"/>
      <c r="G536" s="175"/>
    </row>
    <row r="537" spans="1:9">
      <c r="A537" s="174"/>
      <c r="B537" s="175"/>
      <c r="C537" s="175"/>
      <c r="D537" s="194"/>
      <c r="E537" s="174"/>
      <c r="F537" s="175"/>
      <c r="G537" s="175"/>
    </row>
    <row r="538" spans="1:9">
      <c r="A538" s="174"/>
      <c r="B538" s="175"/>
      <c r="C538" s="175"/>
      <c r="D538" s="194"/>
      <c r="E538" s="174"/>
      <c r="F538" s="175"/>
      <c r="G538" s="175"/>
    </row>
    <row r="539" spans="1:9">
      <c r="A539" s="174"/>
      <c r="B539" s="175"/>
      <c r="C539" s="175"/>
      <c r="D539" s="194"/>
      <c r="E539" s="174"/>
      <c r="F539" s="175"/>
      <c r="G539" s="175"/>
    </row>
    <row r="540" spans="1:9">
      <c r="A540" s="174"/>
      <c r="B540" s="175"/>
      <c r="C540" s="175"/>
      <c r="D540" s="194"/>
      <c r="E540" s="174"/>
      <c r="F540" s="175"/>
      <c r="G540" s="175"/>
    </row>
    <row r="541" spans="1:9">
      <c r="A541" s="174"/>
      <c r="B541" s="175"/>
      <c r="C541" s="175"/>
      <c r="D541" s="194"/>
      <c r="E541" s="174"/>
      <c r="F541" s="175"/>
      <c r="G541" s="175"/>
    </row>
    <row r="542" spans="1:9">
      <c r="A542" s="174"/>
      <c r="B542" s="175"/>
      <c r="C542" s="175"/>
      <c r="D542" s="194"/>
      <c r="E542" s="174"/>
      <c r="F542" s="175"/>
      <c r="G542" s="175"/>
    </row>
    <row r="543" spans="1:9">
      <c r="A543" s="174"/>
      <c r="B543" s="175"/>
      <c r="C543" s="175"/>
      <c r="D543" s="194"/>
      <c r="E543" s="174"/>
      <c r="F543" s="175"/>
      <c r="G543" s="175"/>
    </row>
    <row r="544" spans="1:9">
      <c r="A544" s="174"/>
      <c r="B544" s="175"/>
      <c r="C544" s="175"/>
      <c r="D544" s="194"/>
      <c r="E544" s="174"/>
      <c r="F544" s="175"/>
      <c r="G544" s="175"/>
    </row>
    <row r="545" spans="1:7">
      <c r="A545" s="174"/>
      <c r="B545" s="175"/>
      <c r="C545" s="175"/>
      <c r="D545" s="194"/>
      <c r="E545" s="174"/>
      <c r="F545" s="175"/>
      <c r="G545" s="175"/>
    </row>
    <row r="546" spans="1:7">
      <c r="A546" s="174"/>
      <c r="B546" s="175"/>
      <c r="C546" s="175"/>
      <c r="D546" s="194"/>
      <c r="E546" s="174"/>
      <c r="F546" s="175"/>
      <c r="G546" s="175"/>
    </row>
    <row r="547" spans="1:7">
      <c r="A547" s="174"/>
      <c r="B547" s="175"/>
      <c r="C547" s="175"/>
      <c r="D547" s="194"/>
      <c r="E547" s="174"/>
      <c r="F547" s="175"/>
      <c r="G547" s="175"/>
    </row>
    <row r="548" spans="1:7">
      <c r="A548" s="174"/>
      <c r="B548" s="175"/>
      <c r="C548" s="175"/>
      <c r="D548" s="194"/>
      <c r="E548" s="174"/>
      <c r="F548" s="175"/>
      <c r="G548" s="175"/>
    </row>
    <row r="549" spans="1:7">
      <c r="A549" s="174"/>
      <c r="B549" s="175"/>
      <c r="C549" s="175"/>
      <c r="D549" s="194"/>
      <c r="E549" s="174"/>
      <c r="F549" s="175"/>
      <c r="G549" s="175"/>
    </row>
    <row r="550" spans="1:7">
      <c r="A550" s="174"/>
      <c r="B550" s="175"/>
      <c r="C550" s="175"/>
      <c r="D550" s="194"/>
      <c r="E550" s="174"/>
      <c r="F550" s="175"/>
      <c r="G550" s="175"/>
    </row>
    <row r="551" spans="1:7">
      <c r="A551" s="174"/>
      <c r="B551" s="175"/>
      <c r="C551" s="175"/>
      <c r="D551" s="194"/>
      <c r="E551" s="174"/>
      <c r="F551" s="175"/>
      <c r="G551" s="175"/>
    </row>
    <row r="552" spans="1:7">
      <c r="A552" s="174"/>
      <c r="B552" s="175"/>
      <c r="C552" s="175"/>
      <c r="D552" s="194"/>
      <c r="E552" s="174"/>
      <c r="F552" s="175"/>
      <c r="G552" s="175"/>
    </row>
    <row r="553" spans="1:7">
      <c r="A553" s="174"/>
      <c r="B553" s="175"/>
      <c r="C553" s="175"/>
      <c r="D553" s="194"/>
      <c r="E553" s="174"/>
      <c r="F553" s="175"/>
      <c r="G553" s="175"/>
    </row>
    <row r="554" spans="1:7">
      <c r="A554" s="174"/>
      <c r="B554" s="175"/>
      <c r="C554" s="175"/>
      <c r="D554" s="194"/>
      <c r="E554" s="174"/>
      <c r="F554" s="175"/>
      <c r="G554" s="175"/>
    </row>
    <row r="555" spans="1:7">
      <c r="A555" s="174"/>
      <c r="B555" s="175"/>
      <c r="C555" s="175"/>
      <c r="D555" s="194"/>
      <c r="E555" s="174"/>
      <c r="F555" s="175"/>
      <c r="G555" s="175"/>
    </row>
  </sheetData>
  <autoFilter ref="A3:G507">
    <filterColumn colId="0">
      <colorFilter dxfId="5"/>
    </filterColumn>
  </autoFilter>
  <mergeCells count="64">
    <mergeCell ref="B512:C512"/>
    <mergeCell ref="A510:C510"/>
    <mergeCell ref="B32:G32"/>
    <mergeCell ref="A1:G1"/>
    <mergeCell ref="A2:G2"/>
    <mergeCell ref="B4:G4"/>
    <mergeCell ref="B5:G5"/>
    <mergeCell ref="B16:G16"/>
    <mergeCell ref="B127:G127"/>
    <mergeCell ref="B40:G40"/>
    <mergeCell ref="B56:G56"/>
    <mergeCell ref="B57:G57"/>
    <mergeCell ref="B70:G70"/>
    <mergeCell ref="B77:G77"/>
    <mergeCell ref="B84:G84"/>
    <mergeCell ref="B90:G90"/>
    <mergeCell ref="B91:G91"/>
    <mergeCell ref="B106:G106"/>
    <mergeCell ref="B111:G111"/>
    <mergeCell ref="B120:G120"/>
    <mergeCell ref="B210:G210"/>
    <mergeCell ref="B139:G139"/>
    <mergeCell ref="B140:G140"/>
    <mergeCell ref="B156:G156"/>
    <mergeCell ref="B163:G163"/>
    <mergeCell ref="B168:G168"/>
    <mergeCell ref="B172:G172"/>
    <mergeCell ref="B177:G177"/>
    <mergeCell ref="B181:G181"/>
    <mergeCell ref="B185:G185"/>
    <mergeCell ref="B202:G202"/>
    <mergeCell ref="B203:G203"/>
    <mergeCell ref="B355:G355"/>
    <mergeCell ref="B216:G216"/>
    <mergeCell ref="B221:G221"/>
    <mergeCell ref="B235:G235"/>
    <mergeCell ref="B242:G242"/>
    <mergeCell ref="B247:G247"/>
    <mergeCell ref="B265:G265"/>
    <mergeCell ref="B271:G271"/>
    <mergeCell ref="B272:G272"/>
    <mergeCell ref="B317:G317"/>
    <mergeCell ref="B321:G321"/>
    <mergeCell ref="B325:G325"/>
    <mergeCell ref="B445:G445"/>
    <mergeCell ref="B372:G372"/>
    <mergeCell ref="B388:G388"/>
    <mergeCell ref="B389:G389"/>
    <mergeCell ref="B404:G404"/>
    <mergeCell ref="B405:G405"/>
    <mergeCell ref="B408:G408"/>
    <mergeCell ref="B417:G417"/>
    <mergeCell ref="B421:G421"/>
    <mergeCell ref="B427:G427"/>
    <mergeCell ref="B431:G431"/>
    <mergeCell ref="B444:G444"/>
    <mergeCell ref="B492:G492"/>
    <mergeCell ref="B501:G501"/>
    <mergeCell ref="B450:G450"/>
    <mergeCell ref="B454:G454"/>
    <mergeCell ref="B463:G463"/>
    <mergeCell ref="B469:G469"/>
    <mergeCell ref="B470:G470"/>
    <mergeCell ref="B482:G482"/>
  </mergeCells>
  <dataValidations count="2">
    <dataValidation type="list" allowBlank="1" showInputMessage="1" showErrorMessage="1" error="Please put only 0, 1 or 2" sqref="D1:D5 D16 D32:D34 D37:D58 D69:D70 D76:D77 D83:D84 D89:D91 D104:D107 D111 D120 D127 D139:D144 D153:D157 D162:D203 D209:D210 D216:D221 D235 D241:D247 D265:D267 D269:D272 D317:D325 D355 D372 D388:D408 D417 D421 D427:D428 D431 D443:D450 D452:D454 D456:D463 D469:D470 D481:D482 D488:D492 D500:D501 D507:D1048576">
      <formula1>$G$529:$G$531</formula1>
    </dataValidation>
    <dataValidation type="list" showInputMessage="1" showErrorMessage="1" error="Please put only 0, 1 or 2" sqref="D6 D7:D15 D17:D31 D35:D36 D59:D68 D71:D75 D78:D82 D85:D88 D92:D103 D108:D110 D112:D119 D121:D126 D128:D138 D145:D152 D158:D161 D204:D208 D211:D215 D222:D234 D236:D240 D248:D264 D268 D273:D316 D326:D354 D356:D371 D373:D387 D409:D416 D418:D420 D422:D426 D429:D430 D432:D442 D451 D455 D464:D468 D471:D480 D483:D487 D493:D499 D502:D506">
      <formula1>$G$529:$G$531</formula1>
    </dataValidation>
  </dataValidations>
  <printOptions gridLines="1"/>
  <pageMargins left="0.7" right="0.7" top="0.75" bottom="0.75" header="0.3" footer="0.3"/>
  <pageSetup scale="50"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filterMode="1"/>
  <dimension ref="A1:I466"/>
  <sheetViews>
    <sheetView zoomScaleNormal="100" zoomScaleSheetLayoutView="90" workbookViewId="0">
      <selection activeCell="D436" sqref="D436"/>
    </sheetView>
  </sheetViews>
  <sheetFormatPr defaultColWidth="8.85546875" defaultRowHeight="15"/>
  <cols>
    <col min="1" max="1" width="16.28515625" customWidth="1"/>
    <col min="2" max="2" width="36.42578125" style="9" customWidth="1"/>
    <col min="3" max="3" width="34.5703125" style="9" customWidth="1"/>
    <col min="4" max="4" width="11.42578125" style="191" customWidth="1"/>
    <col min="5" max="5" width="13.42578125" customWidth="1"/>
    <col min="6" max="6" width="28.5703125" customWidth="1"/>
    <col min="7" max="7" width="24" style="9" customWidth="1"/>
    <col min="8" max="8" width="12.28515625" style="180" customWidth="1"/>
    <col min="9" max="9" width="8.85546875" style="165"/>
  </cols>
  <sheetData>
    <row r="1" spans="1:9" ht="18.75">
      <c r="A1" s="315" t="s">
        <v>457</v>
      </c>
      <c r="B1" s="315"/>
      <c r="C1" s="315"/>
      <c r="D1" s="315"/>
      <c r="E1" s="315"/>
      <c r="F1" s="315"/>
      <c r="G1" s="315"/>
      <c r="H1" s="179"/>
    </row>
    <row r="2" spans="1:9" ht="18.75">
      <c r="A2" s="315" t="s">
        <v>902</v>
      </c>
      <c r="B2" s="315"/>
      <c r="C2" s="315"/>
      <c r="D2" s="315"/>
      <c r="E2" s="315"/>
      <c r="F2" s="315"/>
      <c r="G2" s="315"/>
      <c r="H2" s="179"/>
    </row>
    <row r="3" spans="1:9" ht="30">
      <c r="A3" s="11" t="s">
        <v>459</v>
      </c>
      <c r="B3" s="11" t="s">
        <v>2586</v>
      </c>
      <c r="C3" s="12" t="s">
        <v>460</v>
      </c>
      <c r="D3" s="12" t="s">
        <v>461</v>
      </c>
      <c r="E3" s="66" t="s">
        <v>903</v>
      </c>
      <c r="F3" s="12" t="s">
        <v>463</v>
      </c>
      <c r="G3" s="12" t="s">
        <v>464</v>
      </c>
      <c r="H3" s="179"/>
    </row>
    <row r="4" spans="1:9" ht="18.75">
      <c r="A4" s="1"/>
      <c r="B4" s="318" t="s">
        <v>465</v>
      </c>
      <c r="C4" s="319"/>
      <c r="D4" s="319"/>
      <c r="E4" s="319"/>
      <c r="F4" s="319"/>
      <c r="G4" s="304"/>
      <c r="H4" s="179">
        <f>H5+H11+H23</f>
        <v>0</v>
      </c>
      <c r="I4" s="165">
        <f>I5+I11+I23</f>
        <v>20</v>
      </c>
    </row>
    <row r="5" spans="1:9" ht="15.75">
      <c r="A5" s="1" t="s">
        <v>0</v>
      </c>
      <c r="B5" s="320" t="s">
        <v>71</v>
      </c>
      <c r="C5" s="321"/>
      <c r="D5" s="321"/>
      <c r="E5" s="321"/>
      <c r="F5" s="321"/>
      <c r="G5" s="301"/>
      <c r="H5" s="179">
        <f>SUM(D9)</f>
        <v>0</v>
      </c>
      <c r="I5" s="165">
        <f>COUNT(D9)*2</f>
        <v>2</v>
      </c>
    </row>
    <row r="6" spans="1:9" ht="31.5" hidden="1">
      <c r="A6" s="19" t="s">
        <v>72</v>
      </c>
      <c r="B6" s="2" t="s">
        <v>73</v>
      </c>
      <c r="C6" s="13"/>
      <c r="D6" s="14"/>
      <c r="E6" s="14"/>
      <c r="F6" s="14"/>
      <c r="G6" s="14"/>
      <c r="H6" s="10"/>
      <c r="I6"/>
    </row>
    <row r="7" spans="1:9" ht="31.5" hidden="1">
      <c r="A7" s="19" t="s">
        <v>74</v>
      </c>
      <c r="B7" s="2" t="s">
        <v>75</v>
      </c>
      <c r="C7" s="13"/>
      <c r="D7" s="14"/>
      <c r="E7" s="14"/>
      <c r="F7" s="14"/>
      <c r="G7" s="14"/>
      <c r="H7" s="10"/>
      <c r="I7"/>
    </row>
    <row r="8" spans="1:9" ht="15.75" hidden="1">
      <c r="A8" s="19" t="s">
        <v>76</v>
      </c>
      <c r="B8" s="2" t="s">
        <v>77</v>
      </c>
      <c r="C8" s="13"/>
      <c r="D8" s="14"/>
      <c r="E8" s="14"/>
      <c r="F8" s="14"/>
      <c r="G8" s="14"/>
      <c r="H8" s="10"/>
      <c r="I8"/>
    </row>
    <row r="9" spans="1:9" ht="31.5">
      <c r="A9" s="1" t="s">
        <v>78</v>
      </c>
      <c r="B9" s="2" t="s">
        <v>472</v>
      </c>
      <c r="C9" s="23" t="s">
        <v>904</v>
      </c>
      <c r="D9" s="221">
        <v>0</v>
      </c>
      <c r="E9" s="14" t="s">
        <v>2284</v>
      </c>
      <c r="F9" s="14"/>
      <c r="G9" s="254"/>
      <c r="H9" s="179"/>
    </row>
    <row r="10" spans="1:9" ht="63" hidden="1">
      <c r="A10" s="19" t="s">
        <v>79</v>
      </c>
      <c r="B10" s="3" t="s">
        <v>476</v>
      </c>
      <c r="D10" s="14"/>
      <c r="E10" s="14"/>
      <c r="F10" s="14"/>
      <c r="G10" s="14"/>
      <c r="H10" s="10"/>
      <c r="I10"/>
    </row>
    <row r="11" spans="1:9" ht="15.75">
      <c r="A11" s="1" t="s">
        <v>1</v>
      </c>
      <c r="B11" s="320" t="s">
        <v>80</v>
      </c>
      <c r="C11" s="321"/>
      <c r="D11" s="321"/>
      <c r="E11" s="321"/>
      <c r="F11" s="321"/>
      <c r="G11" s="301"/>
      <c r="H11" s="179">
        <f>SUM(D13:D20)</f>
        <v>0</v>
      </c>
      <c r="I11" s="165">
        <f>COUNT(D13:D20)*2</f>
        <v>16</v>
      </c>
    </row>
    <row r="12" spans="1:9" ht="31.5" hidden="1">
      <c r="A12" s="19" t="s">
        <v>81</v>
      </c>
      <c r="B12" s="4" t="s">
        <v>478</v>
      </c>
      <c r="C12" s="13"/>
      <c r="D12" s="14"/>
      <c r="E12" s="14"/>
      <c r="F12" s="14"/>
      <c r="G12" s="14"/>
      <c r="H12" s="10"/>
      <c r="I12"/>
    </row>
    <row r="13" spans="1:9" ht="31.5">
      <c r="A13" s="1" t="s">
        <v>82</v>
      </c>
      <c r="B13" s="4" t="s">
        <v>484</v>
      </c>
      <c r="C13" s="13" t="s">
        <v>905</v>
      </c>
      <c r="D13" s="221">
        <v>0</v>
      </c>
      <c r="E13" s="14" t="s">
        <v>2284</v>
      </c>
      <c r="F13" s="14"/>
      <c r="G13" s="254"/>
      <c r="H13" s="179"/>
    </row>
    <row r="14" spans="1:9" ht="30">
      <c r="A14" s="1"/>
      <c r="B14" s="4"/>
      <c r="C14" s="13" t="s">
        <v>906</v>
      </c>
      <c r="D14" s="221">
        <v>0</v>
      </c>
      <c r="E14" s="14" t="s">
        <v>2284</v>
      </c>
      <c r="F14" s="13" t="s">
        <v>907</v>
      </c>
      <c r="G14" s="254" t="s">
        <v>2612</v>
      </c>
      <c r="H14" s="179"/>
    </row>
    <row r="15" spans="1:9" ht="30">
      <c r="A15" s="1"/>
      <c r="B15" s="4"/>
      <c r="C15" s="13" t="s">
        <v>1895</v>
      </c>
      <c r="D15" s="221">
        <v>0</v>
      </c>
      <c r="E15" s="14" t="s">
        <v>2284</v>
      </c>
      <c r="F15" s="14"/>
      <c r="G15" s="254"/>
      <c r="H15" s="179"/>
    </row>
    <row r="16" spans="1:9" ht="30">
      <c r="A16" s="1"/>
      <c r="B16" s="4"/>
      <c r="C16" s="13" t="s">
        <v>1969</v>
      </c>
      <c r="D16" s="221">
        <v>0</v>
      </c>
      <c r="E16" s="14" t="s">
        <v>2284</v>
      </c>
      <c r="F16" s="14"/>
      <c r="G16" s="254"/>
      <c r="H16" s="179"/>
    </row>
    <row r="17" spans="1:9" ht="30">
      <c r="A17" s="1"/>
      <c r="B17" s="4"/>
      <c r="C17" s="13" t="s">
        <v>1922</v>
      </c>
      <c r="D17" s="221">
        <v>0</v>
      </c>
      <c r="E17" s="14" t="s">
        <v>2284</v>
      </c>
      <c r="F17" s="14"/>
      <c r="G17" s="254"/>
      <c r="H17" s="179"/>
    </row>
    <row r="18" spans="1:9" ht="15.75">
      <c r="A18" s="1"/>
      <c r="B18" s="4"/>
      <c r="C18" s="13" t="s">
        <v>1970</v>
      </c>
      <c r="D18" s="221">
        <v>0</v>
      </c>
      <c r="E18" s="14" t="s">
        <v>2284</v>
      </c>
      <c r="F18" s="14"/>
      <c r="G18" s="254"/>
      <c r="H18" s="179"/>
    </row>
    <row r="19" spans="1:9" ht="31.5">
      <c r="A19" s="1" t="s">
        <v>83</v>
      </c>
      <c r="B19" s="4" t="s">
        <v>908</v>
      </c>
      <c r="C19" s="13" t="s">
        <v>909</v>
      </c>
      <c r="D19" s="221">
        <v>0</v>
      </c>
      <c r="E19" s="14" t="s">
        <v>2284</v>
      </c>
      <c r="F19" s="14"/>
      <c r="G19" s="254"/>
      <c r="H19" s="179"/>
    </row>
    <row r="20" spans="1:9" ht="15.75">
      <c r="A20" s="1"/>
      <c r="B20" s="4"/>
      <c r="C20" s="13" t="s">
        <v>910</v>
      </c>
      <c r="D20" s="221">
        <v>0</v>
      </c>
      <c r="E20" s="14" t="s">
        <v>2284</v>
      </c>
      <c r="F20" s="14"/>
      <c r="G20" s="254"/>
      <c r="H20" s="179"/>
    </row>
    <row r="21" spans="1:9" ht="31.5" hidden="1">
      <c r="A21" s="19" t="s">
        <v>84</v>
      </c>
      <c r="B21" s="4" t="s">
        <v>488</v>
      </c>
      <c r="C21" s="13"/>
      <c r="D21" s="14"/>
      <c r="E21" s="14"/>
      <c r="F21" s="14"/>
      <c r="G21" s="14"/>
      <c r="H21" s="10"/>
      <c r="I21"/>
    </row>
    <row r="22" spans="1:9" ht="31.5" hidden="1">
      <c r="A22" s="19" t="s">
        <v>85</v>
      </c>
      <c r="B22" s="4" t="s">
        <v>490</v>
      </c>
      <c r="C22" s="13"/>
      <c r="D22" s="14"/>
      <c r="E22" s="14"/>
      <c r="F22" s="14"/>
      <c r="G22" s="14"/>
      <c r="H22" s="10"/>
      <c r="I22"/>
    </row>
    <row r="23" spans="1:9" ht="15.75">
      <c r="A23" s="1" t="s">
        <v>2</v>
      </c>
      <c r="B23" s="320" t="s">
        <v>2022</v>
      </c>
      <c r="C23" s="321"/>
      <c r="D23" s="321"/>
      <c r="E23" s="321"/>
      <c r="F23" s="321"/>
      <c r="G23" s="301"/>
      <c r="H23" s="179">
        <f>SUM(D24)</f>
        <v>0</v>
      </c>
      <c r="I23" s="165">
        <f>COUNT(D24)*2</f>
        <v>2</v>
      </c>
    </row>
    <row r="24" spans="1:9" ht="31.5">
      <c r="A24" s="1" t="s">
        <v>86</v>
      </c>
      <c r="B24" s="4" t="s">
        <v>87</v>
      </c>
      <c r="C24" s="13" t="s">
        <v>1978</v>
      </c>
      <c r="D24" s="221">
        <v>0</v>
      </c>
      <c r="E24" s="14" t="s">
        <v>2284</v>
      </c>
      <c r="F24" s="14"/>
      <c r="G24" s="254"/>
      <c r="H24" s="179"/>
    </row>
    <row r="25" spans="1:9" ht="31.5" hidden="1">
      <c r="A25" s="19" t="s">
        <v>88</v>
      </c>
      <c r="B25" s="4" t="s">
        <v>89</v>
      </c>
      <c r="C25" s="13"/>
      <c r="D25" s="14"/>
      <c r="E25" s="14"/>
      <c r="F25" s="14"/>
      <c r="G25" s="14"/>
      <c r="H25" s="10"/>
      <c r="I25"/>
    </row>
    <row r="26" spans="1:9" ht="31.5" hidden="1">
      <c r="A26" s="19" t="s">
        <v>90</v>
      </c>
      <c r="B26" s="4" t="s">
        <v>91</v>
      </c>
      <c r="C26" s="13"/>
      <c r="D26" s="14"/>
      <c r="E26" s="14"/>
      <c r="F26" s="14"/>
      <c r="G26" s="14"/>
      <c r="H26" s="10"/>
      <c r="I26"/>
    </row>
    <row r="27" spans="1:9" ht="31.5" hidden="1">
      <c r="A27" s="19" t="s">
        <v>92</v>
      </c>
      <c r="B27" s="4" t="s">
        <v>93</v>
      </c>
      <c r="C27" s="13"/>
      <c r="D27" s="14"/>
      <c r="E27" s="14"/>
      <c r="F27" s="14"/>
      <c r="G27" s="14"/>
      <c r="H27" s="10"/>
      <c r="I27"/>
    </row>
    <row r="28" spans="1:9" ht="15.75" hidden="1">
      <c r="A28" s="129" t="s">
        <v>94</v>
      </c>
      <c r="B28" s="90" t="s">
        <v>497</v>
      </c>
      <c r="C28" s="49"/>
      <c r="D28" s="65"/>
      <c r="E28" s="65"/>
      <c r="F28" s="65"/>
      <c r="G28" s="65"/>
      <c r="H28" s="10"/>
      <c r="I28"/>
    </row>
    <row r="29" spans="1:9" s="119" customFormat="1" ht="31.5" hidden="1">
      <c r="A29" s="129" t="s">
        <v>2023</v>
      </c>
      <c r="B29" s="4" t="s">
        <v>2026</v>
      </c>
      <c r="C29" s="13"/>
      <c r="D29" s="14"/>
      <c r="E29" s="14"/>
      <c r="F29" s="14"/>
      <c r="G29" s="14"/>
      <c r="H29" s="14"/>
    </row>
    <row r="30" spans="1:9" s="119" customFormat="1" ht="15.75" hidden="1">
      <c r="A30" s="129" t="s">
        <v>2024</v>
      </c>
      <c r="B30" s="4" t="s">
        <v>2025</v>
      </c>
      <c r="C30" s="13"/>
      <c r="D30" s="14"/>
      <c r="E30" s="14"/>
      <c r="F30" s="14"/>
      <c r="G30" s="14"/>
      <c r="H30" s="14"/>
    </row>
    <row r="31" spans="1:9" ht="15.75" hidden="1">
      <c r="A31" s="130" t="s">
        <v>3</v>
      </c>
      <c r="B31" s="327" t="s">
        <v>4</v>
      </c>
      <c r="C31" s="328"/>
      <c r="D31" s="328"/>
      <c r="E31" s="328"/>
      <c r="F31" s="328"/>
      <c r="G31" s="329"/>
      <c r="H31" s="10"/>
      <c r="I31"/>
    </row>
    <row r="32" spans="1:9" ht="47.25" hidden="1">
      <c r="A32" s="19" t="s">
        <v>95</v>
      </c>
      <c r="B32" s="5" t="s">
        <v>96</v>
      </c>
      <c r="C32" s="13"/>
      <c r="D32" s="14"/>
      <c r="E32" s="14"/>
      <c r="F32" s="14"/>
      <c r="G32" s="14"/>
      <c r="H32" s="10"/>
      <c r="I32"/>
    </row>
    <row r="33" spans="1:9" ht="47.25" hidden="1">
      <c r="A33" s="19" t="s">
        <v>97</v>
      </c>
      <c r="B33" s="5" t="s">
        <v>98</v>
      </c>
      <c r="C33" s="13"/>
      <c r="D33" s="14"/>
      <c r="E33" s="14"/>
      <c r="F33" s="14"/>
      <c r="G33" s="14"/>
      <c r="H33" s="10"/>
      <c r="I33"/>
    </row>
    <row r="34" spans="1:9" ht="47.25" hidden="1">
      <c r="A34" s="19" t="s">
        <v>99</v>
      </c>
      <c r="B34" s="5" t="s">
        <v>100</v>
      </c>
      <c r="C34" s="13"/>
      <c r="D34" s="14"/>
      <c r="E34" s="14"/>
      <c r="F34" s="14"/>
      <c r="G34" s="14"/>
      <c r="H34" s="10"/>
      <c r="I34"/>
    </row>
    <row r="35" spans="1:9" ht="47.25" hidden="1">
      <c r="A35" s="19" t="s">
        <v>101</v>
      </c>
      <c r="B35" s="5" t="s">
        <v>102</v>
      </c>
      <c r="C35" s="13"/>
      <c r="D35" s="14"/>
      <c r="E35" s="14"/>
      <c r="F35" s="14"/>
      <c r="G35" s="14"/>
      <c r="H35" s="10"/>
      <c r="I35"/>
    </row>
    <row r="36" spans="1:9" ht="47.25" hidden="1">
      <c r="A36" s="19" t="s">
        <v>103</v>
      </c>
      <c r="B36" s="5" t="s">
        <v>104</v>
      </c>
      <c r="C36" s="13"/>
      <c r="D36" s="14"/>
      <c r="E36" s="14"/>
      <c r="F36" s="14"/>
      <c r="G36" s="14"/>
      <c r="H36" s="10"/>
      <c r="I36"/>
    </row>
    <row r="37" spans="1:9" ht="47.25" hidden="1">
      <c r="A37" s="19" t="s">
        <v>105</v>
      </c>
      <c r="B37" s="5" t="s">
        <v>106</v>
      </c>
      <c r="C37" s="13"/>
      <c r="D37" s="14"/>
      <c r="E37" s="14"/>
      <c r="F37" s="14"/>
      <c r="G37" s="14"/>
      <c r="H37" s="10"/>
      <c r="I37"/>
    </row>
    <row r="38" spans="1:9" ht="47.25" hidden="1">
      <c r="A38" s="19" t="s">
        <v>107</v>
      </c>
      <c r="B38" s="5" t="s">
        <v>108</v>
      </c>
      <c r="C38" s="13"/>
      <c r="D38" s="14"/>
      <c r="E38" s="14"/>
      <c r="F38" s="14"/>
      <c r="G38" s="14"/>
      <c r="H38" s="10"/>
      <c r="I38"/>
    </row>
    <row r="39" spans="1:9" ht="78.75" hidden="1">
      <c r="A39" s="19" t="s">
        <v>109</v>
      </c>
      <c r="B39" s="5" t="s">
        <v>110</v>
      </c>
      <c r="C39" s="13"/>
      <c r="D39" s="14"/>
      <c r="E39" s="14"/>
      <c r="F39" s="14"/>
      <c r="G39" s="14"/>
      <c r="H39" s="10"/>
      <c r="I39"/>
    </row>
    <row r="40" spans="1:9" ht="47.25" hidden="1">
      <c r="A40" s="19" t="s">
        <v>111</v>
      </c>
      <c r="B40" s="5" t="s">
        <v>498</v>
      </c>
      <c r="C40" s="13"/>
      <c r="D40" s="14"/>
      <c r="E40" s="14"/>
      <c r="F40" s="14"/>
      <c r="G40" s="14"/>
      <c r="H40" s="10"/>
      <c r="I40"/>
    </row>
    <row r="41" spans="1:9" ht="47.25" hidden="1">
      <c r="A41" s="19" t="s">
        <v>112</v>
      </c>
      <c r="B41" s="5" t="s">
        <v>911</v>
      </c>
      <c r="C41" s="13"/>
      <c r="D41" s="14"/>
      <c r="E41" s="14"/>
      <c r="F41" s="14"/>
      <c r="G41" s="14"/>
      <c r="H41" s="10"/>
      <c r="I41"/>
    </row>
    <row r="42" spans="1:9" ht="31.5" hidden="1">
      <c r="A42" s="19" t="s">
        <v>114</v>
      </c>
      <c r="B42" s="5" t="s">
        <v>819</v>
      </c>
      <c r="C42" s="13"/>
      <c r="D42" s="14"/>
      <c r="E42" s="14"/>
      <c r="F42" s="14"/>
      <c r="G42" s="14"/>
      <c r="H42" s="10"/>
      <c r="I42"/>
    </row>
    <row r="43" spans="1:9" ht="31.5" hidden="1">
      <c r="A43" s="19" t="s">
        <v>116</v>
      </c>
      <c r="B43" s="5" t="s">
        <v>499</v>
      </c>
      <c r="C43" s="13"/>
      <c r="D43" s="14"/>
      <c r="E43" s="14"/>
      <c r="F43" s="14"/>
      <c r="G43" s="14"/>
      <c r="H43" s="10"/>
      <c r="I43"/>
    </row>
    <row r="44" spans="1:9" ht="47.25" hidden="1">
      <c r="A44" s="19" t="s">
        <v>117</v>
      </c>
      <c r="B44" s="5" t="s">
        <v>820</v>
      </c>
      <c r="C44" s="13"/>
      <c r="D44" s="14"/>
      <c r="E44" s="14"/>
      <c r="F44" s="14"/>
      <c r="G44" s="14"/>
      <c r="H44" s="10"/>
      <c r="I44"/>
    </row>
    <row r="45" spans="1:9" ht="31.5" hidden="1">
      <c r="A45" s="19" t="s">
        <v>119</v>
      </c>
      <c r="B45" s="5" t="s">
        <v>500</v>
      </c>
      <c r="C45" s="13"/>
      <c r="D45" s="14"/>
      <c r="E45" s="14"/>
      <c r="F45" s="14"/>
      <c r="G45" s="14"/>
      <c r="H45" s="10"/>
      <c r="I45"/>
    </row>
    <row r="46" spans="1:9" ht="45" hidden="1">
      <c r="A46" s="19" t="s">
        <v>120</v>
      </c>
      <c r="B46" s="23" t="s">
        <v>501</v>
      </c>
      <c r="C46" s="13"/>
      <c r="D46" s="14"/>
      <c r="E46" s="14"/>
      <c r="F46" s="14"/>
      <c r="G46" s="14"/>
      <c r="H46" s="10"/>
      <c r="I46"/>
    </row>
    <row r="47" spans="1:9" ht="18.75">
      <c r="A47" s="1"/>
      <c r="B47" s="318" t="s">
        <v>1877</v>
      </c>
      <c r="C47" s="319"/>
      <c r="D47" s="319"/>
      <c r="E47" s="319"/>
      <c r="F47" s="319"/>
      <c r="G47" s="304"/>
      <c r="H47" s="179">
        <f>H48+H57+H63+H68</f>
        <v>0</v>
      </c>
      <c r="I47" s="165">
        <f>I48+I57+I63+I68</f>
        <v>14</v>
      </c>
    </row>
    <row r="48" spans="1:9" ht="15.75">
      <c r="A48" s="1" t="s">
        <v>5</v>
      </c>
      <c r="B48" s="320" t="s">
        <v>502</v>
      </c>
      <c r="C48" s="321"/>
      <c r="D48" s="321"/>
      <c r="E48" s="321"/>
      <c r="F48" s="321"/>
      <c r="G48" s="301"/>
      <c r="H48" s="179">
        <f>SUM(D50:D55)</f>
        <v>0</v>
      </c>
      <c r="I48" s="165">
        <f>COUNT(D50:D55)*2</f>
        <v>6</v>
      </c>
    </row>
    <row r="49" spans="1:9" ht="31.5" hidden="1">
      <c r="A49" s="19" t="s">
        <v>121</v>
      </c>
      <c r="B49" s="6" t="s">
        <v>122</v>
      </c>
      <c r="C49" s="13"/>
      <c r="D49" s="14"/>
      <c r="E49" s="14"/>
      <c r="F49" s="14"/>
      <c r="G49" s="14"/>
      <c r="H49" s="10"/>
      <c r="I49"/>
    </row>
    <row r="50" spans="1:9" ht="60">
      <c r="A50" s="1" t="s">
        <v>123</v>
      </c>
      <c r="B50" s="6" t="s">
        <v>503</v>
      </c>
      <c r="C50" s="23" t="s">
        <v>1896</v>
      </c>
      <c r="D50" s="221">
        <v>0</v>
      </c>
      <c r="E50" s="14" t="s">
        <v>2286</v>
      </c>
      <c r="F50" s="13" t="s">
        <v>912</v>
      </c>
      <c r="G50" s="254"/>
      <c r="H50" s="179"/>
    </row>
    <row r="51" spans="1:9" ht="47.25" hidden="1">
      <c r="A51" s="19" t="s">
        <v>124</v>
      </c>
      <c r="B51" s="6" t="s">
        <v>506</v>
      </c>
      <c r="C51" s="13"/>
      <c r="D51" s="14"/>
      <c r="E51" s="14"/>
      <c r="F51" s="14"/>
      <c r="G51" s="254"/>
      <c r="H51" s="10"/>
      <c r="I51"/>
    </row>
    <row r="52" spans="1:9" ht="47.25" hidden="1">
      <c r="A52" s="19" t="s">
        <v>125</v>
      </c>
      <c r="B52" s="6" t="s">
        <v>126</v>
      </c>
      <c r="C52" s="33"/>
      <c r="D52" s="32"/>
      <c r="E52" s="32"/>
      <c r="G52" s="254"/>
      <c r="H52" s="10"/>
      <c r="I52"/>
    </row>
    <row r="53" spans="1:9" ht="31.5" hidden="1">
      <c r="A53" s="19" t="s">
        <v>127</v>
      </c>
      <c r="B53" s="6" t="s">
        <v>509</v>
      </c>
      <c r="C53" s="13"/>
      <c r="D53" s="14"/>
      <c r="E53" s="14"/>
      <c r="F53" s="14"/>
      <c r="G53" s="254"/>
      <c r="H53" s="10"/>
      <c r="I53"/>
    </row>
    <row r="54" spans="1:9" ht="47.25">
      <c r="A54" s="1" t="s">
        <v>128</v>
      </c>
      <c r="B54" s="2" t="s">
        <v>510</v>
      </c>
      <c r="C54" s="13" t="s">
        <v>2017</v>
      </c>
      <c r="D54" s="221">
        <v>0</v>
      </c>
      <c r="E54" s="14" t="s">
        <v>2289</v>
      </c>
      <c r="F54" s="13" t="s">
        <v>2016</v>
      </c>
      <c r="G54" s="254" t="s">
        <v>2613</v>
      </c>
      <c r="H54" s="179"/>
    </row>
    <row r="55" spans="1:9" ht="60">
      <c r="A55" s="1" t="s">
        <v>129</v>
      </c>
      <c r="B55" s="2" t="s">
        <v>511</v>
      </c>
      <c r="C55" s="13" t="s">
        <v>913</v>
      </c>
      <c r="D55" s="221">
        <v>0</v>
      </c>
      <c r="E55" s="14" t="s">
        <v>2312</v>
      </c>
      <c r="F55" s="13" t="s">
        <v>914</v>
      </c>
      <c r="G55" s="254" t="s">
        <v>2614</v>
      </c>
      <c r="H55" s="179"/>
    </row>
    <row r="56" spans="1:9" ht="47.25" hidden="1">
      <c r="A56" s="19" t="s">
        <v>130</v>
      </c>
      <c r="B56" s="2" t="s">
        <v>516</v>
      </c>
      <c r="C56" s="13"/>
      <c r="D56" s="14"/>
      <c r="E56" s="14"/>
      <c r="F56" s="14"/>
      <c r="G56" s="14"/>
      <c r="H56" s="10"/>
      <c r="I56"/>
    </row>
    <row r="57" spans="1:9" ht="15.75">
      <c r="A57" s="1" t="s">
        <v>6</v>
      </c>
      <c r="B57" s="320" t="s">
        <v>7</v>
      </c>
      <c r="C57" s="321"/>
      <c r="D57" s="321"/>
      <c r="E57" s="321"/>
      <c r="F57" s="321"/>
      <c r="G57" s="301"/>
      <c r="H57" s="179">
        <f>SUM(D58:D59)</f>
        <v>0</v>
      </c>
      <c r="I57" s="165">
        <f>COUNT(D58:D59)*2</f>
        <v>4</v>
      </c>
    </row>
    <row r="58" spans="1:9" ht="45">
      <c r="A58" s="1" t="s">
        <v>131</v>
      </c>
      <c r="B58" s="2" t="s">
        <v>517</v>
      </c>
      <c r="C58" s="13" t="s">
        <v>915</v>
      </c>
      <c r="D58" s="221">
        <v>0</v>
      </c>
      <c r="E58" s="14" t="s">
        <v>2291</v>
      </c>
      <c r="F58" s="14"/>
      <c r="G58" s="254"/>
      <c r="H58" s="179"/>
    </row>
    <row r="59" spans="1:9" ht="30">
      <c r="A59" s="1"/>
      <c r="B59" s="2"/>
      <c r="C59" s="13" t="s">
        <v>916</v>
      </c>
      <c r="D59" s="221">
        <v>0</v>
      </c>
      <c r="E59" s="14" t="s">
        <v>2293</v>
      </c>
      <c r="F59" s="14"/>
      <c r="G59" s="254"/>
      <c r="H59" s="179"/>
    </row>
    <row r="60" spans="1:9" ht="63" hidden="1">
      <c r="A60" s="19" t="s">
        <v>132</v>
      </c>
      <c r="B60" s="2" t="s">
        <v>522</v>
      </c>
      <c r="C60" s="13"/>
      <c r="D60" s="14"/>
      <c r="E60" s="14"/>
      <c r="F60" s="14"/>
      <c r="G60" s="14"/>
      <c r="H60" s="10"/>
      <c r="I60"/>
    </row>
    <row r="61" spans="1:9" ht="31.5" hidden="1">
      <c r="A61" s="19" t="s">
        <v>133</v>
      </c>
      <c r="B61" s="2" t="s">
        <v>134</v>
      </c>
      <c r="C61" s="67"/>
      <c r="D61" s="14"/>
      <c r="E61" s="14"/>
      <c r="F61" s="13"/>
      <c r="G61" s="14"/>
      <c r="H61" s="10"/>
      <c r="I61"/>
    </row>
    <row r="62" spans="1:9" ht="47.25" hidden="1">
      <c r="A62" s="19" t="s">
        <v>135</v>
      </c>
      <c r="B62" s="2" t="s">
        <v>136</v>
      </c>
      <c r="C62" s="13"/>
      <c r="D62" s="14"/>
      <c r="E62" s="14"/>
      <c r="F62" s="14"/>
      <c r="G62" s="14"/>
      <c r="H62" s="10"/>
      <c r="I62"/>
    </row>
    <row r="63" spans="1:9" ht="15.75">
      <c r="A63" s="1" t="s">
        <v>8</v>
      </c>
      <c r="B63" s="320" t="s">
        <v>137</v>
      </c>
      <c r="C63" s="321"/>
      <c r="D63" s="321"/>
      <c r="E63" s="321"/>
      <c r="F63" s="321"/>
      <c r="G63" s="301"/>
      <c r="H63" s="179">
        <f>SUM(D64)</f>
        <v>0</v>
      </c>
      <c r="I63" s="165">
        <f>COUNT(D64)*2</f>
        <v>2</v>
      </c>
    </row>
    <row r="64" spans="1:9" ht="45">
      <c r="A64" s="1" t="s">
        <v>138</v>
      </c>
      <c r="B64" s="2" t="s">
        <v>139</v>
      </c>
      <c r="C64" s="13" t="s">
        <v>917</v>
      </c>
      <c r="D64" s="221">
        <v>0</v>
      </c>
      <c r="E64" s="14" t="s">
        <v>2286</v>
      </c>
      <c r="F64" s="14"/>
      <c r="G64" s="254"/>
      <c r="H64" s="179"/>
    </row>
    <row r="65" spans="1:9" ht="47.25" hidden="1">
      <c r="A65" s="19" t="s">
        <v>140</v>
      </c>
      <c r="B65" s="2" t="s">
        <v>526</v>
      </c>
      <c r="C65" s="13"/>
      <c r="D65" s="14"/>
      <c r="E65" s="14"/>
      <c r="F65" s="14"/>
      <c r="G65" s="14"/>
      <c r="H65" s="10"/>
      <c r="I65"/>
    </row>
    <row r="66" spans="1:9" ht="47.25" hidden="1">
      <c r="A66" s="19" t="s">
        <v>141</v>
      </c>
      <c r="B66" s="2" t="s">
        <v>527</v>
      </c>
      <c r="C66" s="33"/>
      <c r="D66" s="14"/>
      <c r="E66" s="14"/>
      <c r="F66" s="14"/>
      <c r="G66" s="14"/>
      <c r="H66" s="10"/>
      <c r="I66"/>
    </row>
    <row r="67" spans="1:9" ht="78.75" hidden="1">
      <c r="A67" s="19" t="s">
        <v>142</v>
      </c>
      <c r="B67" s="2" t="s">
        <v>529</v>
      </c>
      <c r="C67" s="13"/>
      <c r="D67" s="14"/>
      <c r="E67" s="14"/>
      <c r="F67" s="13"/>
      <c r="G67" s="14"/>
      <c r="H67" s="10"/>
      <c r="I67"/>
    </row>
    <row r="68" spans="1:9" ht="15.75">
      <c r="A68" s="1" t="s">
        <v>9</v>
      </c>
      <c r="B68" s="320" t="s">
        <v>10</v>
      </c>
      <c r="C68" s="321"/>
      <c r="D68" s="321"/>
      <c r="E68" s="321"/>
      <c r="F68" s="321"/>
      <c r="G68" s="301"/>
      <c r="H68" s="179">
        <f>SUM(D69)</f>
        <v>0</v>
      </c>
      <c r="I68" s="165">
        <f>COUNT(D69)*2</f>
        <v>2</v>
      </c>
    </row>
    <row r="69" spans="1:9" ht="63">
      <c r="A69" s="1" t="s">
        <v>143</v>
      </c>
      <c r="B69" s="141" t="s">
        <v>531</v>
      </c>
      <c r="C69" s="13" t="s">
        <v>918</v>
      </c>
      <c r="D69" s="221">
        <v>0</v>
      </c>
      <c r="E69" s="14" t="s">
        <v>2296</v>
      </c>
      <c r="F69" s="13" t="s">
        <v>919</v>
      </c>
      <c r="G69" s="254"/>
      <c r="H69" s="179"/>
    </row>
    <row r="70" spans="1:9" ht="47.25" hidden="1">
      <c r="A70" s="19" t="s">
        <v>144</v>
      </c>
      <c r="B70" s="2" t="s">
        <v>533</v>
      </c>
      <c r="C70" s="13"/>
      <c r="D70" s="14"/>
      <c r="E70" s="14"/>
      <c r="F70" s="14"/>
      <c r="G70" s="14"/>
      <c r="H70" s="10"/>
      <c r="I70"/>
    </row>
    <row r="71" spans="1:9" ht="47.25" hidden="1">
      <c r="A71" s="19" t="s">
        <v>145</v>
      </c>
      <c r="B71" s="2" t="s">
        <v>534</v>
      </c>
      <c r="C71" s="13"/>
      <c r="D71" s="14"/>
      <c r="E71" s="14"/>
      <c r="F71" s="14"/>
      <c r="G71" s="14"/>
      <c r="H71" s="10"/>
      <c r="I71"/>
    </row>
    <row r="72" spans="1:9" ht="63" hidden="1">
      <c r="A72" s="19" t="s">
        <v>146</v>
      </c>
      <c r="B72" s="2" t="s">
        <v>535</v>
      </c>
      <c r="C72" s="13"/>
      <c r="D72" s="14"/>
      <c r="E72" s="14"/>
      <c r="F72" s="14"/>
      <c r="G72" s="14"/>
      <c r="H72" s="10"/>
      <c r="I72"/>
    </row>
    <row r="73" spans="1:9" ht="63" hidden="1">
      <c r="A73" s="19" t="s">
        <v>147</v>
      </c>
      <c r="B73" s="2" t="s">
        <v>536</v>
      </c>
      <c r="C73" s="13"/>
      <c r="D73" s="14"/>
      <c r="E73" s="14"/>
      <c r="F73" s="14"/>
      <c r="G73" s="14"/>
      <c r="H73" s="10"/>
      <c r="I73"/>
    </row>
    <row r="74" spans="1:9" ht="18.75">
      <c r="A74" s="1"/>
      <c r="B74" s="318" t="s">
        <v>537</v>
      </c>
      <c r="C74" s="319"/>
      <c r="D74" s="319"/>
      <c r="E74" s="319"/>
      <c r="F74" s="319"/>
      <c r="G74" s="304"/>
      <c r="H74" s="179">
        <f>H75+H88+H93+H107+H120</f>
        <v>0</v>
      </c>
      <c r="I74" s="165">
        <f>I75+I88+I93+I107+I120</f>
        <v>102</v>
      </c>
    </row>
    <row r="75" spans="1:9" ht="15.75">
      <c r="A75" s="1" t="s">
        <v>11</v>
      </c>
      <c r="B75" s="320" t="s">
        <v>12</v>
      </c>
      <c r="C75" s="321"/>
      <c r="D75" s="321"/>
      <c r="E75" s="321"/>
      <c r="F75" s="321"/>
      <c r="G75" s="301"/>
      <c r="H75" s="179">
        <f>SUM(D76:D85)</f>
        <v>0</v>
      </c>
      <c r="I75" s="165">
        <f>COUNT(D76:D85)*2</f>
        <v>20</v>
      </c>
    </row>
    <row r="76" spans="1:9" ht="135">
      <c r="A76" s="1" t="s">
        <v>148</v>
      </c>
      <c r="B76" s="2" t="s">
        <v>149</v>
      </c>
      <c r="C76" s="13" t="s">
        <v>920</v>
      </c>
      <c r="D76" s="221">
        <v>0</v>
      </c>
      <c r="E76" s="14" t="s">
        <v>2293</v>
      </c>
      <c r="F76" s="68" t="s">
        <v>1942</v>
      </c>
      <c r="G76" s="254"/>
      <c r="H76" s="179"/>
    </row>
    <row r="77" spans="1:9" ht="31.5">
      <c r="A77" s="1" t="s">
        <v>150</v>
      </c>
      <c r="B77" s="142" t="s">
        <v>151</v>
      </c>
      <c r="C77" s="13" t="s">
        <v>921</v>
      </c>
      <c r="D77" s="221">
        <v>0</v>
      </c>
      <c r="E77" s="14" t="s">
        <v>2286</v>
      </c>
      <c r="F77" s="31"/>
      <c r="G77" s="254"/>
      <c r="H77" s="179"/>
    </row>
    <row r="78" spans="1:9" ht="15.75">
      <c r="A78" s="1"/>
      <c r="B78" s="2"/>
      <c r="C78" s="13" t="s">
        <v>922</v>
      </c>
      <c r="D78" s="221">
        <v>0</v>
      </c>
      <c r="E78" s="14" t="s">
        <v>2286</v>
      </c>
      <c r="F78" s="31" t="s">
        <v>1923</v>
      </c>
      <c r="G78" s="254"/>
      <c r="H78" s="179"/>
    </row>
    <row r="79" spans="1:9" ht="31.5">
      <c r="A79" s="1" t="s">
        <v>152</v>
      </c>
      <c r="B79" s="2" t="s">
        <v>541</v>
      </c>
      <c r="C79" s="23" t="s">
        <v>2042</v>
      </c>
      <c r="D79" s="221">
        <v>0</v>
      </c>
      <c r="E79" s="14" t="s">
        <v>2286</v>
      </c>
      <c r="F79" s="14"/>
      <c r="G79" s="254"/>
      <c r="H79" s="179"/>
    </row>
    <row r="80" spans="1:9" ht="30.75" thickBot="1">
      <c r="A80" s="1"/>
      <c r="B80" s="6"/>
      <c r="C80" s="69" t="s">
        <v>923</v>
      </c>
      <c r="D80" s="221">
        <v>0</v>
      </c>
      <c r="E80" s="14" t="s">
        <v>2286</v>
      </c>
      <c r="F80" s="14"/>
      <c r="G80" s="254"/>
      <c r="H80" s="179"/>
    </row>
    <row r="81" spans="1:9" ht="30">
      <c r="A81" s="1"/>
      <c r="B81" s="6"/>
      <c r="C81" s="70" t="s">
        <v>1924</v>
      </c>
      <c r="D81" s="221">
        <v>0</v>
      </c>
      <c r="E81" s="14" t="s">
        <v>2286</v>
      </c>
      <c r="F81" s="14"/>
      <c r="G81" s="254"/>
      <c r="H81" s="179"/>
    </row>
    <row r="82" spans="1:9" ht="45">
      <c r="A82" s="1"/>
      <c r="B82" s="6"/>
      <c r="C82" s="47" t="s">
        <v>924</v>
      </c>
      <c r="D82" s="221">
        <v>0</v>
      </c>
      <c r="E82" s="14" t="s">
        <v>2286</v>
      </c>
      <c r="F82" s="14"/>
      <c r="G82" s="254" t="s">
        <v>2615</v>
      </c>
      <c r="H82" s="179"/>
    </row>
    <row r="83" spans="1:9" ht="45">
      <c r="A83" s="1"/>
      <c r="B83" s="6"/>
      <c r="C83" s="47" t="s">
        <v>2043</v>
      </c>
      <c r="D83" s="221">
        <v>0</v>
      </c>
      <c r="E83" s="14" t="s">
        <v>2286</v>
      </c>
      <c r="F83" s="13" t="s">
        <v>925</v>
      </c>
      <c r="G83" s="254" t="s">
        <v>2616</v>
      </c>
      <c r="H83" s="179"/>
    </row>
    <row r="84" spans="1:9" ht="30">
      <c r="A84" s="1"/>
      <c r="B84" s="6"/>
      <c r="C84" s="13" t="s">
        <v>926</v>
      </c>
      <c r="D84" s="221">
        <v>0</v>
      </c>
      <c r="E84" s="14" t="s">
        <v>2286</v>
      </c>
      <c r="F84" s="14"/>
      <c r="G84" s="254"/>
      <c r="H84" s="179"/>
    </row>
    <row r="85" spans="1:9" ht="15.75">
      <c r="A85" s="1"/>
      <c r="B85" s="6"/>
      <c r="C85" s="18" t="s">
        <v>1242</v>
      </c>
      <c r="D85" s="221">
        <v>0</v>
      </c>
      <c r="E85" s="14" t="s">
        <v>2286</v>
      </c>
      <c r="F85" s="14"/>
      <c r="G85" s="254"/>
      <c r="H85" s="179"/>
    </row>
    <row r="86" spans="1:9" ht="47.25" hidden="1">
      <c r="A86" s="19" t="s">
        <v>153</v>
      </c>
      <c r="B86" s="2" t="s">
        <v>154</v>
      </c>
      <c r="C86" s="16"/>
      <c r="D86" s="14"/>
      <c r="E86" s="14"/>
      <c r="F86" s="14"/>
      <c r="G86" s="14"/>
      <c r="H86" s="10"/>
      <c r="I86"/>
    </row>
    <row r="87" spans="1:9" ht="47.25" hidden="1">
      <c r="A87" s="19" t="s">
        <v>155</v>
      </c>
      <c r="B87" s="2" t="s">
        <v>156</v>
      </c>
      <c r="C87" s="13"/>
      <c r="D87" s="14"/>
      <c r="E87" s="14"/>
      <c r="F87" s="14"/>
      <c r="G87" s="14"/>
      <c r="H87" s="10"/>
      <c r="I87"/>
    </row>
    <row r="88" spans="1:9" ht="15.75">
      <c r="A88" s="1" t="s">
        <v>13</v>
      </c>
      <c r="B88" s="320" t="s">
        <v>157</v>
      </c>
      <c r="C88" s="321"/>
      <c r="D88" s="321"/>
      <c r="E88" s="321"/>
      <c r="F88" s="321"/>
      <c r="G88" s="301"/>
      <c r="H88" s="179">
        <f>SUM(D90:D92)</f>
        <v>0</v>
      </c>
      <c r="I88" s="165">
        <f>COUNT(D90:D92)*2</f>
        <v>6</v>
      </c>
    </row>
    <row r="89" spans="1:9" ht="31.5" hidden="1">
      <c r="A89" s="19" t="s">
        <v>158</v>
      </c>
      <c r="B89" s="6" t="s">
        <v>546</v>
      </c>
      <c r="C89" s="13"/>
      <c r="D89" s="14"/>
      <c r="E89" s="14"/>
      <c r="F89" s="14"/>
      <c r="G89" s="14"/>
      <c r="H89" s="10"/>
      <c r="I89"/>
    </row>
    <row r="90" spans="1:9" ht="45">
      <c r="A90" s="1" t="s">
        <v>159</v>
      </c>
      <c r="B90" s="6" t="s">
        <v>160</v>
      </c>
      <c r="C90" s="71" t="s">
        <v>1897</v>
      </c>
      <c r="D90" s="228">
        <v>0</v>
      </c>
      <c r="E90" s="72" t="s">
        <v>2286</v>
      </c>
      <c r="F90" s="27" t="s">
        <v>1898</v>
      </c>
      <c r="G90" s="254"/>
      <c r="H90" s="189"/>
      <c r="I90" s="182"/>
    </row>
    <row r="91" spans="1:9" ht="31.5">
      <c r="A91" s="1" t="s">
        <v>161</v>
      </c>
      <c r="B91" s="6" t="s">
        <v>548</v>
      </c>
      <c r="C91" s="27" t="s">
        <v>927</v>
      </c>
      <c r="D91" s="221">
        <v>0</v>
      </c>
      <c r="E91" s="72" t="s">
        <v>2286</v>
      </c>
      <c r="F91" s="24"/>
      <c r="G91" s="254"/>
      <c r="H91" s="179"/>
    </row>
    <row r="92" spans="1:9" ht="47.25">
      <c r="A92" s="1" t="s">
        <v>162</v>
      </c>
      <c r="B92" s="6" t="s">
        <v>550</v>
      </c>
      <c r="C92" s="16" t="s">
        <v>2590</v>
      </c>
      <c r="D92" s="221">
        <v>0</v>
      </c>
      <c r="E92" s="72" t="s">
        <v>2286</v>
      </c>
      <c r="F92" s="14"/>
      <c r="G92" s="254"/>
      <c r="H92" s="179"/>
    </row>
    <row r="93" spans="1:9" ht="15.75">
      <c r="A93" s="1" t="s">
        <v>14</v>
      </c>
      <c r="B93" s="320" t="s">
        <v>163</v>
      </c>
      <c r="C93" s="321"/>
      <c r="D93" s="321"/>
      <c r="E93" s="321"/>
      <c r="F93" s="321"/>
      <c r="G93" s="301"/>
      <c r="H93" s="179">
        <f>SUM(D94:D106)</f>
        <v>0</v>
      </c>
      <c r="I93" s="165">
        <f>COUNT(D94:D106)*2</f>
        <v>22</v>
      </c>
    </row>
    <row r="94" spans="1:9" ht="47.25">
      <c r="A94" s="1" t="s">
        <v>164</v>
      </c>
      <c r="B94" s="2" t="s">
        <v>165</v>
      </c>
      <c r="C94" s="13" t="s">
        <v>2591</v>
      </c>
      <c r="D94" s="221">
        <v>0</v>
      </c>
      <c r="E94" s="14" t="s">
        <v>1057</v>
      </c>
      <c r="F94" s="14"/>
      <c r="G94" s="254"/>
      <c r="H94" s="179"/>
    </row>
    <row r="95" spans="1:9" ht="47.25">
      <c r="A95" s="1" t="s">
        <v>166</v>
      </c>
      <c r="B95" s="2" t="s">
        <v>167</v>
      </c>
      <c r="C95" s="13" t="s">
        <v>928</v>
      </c>
      <c r="D95" s="221">
        <v>0</v>
      </c>
      <c r="E95" s="14" t="s">
        <v>1057</v>
      </c>
      <c r="F95" s="13" t="s">
        <v>2049</v>
      </c>
      <c r="G95" s="254"/>
      <c r="H95" s="179"/>
    </row>
    <row r="96" spans="1:9" ht="31.5" hidden="1">
      <c r="A96" s="19" t="s">
        <v>168</v>
      </c>
      <c r="B96" s="2" t="s">
        <v>169</v>
      </c>
      <c r="C96" s="13"/>
      <c r="D96" s="14"/>
      <c r="E96" s="14"/>
      <c r="F96" s="14"/>
      <c r="G96" s="254"/>
      <c r="H96" s="10"/>
      <c r="I96"/>
    </row>
    <row r="97" spans="1:9" ht="31.5" hidden="1">
      <c r="A97" s="19" t="s">
        <v>170</v>
      </c>
      <c r="B97" s="2" t="s">
        <v>171</v>
      </c>
      <c r="C97" s="13"/>
      <c r="D97" s="14"/>
      <c r="E97" s="14"/>
      <c r="F97" s="14"/>
      <c r="G97" s="254"/>
      <c r="H97" s="10"/>
      <c r="I97"/>
    </row>
    <row r="98" spans="1:9" ht="63">
      <c r="A98" s="1" t="s">
        <v>172</v>
      </c>
      <c r="B98" s="5" t="s">
        <v>1879</v>
      </c>
      <c r="C98" s="13" t="s">
        <v>929</v>
      </c>
      <c r="D98" s="221">
        <v>0</v>
      </c>
      <c r="E98" s="14" t="s">
        <v>1057</v>
      </c>
      <c r="F98" s="14"/>
      <c r="G98" s="254"/>
      <c r="H98" s="179"/>
    </row>
    <row r="99" spans="1:9" ht="30">
      <c r="A99" s="1"/>
      <c r="B99" s="2"/>
      <c r="C99" s="13" t="s">
        <v>930</v>
      </c>
      <c r="D99" s="221">
        <v>0</v>
      </c>
      <c r="E99" s="14" t="s">
        <v>1057</v>
      </c>
      <c r="F99" s="14"/>
      <c r="G99" s="254"/>
      <c r="H99" s="179"/>
    </row>
    <row r="100" spans="1:9" ht="30">
      <c r="A100" s="1"/>
      <c r="B100" s="2"/>
      <c r="C100" s="13" t="s">
        <v>931</v>
      </c>
      <c r="D100" s="221">
        <v>0</v>
      </c>
      <c r="E100" s="14" t="s">
        <v>1057</v>
      </c>
      <c r="F100" s="14"/>
      <c r="G100" s="254"/>
      <c r="H100" s="179"/>
    </row>
    <row r="101" spans="1:9" ht="15.75">
      <c r="A101" s="1"/>
      <c r="B101" s="2"/>
      <c r="C101" s="13" t="s">
        <v>932</v>
      </c>
      <c r="D101" s="221">
        <v>0</v>
      </c>
      <c r="E101" s="14" t="s">
        <v>1057</v>
      </c>
      <c r="F101" s="14"/>
      <c r="G101" s="254" t="s">
        <v>2617</v>
      </c>
      <c r="H101" s="179"/>
    </row>
    <row r="102" spans="1:9" ht="15.75">
      <c r="A102" s="1"/>
      <c r="B102" s="2"/>
      <c r="C102" s="13" t="s">
        <v>2052</v>
      </c>
      <c r="D102" s="221">
        <v>0</v>
      </c>
      <c r="E102" s="14" t="s">
        <v>1057</v>
      </c>
      <c r="F102" s="14"/>
      <c r="G102" s="254"/>
      <c r="H102" s="179"/>
    </row>
    <row r="103" spans="1:9" ht="105">
      <c r="A103" s="1" t="s">
        <v>173</v>
      </c>
      <c r="B103" s="5" t="s">
        <v>1880</v>
      </c>
      <c r="C103" s="23" t="s">
        <v>934</v>
      </c>
      <c r="D103" s="221">
        <v>0</v>
      </c>
      <c r="E103" s="14" t="s">
        <v>2291</v>
      </c>
      <c r="F103" s="9" t="s">
        <v>2257</v>
      </c>
      <c r="G103" s="254"/>
      <c r="H103" s="179"/>
    </row>
    <row r="104" spans="1:9" ht="60">
      <c r="A104" s="1"/>
      <c r="B104" s="2"/>
      <c r="C104" s="23" t="s">
        <v>933</v>
      </c>
      <c r="D104" s="221">
        <v>0</v>
      </c>
      <c r="E104" s="14" t="s">
        <v>2291</v>
      </c>
      <c r="F104" s="13" t="s">
        <v>2248</v>
      </c>
      <c r="G104" s="254"/>
      <c r="H104" s="179"/>
    </row>
    <row r="105" spans="1:9" ht="60">
      <c r="A105" s="1"/>
      <c r="B105" s="2"/>
      <c r="C105" s="23" t="s">
        <v>935</v>
      </c>
      <c r="D105" s="221">
        <v>0</v>
      </c>
      <c r="E105" s="14" t="s">
        <v>2291</v>
      </c>
      <c r="F105" s="13" t="s">
        <v>2249</v>
      </c>
      <c r="G105" s="254"/>
      <c r="H105" s="179"/>
    </row>
    <row r="106" spans="1:9" ht="60">
      <c r="A106" s="1"/>
      <c r="B106" s="2"/>
      <c r="C106" s="23" t="s">
        <v>936</v>
      </c>
      <c r="D106" s="221">
        <v>0</v>
      </c>
      <c r="E106" s="14" t="s">
        <v>2291</v>
      </c>
      <c r="F106" s="13" t="s">
        <v>2250</v>
      </c>
      <c r="G106" s="254"/>
      <c r="H106" s="179"/>
    </row>
    <row r="107" spans="1:9" ht="15.75">
      <c r="A107" s="1" t="s">
        <v>15</v>
      </c>
      <c r="B107" s="320" t="s">
        <v>16</v>
      </c>
      <c r="C107" s="321"/>
      <c r="D107" s="321"/>
      <c r="E107" s="321"/>
      <c r="F107" s="321"/>
      <c r="G107" s="301"/>
      <c r="H107" s="179">
        <f>SUM(D108:D119)</f>
        <v>0</v>
      </c>
      <c r="I107" s="165">
        <f>COUNT(D108:D119)*2</f>
        <v>24</v>
      </c>
    </row>
    <row r="108" spans="1:9" ht="31.5">
      <c r="A108" s="1" t="s">
        <v>174</v>
      </c>
      <c r="B108" s="2" t="s">
        <v>175</v>
      </c>
      <c r="C108" s="23" t="s">
        <v>937</v>
      </c>
      <c r="D108" s="223">
        <v>0</v>
      </c>
      <c r="E108" s="32" t="s">
        <v>2301</v>
      </c>
      <c r="F108" s="23" t="s">
        <v>938</v>
      </c>
      <c r="G108" s="254"/>
      <c r="H108" s="179"/>
    </row>
    <row r="109" spans="1:9" ht="45">
      <c r="A109" s="1"/>
      <c r="B109" s="2"/>
      <c r="C109" s="23" t="s">
        <v>939</v>
      </c>
      <c r="D109" s="223">
        <v>0</v>
      </c>
      <c r="E109" s="32" t="s">
        <v>2301</v>
      </c>
      <c r="F109" s="23" t="s">
        <v>2251</v>
      </c>
      <c r="G109" s="254"/>
      <c r="H109" s="179"/>
    </row>
    <row r="110" spans="1:9" ht="30">
      <c r="A110" s="1"/>
      <c r="B110" s="2"/>
      <c r="C110" s="23" t="s">
        <v>940</v>
      </c>
      <c r="D110" s="223">
        <v>0</v>
      </c>
      <c r="E110" s="32" t="s">
        <v>2301</v>
      </c>
      <c r="F110" s="23" t="s">
        <v>2252</v>
      </c>
      <c r="G110" s="254"/>
      <c r="H110" s="179"/>
    </row>
    <row r="111" spans="1:9" ht="30">
      <c r="A111" s="1"/>
      <c r="B111" s="2"/>
      <c r="C111" s="23" t="s">
        <v>1899</v>
      </c>
      <c r="D111" s="223">
        <v>0</v>
      </c>
      <c r="E111" s="32" t="s">
        <v>2301</v>
      </c>
      <c r="F111" s="23" t="s">
        <v>941</v>
      </c>
      <c r="G111" s="254"/>
      <c r="H111" s="179"/>
    </row>
    <row r="112" spans="1:9" ht="30">
      <c r="A112" s="1"/>
      <c r="B112" s="2"/>
      <c r="C112" s="23" t="s">
        <v>942</v>
      </c>
      <c r="D112" s="223">
        <v>0</v>
      </c>
      <c r="E112" s="32" t="s">
        <v>2301</v>
      </c>
      <c r="F112" s="23" t="s">
        <v>2253</v>
      </c>
      <c r="G112" s="254"/>
      <c r="H112" s="179"/>
    </row>
    <row r="113" spans="1:9" ht="15.75">
      <c r="A113" s="1"/>
      <c r="B113" s="2"/>
      <c r="C113" s="23" t="s">
        <v>943</v>
      </c>
      <c r="D113" s="223">
        <v>0</v>
      </c>
      <c r="E113" s="32" t="s">
        <v>2301</v>
      </c>
      <c r="F113" s="23" t="s">
        <v>944</v>
      </c>
      <c r="G113" s="254"/>
      <c r="H113" s="179"/>
    </row>
    <row r="114" spans="1:9" ht="75">
      <c r="A114" s="1"/>
      <c r="B114" s="2"/>
      <c r="C114" s="23" t="s">
        <v>945</v>
      </c>
      <c r="D114" s="223">
        <v>0</v>
      </c>
      <c r="E114" s="32" t="s">
        <v>2301</v>
      </c>
      <c r="F114" s="23" t="s">
        <v>946</v>
      </c>
      <c r="G114" s="254"/>
      <c r="H114" s="179"/>
    </row>
    <row r="115" spans="1:9" ht="15.75">
      <c r="A115" s="1"/>
      <c r="B115" s="2"/>
      <c r="C115" s="23" t="s">
        <v>947</v>
      </c>
      <c r="D115" s="223">
        <v>0</v>
      </c>
      <c r="E115" s="32" t="s">
        <v>2301</v>
      </c>
      <c r="F115" s="31" t="s">
        <v>2255</v>
      </c>
      <c r="G115" s="254"/>
      <c r="H115" s="179"/>
    </row>
    <row r="116" spans="1:9" ht="60">
      <c r="A116" s="1" t="s">
        <v>176</v>
      </c>
      <c r="B116" s="2" t="s">
        <v>177</v>
      </c>
      <c r="C116" s="23" t="s">
        <v>948</v>
      </c>
      <c r="D116" s="229">
        <v>0</v>
      </c>
      <c r="E116" s="32" t="s">
        <v>2301</v>
      </c>
      <c r="F116" s="23" t="s">
        <v>2256</v>
      </c>
      <c r="G116" s="254"/>
      <c r="H116" s="179"/>
    </row>
    <row r="117" spans="1:9" ht="30">
      <c r="A117" s="1"/>
      <c r="B117" s="2"/>
      <c r="C117" s="23" t="s">
        <v>949</v>
      </c>
      <c r="D117" s="223">
        <v>0</v>
      </c>
      <c r="E117" s="32" t="s">
        <v>2301</v>
      </c>
      <c r="F117" s="23" t="s">
        <v>950</v>
      </c>
      <c r="G117" s="254"/>
      <c r="H117" s="179"/>
    </row>
    <row r="118" spans="1:9" ht="30">
      <c r="A118" s="1"/>
      <c r="B118" s="2"/>
      <c r="C118" s="23" t="s">
        <v>952</v>
      </c>
      <c r="D118" s="223">
        <v>0</v>
      </c>
      <c r="E118" s="32" t="s">
        <v>2301</v>
      </c>
      <c r="F118" s="33" t="s">
        <v>953</v>
      </c>
      <c r="G118" s="254"/>
      <c r="H118" s="179"/>
    </row>
    <row r="119" spans="1:9" ht="165">
      <c r="A119" s="1" t="s">
        <v>178</v>
      </c>
      <c r="B119" s="6" t="s">
        <v>563</v>
      </c>
      <c r="C119" s="68" t="s">
        <v>954</v>
      </c>
      <c r="D119" s="221">
        <v>0</v>
      </c>
      <c r="E119" s="32" t="s">
        <v>2301</v>
      </c>
      <c r="F119" s="68" t="s">
        <v>2254</v>
      </c>
      <c r="G119" s="254" t="s">
        <v>2618</v>
      </c>
      <c r="H119" s="179"/>
    </row>
    <row r="120" spans="1:9" ht="15.75">
      <c r="A120" s="1" t="s">
        <v>17</v>
      </c>
      <c r="B120" s="320" t="s">
        <v>18</v>
      </c>
      <c r="C120" s="321"/>
      <c r="D120" s="321"/>
      <c r="E120" s="321"/>
      <c r="F120" s="321"/>
      <c r="G120" s="301"/>
      <c r="H120" s="179">
        <f>SUM(D121:D135)</f>
        <v>0</v>
      </c>
      <c r="I120" s="165">
        <f>COUNT(D121:D135)*2</f>
        <v>30</v>
      </c>
    </row>
    <row r="121" spans="1:9" ht="60">
      <c r="A121" s="1" t="s">
        <v>179</v>
      </c>
      <c r="B121" s="2" t="s">
        <v>180</v>
      </c>
      <c r="C121" s="29" t="s">
        <v>955</v>
      </c>
      <c r="D121" s="223">
        <v>0</v>
      </c>
      <c r="E121" s="31" t="s">
        <v>2293</v>
      </c>
      <c r="F121" s="23" t="s">
        <v>956</v>
      </c>
      <c r="G121" s="254"/>
      <c r="H121" s="179"/>
    </row>
    <row r="122" spans="1:9" ht="63">
      <c r="A122" s="1" t="s">
        <v>181</v>
      </c>
      <c r="B122" s="2" t="s">
        <v>569</v>
      </c>
      <c r="C122" s="23" t="s">
        <v>957</v>
      </c>
      <c r="D122" s="224">
        <v>0</v>
      </c>
      <c r="E122" s="31" t="s">
        <v>2286</v>
      </c>
      <c r="F122" s="68" t="s">
        <v>958</v>
      </c>
      <c r="G122" s="254"/>
      <c r="H122" s="179"/>
    </row>
    <row r="123" spans="1:9" ht="75">
      <c r="A123" s="1"/>
      <c r="B123" s="2"/>
      <c r="C123" s="23" t="s">
        <v>959</v>
      </c>
      <c r="D123" s="224">
        <v>0</v>
      </c>
      <c r="E123" s="31" t="s">
        <v>2286</v>
      </c>
      <c r="F123" s="68" t="s">
        <v>960</v>
      </c>
      <c r="G123" s="254"/>
      <c r="H123" s="179"/>
    </row>
    <row r="124" spans="1:9" ht="90">
      <c r="A124" s="1"/>
      <c r="B124" s="2"/>
      <c r="C124" s="23" t="s">
        <v>961</v>
      </c>
      <c r="D124" s="224">
        <v>0</v>
      </c>
      <c r="E124" s="31" t="s">
        <v>2286</v>
      </c>
      <c r="F124" s="68" t="s">
        <v>962</v>
      </c>
      <c r="G124" s="254"/>
      <c r="H124" s="179"/>
    </row>
    <row r="125" spans="1:9" ht="90">
      <c r="A125" s="1"/>
      <c r="B125" s="2"/>
      <c r="C125" s="23" t="s">
        <v>963</v>
      </c>
      <c r="D125" s="224">
        <v>0</v>
      </c>
      <c r="E125" s="31" t="s">
        <v>2286</v>
      </c>
      <c r="F125" s="68" t="s">
        <v>964</v>
      </c>
      <c r="G125" s="254" t="s">
        <v>2619</v>
      </c>
      <c r="H125" s="179"/>
    </row>
    <row r="126" spans="1:9" ht="30">
      <c r="A126" s="1"/>
      <c r="B126" s="2"/>
      <c r="C126" s="140" t="s">
        <v>2258</v>
      </c>
      <c r="D126" s="224">
        <v>0</v>
      </c>
      <c r="E126" s="31" t="s">
        <v>2286</v>
      </c>
      <c r="F126" s="68"/>
      <c r="G126" s="254"/>
      <c r="H126" s="179"/>
    </row>
    <row r="127" spans="1:9" ht="63">
      <c r="A127" s="1" t="s">
        <v>182</v>
      </c>
      <c r="B127" s="2" t="s">
        <v>570</v>
      </c>
      <c r="C127" s="77" t="s">
        <v>965</v>
      </c>
      <c r="D127" s="223">
        <v>0</v>
      </c>
      <c r="E127" s="31" t="s">
        <v>2286</v>
      </c>
      <c r="F127" s="23" t="s">
        <v>2259</v>
      </c>
      <c r="G127" s="254"/>
      <c r="H127" s="179"/>
    </row>
    <row r="128" spans="1:9" ht="75">
      <c r="A128" s="1" t="s">
        <v>183</v>
      </c>
      <c r="B128" s="4" t="s">
        <v>572</v>
      </c>
      <c r="C128" s="23" t="s">
        <v>966</v>
      </c>
      <c r="D128" s="223">
        <v>0</v>
      </c>
      <c r="E128" s="31" t="s">
        <v>2286</v>
      </c>
      <c r="F128" s="23" t="s">
        <v>2260</v>
      </c>
      <c r="G128" s="254"/>
      <c r="H128" s="179"/>
    </row>
    <row r="129" spans="1:9" ht="45">
      <c r="A129" s="1"/>
      <c r="B129" s="4"/>
      <c r="C129" s="23" t="s">
        <v>967</v>
      </c>
      <c r="D129" s="223">
        <v>0</v>
      </c>
      <c r="E129" s="31" t="s">
        <v>2286</v>
      </c>
      <c r="F129" s="23" t="s">
        <v>968</v>
      </c>
      <c r="G129" s="254"/>
      <c r="H129" s="179"/>
    </row>
    <row r="130" spans="1:9" ht="45">
      <c r="A130" s="1" t="s">
        <v>184</v>
      </c>
      <c r="B130" s="5" t="s">
        <v>1881</v>
      </c>
      <c r="C130" s="30" t="s">
        <v>575</v>
      </c>
      <c r="D130" s="223">
        <v>0</v>
      </c>
      <c r="E130" s="31" t="s">
        <v>2286</v>
      </c>
      <c r="F130" s="33" t="s">
        <v>969</v>
      </c>
      <c r="G130" s="254"/>
      <c r="H130" s="179"/>
    </row>
    <row r="131" spans="1:9" ht="47.25">
      <c r="A131" s="1" t="s">
        <v>185</v>
      </c>
      <c r="B131" s="7" t="s">
        <v>186</v>
      </c>
      <c r="C131" s="30" t="s">
        <v>970</v>
      </c>
      <c r="D131" s="221">
        <v>0</v>
      </c>
      <c r="E131" s="31" t="s">
        <v>2286</v>
      </c>
      <c r="F131" s="33" t="s">
        <v>2261</v>
      </c>
      <c r="G131" s="254"/>
      <c r="H131" s="179"/>
    </row>
    <row r="132" spans="1:9" ht="47.25">
      <c r="A132" s="1" t="s">
        <v>187</v>
      </c>
      <c r="B132" s="2" t="s">
        <v>577</v>
      </c>
      <c r="C132" s="23" t="s">
        <v>971</v>
      </c>
      <c r="D132" s="223">
        <v>0</v>
      </c>
      <c r="E132" s="31" t="s">
        <v>2286</v>
      </c>
      <c r="F132" s="16" t="s">
        <v>972</v>
      </c>
      <c r="G132" s="254"/>
      <c r="H132" s="179"/>
    </row>
    <row r="133" spans="1:9" ht="60">
      <c r="A133" s="1"/>
      <c r="B133" s="2"/>
      <c r="C133" s="23" t="s">
        <v>973</v>
      </c>
      <c r="D133" s="223">
        <v>0</v>
      </c>
      <c r="E133" s="31" t="s">
        <v>2286</v>
      </c>
      <c r="F133" s="23" t="s">
        <v>974</v>
      </c>
      <c r="G133" s="254"/>
      <c r="H133" s="179"/>
    </row>
    <row r="134" spans="1:9" ht="75">
      <c r="A134" s="1"/>
      <c r="B134" s="2"/>
      <c r="C134" s="23" t="s">
        <v>975</v>
      </c>
      <c r="D134" s="223">
        <v>0</v>
      </c>
      <c r="E134" s="31" t="s">
        <v>2286</v>
      </c>
      <c r="F134" s="23" t="s">
        <v>976</v>
      </c>
      <c r="G134" s="254"/>
      <c r="H134" s="179"/>
    </row>
    <row r="135" spans="1:9" ht="30">
      <c r="A135" s="1"/>
      <c r="B135" s="2"/>
      <c r="C135" s="78" t="s">
        <v>977</v>
      </c>
      <c r="D135" s="230">
        <v>0</v>
      </c>
      <c r="E135" s="31" t="s">
        <v>2286</v>
      </c>
      <c r="F135" s="78" t="s">
        <v>978</v>
      </c>
      <c r="G135" s="254"/>
      <c r="H135" s="179"/>
    </row>
    <row r="136" spans="1:9" ht="18.75">
      <c r="A136" s="1"/>
      <c r="B136" s="318" t="s">
        <v>582</v>
      </c>
      <c r="C136" s="319"/>
      <c r="D136" s="319"/>
      <c r="E136" s="319"/>
      <c r="F136" s="319"/>
      <c r="G136" s="304"/>
      <c r="H136" s="179">
        <f>H137+H155+H163</f>
        <v>0</v>
      </c>
      <c r="I136" s="165">
        <f>I137+I155+I163</f>
        <v>40</v>
      </c>
    </row>
    <row r="137" spans="1:9" ht="15.75">
      <c r="A137" s="1" t="s">
        <v>19</v>
      </c>
      <c r="B137" s="320" t="s">
        <v>583</v>
      </c>
      <c r="C137" s="321"/>
      <c r="D137" s="321"/>
      <c r="E137" s="321"/>
      <c r="F137" s="321"/>
      <c r="G137" s="301"/>
      <c r="H137" s="179">
        <f>SUM(D138:D151)</f>
        <v>0</v>
      </c>
      <c r="I137" s="165">
        <f>COUNT(D138:D151)*2</f>
        <v>24</v>
      </c>
    </row>
    <row r="138" spans="1:9" ht="45">
      <c r="A138" s="1" t="s">
        <v>188</v>
      </c>
      <c r="B138" s="6" t="s">
        <v>189</v>
      </c>
      <c r="C138" s="13" t="s">
        <v>2112</v>
      </c>
      <c r="D138" s="221">
        <v>0</v>
      </c>
      <c r="E138" s="14" t="s">
        <v>2284</v>
      </c>
      <c r="F138" s="13" t="s">
        <v>2113</v>
      </c>
      <c r="G138" s="254"/>
      <c r="H138" s="179"/>
    </row>
    <row r="139" spans="1:9" ht="60">
      <c r="A139" s="1"/>
      <c r="B139" s="6"/>
      <c r="C139" s="13" t="s">
        <v>979</v>
      </c>
      <c r="D139" s="221">
        <v>0</v>
      </c>
      <c r="E139" s="14" t="s">
        <v>2284</v>
      </c>
      <c r="F139" s="13" t="s">
        <v>980</v>
      </c>
      <c r="G139" s="254"/>
      <c r="H139" s="179"/>
    </row>
    <row r="140" spans="1:9" ht="45">
      <c r="A140" s="1" t="s">
        <v>190</v>
      </c>
      <c r="B140" s="2" t="s">
        <v>191</v>
      </c>
      <c r="C140" s="13" t="s">
        <v>981</v>
      </c>
      <c r="D140" s="221">
        <v>0</v>
      </c>
      <c r="E140" s="14" t="s">
        <v>2284</v>
      </c>
      <c r="F140" s="14"/>
      <c r="G140" s="254"/>
      <c r="H140" s="179"/>
    </row>
    <row r="141" spans="1:9" ht="45">
      <c r="A141" s="1"/>
      <c r="B141" s="2"/>
      <c r="C141" s="13" t="s">
        <v>2262</v>
      </c>
      <c r="D141" s="221">
        <v>0</v>
      </c>
      <c r="E141" s="14" t="s">
        <v>2284</v>
      </c>
      <c r="F141" s="13" t="s">
        <v>2263</v>
      </c>
      <c r="G141" s="254" t="s">
        <v>2620</v>
      </c>
      <c r="H141" s="179"/>
    </row>
    <row r="142" spans="1:9" ht="60">
      <c r="A142" s="1" t="s">
        <v>192</v>
      </c>
      <c r="B142" s="2" t="s">
        <v>193</v>
      </c>
      <c r="C142" s="23" t="s">
        <v>982</v>
      </c>
      <c r="D142" s="221">
        <v>0</v>
      </c>
      <c r="E142" s="14" t="s">
        <v>2286</v>
      </c>
      <c r="F142" s="14"/>
      <c r="G142" s="254" t="s">
        <v>2621</v>
      </c>
      <c r="H142" s="179"/>
    </row>
    <row r="143" spans="1:9" ht="47.25" hidden="1">
      <c r="A143" s="19" t="s">
        <v>194</v>
      </c>
      <c r="B143" s="4" t="s">
        <v>584</v>
      </c>
      <c r="C143" s="13"/>
      <c r="D143" s="14"/>
      <c r="E143" s="14"/>
      <c r="F143" s="14"/>
      <c r="G143" s="254"/>
      <c r="H143" s="10"/>
      <c r="I143"/>
    </row>
    <row r="144" spans="1:9" ht="47.25">
      <c r="A144" s="1" t="s">
        <v>195</v>
      </c>
      <c r="B144" s="4" t="s">
        <v>196</v>
      </c>
      <c r="C144" s="13" t="s">
        <v>2570</v>
      </c>
      <c r="D144" s="221">
        <v>0</v>
      </c>
      <c r="E144" s="14" t="s">
        <v>2284</v>
      </c>
      <c r="F144" s="14"/>
      <c r="G144" s="254"/>
      <c r="H144" s="179"/>
    </row>
    <row r="145" spans="1:9" ht="31.5">
      <c r="A145" s="1" t="s">
        <v>197</v>
      </c>
      <c r="B145" s="6" t="s">
        <v>198</v>
      </c>
      <c r="C145" s="47" t="s">
        <v>2044</v>
      </c>
      <c r="D145" s="221">
        <v>0</v>
      </c>
      <c r="E145" s="14" t="s">
        <v>2286</v>
      </c>
      <c r="F145" s="14"/>
      <c r="G145" s="254"/>
      <c r="H145" s="179"/>
    </row>
    <row r="146" spans="1:9" ht="45">
      <c r="A146" s="1" t="s">
        <v>199</v>
      </c>
      <c r="B146" s="6" t="s">
        <v>587</v>
      </c>
      <c r="C146" s="16" t="s">
        <v>2119</v>
      </c>
      <c r="D146" s="231">
        <v>0</v>
      </c>
      <c r="E146" s="14" t="s">
        <v>2286</v>
      </c>
      <c r="F146" s="16" t="s">
        <v>589</v>
      </c>
      <c r="G146" s="254"/>
      <c r="H146" s="179"/>
    </row>
    <row r="147" spans="1:9" ht="30">
      <c r="A147" s="1"/>
      <c r="B147" s="6"/>
      <c r="C147" s="33" t="s">
        <v>590</v>
      </c>
      <c r="D147" s="231">
        <v>0</v>
      </c>
      <c r="E147" s="14" t="s">
        <v>2286</v>
      </c>
      <c r="F147" s="13"/>
      <c r="G147" s="254"/>
      <c r="H147" s="179"/>
    </row>
    <row r="148" spans="1:9" ht="30">
      <c r="A148" s="1"/>
      <c r="B148" s="6"/>
      <c r="C148" s="37" t="s">
        <v>591</v>
      </c>
      <c r="D148" s="231">
        <v>0</v>
      </c>
      <c r="E148" s="14" t="s">
        <v>2286</v>
      </c>
      <c r="F148" s="13"/>
      <c r="G148" s="254"/>
      <c r="H148" s="179"/>
    </row>
    <row r="149" spans="1:9" ht="45">
      <c r="A149" s="1" t="s">
        <v>200</v>
      </c>
      <c r="B149" s="2" t="s">
        <v>201</v>
      </c>
      <c r="C149" s="16" t="s">
        <v>983</v>
      </c>
      <c r="D149" s="221">
        <v>0</v>
      </c>
      <c r="E149" s="14" t="s">
        <v>2286</v>
      </c>
      <c r="F149" s="14"/>
      <c r="G149" s="254"/>
      <c r="H149" s="179"/>
    </row>
    <row r="150" spans="1:9" ht="31.5" hidden="1">
      <c r="A150" s="19" t="s">
        <v>202</v>
      </c>
      <c r="B150" s="2" t="s">
        <v>594</v>
      </c>
      <c r="C150" s="36"/>
      <c r="D150" s="14"/>
      <c r="E150" s="14"/>
      <c r="F150" s="14"/>
      <c r="G150" s="254"/>
      <c r="H150" s="10"/>
      <c r="I150"/>
    </row>
    <row r="151" spans="1:9" ht="31.5">
      <c r="A151" s="1" t="s">
        <v>203</v>
      </c>
      <c r="B151" s="2" t="s">
        <v>595</v>
      </c>
      <c r="C151" s="13" t="s">
        <v>984</v>
      </c>
      <c r="D151" s="221">
        <v>0</v>
      </c>
      <c r="E151" s="14" t="s">
        <v>2286</v>
      </c>
      <c r="F151" s="14"/>
      <c r="G151" s="254"/>
      <c r="H151" s="179"/>
    </row>
    <row r="152" spans="1:9" ht="31.5" hidden="1">
      <c r="A152" s="19" t="s">
        <v>204</v>
      </c>
      <c r="B152" s="2" t="s">
        <v>597</v>
      </c>
      <c r="C152" s="13"/>
      <c r="D152" s="14"/>
      <c r="E152" s="14"/>
      <c r="F152" s="14"/>
      <c r="G152" s="14"/>
      <c r="H152" s="10"/>
      <c r="I152"/>
    </row>
    <row r="153" spans="1:9" ht="31.5" hidden="1">
      <c r="A153" s="19" t="s">
        <v>205</v>
      </c>
      <c r="B153" s="4" t="s">
        <v>598</v>
      </c>
      <c r="C153" s="13"/>
      <c r="D153" s="14"/>
      <c r="E153" s="14"/>
      <c r="F153" s="14"/>
      <c r="G153" s="14"/>
      <c r="H153" s="10"/>
      <c r="I153"/>
    </row>
    <row r="154" spans="1:9" ht="30" hidden="1">
      <c r="A154" s="19" t="s">
        <v>206</v>
      </c>
      <c r="B154" s="39" t="s">
        <v>599</v>
      </c>
      <c r="C154" s="13"/>
      <c r="D154" s="14"/>
      <c r="E154" s="14"/>
      <c r="F154" s="14"/>
      <c r="G154" s="14"/>
      <c r="H154" s="10"/>
      <c r="I154"/>
    </row>
    <row r="155" spans="1:9" ht="15.75">
      <c r="A155" s="1" t="s">
        <v>20</v>
      </c>
      <c r="B155" s="320" t="s">
        <v>207</v>
      </c>
      <c r="C155" s="321"/>
      <c r="D155" s="321"/>
      <c r="E155" s="321"/>
      <c r="F155" s="321"/>
      <c r="G155" s="301"/>
      <c r="H155" s="179">
        <f>SUM(D156:D162)</f>
        <v>0</v>
      </c>
      <c r="I155" s="165">
        <f>COUNT(D156:D162)*2</f>
        <v>14</v>
      </c>
    </row>
    <row r="156" spans="1:9" ht="47.25">
      <c r="A156" s="1" t="s">
        <v>208</v>
      </c>
      <c r="B156" s="2" t="s">
        <v>209</v>
      </c>
      <c r="C156" s="13" t="s">
        <v>985</v>
      </c>
      <c r="D156" s="221">
        <v>0</v>
      </c>
      <c r="E156" s="14" t="s">
        <v>2284</v>
      </c>
      <c r="F156" s="14"/>
      <c r="G156" s="254"/>
      <c r="H156" s="179"/>
    </row>
    <row r="157" spans="1:9" ht="45">
      <c r="A157" s="1" t="s">
        <v>210</v>
      </c>
      <c r="B157" s="2" t="s">
        <v>211</v>
      </c>
      <c r="C157" s="40" t="s">
        <v>986</v>
      </c>
      <c r="D157" s="221">
        <v>0</v>
      </c>
      <c r="E157" s="14" t="s">
        <v>2286</v>
      </c>
      <c r="F157" s="14"/>
      <c r="G157" s="254"/>
      <c r="H157" s="179"/>
    </row>
    <row r="158" spans="1:9" ht="31.5">
      <c r="A158" s="1" t="s">
        <v>212</v>
      </c>
      <c r="B158" s="2" t="s">
        <v>213</v>
      </c>
      <c r="C158" s="40" t="s">
        <v>987</v>
      </c>
      <c r="D158" s="221">
        <v>0</v>
      </c>
      <c r="E158" s="14" t="s">
        <v>2284</v>
      </c>
      <c r="F158" s="14"/>
      <c r="G158" s="254"/>
      <c r="H158" s="179"/>
    </row>
    <row r="159" spans="1:9" ht="15.75">
      <c r="A159" s="1"/>
      <c r="B159" s="2"/>
      <c r="C159" s="40" t="s">
        <v>988</v>
      </c>
      <c r="D159" s="221">
        <v>0</v>
      </c>
      <c r="E159" s="14" t="s">
        <v>2286</v>
      </c>
      <c r="F159" s="14"/>
      <c r="G159" s="254"/>
      <c r="H159" s="179"/>
    </row>
    <row r="160" spans="1:9" ht="30">
      <c r="A160" s="1"/>
      <c r="B160" s="2"/>
      <c r="C160" s="138" t="s">
        <v>1943</v>
      </c>
      <c r="D160" s="221">
        <v>0</v>
      </c>
      <c r="E160" s="14" t="s">
        <v>2291</v>
      </c>
      <c r="F160" s="14"/>
      <c r="G160" s="254"/>
      <c r="H160" s="179"/>
    </row>
    <row r="161" spans="1:9" ht="47.25">
      <c r="A161" s="1" t="s">
        <v>214</v>
      </c>
      <c r="B161" s="6" t="s">
        <v>215</v>
      </c>
      <c r="C161" s="13" t="s">
        <v>2126</v>
      </c>
      <c r="D161" s="221">
        <v>0</v>
      </c>
      <c r="E161" s="14" t="s">
        <v>2284</v>
      </c>
      <c r="F161" s="15"/>
      <c r="G161" s="254" t="s">
        <v>2622</v>
      </c>
      <c r="H161" s="179"/>
    </row>
    <row r="162" spans="1:9" ht="60">
      <c r="A162" s="1" t="s">
        <v>216</v>
      </c>
      <c r="B162" s="2" t="s">
        <v>603</v>
      </c>
      <c r="C162" s="13" t="s">
        <v>989</v>
      </c>
      <c r="D162" s="221">
        <v>0</v>
      </c>
      <c r="E162" s="14" t="s">
        <v>2290</v>
      </c>
      <c r="F162" s="14"/>
      <c r="G162" s="254" t="s">
        <v>2623</v>
      </c>
      <c r="H162" s="179"/>
    </row>
    <row r="163" spans="1:9" ht="15.75">
      <c r="A163" s="1" t="s">
        <v>21</v>
      </c>
      <c r="B163" s="320" t="s">
        <v>22</v>
      </c>
      <c r="C163" s="321"/>
      <c r="D163" s="321"/>
      <c r="E163" s="321"/>
      <c r="F163" s="321"/>
      <c r="G163" s="301"/>
      <c r="H163" s="179">
        <f>SUM(D165)</f>
        <v>0</v>
      </c>
      <c r="I163" s="165">
        <f>COUNT(D165)*2</f>
        <v>2</v>
      </c>
    </row>
    <row r="164" spans="1:9" ht="47.25" hidden="1">
      <c r="A164" s="19" t="s">
        <v>217</v>
      </c>
      <c r="B164" s="2" t="s">
        <v>604</v>
      </c>
      <c r="C164" s="13"/>
      <c r="D164" s="14"/>
      <c r="E164" s="14"/>
      <c r="F164" s="14"/>
      <c r="G164" s="14"/>
      <c r="H164" s="10"/>
      <c r="I164"/>
    </row>
    <row r="165" spans="1:9" ht="60">
      <c r="A165" s="1" t="s">
        <v>218</v>
      </c>
      <c r="B165" s="2" t="s">
        <v>605</v>
      </c>
      <c r="C165" s="13" t="s">
        <v>2131</v>
      </c>
      <c r="D165" s="221">
        <v>0</v>
      </c>
      <c r="E165" s="14" t="s">
        <v>2293</v>
      </c>
      <c r="F165" s="13" t="s">
        <v>2132</v>
      </c>
      <c r="G165" s="254"/>
      <c r="H165" s="179"/>
    </row>
    <row r="166" spans="1:9" ht="47.25" hidden="1">
      <c r="A166" s="19" t="s">
        <v>219</v>
      </c>
      <c r="B166" s="2" t="s">
        <v>220</v>
      </c>
      <c r="C166" s="13"/>
      <c r="D166" s="14"/>
      <c r="E166" s="14"/>
      <c r="F166" s="14"/>
      <c r="G166" s="14"/>
      <c r="H166" s="10"/>
      <c r="I166"/>
    </row>
    <row r="167" spans="1:9" ht="31.5" hidden="1">
      <c r="A167" s="19" t="s">
        <v>221</v>
      </c>
      <c r="B167" s="2" t="s">
        <v>222</v>
      </c>
      <c r="C167" s="13"/>
      <c r="D167" s="14"/>
      <c r="E167" s="14"/>
      <c r="F167" s="14"/>
      <c r="G167" s="14"/>
      <c r="H167" s="10"/>
      <c r="I167"/>
    </row>
    <row r="168" spans="1:9" ht="15.75" hidden="1">
      <c r="A168" s="19" t="s">
        <v>23</v>
      </c>
      <c r="B168" s="320" t="s">
        <v>24</v>
      </c>
      <c r="C168" s="321"/>
      <c r="D168" s="321"/>
      <c r="E168" s="321"/>
      <c r="F168" s="321"/>
      <c r="G168" s="301"/>
      <c r="H168" s="10"/>
      <c r="I168"/>
    </row>
    <row r="169" spans="1:9" ht="47.25" hidden="1">
      <c r="A169" s="19" t="s">
        <v>223</v>
      </c>
      <c r="B169" s="2" t="s">
        <v>606</v>
      </c>
      <c r="C169" s="13"/>
      <c r="D169" s="14"/>
      <c r="E169" s="14"/>
      <c r="F169" s="14"/>
      <c r="G169" s="14"/>
      <c r="H169" s="10"/>
      <c r="I169"/>
    </row>
    <row r="170" spans="1:9" ht="47.25" hidden="1">
      <c r="A170" s="19" t="s">
        <v>224</v>
      </c>
      <c r="B170" s="2" t="s">
        <v>225</v>
      </c>
      <c r="C170" s="13"/>
      <c r="D170" s="14"/>
      <c r="E170" s="14"/>
      <c r="F170" s="14"/>
      <c r="G170" s="14"/>
      <c r="H170" s="10"/>
      <c r="I170"/>
    </row>
    <row r="171" spans="1:9" ht="63" hidden="1">
      <c r="A171" s="19" t="s">
        <v>226</v>
      </c>
      <c r="B171" s="2" t="s">
        <v>2135</v>
      </c>
      <c r="C171" s="13"/>
      <c r="D171" s="14"/>
      <c r="E171" s="14"/>
      <c r="F171" s="14"/>
      <c r="G171" s="14"/>
      <c r="H171" s="10"/>
      <c r="I171"/>
    </row>
    <row r="172" spans="1:9" ht="15.75" hidden="1">
      <c r="A172" s="19" t="s">
        <v>25</v>
      </c>
      <c r="B172" s="320" t="s">
        <v>26</v>
      </c>
      <c r="C172" s="321"/>
      <c r="D172" s="321"/>
      <c r="E172" s="321"/>
      <c r="F172" s="321"/>
      <c r="G172" s="301"/>
      <c r="H172" s="10"/>
      <c r="I172"/>
    </row>
    <row r="173" spans="1:9" ht="31.5" hidden="1">
      <c r="A173" s="19" t="s">
        <v>227</v>
      </c>
      <c r="B173" s="2" t="s">
        <v>228</v>
      </c>
      <c r="C173" s="13"/>
      <c r="D173" s="14"/>
      <c r="E173" s="14"/>
      <c r="F173" s="14"/>
      <c r="G173" s="14"/>
      <c r="H173" s="10"/>
      <c r="I173"/>
    </row>
    <row r="174" spans="1:9" ht="47.25" hidden="1">
      <c r="A174" s="19" t="s">
        <v>229</v>
      </c>
      <c r="B174" s="2" t="s">
        <v>230</v>
      </c>
      <c r="C174" s="13"/>
      <c r="D174" s="14"/>
      <c r="E174" s="14"/>
      <c r="F174" s="14"/>
      <c r="G174" s="14"/>
      <c r="H174" s="10"/>
      <c r="I174"/>
    </row>
    <row r="175" spans="1:9" ht="45" hidden="1">
      <c r="A175" s="19" t="s">
        <v>231</v>
      </c>
      <c r="B175" s="41" t="s">
        <v>607</v>
      </c>
      <c r="C175" s="13"/>
      <c r="D175" s="14"/>
      <c r="E175" s="14"/>
      <c r="F175" s="14"/>
      <c r="G175" s="14"/>
      <c r="H175" s="10"/>
      <c r="I175"/>
    </row>
    <row r="176" spans="1:9" ht="30" hidden="1">
      <c r="A176" s="19" t="s">
        <v>232</v>
      </c>
      <c r="B176" s="41" t="s">
        <v>608</v>
      </c>
      <c r="C176" s="13"/>
      <c r="D176" s="14"/>
      <c r="E176" s="14"/>
      <c r="F176" s="14"/>
      <c r="G176" s="14"/>
      <c r="H176" s="10"/>
      <c r="I176"/>
    </row>
    <row r="177" spans="1:8" customFormat="1" ht="15.75" hidden="1">
      <c r="A177" s="19" t="s">
        <v>27</v>
      </c>
      <c r="B177" s="320" t="s">
        <v>233</v>
      </c>
      <c r="C177" s="321"/>
      <c r="D177" s="321"/>
      <c r="E177" s="321"/>
      <c r="F177" s="321"/>
      <c r="G177" s="301"/>
      <c r="H177" s="10"/>
    </row>
    <row r="178" spans="1:8" customFormat="1" ht="47.25" hidden="1">
      <c r="A178" s="19" t="s">
        <v>234</v>
      </c>
      <c r="B178" s="2" t="s">
        <v>609</v>
      </c>
      <c r="C178" s="13"/>
      <c r="D178" s="14"/>
      <c r="E178" s="14"/>
      <c r="F178" s="14"/>
      <c r="G178" s="14"/>
      <c r="H178" s="10"/>
    </row>
    <row r="179" spans="1:8" customFormat="1" ht="47.25" hidden="1">
      <c r="A179" s="19" t="s">
        <v>235</v>
      </c>
      <c r="B179" s="2" t="s">
        <v>236</v>
      </c>
      <c r="C179" s="13"/>
      <c r="D179" s="14"/>
      <c r="E179" s="14"/>
      <c r="F179" s="14"/>
      <c r="G179" s="14"/>
      <c r="H179" s="10"/>
    </row>
    <row r="180" spans="1:8" customFormat="1" ht="47.25" hidden="1">
      <c r="A180" s="19" t="s">
        <v>237</v>
      </c>
      <c r="B180" s="84" t="s">
        <v>238</v>
      </c>
      <c r="C180" s="13"/>
      <c r="D180" s="14"/>
      <c r="E180" s="14"/>
      <c r="F180" s="14"/>
      <c r="G180" s="14"/>
      <c r="H180" s="10"/>
    </row>
    <row r="181" spans="1:8" customFormat="1" ht="15.75" hidden="1">
      <c r="A181" s="19" t="s">
        <v>28</v>
      </c>
      <c r="B181" s="320" t="s">
        <v>29</v>
      </c>
      <c r="C181" s="321"/>
      <c r="D181" s="321"/>
      <c r="E181" s="321"/>
      <c r="F181" s="321"/>
      <c r="G181" s="301"/>
      <c r="H181" s="10"/>
    </row>
    <row r="182" spans="1:8" customFormat="1" ht="31.5" hidden="1">
      <c r="A182" s="19" t="s">
        <v>239</v>
      </c>
      <c r="B182" s="4" t="s">
        <v>610</v>
      </c>
      <c r="C182" s="13"/>
      <c r="D182" s="14"/>
      <c r="E182" s="14"/>
      <c r="F182" s="14"/>
      <c r="G182" s="14"/>
      <c r="H182" s="10"/>
    </row>
    <row r="183" spans="1:8" customFormat="1" ht="47.25" hidden="1">
      <c r="A183" s="19" t="s">
        <v>240</v>
      </c>
      <c r="B183" s="4" t="s">
        <v>241</v>
      </c>
      <c r="C183" s="13"/>
      <c r="D183" s="14"/>
      <c r="E183" s="14"/>
      <c r="F183" s="14"/>
      <c r="G183" s="14"/>
      <c r="H183" s="10"/>
    </row>
    <row r="184" spans="1:8" customFormat="1" ht="63" hidden="1">
      <c r="A184" s="19" t="s">
        <v>242</v>
      </c>
      <c r="B184" s="4" t="s">
        <v>611</v>
      </c>
      <c r="C184" s="13"/>
      <c r="D184" s="14"/>
      <c r="E184" s="14"/>
      <c r="F184" s="14"/>
      <c r="G184" s="14"/>
      <c r="H184" s="10"/>
    </row>
    <row r="185" spans="1:8" customFormat="1" ht="15.75" hidden="1">
      <c r="A185" s="19" t="s">
        <v>612</v>
      </c>
      <c r="B185" s="320" t="s">
        <v>243</v>
      </c>
      <c r="C185" s="321"/>
      <c r="D185" s="321"/>
      <c r="E185" s="321"/>
      <c r="F185" s="321"/>
      <c r="G185" s="301"/>
      <c r="H185" s="10"/>
    </row>
    <row r="186" spans="1:8" customFormat="1" ht="63" hidden="1">
      <c r="A186" s="19" t="s">
        <v>244</v>
      </c>
      <c r="B186" s="2" t="s">
        <v>613</v>
      </c>
      <c r="C186" s="13"/>
      <c r="D186" s="14"/>
      <c r="E186" s="14"/>
      <c r="F186" s="14"/>
      <c r="G186" s="14"/>
      <c r="H186" s="10"/>
    </row>
    <row r="187" spans="1:8" customFormat="1" ht="63" hidden="1">
      <c r="A187" s="19" t="s">
        <v>245</v>
      </c>
      <c r="B187" s="2" t="s">
        <v>614</v>
      </c>
      <c r="C187" s="13"/>
      <c r="D187" s="14"/>
      <c r="E187" s="14"/>
      <c r="F187" s="14"/>
      <c r="G187" s="14"/>
      <c r="H187" s="10"/>
    </row>
    <row r="188" spans="1:8" customFormat="1" ht="63" hidden="1">
      <c r="A188" s="19" t="s">
        <v>246</v>
      </c>
      <c r="B188" s="2" t="s">
        <v>247</v>
      </c>
      <c r="C188" s="13"/>
      <c r="D188" s="14"/>
      <c r="E188" s="14"/>
      <c r="F188" s="14"/>
      <c r="G188" s="14"/>
      <c r="H188" s="10"/>
    </row>
    <row r="189" spans="1:8" customFormat="1" ht="31.5" hidden="1">
      <c r="A189" s="19" t="s">
        <v>248</v>
      </c>
      <c r="B189" s="2" t="s">
        <v>615</v>
      </c>
      <c r="C189" s="13"/>
      <c r="D189" s="14"/>
      <c r="E189" s="14"/>
      <c r="F189" s="14"/>
      <c r="G189" s="14"/>
      <c r="H189" s="10"/>
    </row>
    <row r="190" spans="1:8" customFormat="1" ht="63" hidden="1">
      <c r="A190" s="19" t="s">
        <v>249</v>
      </c>
      <c r="B190" s="2" t="s">
        <v>250</v>
      </c>
      <c r="C190" s="13"/>
      <c r="D190" s="14"/>
      <c r="E190" s="14"/>
      <c r="F190" s="14"/>
      <c r="G190" s="14"/>
      <c r="H190" s="10"/>
    </row>
    <row r="191" spans="1:8" customFormat="1" ht="47.25" hidden="1">
      <c r="A191" s="19" t="s">
        <v>251</v>
      </c>
      <c r="B191" s="2" t="s">
        <v>616</v>
      </c>
      <c r="C191" s="13"/>
      <c r="D191" s="14"/>
      <c r="E191" s="14"/>
      <c r="F191" s="14"/>
      <c r="G191" s="14"/>
      <c r="H191" s="10"/>
    </row>
    <row r="192" spans="1:8" customFormat="1" ht="63" hidden="1">
      <c r="A192" s="19" t="s">
        <v>252</v>
      </c>
      <c r="B192" s="2" t="s">
        <v>253</v>
      </c>
      <c r="C192" s="13"/>
      <c r="D192" s="14"/>
      <c r="E192" s="14"/>
      <c r="F192" s="14"/>
      <c r="G192" s="14"/>
      <c r="H192" s="10"/>
    </row>
    <row r="193" spans="1:9" ht="94.5" hidden="1">
      <c r="A193" s="19" t="s">
        <v>254</v>
      </c>
      <c r="B193" s="2" t="s">
        <v>617</v>
      </c>
      <c r="C193" s="13"/>
      <c r="D193" s="14"/>
      <c r="E193" s="14"/>
      <c r="F193" s="14"/>
      <c r="G193" s="14"/>
      <c r="H193" s="10"/>
      <c r="I193"/>
    </row>
    <row r="194" spans="1:9" ht="47.25" hidden="1">
      <c r="A194" s="19" t="s">
        <v>255</v>
      </c>
      <c r="B194" s="4" t="s">
        <v>618</v>
      </c>
      <c r="C194" s="13"/>
      <c r="D194" s="14"/>
      <c r="E194" s="14"/>
      <c r="F194" s="14"/>
      <c r="G194" s="14"/>
      <c r="H194" s="10"/>
      <c r="I194"/>
    </row>
    <row r="195" spans="1:9" ht="47.25" hidden="1">
      <c r="A195" s="19" t="s">
        <v>256</v>
      </c>
      <c r="B195" s="2" t="s">
        <v>619</v>
      </c>
      <c r="C195" s="13"/>
      <c r="D195" s="14"/>
      <c r="E195" s="14"/>
      <c r="F195" s="14"/>
      <c r="G195" s="14"/>
      <c r="H195" s="10"/>
      <c r="I195"/>
    </row>
    <row r="196" spans="1:9" ht="47.25" hidden="1">
      <c r="A196" s="19" t="s">
        <v>257</v>
      </c>
      <c r="B196" s="2" t="s">
        <v>620</v>
      </c>
      <c r="C196" s="13"/>
      <c r="D196" s="14"/>
      <c r="E196" s="14"/>
      <c r="F196" s="14"/>
      <c r="G196" s="14"/>
      <c r="H196" s="10"/>
      <c r="I196"/>
    </row>
    <row r="197" spans="1:9" ht="47.25" hidden="1">
      <c r="A197" s="19" t="s">
        <v>258</v>
      </c>
      <c r="B197" s="2" t="s">
        <v>621</v>
      </c>
      <c r="C197" s="13"/>
      <c r="D197" s="14"/>
      <c r="E197" s="14"/>
      <c r="F197" s="14"/>
      <c r="G197" s="14"/>
      <c r="H197" s="10"/>
      <c r="I197"/>
    </row>
    <row r="198" spans="1:9" ht="47.25" hidden="1">
      <c r="A198" s="19" t="s">
        <v>259</v>
      </c>
      <c r="B198" s="2" t="s">
        <v>622</v>
      </c>
      <c r="C198" s="13"/>
      <c r="D198" s="14"/>
      <c r="E198" s="14"/>
      <c r="F198" s="14"/>
      <c r="G198" s="14"/>
      <c r="H198" s="10"/>
      <c r="I198"/>
    </row>
    <row r="199" spans="1:9" ht="47.25" hidden="1">
      <c r="A199" s="19" t="s">
        <v>260</v>
      </c>
      <c r="B199" s="2" t="s">
        <v>623</v>
      </c>
      <c r="C199" s="13"/>
      <c r="D199" s="14"/>
      <c r="E199" s="14"/>
      <c r="F199" s="14"/>
      <c r="G199" s="14"/>
      <c r="H199" s="10"/>
      <c r="I199"/>
    </row>
    <row r="200" spans="1:9" ht="45" hidden="1">
      <c r="A200" s="61" t="s">
        <v>1790</v>
      </c>
      <c r="B200" s="13" t="s">
        <v>1791</v>
      </c>
      <c r="C200" s="13"/>
      <c r="D200" s="14"/>
      <c r="E200" s="14"/>
      <c r="F200" s="14"/>
      <c r="G200" s="14"/>
      <c r="H200" s="10"/>
      <c r="I200"/>
    </row>
    <row r="201" spans="1:9" ht="30" hidden="1">
      <c r="A201" s="61" t="s">
        <v>1795</v>
      </c>
      <c r="B201" s="13" t="s">
        <v>1796</v>
      </c>
      <c r="C201" s="13"/>
      <c r="D201" s="14"/>
      <c r="E201" s="14"/>
      <c r="F201" s="14"/>
      <c r="G201" s="14"/>
      <c r="H201" s="10"/>
      <c r="I201"/>
    </row>
    <row r="202" spans="1:9" ht="18.75">
      <c r="A202" s="1"/>
      <c r="B202" s="318" t="s">
        <v>261</v>
      </c>
      <c r="C202" s="319"/>
      <c r="D202" s="319"/>
      <c r="E202" s="319"/>
      <c r="F202" s="319"/>
      <c r="G202" s="304"/>
      <c r="H202" s="179">
        <f>H207+H220+H225+H236+H269+H291</f>
        <v>0</v>
      </c>
      <c r="I202" s="179">
        <f>I207+I220+I225+I236+I269+I291</f>
        <v>106</v>
      </c>
    </row>
    <row r="203" spans="1:9" ht="15.75" hidden="1">
      <c r="A203" s="61" t="s">
        <v>30</v>
      </c>
      <c r="B203" s="320" t="s">
        <v>31</v>
      </c>
      <c r="C203" s="321"/>
      <c r="D203" s="321"/>
      <c r="E203" s="321"/>
      <c r="F203" s="321"/>
      <c r="G203" s="301"/>
      <c r="H203" s="10"/>
      <c r="I203"/>
    </row>
    <row r="204" spans="1:9" ht="31.5" hidden="1">
      <c r="A204" s="61" t="s">
        <v>262</v>
      </c>
      <c r="B204" s="2" t="s">
        <v>263</v>
      </c>
      <c r="C204" s="13"/>
      <c r="D204" s="14"/>
      <c r="E204" s="14"/>
      <c r="F204" s="14"/>
      <c r="G204" s="14"/>
      <c r="H204" s="10"/>
      <c r="I204"/>
    </row>
    <row r="205" spans="1:9" ht="31.5" hidden="1">
      <c r="A205" s="61" t="s">
        <v>264</v>
      </c>
      <c r="B205" s="2" t="s">
        <v>265</v>
      </c>
      <c r="C205" s="13"/>
      <c r="D205" s="14"/>
      <c r="E205" s="14"/>
      <c r="F205" s="14"/>
      <c r="G205" s="14"/>
      <c r="H205" s="10"/>
      <c r="I205"/>
    </row>
    <row r="206" spans="1:9" ht="31.5" hidden="1">
      <c r="A206" s="61" t="s">
        <v>266</v>
      </c>
      <c r="B206" s="2" t="s">
        <v>267</v>
      </c>
      <c r="C206" s="33"/>
      <c r="D206" s="32"/>
      <c r="E206" s="32"/>
      <c r="F206" s="14"/>
      <c r="G206" s="14"/>
      <c r="H206" s="10"/>
      <c r="I206"/>
    </row>
    <row r="207" spans="1:9" ht="15.75">
      <c r="A207" s="1" t="s">
        <v>32</v>
      </c>
      <c r="B207" s="320" t="s">
        <v>268</v>
      </c>
      <c r="C207" s="321"/>
      <c r="D207" s="321"/>
      <c r="E207" s="321"/>
      <c r="F207" s="321"/>
      <c r="G207" s="301"/>
      <c r="H207" s="179">
        <f>SUM(D208:D218)</f>
        <v>0</v>
      </c>
      <c r="I207" s="165">
        <f>COUNT(D208:D218)*2</f>
        <v>22</v>
      </c>
    </row>
    <row r="208" spans="1:9" ht="105">
      <c r="A208" s="1" t="s">
        <v>269</v>
      </c>
      <c r="B208" s="2" t="s">
        <v>629</v>
      </c>
      <c r="C208" s="68" t="s">
        <v>991</v>
      </c>
      <c r="D208" s="232">
        <v>0</v>
      </c>
      <c r="E208" s="68" t="s">
        <v>2284</v>
      </c>
      <c r="F208" s="68" t="s">
        <v>992</v>
      </c>
      <c r="G208" s="254"/>
      <c r="H208" s="179"/>
    </row>
    <row r="209" spans="1:9" ht="105">
      <c r="A209" s="1"/>
      <c r="B209" s="2"/>
      <c r="C209" s="68" t="s">
        <v>993</v>
      </c>
      <c r="D209" s="232">
        <v>0</v>
      </c>
      <c r="E209" s="68" t="s">
        <v>2284</v>
      </c>
      <c r="F209" s="68" t="s">
        <v>994</v>
      </c>
      <c r="G209" s="254"/>
      <c r="H209" s="179"/>
    </row>
    <row r="210" spans="1:9" ht="75">
      <c r="A210" s="1"/>
      <c r="B210" s="2"/>
      <c r="C210" s="68" t="s">
        <v>995</v>
      </c>
      <c r="D210" s="232">
        <v>0</v>
      </c>
      <c r="E210" s="68" t="s">
        <v>2284</v>
      </c>
      <c r="F210" s="68" t="s">
        <v>996</v>
      </c>
      <c r="G210" s="254"/>
      <c r="H210" s="179"/>
    </row>
    <row r="211" spans="1:9" ht="75">
      <c r="A211" s="1"/>
      <c r="B211" s="2"/>
      <c r="C211" s="68" t="s">
        <v>997</v>
      </c>
      <c r="D211" s="232">
        <v>0</v>
      </c>
      <c r="E211" s="68" t="s">
        <v>2284</v>
      </c>
      <c r="F211" s="68" t="s">
        <v>998</v>
      </c>
      <c r="G211" s="254"/>
      <c r="H211" s="179"/>
    </row>
    <row r="212" spans="1:9" ht="45">
      <c r="A212" s="1"/>
      <c r="B212" s="2"/>
      <c r="C212" s="23" t="s">
        <v>999</v>
      </c>
      <c r="D212" s="233">
        <v>0</v>
      </c>
      <c r="E212" s="68" t="s">
        <v>2284</v>
      </c>
      <c r="F212" s="23" t="s">
        <v>1000</v>
      </c>
      <c r="G212" s="254"/>
      <c r="H212" s="179"/>
    </row>
    <row r="213" spans="1:9" ht="30">
      <c r="A213" s="1"/>
      <c r="B213" s="2"/>
      <c r="C213" s="23" t="s">
        <v>1001</v>
      </c>
      <c r="D213" s="223">
        <v>0</v>
      </c>
      <c r="E213" s="68" t="s">
        <v>2284</v>
      </c>
      <c r="F213" s="23" t="s">
        <v>1002</v>
      </c>
      <c r="G213" s="254"/>
      <c r="H213" s="179"/>
    </row>
    <row r="214" spans="1:9" ht="60">
      <c r="A214" s="1" t="s">
        <v>2594</v>
      </c>
      <c r="B214" s="13" t="s">
        <v>271</v>
      </c>
      <c r="C214" s="23" t="s">
        <v>1003</v>
      </c>
      <c r="D214" s="223">
        <v>0</v>
      </c>
      <c r="E214" s="68" t="s">
        <v>2284</v>
      </c>
      <c r="F214" s="23" t="s">
        <v>1004</v>
      </c>
      <c r="G214" s="254"/>
      <c r="H214" s="179"/>
    </row>
    <row r="215" spans="1:9" ht="30">
      <c r="A215" s="1"/>
      <c r="B215" s="13"/>
      <c r="C215" s="23" t="s">
        <v>1005</v>
      </c>
      <c r="D215" s="223">
        <v>0</v>
      </c>
      <c r="E215" s="68" t="s">
        <v>2284</v>
      </c>
      <c r="F215" s="32"/>
      <c r="G215" s="254"/>
      <c r="H215" s="179"/>
    </row>
    <row r="216" spans="1:9">
      <c r="A216" s="1"/>
      <c r="B216" s="13"/>
      <c r="C216" s="23" t="s">
        <v>1006</v>
      </c>
      <c r="D216" s="223">
        <v>0</v>
      </c>
      <c r="E216" s="68" t="s">
        <v>2284</v>
      </c>
      <c r="F216" s="32"/>
      <c r="G216" s="254"/>
      <c r="H216" s="179"/>
    </row>
    <row r="217" spans="1:9" ht="30">
      <c r="A217" s="1"/>
      <c r="B217" s="13"/>
      <c r="C217" s="23" t="s">
        <v>1007</v>
      </c>
      <c r="D217" s="223">
        <v>0</v>
      </c>
      <c r="E217" s="68" t="s">
        <v>2284</v>
      </c>
      <c r="F217" s="32"/>
      <c r="G217" s="254"/>
      <c r="H217" s="179"/>
    </row>
    <row r="218" spans="1:9" ht="31.5">
      <c r="A218" s="1"/>
      <c r="B218" s="13"/>
      <c r="C218" s="28" t="s">
        <v>1008</v>
      </c>
      <c r="D218" s="223">
        <v>0</v>
      </c>
      <c r="E218" s="68" t="s">
        <v>2284</v>
      </c>
      <c r="F218" s="32"/>
      <c r="G218" s="254"/>
      <c r="H218" s="179"/>
    </row>
    <row r="219" spans="1:9" ht="31.5" hidden="1">
      <c r="A219" s="19" t="s">
        <v>272</v>
      </c>
      <c r="B219" s="2" t="s">
        <v>1009</v>
      </c>
      <c r="C219" s="13"/>
      <c r="D219" s="14"/>
      <c r="E219" s="14"/>
      <c r="F219" s="14"/>
      <c r="G219" s="14"/>
      <c r="H219" s="10"/>
      <c r="I219"/>
    </row>
    <row r="220" spans="1:9" ht="15.75">
      <c r="A220" s="1" t="s">
        <v>33</v>
      </c>
      <c r="B220" s="320" t="s">
        <v>34</v>
      </c>
      <c r="C220" s="321"/>
      <c r="D220" s="321"/>
      <c r="E220" s="321"/>
      <c r="F220" s="321"/>
      <c r="G220" s="301"/>
      <c r="H220" s="179">
        <f>SUM(D221:D224)</f>
        <v>0</v>
      </c>
      <c r="I220" s="165">
        <f>COUNT(D221:D224)*2</f>
        <v>6</v>
      </c>
    </row>
    <row r="221" spans="1:9" ht="45">
      <c r="A221" s="1" t="s">
        <v>273</v>
      </c>
      <c r="B221" s="2" t="s">
        <v>274</v>
      </c>
      <c r="C221" s="33" t="s">
        <v>1010</v>
      </c>
      <c r="D221" s="223">
        <v>0</v>
      </c>
      <c r="E221" s="32" t="s">
        <v>2284</v>
      </c>
      <c r="F221" s="23" t="s">
        <v>1011</v>
      </c>
      <c r="G221" s="254"/>
      <c r="H221" s="179"/>
    </row>
    <row r="222" spans="1:9" ht="45" hidden="1">
      <c r="A222" s="19" t="s">
        <v>275</v>
      </c>
      <c r="B222" s="41" t="s">
        <v>276</v>
      </c>
      <c r="C222" s="29"/>
      <c r="D222" s="45"/>
      <c r="E222" s="45"/>
      <c r="F222" s="46"/>
      <c r="G222" s="254"/>
      <c r="H222" s="10"/>
      <c r="I222"/>
    </row>
    <row r="223" spans="1:9" ht="47.25">
      <c r="A223" s="1" t="s">
        <v>277</v>
      </c>
      <c r="B223" s="2" t="s">
        <v>278</v>
      </c>
      <c r="C223" s="33" t="s">
        <v>1013</v>
      </c>
      <c r="D223" s="223">
        <v>0</v>
      </c>
      <c r="E223" s="32" t="s">
        <v>2284</v>
      </c>
      <c r="F223" s="33" t="s">
        <v>1014</v>
      </c>
      <c r="G223" s="254"/>
      <c r="H223" s="179"/>
    </row>
    <row r="224" spans="1:9" ht="75">
      <c r="A224" s="1" t="s">
        <v>279</v>
      </c>
      <c r="B224" s="2" t="s">
        <v>637</v>
      </c>
      <c r="C224" s="79" t="s">
        <v>1015</v>
      </c>
      <c r="D224" s="234">
        <v>0</v>
      </c>
      <c r="E224" s="32" t="s">
        <v>2284</v>
      </c>
      <c r="F224" s="80" t="s">
        <v>1016</v>
      </c>
      <c r="G224" s="254"/>
      <c r="H224" s="179"/>
    </row>
    <row r="225" spans="1:9" ht="35.25" customHeight="1">
      <c r="A225" s="1" t="s">
        <v>35</v>
      </c>
      <c r="B225" s="320" t="s">
        <v>2571</v>
      </c>
      <c r="C225" s="321"/>
      <c r="D225" s="321"/>
      <c r="E225" s="321"/>
      <c r="F225" s="321"/>
      <c r="G225" s="301"/>
      <c r="H225" s="179">
        <f>SUM(D226:D235)</f>
        <v>0</v>
      </c>
      <c r="I225" s="165">
        <f>COUNT(D226:D235)*2</f>
        <v>16</v>
      </c>
    </row>
    <row r="226" spans="1:9" ht="47.25">
      <c r="A226" s="1" t="s">
        <v>281</v>
      </c>
      <c r="B226" s="2" t="s">
        <v>282</v>
      </c>
      <c r="C226" s="29" t="s">
        <v>1017</v>
      </c>
      <c r="D226" s="221">
        <v>0</v>
      </c>
      <c r="E226" s="14" t="s">
        <v>2284</v>
      </c>
      <c r="F226" s="14"/>
      <c r="G226" s="254"/>
      <c r="H226" s="179"/>
    </row>
    <row r="227" spans="1:9" ht="60">
      <c r="A227" s="1" t="s">
        <v>283</v>
      </c>
      <c r="B227" s="2" t="s">
        <v>284</v>
      </c>
      <c r="C227" s="33" t="s">
        <v>1018</v>
      </c>
      <c r="D227" s="223">
        <v>0</v>
      </c>
      <c r="E227" s="32" t="s">
        <v>2302</v>
      </c>
      <c r="F227" s="33" t="s">
        <v>643</v>
      </c>
      <c r="G227" s="254"/>
      <c r="H227" s="179"/>
    </row>
    <row r="228" spans="1:9" ht="45">
      <c r="A228" s="1"/>
      <c r="B228" s="2"/>
      <c r="C228" s="33" t="s">
        <v>644</v>
      </c>
      <c r="D228" s="223">
        <v>0</v>
      </c>
      <c r="E228" s="32" t="s">
        <v>2301</v>
      </c>
      <c r="F228" s="18" t="s">
        <v>645</v>
      </c>
      <c r="G228" s="254"/>
      <c r="H228" s="179"/>
    </row>
    <row r="229" spans="1:9" ht="30">
      <c r="A229" s="1"/>
      <c r="B229" s="2"/>
      <c r="C229" s="33" t="s">
        <v>646</v>
      </c>
      <c r="D229" s="223">
        <v>0</v>
      </c>
      <c r="E229" s="32" t="s">
        <v>2290</v>
      </c>
      <c r="F229" s="33"/>
      <c r="G229" s="254"/>
      <c r="H229" s="179"/>
    </row>
    <row r="230" spans="1:9" ht="30">
      <c r="A230" s="1"/>
      <c r="B230" s="2"/>
      <c r="C230" s="38" t="s">
        <v>1019</v>
      </c>
      <c r="D230" s="221">
        <v>0</v>
      </c>
      <c r="E230" s="14" t="s">
        <v>2286</v>
      </c>
      <c r="F230" s="14"/>
      <c r="G230" s="254"/>
      <c r="H230" s="179"/>
    </row>
    <row r="231" spans="1:9" ht="63">
      <c r="A231" s="1" t="s">
        <v>285</v>
      </c>
      <c r="B231" s="2" t="s">
        <v>286</v>
      </c>
      <c r="C231" s="5" t="s">
        <v>2572</v>
      </c>
      <c r="D231" s="221">
        <v>0</v>
      </c>
      <c r="E231" s="14" t="s">
        <v>2291</v>
      </c>
      <c r="F231" s="14"/>
      <c r="G231" s="254"/>
      <c r="H231" s="179"/>
    </row>
    <row r="232" spans="1:9" ht="31.5" hidden="1">
      <c r="A232" s="19" t="s">
        <v>287</v>
      </c>
      <c r="B232" s="2" t="s">
        <v>647</v>
      </c>
      <c r="C232" s="13"/>
      <c r="D232" s="14"/>
      <c r="E232" s="14"/>
      <c r="F232" s="14"/>
      <c r="G232" s="254"/>
      <c r="H232" s="10"/>
      <c r="I232"/>
    </row>
    <row r="233" spans="1:9" ht="30" hidden="1">
      <c r="A233" s="19" t="s">
        <v>288</v>
      </c>
      <c r="B233" s="13" t="s">
        <v>289</v>
      </c>
      <c r="C233" s="33"/>
      <c r="D233" s="14"/>
      <c r="E233" s="14"/>
      <c r="F233" s="14"/>
      <c r="G233" s="254"/>
      <c r="H233" s="10"/>
      <c r="I233"/>
    </row>
    <row r="234" spans="1:9" ht="30">
      <c r="A234" s="1" t="s">
        <v>290</v>
      </c>
      <c r="B234" s="41" t="s">
        <v>291</v>
      </c>
      <c r="C234" s="25" t="s">
        <v>1020</v>
      </c>
      <c r="D234" s="221">
        <v>0</v>
      </c>
      <c r="E234" s="14" t="s">
        <v>2290</v>
      </c>
      <c r="F234" s="14"/>
      <c r="G234" s="254"/>
      <c r="H234" s="179"/>
    </row>
    <row r="235" spans="1:9" ht="30">
      <c r="A235" s="1" t="s">
        <v>292</v>
      </c>
      <c r="B235" s="41" t="s">
        <v>293</v>
      </c>
      <c r="C235" s="13" t="s">
        <v>1021</v>
      </c>
      <c r="D235" s="221">
        <v>0</v>
      </c>
      <c r="E235" s="14" t="s">
        <v>2315</v>
      </c>
      <c r="F235" s="14"/>
      <c r="G235" s="254"/>
      <c r="H235" s="179"/>
    </row>
    <row r="236" spans="1:9" ht="15.75">
      <c r="A236" s="1" t="s">
        <v>36</v>
      </c>
      <c r="B236" s="320" t="s">
        <v>294</v>
      </c>
      <c r="C236" s="321"/>
      <c r="D236" s="321"/>
      <c r="E236" s="321"/>
      <c r="F236" s="321"/>
      <c r="G236" s="301"/>
      <c r="H236" s="179">
        <f>SUM(D237:D242)</f>
        <v>0</v>
      </c>
      <c r="I236" s="165">
        <f>COUNT(D237:D242)*2</f>
        <v>12</v>
      </c>
    </row>
    <row r="237" spans="1:9" ht="47.25">
      <c r="A237" s="1" t="s">
        <v>295</v>
      </c>
      <c r="B237" s="2" t="s">
        <v>654</v>
      </c>
      <c r="C237" s="23" t="s">
        <v>1022</v>
      </c>
      <c r="D237" s="223">
        <v>0</v>
      </c>
      <c r="E237" s="32" t="s">
        <v>2290</v>
      </c>
      <c r="F237" s="23" t="s">
        <v>1023</v>
      </c>
      <c r="G237" s="254"/>
      <c r="H237" s="179"/>
    </row>
    <row r="238" spans="1:9" ht="47.25">
      <c r="A238" s="1" t="s">
        <v>296</v>
      </c>
      <c r="B238" s="2" t="s">
        <v>656</v>
      </c>
      <c r="C238" s="23" t="s">
        <v>1024</v>
      </c>
      <c r="D238" s="223">
        <v>0</v>
      </c>
      <c r="E238" s="32" t="s">
        <v>2290</v>
      </c>
      <c r="F238" s="81" t="s">
        <v>1025</v>
      </c>
      <c r="G238" s="254"/>
      <c r="H238" s="179"/>
    </row>
    <row r="239" spans="1:9" ht="105">
      <c r="A239" s="1" t="s">
        <v>297</v>
      </c>
      <c r="B239" s="6" t="s">
        <v>298</v>
      </c>
      <c r="C239" s="23" t="s">
        <v>1026</v>
      </c>
      <c r="D239" s="223">
        <v>0</v>
      </c>
      <c r="E239" s="32" t="s">
        <v>2290</v>
      </c>
      <c r="F239" s="23" t="s">
        <v>1027</v>
      </c>
      <c r="G239" s="254"/>
      <c r="H239" s="179"/>
    </row>
    <row r="240" spans="1:9" ht="75">
      <c r="A240" s="1"/>
      <c r="B240" s="6"/>
      <c r="C240" s="23" t="s">
        <v>1028</v>
      </c>
      <c r="D240" s="223">
        <v>0</v>
      </c>
      <c r="E240" s="32" t="s">
        <v>2290</v>
      </c>
      <c r="F240" s="23" t="s">
        <v>1029</v>
      </c>
      <c r="G240" s="254"/>
      <c r="H240" s="179"/>
    </row>
    <row r="241" spans="1:9" ht="31.5">
      <c r="A241" s="1" t="s">
        <v>299</v>
      </c>
      <c r="B241" s="4" t="s">
        <v>300</v>
      </c>
      <c r="C241" s="23" t="s">
        <v>1030</v>
      </c>
      <c r="D241" s="223">
        <v>0</v>
      </c>
      <c r="E241" s="32" t="s">
        <v>2286</v>
      </c>
      <c r="F241" s="23" t="s">
        <v>1031</v>
      </c>
      <c r="G241" s="254"/>
      <c r="H241" s="179"/>
    </row>
    <row r="242" spans="1:9" ht="105">
      <c r="A242" s="1" t="s">
        <v>301</v>
      </c>
      <c r="B242" s="4" t="s">
        <v>302</v>
      </c>
      <c r="C242" s="23" t="s">
        <v>1032</v>
      </c>
      <c r="D242" s="223">
        <v>0</v>
      </c>
      <c r="E242" s="32" t="s">
        <v>2305</v>
      </c>
      <c r="F242" s="33" t="s">
        <v>1033</v>
      </c>
      <c r="G242" s="254"/>
      <c r="H242" s="179"/>
    </row>
    <row r="243" spans="1:9" ht="47.25" hidden="1">
      <c r="A243" s="19" t="s">
        <v>303</v>
      </c>
      <c r="B243" s="4" t="s">
        <v>304</v>
      </c>
      <c r="C243" s="13"/>
      <c r="D243" s="14"/>
      <c r="E243" s="14"/>
      <c r="F243" s="14"/>
      <c r="G243" s="14"/>
      <c r="H243" s="10"/>
      <c r="I243"/>
    </row>
    <row r="244" spans="1:9" ht="15.75" hidden="1">
      <c r="A244" s="19" t="s">
        <v>37</v>
      </c>
      <c r="B244" s="320" t="s">
        <v>305</v>
      </c>
      <c r="C244" s="321"/>
      <c r="D244" s="321"/>
      <c r="E244" s="321"/>
      <c r="F244" s="321"/>
      <c r="G244" s="301"/>
      <c r="H244" s="10"/>
      <c r="I244"/>
    </row>
    <row r="245" spans="1:9" ht="31.5" hidden="1">
      <c r="A245" s="19" t="s">
        <v>306</v>
      </c>
      <c r="B245" s="2" t="s">
        <v>662</v>
      </c>
      <c r="C245" s="13"/>
      <c r="D245" s="14"/>
      <c r="E245" s="14"/>
      <c r="F245" s="14"/>
      <c r="G245" s="14"/>
      <c r="H245" s="10"/>
      <c r="I245"/>
    </row>
    <row r="246" spans="1:9" ht="47.25" hidden="1">
      <c r="A246" s="19" t="s">
        <v>307</v>
      </c>
      <c r="B246" s="2" t="s">
        <v>308</v>
      </c>
      <c r="C246" s="13"/>
      <c r="D246" s="14"/>
      <c r="E246" s="14"/>
      <c r="F246" s="14"/>
      <c r="G246" s="14"/>
      <c r="H246" s="10"/>
      <c r="I246"/>
    </row>
    <row r="247" spans="1:9" ht="31.5" hidden="1">
      <c r="A247" s="19" t="s">
        <v>309</v>
      </c>
      <c r="B247" s="2" t="s">
        <v>663</v>
      </c>
      <c r="C247" s="13"/>
      <c r="D247" s="14"/>
      <c r="E247" s="14"/>
      <c r="F247" s="14"/>
      <c r="G247" s="14"/>
      <c r="H247" s="10"/>
      <c r="I247"/>
    </row>
    <row r="248" spans="1:9" ht="63" hidden="1">
      <c r="A248" s="19" t="s">
        <v>310</v>
      </c>
      <c r="B248" s="2" t="s">
        <v>1034</v>
      </c>
      <c r="C248" s="13"/>
      <c r="D248" s="14"/>
      <c r="E248" s="14"/>
      <c r="F248" s="14"/>
      <c r="G248" s="14"/>
      <c r="H248" s="10"/>
      <c r="I248"/>
    </row>
    <row r="249" spans="1:9" ht="15.75" hidden="1">
      <c r="A249" s="19" t="s">
        <v>38</v>
      </c>
      <c r="B249" s="320" t="s">
        <v>39</v>
      </c>
      <c r="C249" s="321"/>
      <c r="D249" s="321"/>
      <c r="E249" s="321"/>
      <c r="F249" s="321"/>
      <c r="G249" s="301"/>
      <c r="H249" s="10"/>
      <c r="I249"/>
    </row>
    <row r="250" spans="1:9" ht="31.5" hidden="1">
      <c r="A250" s="19" t="s">
        <v>312</v>
      </c>
      <c r="B250" s="2" t="s">
        <v>664</v>
      </c>
      <c r="C250" s="13"/>
      <c r="D250" s="14"/>
      <c r="E250" s="14"/>
      <c r="F250" s="14"/>
      <c r="G250" s="14"/>
      <c r="H250" s="10"/>
      <c r="I250"/>
    </row>
    <row r="251" spans="1:9" ht="31.5" hidden="1">
      <c r="A251" s="19" t="s">
        <v>313</v>
      </c>
      <c r="B251" s="2" t="s">
        <v>314</v>
      </c>
      <c r="C251" s="13"/>
      <c r="D251" s="14"/>
      <c r="E251" s="14"/>
      <c r="F251" s="14"/>
      <c r="G251" s="14"/>
      <c r="H251" s="10"/>
      <c r="I251"/>
    </row>
    <row r="252" spans="1:9" ht="31.5" hidden="1">
      <c r="A252" s="19" t="s">
        <v>315</v>
      </c>
      <c r="B252" s="2" t="s">
        <v>316</v>
      </c>
      <c r="C252" s="13"/>
      <c r="D252" s="14"/>
      <c r="E252" s="14"/>
      <c r="F252" s="14"/>
      <c r="G252" s="14"/>
      <c r="H252" s="10"/>
      <c r="I252"/>
    </row>
    <row r="253" spans="1:9" ht="47.25" hidden="1">
      <c r="A253" s="19" t="s">
        <v>317</v>
      </c>
      <c r="B253" s="6" t="s">
        <v>670</v>
      </c>
      <c r="C253" s="13"/>
      <c r="D253" s="14"/>
      <c r="E253" s="14"/>
      <c r="F253" s="14"/>
      <c r="G253" s="14"/>
      <c r="H253" s="10"/>
      <c r="I253"/>
    </row>
    <row r="254" spans="1:9" ht="31.5" hidden="1">
      <c r="A254" s="19" t="s">
        <v>318</v>
      </c>
      <c r="B254" s="2" t="s">
        <v>678</v>
      </c>
      <c r="C254" s="13"/>
      <c r="D254" s="14"/>
      <c r="E254" s="14"/>
      <c r="F254" s="14"/>
      <c r="G254" s="14"/>
      <c r="H254" s="10"/>
      <c r="I254"/>
    </row>
    <row r="255" spans="1:9" ht="15.75" hidden="1">
      <c r="A255" s="19" t="s">
        <v>40</v>
      </c>
      <c r="B255" s="320" t="s">
        <v>319</v>
      </c>
      <c r="C255" s="321"/>
      <c r="D255" s="321"/>
      <c r="E255" s="321"/>
      <c r="F255" s="321"/>
      <c r="G255" s="301"/>
      <c r="H255" s="10"/>
      <c r="I255"/>
    </row>
    <row r="256" spans="1:9" ht="31.5" hidden="1">
      <c r="A256" s="19" t="s">
        <v>320</v>
      </c>
      <c r="B256" s="2" t="s">
        <v>321</v>
      </c>
      <c r="C256" s="13"/>
      <c r="D256" s="14"/>
      <c r="E256" s="14"/>
      <c r="F256" s="14"/>
      <c r="G256" s="14"/>
      <c r="H256" s="10"/>
      <c r="I256"/>
    </row>
    <row r="257" spans="1:9" ht="31.5" hidden="1">
      <c r="A257" s="19" t="s">
        <v>322</v>
      </c>
      <c r="B257" s="2" t="s">
        <v>323</v>
      </c>
      <c r="C257" s="13"/>
      <c r="D257" s="14"/>
      <c r="E257" s="14"/>
      <c r="F257" s="14"/>
      <c r="G257" s="14"/>
      <c r="H257" s="10"/>
      <c r="I257"/>
    </row>
    <row r="258" spans="1:9" ht="31.5" hidden="1">
      <c r="A258" s="19" t="s">
        <v>324</v>
      </c>
      <c r="B258" s="2" t="s">
        <v>325</v>
      </c>
      <c r="C258" s="13"/>
      <c r="D258" s="14"/>
      <c r="E258" s="14"/>
      <c r="F258" s="14"/>
      <c r="G258" s="14"/>
      <c r="H258" s="10"/>
      <c r="I258"/>
    </row>
    <row r="259" spans="1:9" ht="63" hidden="1">
      <c r="A259" s="61" t="s">
        <v>1945</v>
      </c>
      <c r="B259" s="2" t="s">
        <v>1399</v>
      </c>
      <c r="C259" s="13"/>
      <c r="D259" s="14"/>
      <c r="E259" s="14"/>
      <c r="F259" s="14"/>
      <c r="G259" s="14"/>
      <c r="H259" s="10"/>
      <c r="I259"/>
    </row>
    <row r="260" spans="1:9" ht="47.25" hidden="1">
      <c r="A260" s="61" t="s">
        <v>1946</v>
      </c>
      <c r="B260" s="2" t="s">
        <v>1403</v>
      </c>
      <c r="C260" s="13"/>
      <c r="D260" s="14"/>
      <c r="E260" s="14"/>
      <c r="F260" s="14"/>
      <c r="G260" s="14"/>
      <c r="H260" s="10"/>
      <c r="I260"/>
    </row>
    <row r="261" spans="1:9" ht="15.75" hidden="1">
      <c r="A261" s="10"/>
      <c r="B261" s="325" t="s">
        <v>41</v>
      </c>
      <c r="C261" s="326"/>
      <c r="D261" s="326"/>
      <c r="E261" s="326"/>
      <c r="F261" s="326"/>
      <c r="G261" s="311"/>
      <c r="H261" s="10"/>
      <c r="I261"/>
    </row>
    <row r="262" spans="1:9" ht="15.75" hidden="1">
      <c r="A262" s="19" t="s">
        <v>42</v>
      </c>
      <c r="B262" s="320" t="s">
        <v>43</v>
      </c>
      <c r="C262" s="321"/>
      <c r="D262" s="321"/>
      <c r="E262" s="321"/>
      <c r="F262" s="321"/>
      <c r="G262" s="301"/>
      <c r="H262" s="10"/>
      <c r="I262"/>
    </row>
    <row r="263" spans="1:9" ht="47.25" hidden="1">
      <c r="A263" s="19" t="s">
        <v>326</v>
      </c>
      <c r="B263" s="2" t="s">
        <v>681</v>
      </c>
      <c r="C263" s="13"/>
      <c r="D263" s="14"/>
      <c r="E263" s="14"/>
      <c r="F263" s="14"/>
      <c r="G263" s="14"/>
      <c r="H263" s="10"/>
      <c r="I263"/>
    </row>
    <row r="264" spans="1:9" ht="63" hidden="1">
      <c r="A264" s="19" t="s">
        <v>327</v>
      </c>
      <c r="B264" s="2" t="s">
        <v>328</v>
      </c>
      <c r="C264" s="13"/>
      <c r="D264" s="14"/>
      <c r="E264" s="14"/>
      <c r="F264" s="14"/>
      <c r="G264" s="14"/>
      <c r="H264" s="10"/>
      <c r="I264"/>
    </row>
    <row r="265" spans="1:9" ht="47.25" hidden="1">
      <c r="A265" s="19" t="s">
        <v>329</v>
      </c>
      <c r="B265" s="2" t="s">
        <v>330</v>
      </c>
      <c r="C265" s="13"/>
      <c r="D265" s="14"/>
      <c r="E265" s="14"/>
      <c r="F265" s="14"/>
      <c r="G265" s="14"/>
      <c r="H265" s="10"/>
      <c r="I265"/>
    </row>
    <row r="266" spans="1:9" ht="47.25" hidden="1">
      <c r="A266" s="19" t="s">
        <v>331</v>
      </c>
      <c r="B266" s="2" t="s">
        <v>721</v>
      </c>
      <c r="C266" s="13"/>
      <c r="D266" s="14"/>
      <c r="E266" s="14"/>
      <c r="F266" s="14"/>
      <c r="G266" s="14"/>
      <c r="H266" s="10"/>
      <c r="I266"/>
    </row>
    <row r="267" spans="1:9" ht="47.25" hidden="1">
      <c r="A267" s="19" t="s">
        <v>332</v>
      </c>
      <c r="B267" s="2" t="s">
        <v>333</v>
      </c>
      <c r="C267" s="13"/>
      <c r="D267" s="14"/>
      <c r="E267" s="14"/>
      <c r="F267" s="14"/>
      <c r="G267" s="14"/>
      <c r="H267" s="10"/>
      <c r="I267"/>
    </row>
    <row r="268" spans="1:9" ht="47.25" hidden="1">
      <c r="A268" s="19" t="s">
        <v>334</v>
      </c>
      <c r="B268" s="2" t="s">
        <v>335</v>
      </c>
      <c r="C268" s="13"/>
      <c r="D268" s="14"/>
      <c r="E268" s="14"/>
      <c r="F268" s="14"/>
      <c r="G268" s="14"/>
      <c r="H268" s="10"/>
      <c r="I268"/>
    </row>
    <row r="269" spans="1:9" ht="15.75">
      <c r="A269" s="1" t="s">
        <v>44</v>
      </c>
      <c r="B269" s="320" t="s">
        <v>45</v>
      </c>
      <c r="C269" s="321"/>
      <c r="D269" s="321"/>
      <c r="E269" s="321"/>
      <c r="F269" s="321"/>
      <c r="G269" s="301"/>
      <c r="H269" s="179">
        <f>SUM(D270:D290)</f>
        <v>0</v>
      </c>
      <c r="I269" s="165">
        <f>COUNT(D270:D290)*2</f>
        <v>42</v>
      </c>
    </row>
    <row r="270" spans="1:9" ht="94.5">
      <c r="A270" s="1" t="s">
        <v>336</v>
      </c>
      <c r="B270" s="2" t="s">
        <v>1035</v>
      </c>
      <c r="C270" s="80" t="s">
        <v>1036</v>
      </c>
      <c r="D270" s="234">
        <v>0</v>
      </c>
      <c r="E270" s="68" t="s">
        <v>2284</v>
      </c>
      <c r="F270" s="68" t="s">
        <v>1037</v>
      </c>
      <c r="G270" s="254"/>
      <c r="H270" s="179"/>
    </row>
    <row r="271" spans="1:9" ht="90">
      <c r="A271" s="1"/>
      <c r="B271" s="2"/>
      <c r="C271" s="68" t="s">
        <v>1038</v>
      </c>
      <c r="D271" s="234">
        <v>0</v>
      </c>
      <c r="E271" s="68" t="s">
        <v>2284</v>
      </c>
      <c r="F271" s="68" t="s">
        <v>1039</v>
      </c>
      <c r="G271" s="254"/>
      <c r="H271" s="179"/>
    </row>
    <row r="272" spans="1:9" ht="45">
      <c r="A272" s="1"/>
      <c r="B272" s="2"/>
      <c r="C272" s="68" t="s">
        <v>1040</v>
      </c>
      <c r="D272" s="234">
        <v>0</v>
      </c>
      <c r="E272" s="68" t="s">
        <v>2284</v>
      </c>
      <c r="F272" s="68" t="s">
        <v>1041</v>
      </c>
      <c r="G272" s="254"/>
      <c r="H272" s="179"/>
    </row>
    <row r="273" spans="1:8" ht="45">
      <c r="A273" s="1"/>
      <c r="B273" s="2"/>
      <c r="C273" s="68" t="s">
        <v>1042</v>
      </c>
      <c r="D273" s="234">
        <v>0</v>
      </c>
      <c r="E273" s="68" t="s">
        <v>2284</v>
      </c>
      <c r="F273" s="68" t="s">
        <v>1043</v>
      </c>
      <c r="G273" s="254"/>
      <c r="H273" s="179"/>
    </row>
    <row r="274" spans="1:8" ht="15.75">
      <c r="A274" s="1"/>
      <c r="B274" s="2"/>
      <c r="C274" s="68" t="s">
        <v>1044</v>
      </c>
      <c r="D274" s="234">
        <v>0</v>
      </c>
      <c r="E274" s="68" t="s">
        <v>2284</v>
      </c>
      <c r="F274" s="68" t="s">
        <v>1045</v>
      </c>
      <c r="G274" s="254"/>
      <c r="H274" s="179"/>
    </row>
    <row r="275" spans="1:8" ht="45">
      <c r="A275" s="1"/>
      <c r="B275" s="2"/>
      <c r="C275" s="68" t="s">
        <v>1046</v>
      </c>
      <c r="D275" s="234">
        <v>0</v>
      </c>
      <c r="E275" s="68" t="s">
        <v>2284</v>
      </c>
      <c r="F275" s="82" t="s">
        <v>1047</v>
      </c>
      <c r="G275" s="254"/>
      <c r="H275" s="179"/>
    </row>
    <row r="276" spans="1:8" ht="63">
      <c r="A276" s="1" t="s">
        <v>337</v>
      </c>
      <c r="B276" s="2" t="s">
        <v>338</v>
      </c>
      <c r="C276" s="83" t="s">
        <v>1048</v>
      </c>
      <c r="D276" s="228">
        <v>0</v>
      </c>
      <c r="E276" s="68" t="s">
        <v>1057</v>
      </c>
      <c r="F276" s="83" t="s">
        <v>2165</v>
      </c>
      <c r="G276" s="254"/>
      <c r="H276" s="179"/>
    </row>
    <row r="277" spans="1:8" ht="330">
      <c r="A277" s="1"/>
      <c r="B277" s="2"/>
      <c r="C277" s="82" t="s">
        <v>2166</v>
      </c>
      <c r="D277" s="234">
        <v>0</v>
      </c>
      <c r="E277" s="68" t="s">
        <v>1057</v>
      </c>
      <c r="F277" s="80" t="s">
        <v>1049</v>
      </c>
      <c r="G277" s="254" t="s">
        <v>2624</v>
      </c>
      <c r="H277" s="179"/>
    </row>
    <row r="278" spans="1:8" ht="240">
      <c r="A278" s="1"/>
      <c r="B278" s="2"/>
      <c r="C278" s="83" t="s">
        <v>1050</v>
      </c>
      <c r="D278" s="228">
        <v>0</v>
      </c>
      <c r="E278" s="68" t="s">
        <v>1057</v>
      </c>
      <c r="F278" s="83" t="s">
        <v>1051</v>
      </c>
      <c r="G278" s="254"/>
      <c r="H278" s="179"/>
    </row>
    <row r="279" spans="1:8" ht="60">
      <c r="A279" s="1"/>
      <c r="B279" s="2"/>
      <c r="C279" s="82" t="s">
        <v>1052</v>
      </c>
      <c r="D279" s="228">
        <v>0</v>
      </c>
      <c r="E279" s="68" t="s">
        <v>1057</v>
      </c>
      <c r="F279" s="80" t="s">
        <v>1053</v>
      </c>
      <c r="G279" s="254"/>
      <c r="H279" s="179"/>
    </row>
    <row r="280" spans="1:8" ht="120">
      <c r="A280" s="1"/>
      <c r="B280" s="2"/>
      <c r="C280" s="82" t="s">
        <v>1054</v>
      </c>
      <c r="D280" s="228">
        <v>0</v>
      </c>
      <c r="E280" s="68" t="s">
        <v>1057</v>
      </c>
      <c r="F280" s="80" t="s">
        <v>1055</v>
      </c>
      <c r="G280" s="254"/>
      <c r="H280" s="179"/>
    </row>
    <row r="281" spans="1:8" ht="180">
      <c r="A281" s="1"/>
      <c r="B281" s="2"/>
      <c r="C281" s="82" t="s">
        <v>1056</v>
      </c>
      <c r="D281" s="234">
        <v>0</v>
      </c>
      <c r="E281" s="68" t="s">
        <v>1057</v>
      </c>
      <c r="F281" s="80" t="s">
        <v>1058</v>
      </c>
      <c r="G281" s="254"/>
      <c r="H281" s="179"/>
    </row>
    <row r="282" spans="1:8" ht="47.25">
      <c r="A282" s="1" t="s">
        <v>339</v>
      </c>
      <c r="B282" s="2" t="s">
        <v>340</v>
      </c>
      <c r="C282" s="84" t="s">
        <v>2319</v>
      </c>
      <c r="D282" s="234">
        <v>0</v>
      </c>
      <c r="E282" s="72" t="s">
        <v>2290</v>
      </c>
      <c r="F282" s="72" t="s">
        <v>731</v>
      </c>
      <c r="G282" s="254"/>
      <c r="H282" s="179"/>
    </row>
    <row r="283" spans="1:8" ht="75">
      <c r="A283" s="1"/>
      <c r="B283" s="2"/>
      <c r="C283" s="84" t="s">
        <v>2167</v>
      </c>
      <c r="D283" s="234">
        <v>0</v>
      </c>
      <c r="E283" s="72" t="s">
        <v>2284</v>
      </c>
      <c r="F283" s="80" t="s">
        <v>1059</v>
      </c>
      <c r="G283" s="254"/>
      <c r="H283" s="179"/>
    </row>
    <row r="284" spans="1:8" ht="45">
      <c r="A284" s="1"/>
      <c r="B284" s="2"/>
      <c r="C284" s="84" t="s">
        <v>2168</v>
      </c>
      <c r="D284" s="234">
        <v>0</v>
      </c>
      <c r="E284" s="72" t="s">
        <v>2284</v>
      </c>
      <c r="F284" s="80" t="s">
        <v>1060</v>
      </c>
      <c r="G284" s="254"/>
      <c r="H284" s="179"/>
    </row>
    <row r="285" spans="1:8" ht="15.75">
      <c r="A285" s="1"/>
      <c r="B285" s="2"/>
      <c r="C285" s="84" t="s">
        <v>2169</v>
      </c>
      <c r="D285" s="234">
        <v>0</v>
      </c>
      <c r="E285" s="72" t="s">
        <v>2284</v>
      </c>
      <c r="F285" s="80" t="s">
        <v>1061</v>
      </c>
      <c r="G285" s="254"/>
      <c r="H285" s="179"/>
    </row>
    <row r="286" spans="1:8" ht="90">
      <c r="A286" s="1"/>
      <c r="B286" s="2"/>
      <c r="C286" s="84" t="s">
        <v>2170</v>
      </c>
      <c r="D286" s="234">
        <v>0</v>
      </c>
      <c r="E286" s="72" t="s">
        <v>2284</v>
      </c>
      <c r="F286" s="80" t="s">
        <v>1062</v>
      </c>
      <c r="G286" s="254"/>
      <c r="H286" s="179"/>
    </row>
    <row r="287" spans="1:8" ht="45">
      <c r="A287" s="1"/>
      <c r="B287" s="2"/>
      <c r="C287" s="84" t="s">
        <v>1063</v>
      </c>
      <c r="D287" s="234">
        <v>0</v>
      </c>
      <c r="E287" s="72" t="s">
        <v>2284</v>
      </c>
      <c r="F287" s="80" t="s">
        <v>1064</v>
      </c>
      <c r="G287" s="254" t="s">
        <v>2625</v>
      </c>
      <c r="H287" s="179"/>
    </row>
    <row r="288" spans="1:8" ht="30">
      <c r="A288" s="1"/>
      <c r="B288" s="2"/>
      <c r="C288" s="84" t="s">
        <v>1065</v>
      </c>
      <c r="D288" s="234">
        <v>0</v>
      </c>
      <c r="E288" s="72" t="s">
        <v>2284</v>
      </c>
      <c r="F288" s="80" t="s">
        <v>1066</v>
      </c>
      <c r="G288" s="254"/>
      <c r="H288" s="179"/>
    </row>
    <row r="289" spans="1:9" ht="45">
      <c r="A289" s="1"/>
      <c r="B289" s="2"/>
      <c r="C289" s="84" t="s">
        <v>1067</v>
      </c>
      <c r="D289" s="234">
        <v>0</v>
      </c>
      <c r="E289" s="72" t="s">
        <v>2284</v>
      </c>
      <c r="F289" s="80" t="s">
        <v>1068</v>
      </c>
      <c r="G289" s="254"/>
      <c r="H289" s="179"/>
    </row>
    <row r="290" spans="1:9" ht="30">
      <c r="A290" s="1"/>
      <c r="B290" s="2"/>
      <c r="C290" s="13" t="s">
        <v>2171</v>
      </c>
      <c r="D290" s="234">
        <v>0</v>
      </c>
      <c r="E290" s="72" t="s">
        <v>2284</v>
      </c>
      <c r="F290" s="80"/>
      <c r="G290" s="254"/>
      <c r="H290" s="179"/>
    </row>
    <row r="291" spans="1:9" ht="15.75">
      <c r="A291" s="1" t="s">
        <v>46</v>
      </c>
      <c r="B291" s="320" t="s">
        <v>341</v>
      </c>
      <c r="C291" s="321"/>
      <c r="D291" s="321"/>
      <c r="E291" s="321"/>
      <c r="F291" s="321"/>
      <c r="G291" s="301"/>
      <c r="H291" s="179">
        <f>SUM(D292:D295)</f>
        <v>0</v>
      </c>
      <c r="I291" s="165">
        <f>COUNT(D292:D295)*2</f>
        <v>8</v>
      </c>
    </row>
    <row r="292" spans="1:9" ht="31.5">
      <c r="A292" s="1" t="s">
        <v>342</v>
      </c>
      <c r="B292" s="2" t="s">
        <v>737</v>
      </c>
      <c r="C292" s="23" t="s">
        <v>1069</v>
      </c>
      <c r="D292" s="223">
        <v>0</v>
      </c>
      <c r="E292" s="31" t="s">
        <v>2285</v>
      </c>
      <c r="F292" s="31"/>
      <c r="G292" s="254"/>
      <c r="H292" s="179"/>
    </row>
    <row r="293" spans="1:9" ht="30">
      <c r="A293" s="1"/>
      <c r="B293" s="2"/>
      <c r="C293" s="81" t="s">
        <v>1070</v>
      </c>
      <c r="D293" s="223">
        <v>0</v>
      </c>
      <c r="E293" s="31" t="s">
        <v>2285</v>
      </c>
      <c r="F293" s="31"/>
      <c r="G293" s="254"/>
      <c r="H293" s="179"/>
    </row>
    <row r="294" spans="1:9" ht="75">
      <c r="A294" s="1"/>
      <c r="B294" s="2"/>
      <c r="C294" s="23" t="s">
        <v>1071</v>
      </c>
      <c r="D294" s="223">
        <v>0</v>
      </c>
      <c r="E294" s="31" t="s">
        <v>2285</v>
      </c>
      <c r="F294" s="23" t="s">
        <v>1072</v>
      </c>
      <c r="G294" s="254"/>
      <c r="H294" s="179"/>
    </row>
    <row r="295" spans="1:9" ht="30">
      <c r="A295" s="1"/>
      <c r="B295" s="2"/>
      <c r="C295" s="23" t="s">
        <v>1073</v>
      </c>
      <c r="D295" s="223">
        <v>0</v>
      </c>
      <c r="E295" s="31" t="s">
        <v>2285</v>
      </c>
      <c r="F295" s="23"/>
      <c r="G295" s="254"/>
      <c r="H295" s="179"/>
    </row>
    <row r="296" spans="1:9" ht="63" hidden="1">
      <c r="A296" s="19" t="s">
        <v>343</v>
      </c>
      <c r="B296" s="2" t="s">
        <v>738</v>
      </c>
      <c r="C296" s="13"/>
      <c r="D296" s="14"/>
      <c r="E296" s="14"/>
      <c r="F296" s="14"/>
      <c r="G296" s="14"/>
      <c r="H296" s="10"/>
      <c r="I296"/>
    </row>
    <row r="297" spans="1:9" ht="31.5" hidden="1">
      <c r="A297" s="19" t="s">
        <v>344</v>
      </c>
      <c r="B297" s="2" t="s">
        <v>739</v>
      </c>
      <c r="C297" s="13"/>
      <c r="D297" s="14"/>
      <c r="E297" s="14"/>
      <c r="F297" s="14"/>
      <c r="G297" s="14"/>
      <c r="H297" s="10"/>
      <c r="I297"/>
    </row>
    <row r="298" spans="1:9" ht="15.75" hidden="1">
      <c r="A298" s="19" t="s">
        <v>47</v>
      </c>
      <c r="B298" s="320" t="s">
        <v>345</v>
      </c>
      <c r="C298" s="321"/>
      <c r="D298" s="321"/>
      <c r="E298" s="321"/>
      <c r="F298" s="321"/>
      <c r="G298" s="301"/>
      <c r="H298" s="10"/>
      <c r="I298"/>
    </row>
    <row r="299" spans="1:9" ht="31.5" hidden="1">
      <c r="A299" s="19" t="s">
        <v>346</v>
      </c>
      <c r="B299" s="4" t="s">
        <v>347</v>
      </c>
      <c r="C299" s="13"/>
      <c r="D299" s="14"/>
      <c r="E299" s="14"/>
      <c r="F299" s="14"/>
      <c r="G299" s="14"/>
      <c r="H299" s="10"/>
      <c r="I299"/>
    </row>
    <row r="300" spans="1:9" ht="60" hidden="1">
      <c r="A300" s="19" t="s">
        <v>348</v>
      </c>
      <c r="B300" s="41" t="s">
        <v>349</v>
      </c>
      <c r="C300" s="13"/>
      <c r="D300" s="14"/>
      <c r="E300" s="14"/>
      <c r="F300" s="14"/>
      <c r="G300" s="14"/>
      <c r="H300" s="10"/>
      <c r="I300"/>
    </row>
    <row r="301" spans="1:9" ht="31.5" hidden="1">
      <c r="A301" s="19" t="s">
        <v>350</v>
      </c>
      <c r="B301" s="3" t="s">
        <v>1074</v>
      </c>
      <c r="C301" s="13"/>
      <c r="D301" s="14"/>
      <c r="E301" s="14"/>
      <c r="F301" s="14"/>
      <c r="G301" s="14"/>
      <c r="H301" s="10"/>
      <c r="I301"/>
    </row>
    <row r="302" spans="1:9" ht="47.25" hidden="1">
      <c r="A302" s="19" t="s">
        <v>351</v>
      </c>
      <c r="B302" s="4" t="s">
        <v>754</v>
      </c>
      <c r="C302" s="13"/>
      <c r="D302" s="14"/>
      <c r="E302" s="14"/>
      <c r="F302" s="14"/>
      <c r="G302" s="14"/>
      <c r="H302" s="10"/>
      <c r="I302"/>
    </row>
    <row r="303" spans="1:9" ht="47.25" hidden="1">
      <c r="A303" s="19" t="s">
        <v>352</v>
      </c>
      <c r="B303" s="4" t="s">
        <v>755</v>
      </c>
      <c r="C303" s="13"/>
      <c r="D303" s="14"/>
      <c r="E303" s="14"/>
      <c r="F303" s="14"/>
      <c r="G303" s="14"/>
      <c r="H303" s="10"/>
      <c r="I303"/>
    </row>
    <row r="304" spans="1:9" ht="31.5" hidden="1">
      <c r="A304" s="19" t="s">
        <v>353</v>
      </c>
      <c r="B304" s="4" t="s">
        <v>757</v>
      </c>
      <c r="C304" s="13"/>
      <c r="D304" s="14"/>
      <c r="E304" s="10"/>
      <c r="F304" s="10"/>
      <c r="G304" s="14"/>
      <c r="H304" s="10"/>
      <c r="I304"/>
    </row>
    <row r="305" spans="1:8" customFormat="1" ht="15.75" hidden="1">
      <c r="A305" s="19" t="s">
        <v>48</v>
      </c>
      <c r="B305" s="320" t="s">
        <v>769</v>
      </c>
      <c r="C305" s="321"/>
      <c r="D305" s="321"/>
      <c r="E305" s="321"/>
      <c r="F305" s="321"/>
      <c r="G305" s="301"/>
      <c r="H305" s="10"/>
    </row>
    <row r="306" spans="1:8" customFormat="1" ht="31.5" hidden="1">
      <c r="A306" s="19" t="s">
        <v>354</v>
      </c>
      <c r="B306" s="4" t="s">
        <v>355</v>
      </c>
      <c r="C306" s="13"/>
      <c r="D306" s="14"/>
      <c r="E306" s="14"/>
      <c r="F306" s="14"/>
      <c r="G306" s="14"/>
      <c r="H306" s="10"/>
    </row>
    <row r="307" spans="1:8" customFormat="1" ht="31.5" hidden="1">
      <c r="A307" s="19" t="s">
        <v>356</v>
      </c>
      <c r="B307" s="4" t="s">
        <v>774</v>
      </c>
      <c r="C307" s="13"/>
      <c r="D307" s="14"/>
      <c r="E307" s="14"/>
      <c r="F307" s="14"/>
      <c r="G307" s="14"/>
      <c r="H307" s="10"/>
    </row>
    <row r="308" spans="1:8" customFormat="1" ht="31.5" hidden="1">
      <c r="A308" s="19" t="s">
        <v>357</v>
      </c>
      <c r="B308" s="4" t="s">
        <v>2177</v>
      </c>
      <c r="C308" s="13"/>
      <c r="D308" s="14"/>
      <c r="E308" s="14"/>
      <c r="F308" s="14"/>
      <c r="G308" s="14"/>
      <c r="H308" s="10"/>
    </row>
    <row r="309" spans="1:8" customFormat="1" ht="31.5" hidden="1">
      <c r="A309" s="19" t="s">
        <v>358</v>
      </c>
      <c r="B309" s="4" t="s">
        <v>786</v>
      </c>
      <c r="C309" s="13"/>
      <c r="D309" s="14"/>
      <c r="E309" s="14"/>
      <c r="F309" s="14"/>
      <c r="G309" s="14"/>
      <c r="H309" s="10"/>
    </row>
    <row r="310" spans="1:8" customFormat="1" ht="31.5" hidden="1">
      <c r="A310" s="19" t="s">
        <v>359</v>
      </c>
      <c r="B310" s="4" t="s">
        <v>791</v>
      </c>
      <c r="C310" s="13"/>
      <c r="D310" s="14"/>
      <c r="E310" s="14"/>
      <c r="F310" s="14"/>
      <c r="G310" s="14"/>
      <c r="H310" s="10"/>
    </row>
    <row r="311" spans="1:8" customFormat="1" ht="15.75" hidden="1">
      <c r="A311" s="19" t="s">
        <v>49</v>
      </c>
      <c r="B311" s="320" t="s">
        <v>50</v>
      </c>
      <c r="C311" s="321"/>
      <c r="D311" s="321"/>
      <c r="E311" s="321"/>
      <c r="F311" s="321"/>
      <c r="G311" s="301"/>
      <c r="H311" s="10"/>
    </row>
    <row r="312" spans="1:8" customFormat="1" ht="31.5" hidden="1">
      <c r="A312" s="19" t="s">
        <v>360</v>
      </c>
      <c r="B312" s="4" t="s">
        <v>361</v>
      </c>
      <c r="C312" s="13"/>
      <c r="D312" s="14"/>
      <c r="E312" s="14"/>
      <c r="F312" s="14"/>
      <c r="G312" s="14"/>
      <c r="H312" s="10"/>
    </row>
    <row r="313" spans="1:8" customFormat="1" ht="31.5" hidden="1">
      <c r="A313" s="19" t="s">
        <v>362</v>
      </c>
      <c r="B313" s="4" t="s">
        <v>363</v>
      </c>
      <c r="C313" s="13"/>
      <c r="D313" s="14"/>
      <c r="E313" s="14"/>
      <c r="F313" s="14"/>
      <c r="G313" s="63"/>
      <c r="H313" s="10"/>
    </row>
    <row r="314" spans="1:8" customFormat="1" ht="31.5" hidden="1">
      <c r="A314" s="19" t="s">
        <v>364</v>
      </c>
      <c r="B314" s="4" t="s">
        <v>365</v>
      </c>
      <c r="C314" s="13"/>
      <c r="D314" s="14"/>
      <c r="E314" s="14"/>
      <c r="F314" s="14"/>
      <c r="G314" s="14"/>
      <c r="H314" s="10"/>
    </row>
    <row r="315" spans="1:8" customFormat="1" ht="31.5" hidden="1">
      <c r="A315" s="19" t="s">
        <v>366</v>
      </c>
      <c r="B315" s="4" t="s">
        <v>367</v>
      </c>
      <c r="C315" s="13"/>
      <c r="D315" s="14"/>
      <c r="E315" s="14"/>
      <c r="F315" s="14"/>
      <c r="G315" s="14"/>
      <c r="H315" s="10"/>
    </row>
    <row r="316" spans="1:8" customFormat="1" ht="18.75" hidden="1">
      <c r="A316" s="19"/>
      <c r="B316" s="322" t="s">
        <v>51</v>
      </c>
      <c r="C316" s="323"/>
      <c r="D316" s="323"/>
      <c r="E316" s="323"/>
      <c r="F316" s="323"/>
      <c r="G316" s="324"/>
      <c r="H316" s="10"/>
    </row>
    <row r="317" spans="1:8" customFormat="1" ht="15.75" hidden="1">
      <c r="A317" s="19" t="s">
        <v>52</v>
      </c>
      <c r="B317" s="320" t="s">
        <v>368</v>
      </c>
      <c r="C317" s="321"/>
      <c r="D317" s="321"/>
      <c r="E317" s="321"/>
      <c r="F317" s="321"/>
      <c r="G317" s="301"/>
      <c r="H317" s="10"/>
    </row>
    <row r="318" spans="1:8" customFormat="1" ht="47.25" hidden="1">
      <c r="A318" s="19" t="s">
        <v>369</v>
      </c>
      <c r="B318" s="2" t="s">
        <v>96</v>
      </c>
      <c r="C318" s="13"/>
      <c r="D318" s="14"/>
      <c r="E318" s="14"/>
      <c r="F318" s="14"/>
      <c r="G318" s="14"/>
      <c r="H318" s="10"/>
    </row>
    <row r="319" spans="1:8" customFormat="1" ht="47.25" hidden="1">
      <c r="A319" s="19" t="s">
        <v>370</v>
      </c>
      <c r="B319" s="2" t="s">
        <v>98</v>
      </c>
      <c r="C319" s="13"/>
      <c r="D319" s="14"/>
      <c r="E319" s="14"/>
      <c r="F319" s="14"/>
      <c r="G319" s="14"/>
      <c r="H319" s="10"/>
    </row>
    <row r="320" spans="1:8" customFormat="1" ht="47.25" hidden="1">
      <c r="A320" s="19" t="s">
        <v>371</v>
      </c>
      <c r="B320" s="2" t="s">
        <v>100</v>
      </c>
      <c r="C320" s="13"/>
      <c r="D320" s="14"/>
      <c r="E320" s="14"/>
      <c r="F320" s="14"/>
      <c r="G320" s="14"/>
      <c r="H320" s="10"/>
    </row>
    <row r="321" spans="1:9" ht="47.25" hidden="1">
      <c r="A321" s="19" t="s">
        <v>372</v>
      </c>
      <c r="B321" s="2" t="s">
        <v>102</v>
      </c>
      <c r="C321" s="13"/>
      <c r="D321" s="14"/>
      <c r="E321" s="14"/>
      <c r="F321" s="14"/>
      <c r="G321" s="14"/>
      <c r="H321" s="10"/>
      <c r="I321"/>
    </row>
    <row r="322" spans="1:9" ht="47.25" hidden="1">
      <c r="A322" s="19" t="s">
        <v>373</v>
      </c>
      <c r="B322" s="2" t="s">
        <v>104</v>
      </c>
      <c r="C322" s="13"/>
      <c r="D322" s="14"/>
      <c r="E322" s="14"/>
      <c r="F322" s="14"/>
      <c r="G322" s="14"/>
      <c r="H322" s="10"/>
      <c r="I322"/>
    </row>
    <row r="323" spans="1:9" ht="47.25" hidden="1">
      <c r="A323" s="19" t="s">
        <v>374</v>
      </c>
      <c r="B323" s="2" t="s">
        <v>106</v>
      </c>
      <c r="C323" s="13"/>
      <c r="D323" s="14"/>
      <c r="E323" s="14"/>
      <c r="F323" s="14"/>
      <c r="G323" s="14"/>
      <c r="H323" s="10"/>
      <c r="I323"/>
    </row>
    <row r="324" spans="1:9" ht="47.25" hidden="1">
      <c r="A324" s="19" t="s">
        <v>375</v>
      </c>
      <c r="B324" s="2" t="s">
        <v>108</v>
      </c>
      <c r="C324" s="13"/>
      <c r="D324" s="14"/>
      <c r="E324" s="14"/>
      <c r="F324" s="14"/>
      <c r="G324" s="14"/>
      <c r="H324" s="10"/>
      <c r="I324"/>
    </row>
    <row r="325" spans="1:9" ht="78.75" hidden="1">
      <c r="A325" s="19" t="s">
        <v>376</v>
      </c>
      <c r="B325" s="2" t="s">
        <v>377</v>
      </c>
      <c r="C325" s="13"/>
      <c r="D325" s="14"/>
      <c r="E325" s="14"/>
      <c r="F325" s="14"/>
      <c r="G325" s="14"/>
      <c r="H325" s="10"/>
      <c r="I325"/>
    </row>
    <row r="326" spans="1:9" ht="47.25" hidden="1">
      <c r="A326" s="19" t="s">
        <v>378</v>
      </c>
      <c r="B326" s="4" t="s">
        <v>818</v>
      </c>
      <c r="C326" s="13"/>
      <c r="D326" s="14"/>
      <c r="E326" s="14"/>
      <c r="F326" s="14"/>
      <c r="G326" s="14"/>
      <c r="H326" s="10"/>
      <c r="I326"/>
    </row>
    <row r="327" spans="1:9" ht="47.25" hidden="1">
      <c r="A327" s="19" t="s">
        <v>379</v>
      </c>
      <c r="B327" s="2" t="s">
        <v>619</v>
      </c>
      <c r="C327" s="13"/>
      <c r="D327" s="14"/>
      <c r="E327" s="14"/>
      <c r="F327" s="14"/>
      <c r="G327" s="14"/>
      <c r="H327" s="10"/>
      <c r="I327"/>
    </row>
    <row r="328" spans="1:9" ht="31.5" hidden="1">
      <c r="A328" s="19" t="s">
        <v>380</v>
      </c>
      <c r="B328" s="2" t="s">
        <v>819</v>
      </c>
      <c r="C328" s="13"/>
      <c r="D328" s="14"/>
      <c r="E328" s="14"/>
      <c r="F328" s="14"/>
      <c r="G328" s="14"/>
      <c r="H328" s="10"/>
      <c r="I328"/>
    </row>
    <row r="329" spans="1:9" ht="31.5" hidden="1">
      <c r="A329" s="19" t="s">
        <v>381</v>
      </c>
      <c r="B329" s="2" t="s">
        <v>499</v>
      </c>
      <c r="C329" s="13"/>
      <c r="D329" s="14"/>
      <c r="E329" s="14"/>
      <c r="F329" s="14"/>
      <c r="G329" s="14"/>
      <c r="H329" s="10"/>
      <c r="I329"/>
    </row>
    <row r="330" spans="1:9" ht="47.25" hidden="1">
      <c r="A330" s="19" t="s">
        <v>382</v>
      </c>
      <c r="B330" s="2" t="s">
        <v>820</v>
      </c>
      <c r="C330" s="13"/>
      <c r="D330" s="14"/>
      <c r="E330" s="14"/>
      <c r="F330" s="14"/>
      <c r="G330" s="14"/>
      <c r="H330" s="10"/>
      <c r="I330"/>
    </row>
    <row r="331" spans="1:9" ht="31.5" hidden="1">
      <c r="A331" s="19" t="s">
        <v>383</v>
      </c>
      <c r="B331" s="2" t="s">
        <v>500</v>
      </c>
      <c r="C331" s="13"/>
      <c r="D331" s="14"/>
      <c r="E331" s="14"/>
      <c r="F331" s="14"/>
      <c r="G331" s="14"/>
      <c r="H331" s="10"/>
      <c r="I331"/>
    </row>
    <row r="332" spans="1:9" ht="18.75">
      <c r="A332" s="1"/>
      <c r="B332" s="318" t="s">
        <v>821</v>
      </c>
      <c r="C332" s="319"/>
      <c r="D332" s="319"/>
      <c r="E332" s="319"/>
      <c r="F332" s="319"/>
      <c r="G332" s="304"/>
      <c r="H332" s="179">
        <f>H336+H349+H357+H368+H380</f>
        <v>0</v>
      </c>
      <c r="I332" s="179">
        <f>I336+I349+I357+I368+I380</f>
        <v>94</v>
      </c>
    </row>
    <row r="333" spans="1:9" ht="15.75" hidden="1">
      <c r="A333" s="19" t="s">
        <v>53</v>
      </c>
      <c r="B333" s="320" t="s">
        <v>384</v>
      </c>
      <c r="C333" s="321"/>
      <c r="D333" s="321"/>
      <c r="E333" s="321"/>
      <c r="F333" s="321"/>
      <c r="G333" s="301"/>
      <c r="H333" s="10"/>
      <c r="I333"/>
    </row>
    <row r="334" spans="1:9" ht="47.25" hidden="1">
      <c r="A334" s="19" t="s">
        <v>385</v>
      </c>
      <c r="B334" s="2" t="s">
        <v>822</v>
      </c>
      <c r="C334" s="33"/>
      <c r="D334" s="31"/>
      <c r="E334" s="31"/>
      <c r="F334" s="13"/>
      <c r="G334" s="14"/>
      <c r="H334" s="10"/>
      <c r="I334"/>
    </row>
    <row r="335" spans="1:9" ht="47.25" hidden="1">
      <c r="A335" s="19" t="s">
        <v>386</v>
      </c>
      <c r="B335" s="2" t="s">
        <v>823</v>
      </c>
      <c r="C335" s="13"/>
      <c r="D335" s="14"/>
      <c r="E335" s="14"/>
      <c r="F335" s="14"/>
      <c r="G335" s="14"/>
      <c r="H335" s="10"/>
      <c r="I335"/>
    </row>
    <row r="336" spans="1:9" ht="15.75">
      <c r="A336" s="1" t="s">
        <v>54</v>
      </c>
      <c r="B336" s="320" t="s">
        <v>55</v>
      </c>
      <c r="C336" s="321"/>
      <c r="D336" s="321"/>
      <c r="E336" s="321"/>
      <c r="F336" s="321"/>
      <c r="G336" s="301"/>
      <c r="H336" s="179">
        <f>SUM(D337:D348)</f>
        <v>0</v>
      </c>
      <c r="I336" s="165">
        <f>COUNT(D337:D348)*2</f>
        <v>24</v>
      </c>
    </row>
    <row r="337" spans="1:9" ht="60">
      <c r="A337" s="1" t="s">
        <v>387</v>
      </c>
      <c r="B337" s="141" t="s">
        <v>2569</v>
      </c>
      <c r="C337" s="33" t="s">
        <v>2574</v>
      </c>
      <c r="D337" s="223">
        <v>0</v>
      </c>
      <c r="E337" s="31" t="s">
        <v>2286</v>
      </c>
      <c r="F337" s="13" t="s">
        <v>2573</v>
      </c>
      <c r="G337" s="254"/>
      <c r="H337" s="179"/>
    </row>
    <row r="338" spans="1:9" ht="30">
      <c r="A338" s="1"/>
      <c r="B338" s="2"/>
      <c r="C338" s="33" t="s">
        <v>826</v>
      </c>
      <c r="D338" s="223">
        <v>0</v>
      </c>
      <c r="E338" s="31" t="s">
        <v>2286</v>
      </c>
      <c r="F338" s="13" t="s">
        <v>827</v>
      </c>
      <c r="G338" s="254"/>
      <c r="H338" s="179"/>
    </row>
    <row r="339" spans="1:9" ht="45">
      <c r="A339" s="1"/>
      <c r="B339" s="2"/>
      <c r="C339" s="33" t="s">
        <v>828</v>
      </c>
      <c r="D339" s="223">
        <v>0</v>
      </c>
      <c r="E339" s="31" t="s">
        <v>2286</v>
      </c>
      <c r="F339" s="13" t="s">
        <v>829</v>
      </c>
      <c r="G339" s="254"/>
      <c r="H339" s="179"/>
    </row>
    <row r="340" spans="1:9" ht="45">
      <c r="A340" s="1"/>
      <c r="B340" s="2"/>
      <c r="C340" s="33" t="s">
        <v>832</v>
      </c>
      <c r="D340" s="223">
        <v>0</v>
      </c>
      <c r="E340" s="31" t="s">
        <v>2286</v>
      </c>
      <c r="F340" s="13" t="s">
        <v>833</v>
      </c>
      <c r="G340" s="254"/>
      <c r="H340" s="179"/>
    </row>
    <row r="341" spans="1:9" ht="15.75">
      <c r="A341" s="1"/>
      <c r="B341" s="2"/>
      <c r="C341" s="23" t="s">
        <v>1075</v>
      </c>
      <c r="D341" s="223">
        <v>0</v>
      </c>
      <c r="E341" s="31" t="s">
        <v>2286</v>
      </c>
      <c r="F341" s="31"/>
      <c r="G341" s="254"/>
      <c r="H341" s="179"/>
    </row>
    <row r="342" spans="1:9" ht="47.25">
      <c r="A342" s="1" t="s">
        <v>389</v>
      </c>
      <c r="B342" s="141" t="s">
        <v>2371</v>
      </c>
      <c r="C342" s="33" t="s">
        <v>1076</v>
      </c>
      <c r="D342" s="223">
        <v>0</v>
      </c>
      <c r="E342" s="31" t="s">
        <v>2291</v>
      </c>
      <c r="F342" s="13" t="s">
        <v>1077</v>
      </c>
      <c r="G342" s="254"/>
      <c r="H342" s="179"/>
    </row>
    <row r="343" spans="1:9" ht="15.75">
      <c r="A343" s="1"/>
      <c r="B343" s="2"/>
      <c r="C343" s="13" t="s">
        <v>834</v>
      </c>
      <c r="D343" s="231">
        <v>0</v>
      </c>
      <c r="E343" s="31" t="s">
        <v>2291</v>
      </c>
      <c r="F343" s="144"/>
      <c r="G343" s="254"/>
      <c r="H343" s="179"/>
    </row>
    <row r="344" spans="1:9" ht="30">
      <c r="A344" s="1"/>
      <c r="B344" s="2"/>
      <c r="C344" s="41" t="s">
        <v>2374</v>
      </c>
      <c r="D344" s="235">
        <v>0</v>
      </c>
      <c r="E344" s="76" t="s">
        <v>2286</v>
      </c>
      <c r="F344" s="126"/>
      <c r="G344" s="254"/>
      <c r="H344" s="179"/>
    </row>
    <row r="345" spans="1:9" ht="47.25">
      <c r="A345" s="1" t="s">
        <v>391</v>
      </c>
      <c r="B345" s="2" t="s">
        <v>835</v>
      </c>
      <c r="C345" s="33" t="s">
        <v>951</v>
      </c>
      <c r="D345" s="224">
        <v>0</v>
      </c>
      <c r="E345" s="76" t="s">
        <v>2286</v>
      </c>
      <c r="F345" s="76"/>
      <c r="G345" s="254"/>
      <c r="H345" s="179"/>
    </row>
    <row r="346" spans="1:9" ht="60">
      <c r="A346" s="1"/>
      <c r="B346" s="2"/>
      <c r="C346" s="85" t="s">
        <v>1078</v>
      </c>
      <c r="D346" s="236">
        <v>0</v>
      </c>
      <c r="E346" s="86" t="s">
        <v>2291</v>
      </c>
      <c r="F346" s="87" t="s">
        <v>838</v>
      </c>
      <c r="G346" s="254"/>
      <c r="H346" s="179"/>
    </row>
    <row r="347" spans="1:9" ht="30">
      <c r="A347" s="1"/>
      <c r="B347" s="2"/>
      <c r="C347" s="85" t="s">
        <v>1079</v>
      </c>
      <c r="D347" s="236">
        <v>0</v>
      </c>
      <c r="E347" s="86" t="s">
        <v>2291</v>
      </c>
      <c r="F347" s="87"/>
      <c r="G347" s="254"/>
      <c r="H347" s="179"/>
    </row>
    <row r="348" spans="1:9" ht="30">
      <c r="A348" s="1"/>
      <c r="B348" s="2"/>
      <c r="C348" s="85" t="s">
        <v>1080</v>
      </c>
      <c r="D348" s="236">
        <v>0</v>
      </c>
      <c r="E348" s="86" t="s">
        <v>2291</v>
      </c>
      <c r="F348" s="87"/>
      <c r="G348" s="254"/>
      <c r="H348" s="179"/>
    </row>
    <row r="349" spans="1:9" ht="15.75">
      <c r="A349" s="1" t="s">
        <v>56</v>
      </c>
      <c r="B349" s="320" t="s">
        <v>1878</v>
      </c>
      <c r="C349" s="321"/>
      <c r="D349" s="321"/>
      <c r="E349" s="321"/>
      <c r="F349" s="321"/>
      <c r="G349" s="301"/>
      <c r="H349" s="179">
        <f>SUM(D350:D356)</f>
        <v>0</v>
      </c>
      <c r="I349" s="165">
        <f>COUNT(D350:D356)*2</f>
        <v>14</v>
      </c>
    </row>
    <row r="350" spans="1:9" ht="47.25">
      <c r="A350" s="1" t="s">
        <v>392</v>
      </c>
      <c r="B350" s="2" t="s">
        <v>839</v>
      </c>
      <c r="C350" s="23" t="s">
        <v>841</v>
      </c>
      <c r="D350" s="223">
        <v>0</v>
      </c>
      <c r="E350" s="31" t="s">
        <v>2286</v>
      </c>
      <c r="F350" s="14"/>
      <c r="G350" s="254"/>
      <c r="H350" s="179"/>
    </row>
    <row r="351" spans="1:9" ht="30">
      <c r="A351" s="1"/>
      <c r="B351" s="2"/>
      <c r="C351" s="23" t="s">
        <v>2320</v>
      </c>
      <c r="D351" s="223">
        <v>0</v>
      </c>
      <c r="E351" s="31" t="s">
        <v>2286</v>
      </c>
      <c r="F351" s="14"/>
      <c r="G351" s="254"/>
      <c r="H351" s="179"/>
    </row>
    <row r="352" spans="1:9" ht="30">
      <c r="A352" s="1"/>
      <c r="B352" s="2"/>
      <c r="C352" s="88" t="s">
        <v>1081</v>
      </c>
      <c r="D352" s="223">
        <v>0</v>
      </c>
      <c r="E352" s="31" t="s">
        <v>2288</v>
      </c>
      <c r="F352" s="14"/>
      <c r="G352" s="254" t="s">
        <v>2621</v>
      </c>
      <c r="H352" s="179"/>
    </row>
    <row r="353" spans="1:9" ht="15.75">
      <c r="A353" s="1"/>
      <c r="B353" s="2"/>
      <c r="C353" s="23" t="s">
        <v>1082</v>
      </c>
      <c r="D353" s="223">
        <v>0</v>
      </c>
      <c r="E353" s="31" t="s">
        <v>2286</v>
      </c>
      <c r="F353" s="14"/>
      <c r="G353" s="254"/>
      <c r="H353" s="179"/>
    </row>
    <row r="354" spans="1:9" ht="15.75">
      <c r="A354" s="1"/>
      <c r="B354" s="2"/>
      <c r="C354" s="23" t="s">
        <v>1083</v>
      </c>
      <c r="D354" s="223">
        <v>0</v>
      </c>
      <c r="E354" s="31" t="s">
        <v>2286</v>
      </c>
      <c r="F354" s="14"/>
      <c r="G354" s="254"/>
      <c r="H354" s="179"/>
    </row>
    <row r="355" spans="1:9" ht="31.5">
      <c r="A355" s="1" t="s">
        <v>393</v>
      </c>
      <c r="B355" s="2" t="s">
        <v>394</v>
      </c>
      <c r="C355" s="23" t="s">
        <v>842</v>
      </c>
      <c r="D355" s="223">
        <v>0</v>
      </c>
      <c r="E355" s="31" t="s">
        <v>1057</v>
      </c>
      <c r="F355" s="14"/>
      <c r="G355" s="254"/>
      <c r="H355" s="179"/>
    </row>
    <row r="356" spans="1:9" ht="30">
      <c r="A356" s="1"/>
      <c r="B356" s="2"/>
      <c r="C356" s="23" t="s">
        <v>1084</v>
      </c>
      <c r="D356" s="223">
        <v>0</v>
      </c>
      <c r="E356" s="31" t="s">
        <v>2291</v>
      </c>
      <c r="F356" s="14"/>
      <c r="G356" s="254"/>
      <c r="H356" s="179"/>
    </row>
    <row r="357" spans="1:9">
      <c r="A357" s="1" t="s">
        <v>57</v>
      </c>
      <c r="B357" s="316" t="s">
        <v>2369</v>
      </c>
      <c r="C357" s="317"/>
      <c r="D357" s="317"/>
      <c r="E357" s="317"/>
      <c r="F357" s="317"/>
      <c r="G357" s="298"/>
      <c r="H357" s="179">
        <f>SUM(D358:D367)</f>
        <v>0</v>
      </c>
      <c r="I357" s="165">
        <f>COUNT(D358:D367)*2</f>
        <v>20</v>
      </c>
    </row>
    <row r="358" spans="1:9" ht="90">
      <c r="A358" s="1" t="s">
        <v>395</v>
      </c>
      <c r="B358" s="41" t="s">
        <v>843</v>
      </c>
      <c r="C358" s="23" t="s">
        <v>844</v>
      </c>
      <c r="D358" s="223">
        <v>0</v>
      </c>
      <c r="E358" s="31" t="s">
        <v>2291</v>
      </c>
      <c r="F358" s="13" t="s">
        <v>1085</v>
      </c>
      <c r="G358" s="254"/>
      <c r="H358" s="179"/>
    </row>
    <row r="359" spans="1:9" ht="150">
      <c r="A359" s="1"/>
      <c r="B359" s="41"/>
      <c r="C359" s="23" t="s">
        <v>846</v>
      </c>
      <c r="D359" s="223">
        <v>0</v>
      </c>
      <c r="E359" s="31" t="s">
        <v>2291</v>
      </c>
      <c r="F359" s="13" t="s">
        <v>1086</v>
      </c>
      <c r="G359" s="254"/>
      <c r="H359" s="179"/>
    </row>
    <row r="360" spans="1:9" ht="30">
      <c r="A360" s="1"/>
      <c r="B360" s="41"/>
      <c r="C360" s="18" t="s">
        <v>848</v>
      </c>
      <c r="D360" s="221">
        <v>0</v>
      </c>
      <c r="E360" s="31" t="s">
        <v>1057</v>
      </c>
      <c r="F360" s="24" t="s">
        <v>849</v>
      </c>
      <c r="G360" s="254"/>
      <c r="H360" s="179"/>
    </row>
    <row r="361" spans="1:9" ht="45">
      <c r="A361" s="1"/>
      <c r="B361" s="41"/>
      <c r="C361" s="18" t="s">
        <v>850</v>
      </c>
      <c r="D361" s="223">
        <v>0</v>
      </c>
      <c r="E361" s="31" t="s">
        <v>2291</v>
      </c>
      <c r="F361" s="23" t="s">
        <v>851</v>
      </c>
      <c r="G361" s="254"/>
      <c r="H361" s="179"/>
    </row>
    <row r="362" spans="1:9" ht="45">
      <c r="A362" s="1"/>
      <c r="B362" s="41"/>
      <c r="C362" s="23" t="s">
        <v>1087</v>
      </c>
      <c r="D362" s="223">
        <v>0</v>
      </c>
      <c r="E362" s="31" t="s">
        <v>2291</v>
      </c>
      <c r="F362" s="13" t="s">
        <v>1088</v>
      </c>
      <c r="G362" s="254"/>
      <c r="H362" s="179"/>
    </row>
    <row r="363" spans="1:9" ht="30">
      <c r="A363" s="1"/>
      <c r="B363" s="41"/>
      <c r="C363" s="89" t="s">
        <v>1089</v>
      </c>
      <c r="D363" s="227">
        <v>0</v>
      </c>
      <c r="E363" s="31" t="s">
        <v>2291</v>
      </c>
      <c r="F363" s="13"/>
      <c r="G363" s="254"/>
      <c r="H363" s="179"/>
    </row>
    <row r="364" spans="1:9" ht="60">
      <c r="A364" s="1" t="s">
        <v>396</v>
      </c>
      <c r="B364" s="41" t="s">
        <v>397</v>
      </c>
      <c r="C364" s="56" t="s">
        <v>1090</v>
      </c>
      <c r="D364" s="227">
        <v>0</v>
      </c>
      <c r="E364" s="57" t="s">
        <v>1057</v>
      </c>
      <c r="F364" s="18" t="s">
        <v>1091</v>
      </c>
      <c r="G364" s="254"/>
      <c r="H364" s="179"/>
    </row>
    <row r="365" spans="1:9" ht="45">
      <c r="A365" s="1"/>
      <c r="B365" s="41"/>
      <c r="C365" s="56" t="s">
        <v>1092</v>
      </c>
      <c r="D365" s="227">
        <v>0</v>
      </c>
      <c r="E365" s="57" t="s">
        <v>1057</v>
      </c>
      <c r="F365" s="18" t="s">
        <v>1093</v>
      </c>
      <c r="G365" s="254"/>
      <c r="H365" s="179"/>
    </row>
    <row r="366" spans="1:9" ht="30">
      <c r="A366" s="1"/>
      <c r="B366" s="41"/>
      <c r="C366" s="33" t="s">
        <v>1094</v>
      </c>
      <c r="D366" s="223">
        <v>0</v>
      </c>
      <c r="E366" s="57" t="s">
        <v>1057</v>
      </c>
      <c r="F366" s="18" t="s">
        <v>1095</v>
      </c>
      <c r="G366" s="254"/>
      <c r="H366" s="179"/>
    </row>
    <row r="367" spans="1:9">
      <c r="A367" s="1"/>
      <c r="B367" s="41"/>
      <c r="C367" s="23" t="s">
        <v>1096</v>
      </c>
      <c r="D367" s="223">
        <v>0</v>
      </c>
      <c r="E367" s="57" t="s">
        <v>1057</v>
      </c>
      <c r="F367" s="31"/>
      <c r="G367" s="254"/>
      <c r="H367" s="179"/>
    </row>
    <row r="368" spans="1:9">
      <c r="A368" s="1" t="s">
        <v>59</v>
      </c>
      <c r="B368" s="316" t="s">
        <v>398</v>
      </c>
      <c r="C368" s="317"/>
      <c r="D368" s="317"/>
      <c r="E368" s="317"/>
      <c r="F368" s="317"/>
      <c r="G368" s="298"/>
      <c r="H368" s="179">
        <f>SUM(D370:D379)</f>
        <v>0</v>
      </c>
      <c r="I368" s="165">
        <f>COUNT(D370:D379)*2</f>
        <v>20</v>
      </c>
    </row>
    <row r="369" spans="1:9" ht="30" hidden="1">
      <c r="A369" s="19" t="s">
        <v>399</v>
      </c>
      <c r="B369" s="41" t="s">
        <v>400</v>
      </c>
      <c r="C369" s="13"/>
      <c r="D369" s="14"/>
      <c r="E369" s="14"/>
      <c r="F369" s="14"/>
      <c r="G369" s="14"/>
      <c r="H369" s="10"/>
      <c r="I369"/>
    </row>
    <row r="370" spans="1:9" ht="45">
      <c r="A370" s="1" t="s">
        <v>401</v>
      </c>
      <c r="B370" s="41" t="s">
        <v>402</v>
      </c>
      <c r="C370" s="33" t="s">
        <v>1097</v>
      </c>
      <c r="D370" s="223">
        <v>0</v>
      </c>
      <c r="E370" s="31" t="s">
        <v>1057</v>
      </c>
      <c r="F370" s="23" t="s">
        <v>1098</v>
      </c>
      <c r="G370" s="254"/>
      <c r="H370" s="179"/>
    </row>
    <row r="371" spans="1:9" ht="45">
      <c r="A371" s="1"/>
      <c r="B371" s="41"/>
      <c r="C371" s="33" t="s">
        <v>1099</v>
      </c>
      <c r="D371" s="223">
        <v>0</v>
      </c>
      <c r="E371" s="31" t="s">
        <v>1057</v>
      </c>
      <c r="F371" s="23" t="s">
        <v>1100</v>
      </c>
      <c r="G371" s="254"/>
      <c r="H371" s="179"/>
    </row>
    <row r="372" spans="1:9" ht="45">
      <c r="A372" s="1" t="s">
        <v>403</v>
      </c>
      <c r="B372" s="41" t="s">
        <v>855</v>
      </c>
      <c r="C372" s="33" t="s">
        <v>856</v>
      </c>
      <c r="D372" s="223">
        <v>0</v>
      </c>
      <c r="E372" s="31" t="s">
        <v>1057</v>
      </c>
      <c r="F372" s="31"/>
      <c r="G372" s="254"/>
      <c r="H372" s="179"/>
    </row>
    <row r="373" spans="1:9" ht="30">
      <c r="A373" s="1"/>
      <c r="B373" s="41"/>
      <c r="C373" s="33" t="s">
        <v>854</v>
      </c>
      <c r="D373" s="223">
        <v>0</v>
      </c>
      <c r="E373" s="31" t="s">
        <v>1057</v>
      </c>
      <c r="F373" s="31"/>
      <c r="G373" s="254"/>
      <c r="H373" s="179"/>
    </row>
    <row r="374" spans="1:9" ht="30">
      <c r="A374" s="1"/>
      <c r="B374" s="41"/>
      <c r="C374" s="18" t="s">
        <v>1101</v>
      </c>
      <c r="D374" s="221">
        <v>0</v>
      </c>
      <c r="E374" s="31" t="s">
        <v>2291</v>
      </c>
      <c r="F374" s="31"/>
      <c r="G374" s="254"/>
      <c r="H374" s="179"/>
    </row>
    <row r="375" spans="1:9" ht="30">
      <c r="A375" s="1"/>
      <c r="B375" s="41"/>
      <c r="C375" s="33" t="s">
        <v>1102</v>
      </c>
      <c r="D375" s="223">
        <v>0</v>
      </c>
      <c r="E375" s="31" t="s">
        <v>2304</v>
      </c>
      <c r="F375" s="23" t="s">
        <v>1103</v>
      </c>
      <c r="G375" s="254"/>
      <c r="H375" s="179"/>
    </row>
    <row r="376" spans="1:9" ht="60">
      <c r="A376" s="1"/>
      <c r="B376" s="41"/>
      <c r="C376" s="33" t="s">
        <v>1104</v>
      </c>
      <c r="D376" s="223">
        <v>0</v>
      </c>
      <c r="E376" s="31" t="s">
        <v>2304</v>
      </c>
      <c r="F376" s="23" t="s">
        <v>1105</v>
      </c>
      <c r="G376" s="254"/>
      <c r="H376" s="179"/>
    </row>
    <row r="377" spans="1:9" ht="30">
      <c r="A377" s="1"/>
      <c r="B377" s="41"/>
      <c r="C377" s="33" t="s">
        <v>1106</v>
      </c>
      <c r="D377" s="223">
        <v>0</v>
      </c>
      <c r="E377" s="31" t="s">
        <v>2304</v>
      </c>
      <c r="F377" s="23"/>
      <c r="G377" s="254"/>
      <c r="H377" s="179"/>
    </row>
    <row r="378" spans="1:9">
      <c r="A378" s="1"/>
      <c r="B378" s="41"/>
      <c r="C378" s="33" t="s">
        <v>2592</v>
      </c>
      <c r="D378" s="223">
        <v>0</v>
      </c>
      <c r="E378" s="31" t="s">
        <v>2304</v>
      </c>
      <c r="F378" s="23"/>
      <c r="G378" s="254"/>
      <c r="H378" s="179"/>
    </row>
    <row r="379" spans="1:9">
      <c r="A379" s="1"/>
      <c r="B379" s="41"/>
      <c r="C379" s="33" t="s">
        <v>1107</v>
      </c>
      <c r="D379" s="223">
        <v>0</v>
      </c>
      <c r="E379" s="31" t="s">
        <v>2286</v>
      </c>
      <c r="F379" s="23"/>
      <c r="G379" s="254"/>
      <c r="H379" s="179"/>
    </row>
    <row r="380" spans="1:9" ht="15.75">
      <c r="A380" s="1" t="s">
        <v>60</v>
      </c>
      <c r="B380" s="320" t="s">
        <v>404</v>
      </c>
      <c r="C380" s="321"/>
      <c r="D380" s="321"/>
      <c r="E380" s="321"/>
      <c r="F380" s="321"/>
      <c r="G380" s="301"/>
      <c r="H380" s="179">
        <f>SUM(D381:D388)</f>
        <v>0</v>
      </c>
      <c r="I380" s="165">
        <f>COUNT(D381:D388)*2</f>
        <v>16</v>
      </c>
    </row>
    <row r="381" spans="1:9" ht="63">
      <c r="A381" s="1" t="s">
        <v>405</v>
      </c>
      <c r="B381" s="2" t="s">
        <v>406</v>
      </c>
      <c r="C381" s="23" t="s">
        <v>857</v>
      </c>
      <c r="D381" s="223">
        <v>0</v>
      </c>
      <c r="E381" s="31" t="s">
        <v>2286</v>
      </c>
      <c r="F381" s="31"/>
      <c r="G381" s="254"/>
      <c r="H381" s="179"/>
    </row>
    <row r="382" spans="1:9" ht="30">
      <c r="A382" s="1"/>
      <c r="B382" s="2"/>
      <c r="C382" s="23" t="s">
        <v>858</v>
      </c>
      <c r="D382" s="223">
        <v>0</v>
      </c>
      <c r="E382" s="31" t="s">
        <v>2286</v>
      </c>
      <c r="F382" s="31"/>
      <c r="G382" s="254"/>
      <c r="H382" s="179"/>
    </row>
    <row r="383" spans="1:9" ht="30">
      <c r="A383" s="1"/>
      <c r="B383" s="2"/>
      <c r="C383" s="23" t="s">
        <v>859</v>
      </c>
      <c r="D383" s="223">
        <v>0</v>
      </c>
      <c r="E383" s="31" t="s">
        <v>2286</v>
      </c>
      <c r="F383" s="31"/>
      <c r="G383" s="254"/>
      <c r="H383" s="179"/>
    </row>
    <row r="384" spans="1:9" ht="45">
      <c r="A384" s="1"/>
      <c r="B384" s="2"/>
      <c r="C384" s="23" t="s">
        <v>860</v>
      </c>
      <c r="D384" s="223">
        <v>0</v>
      </c>
      <c r="E384" s="31" t="s">
        <v>2286</v>
      </c>
      <c r="F384" s="31"/>
      <c r="G384" s="254"/>
      <c r="H384" s="179"/>
    </row>
    <row r="385" spans="1:9" ht="30">
      <c r="A385" s="1"/>
      <c r="B385" s="2"/>
      <c r="C385" s="33" t="s">
        <v>861</v>
      </c>
      <c r="D385" s="223">
        <v>0</v>
      </c>
      <c r="E385" s="31" t="s">
        <v>2286</v>
      </c>
      <c r="F385" s="31"/>
      <c r="G385" s="254"/>
      <c r="H385" s="179"/>
    </row>
    <row r="386" spans="1:9" ht="31.5">
      <c r="A386" s="1" t="s">
        <v>407</v>
      </c>
      <c r="B386" s="2" t="s">
        <v>408</v>
      </c>
      <c r="C386" s="33" t="s">
        <v>1108</v>
      </c>
      <c r="D386" s="223">
        <v>0</v>
      </c>
      <c r="E386" s="31" t="s">
        <v>2286</v>
      </c>
      <c r="F386" s="13" t="s">
        <v>863</v>
      </c>
      <c r="G386" s="254"/>
      <c r="H386" s="179"/>
    </row>
    <row r="387" spans="1:9" ht="30">
      <c r="A387" s="1"/>
      <c r="B387" s="2"/>
      <c r="C387" s="33" t="s">
        <v>866</v>
      </c>
      <c r="D387" s="223">
        <v>0</v>
      </c>
      <c r="E387" s="31" t="s">
        <v>2293</v>
      </c>
      <c r="F387" s="33" t="s">
        <v>867</v>
      </c>
      <c r="G387" s="254"/>
      <c r="H387" s="179"/>
    </row>
    <row r="388" spans="1:9" ht="60">
      <c r="A388" s="1"/>
      <c r="B388" s="2"/>
      <c r="C388" s="33" t="s">
        <v>871</v>
      </c>
      <c r="D388" s="223">
        <v>0</v>
      </c>
      <c r="E388" s="31" t="s">
        <v>2291</v>
      </c>
      <c r="F388" s="13" t="s">
        <v>872</v>
      </c>
      <c r="G388" s="254"/>
      <c r="H388" s="179"/>
    </row>
    <row r="389" spans="1:9" ht="47.25" hidden="1">
      <c r="A389" s="19" t="s">
        <v>409</v>
      </c>
      <c r="B389" s="2" t="s">
        <v>410</v>
      </c>
      <c r="C389" s="13"/>
      <c r="D389" s="14"/>
      <c r="E389" s="14"/>
      <c r="F389" s="14"/>
      <c r="G389" s="14"/>
      <c r="H389" s="10"/>
      <c r="I389"/>
    </row>
    <row r="390" spans="1:9" ht="18.75">
      <c r="A390" s="1"/>
      <c r="B390" s="318" t="s">
        <v>873</v>
      </c>
      <c r="C390" s="319"/>
      <c r="D390" s="319"/>
      <c r="E390" s="319"/>
      <c r="F390" s="319"/>
      <c r="G390" s="304"/>
      <c r="H390" s="179">
        <f>H400+H409</f>
        <v>0</v>
      </c>
      <c r="I390" s="179">
        <f>I400+I409</f>
        <v>22</v>
      </c>
    </row>
    <row r="391" spans="1:9" ht="15.75" hidden="1">
      <c r="A391" s="19" t="s">
        <v>61</v>
      </c>
      <c r="B391" s="320" t="s">
        <v>62</v>
      </c>
      <c r="C391" s="321"/>
      <c r="D391" s="321"/>
      <c r="E391" s="321"/>
      <c r="F391" s="321"/>
      <c r="G391" s="301"/>
      <c r="H391" s="10"/>
      <c r="I391"/>
    </row>
    <row r="392" spans="1:9" ht="31.5" hidden="1">
      <c r="A392" s="19" t="s">
        <v>411</v>
      </c>
      <c r="B392" s="2" t="s">
        <v>412</v>
      </c>
      <c r="C392" s="13"/>
      <c r="D392" s="14"/>
      <c r="E392" s="14"/>
      <c r="F392" s="14"/>
      <c r="G392" s="14"/>
      <c r="H392" s="10"/>
      <c r="I392"/>
    </row>
    <row r="393" spans="1:9" ht="31.5" hidden="1">
      <c r="A393" s="19" t="s">
        <v>413</v>
      </c>
      <c r="B393" s="2" t="s">
        <v>874</v>
      </c>
      <c r="C393" s="13"/>
      <c r="D393" s="14"/>
      <c r="E393" s="14"/>
      <c r="F393" s="14"/>
      <c r="G393" s="14"/>
      <c r="H393" s="10"/>
      <c r="I393"/>
    </row>
    <row r="394" spans="1:9" ht="31.5" hidden="1">
      <c r="A394" s="19" t="s">
        <v>414</v>
      </c>
      <c r="B394" s="2" t="s">
        <v>875</v>
      </c>
      <c r="C394" s="13"/>
      <c r="D394" s="14"/>
      <c r="E394" s="14"/>
      <c r="F394" s="14"/>
      <c r="G394" s="14"/>
      <c r="H394" s="10"/>
      <c r="I394"/>
    </row>
    <row r="395" spans="1:9" ht="30" hidden="1">
      <c r="A395" s="19" t="s">
        <v>415</v>
      </c>
      <c r="B395" s="41" t="s">
        <v>416</v>
      </c>
      <c r="C395" s="13"/>
      <c r="D395" s="14"/>
      <c r="E395" s="14"/>
      <c r="F395" s="14"/>
      <c r="G395" s="14"/>
      <c r="H395" s="10"/>
      <c r="I395"/>
    </row>
    <row r="396" spans="1:9" ht="15.75" hidden="1">
      <c r="A396" s="19" t="s">
        <v>63</v>
      </c>
      <c r="B396" s="320" t="s">
        <v>417</v>
      </c>
      <c r="C396" s="321"/>
      <c r="D396" s="321"/>
      <c r="E396" s="321"/>
      <c r="F396" s="321"/>
      <c r="G396" s="301"/>
      <c r="H396" s="10"/>
      <c r="I396"/>
    </row>
    <row r="397" spans="1:9" ht="31.5" hidden="1">
      <c r="A397" s="19" t="s">
        <v>418</v>
      </c>
      <c r="B397" s="2" t="s">
        <v>876</v>
      </c>
      <c r="C397" s="13"/>
      <c r="D397" s="14"/>
      <c r="E397" s="14"/>
      <c r="F397" s="14"/>
      <c r="G397" s="14"/>
      <c r="H397" s="10"/>
      <c r="I397"/>
    </row>
    <row r="398" spans="1:9" ht="31.5" hidden="1">
      <c r="A398" s="19" t="s">
        <v>419</v>
      </c>
      <c r="B398" s="2" t="s">
        <v>878</v>
      </c>
      <c r="C398" s="13"/>
      <c r="D398" s="14"/>
      <c r="E398" s="14"/>
      <c r="F398" s="14"/>
      <c r="G398" s="14"/>
      <c r="H398" s="10"/>
      <c r="I398"/>
    </row>
    <row r="399" spans="1:9" ht="47.25" hidden="1">
      <c r="A399" s="19" t="s">
        <v>420</v>
      </c>
      <c r="B399" s="2" t="s">
        <v>421</v>
      </c>
      <c r="C399" s="13"/>
      <c r="D399" s="14"/>
      <c r="E399" s="14"/>
      <c r="F399" s="14"/>
      <c r="G399" s="14"/>
      <c r="H399" s="10"/>
      <c r="I399"/>
    </row>
    <row r="400" spans="1:9" ht="15.75">
      <c r="A400" s="1" t="s">
        <v>64</v>
      </c>
      <c r="B400" s="320" t="s">
        <v>422</v>
      </c>
      <c r="C400" s="321"/>
      <c r="D400" s="321"/>
      <c r="E400" s="321"/>
      <c r="F400" s="321"/>
      <c r="G400" s="301"/>
      <c r="H400" s="179">
        <f>SUM(D401)</f>
        <v>0</v>
      </c>
      <c r="I400" s="165">
        <f>COUNT(D401)*2</f>
        <v>2</v>
      </c>
    </row>
    <row r="401" spans="1:9" ht="31.5">
      <c r="A401" s="1" t="s">
        <v>423</v>
      </c>
      <c r="B401" s="2" t="s">
        <v>424</v>
      </c>
      <c r="C401" s="13" t="s">
        <v>1109</v>
      </c>
      <c r="D401" s="221">
        <v>0</v>
      </c>
      <c r="E401" s="14" t="s">
        <v>2284</v>
      </c>
      <c r="F401" s="14"/>
      <c r="G401" s="254"/>
      <c r="H401" s="179"/>
    </row>
    <row r="402" spans="1:9" ht="31.5" hidden="1">
      <c r="A402" s="19" t="s">
        <v>425</v>
      </c>
      <c r="B402" s="2" t="s">
        <v>426</v>
      </c>
      <c r="C402" s="13"/>
      <c r="D402" s="14"/>
      <c r="E402" s="14"/>
      <c r="F402" s="14"/>
      <c r="G402" s="14"/>
      <c r="H402" s="10"/>
      <c r="I402"/>
    </row>
    <row r="403" spans="1:9" ht="31.5" hidden="1">
      <c r="A403" s="19" t="s">
        <v>427</v>
      </c>
      <c r="B403" s="2" t="s">
        <v>428</v>
      </c>
      <c r="C403" s="13"/>
      <c r="D403" s="14"/>
      <c r="E403" s="14"/>
      <c r="F403" s="14"/>
      <c r="G403" s="14"/>
      <c r="H403" s="10"/>
      <c r="I403"/>
    </row>
    <row r="404" spans="1:9" ht="47.25" hidden="1">
      <c r="A404" s="19" t="s">
        <v>429</v>
      </c>
      <c r="B404" s="6" t="s">
        <v>430</v>
      </c>
      <c r="C404" s="13"/>
      <c r="D404" s="14"/>
      <c r="E404" s="14"/>
      <c r="F404" s="14"/>
      <c r="G404" s="14"/>
      <c r="H404" s="10"/>
      <c r="I404"/>
    </row>
    <row r="405" spans="1:9" ht="47.25" hidden="1">
      <c r="A405" s="19" t="s">
        <v>431</v>
      </c>
      <c r="B405" s="2" t="s">
        <v>432</v>
      </c>
      <c r="C405" s="13"/>
      <c r="D405" s="14"/>
      <c r="E405" s="14"/>
      <c r="F405" s="14"/>
      <c r="G405" s="14"/>
      <c r="H405" s="10"/>
      <c r="I405"/>
    </row>
    <row r="406" spans="1:9" ht="47.25" hidden="1">
      <c r="A406" s="19" t="s">
        <v>433</v>
      </c>
      <c r="B406" s="2" t="s">
        <v>434</v>
      </c>
      <c r="C406" s="13"/>
      <c r="D406" s="14"/>
      <c r="E406" s="14"/>
      <c r="F406" s="14"/>
      <c r="G406" s="14"/>
      <c r="H406" s="10"/>
      <c r="I406"/>
    </row>
    <row r="407" spans="1:9" ht="31.5" hidden="1">
      <c r="A407" s="19" t="s">
        <v>435</v>
      </c>
      <c r="B407" s="4" t="s">
        <v>436</v>
      </c>
      <c r="C407" s="13"/>
      <c r="D407" s="14"/>
      <c r="E407" s="14"/>
      <c r="F407" s="14"/>
      <c r="G407" s="14"/>
      <c r="H407" s="10"/>
      <c r="I407"/>
    </row>
    <row r="408" spans="1:9" ht="31.5" hidden="1">
      <c r="A408" s="19" t="s">
        <v>437</v>
      </c>
      <c r="B408" s="4" t="s">
        <v>438</v>
      </c>
      <c r="C408" s="13"/>
      <c r="D408" s="14"/>
      <c r="E408" s="14"/>
      <c r="F408" s="14"/>
      <c r="G408" s="14"/>
      <c r="H408" s="10"/>
      <c r="I408"/>
    </row>
    <row r="409" spans="1:9" ht="15.75">
      <c r="A409" s="1" t="s">
        <v>65</v>
      </c>
      <c r="B409" s="320" t="s">
        <v>439</v>
      </c>
      <c r="C409" s="321"/>
      <c r="D409" s="321"/>
      <c r="E409" s="321"/>
      <c r="F409" s="321"/>
      <c r="G409" s="301"/>
      <c r="H409" s="179">
        <f>SUM(D410:D419)</f>
        <v>0</v>
      </c>
      <c r="I409" s="165">
        <f>COUNT(D410:D419)*2</f>
        <v>20</v>
      </c>
    </row>
    <row r="410" spans="1:9" ht="31.5">
      <c r="A410" s="1" t="s">
        <v>440</v>
      </c>
      <c r="B410" s="2" t="s">
        <v>880</v>
      </c>
      <c r="C410" s="13" t="s">
        <v>881</v>
      </c>
      <c r="D410" s="221">
        <v>0</v>
      </c>
      <c r="E410" s="14" t="s">
        <v>2284</v>
      </c>
      <c r="F410" s="14"/>
      <c r="G410" s="254"/>
      <c r="H410" s="179"/>
    </row>
    <row r="411" spans="1:9" ht="47.25">
      <c r="A411" s="1" t="s">
        <v>441</v>
      </c>
      <c r="B411" s="2" t="s">
        <v>442</v>
      </c>
      <c r="C411" s="13" t="s">
        <v>2195</v>
      </c>
      <c r="D411" s="221">
        <v>0</v>
      </c>
      <c r="E411" s="14" t="s">
        <v>2284</v>
      </c>
      <c r="F411" s="14"/>
      <c r="G411" s="254" t="s">
        <v>2626</v>
      </c>
      <c r="H411" s="179"/>
    </row>
    <row r="412" spans="1:9" ht="135">
      <c r="A412" s="1" t="s">
        <v>443</v>
      </c>
      <c r="B412" s="2" t="s">
        <v>883</v>
      </c>
      <c r="C412" s="36" t="s">
        <v>1110</v>
      </c>
      <c r="D412" s="221">
        <v>0</v>
      </c>
      <c r="E412" s="14" t="s">
        <v>2291</v>
      </c>
      <c r="F412" s="13" t="s">
        <v>1111</v>
      </c>
      <c r="G412" s="254"/>
      <c r="H412" s="179"/>
    </row>
    <row r="413" spans="1:9" ht="31.5">
      <c r="A413" s="1" t="s">
        <v>444</v>
      </c>
      <c r="B413" s="2" t="s">
        <v>885</v>
      </c>
      <c r="C413" s="13" t="s">
        <v>2318</v>
      </c>
      <c r="D413" s="221">
        <v>0</v>
      </c>
      <c r="E413" s="14" t="s">
        <v>2286</v>
      </c>
      <c r="F413" s="14"/>
      <c r="G413" s="254"/>
      <c r="H413" s="179"/>
    </row>
    <row r="414" spans="1:9" ht="15.75">
      <c r="A414" s="1"/>
      <c r="B414" s="2"/>
      <c r="C414" s="13" t="s">
        <v>1112</v>
      </c>
      <c r="D414" s="221">
        <v>0</v>
      </c>
      <c r="E414" s="14" t="s">
        <v>2286</v>
      </c>
      <c r="F414" s="14"/>
      <c r="G414" s="254"/>
      <c r="H414" s="179"/>
    </row>
    <row r="415" spans="1:9" ht="15.75">
      <c r="A415" s="1"/>
      <c r="B415" s="2"/>
      <c r="C415" s="13" t="s">
        <v>1113</v>
      </c>
      <c r="D415" s="221">
        <v>0</v>
      </c>
      <c r="E415" s="14" t="s">
        <v>2286</v>
      </c>
      <c r="F415" s="14"/>
      <c r="G415" s="254"/>
      <c r="H415" s="179"/>
    </row>
    <row r="416" spans="1:9" ht="15.75">
      <c r="A416" s="1"/>
      <c r="B416" s="2"/>
      <c r="C416" s="13" t="s">
        <v>1114</v>
      </c>
      <c r="D416" s="221">
        <v>0</v>
      </c>
      <c r="E416" s="14" t="s">
        <v>2286</v>
      </c>
      <c r="F416" s="14"/>
      <c r="G416" s="254"/>
      <c r="H416" s="179"/>
    </row>
    <row r="417" spans="1:9" ht="15.75">
      <c r="A417" s="1"/>
      <c r="B417" s="2"/>
      <c r="C417" s="13" t="s">
        <v>1115</v>
      </c>
      <c r="D417" s="221">
        <v>0</v>
      </c>
      <c r="E417" s="14" t="s">
        <v>2286</v>
      </c>
      <c r="F417" s="14"/>
      <c r="G417" s="254"/>
      <c r="H417" s="179"/>
    </row>
    <row r="418" spans="1:9" ht="30">
      <c r="A418" s="1"/>
      <c r="B418" s="2"/>
      <c r="C418" s="50" t="s">
        <v>1116</v>
      </c>
      <c r="D418" s="221">
        <v>0</v>
      </c>
      <c r="E418" s="14" t="s">
        <v>2286</v>
      </c>
      <c r="F418" s="14"/>
      <c r="G418" s="254"/>
      <c r="H418" s="179"/>
    </row>
    <row r="419" spans="1:9" ht="15.75">
      <c r="A419" s="1"/>
      <c r="B419" s="2"/>
      <c r="C419" s="13" t="s">
        <v>1067</v>
      </c>
      <c r="D419" s="221">
        <v>0</v>
      </c>
      <c r="E419" s="14" t="s">
        <v>2286</v>
      </c>
      <c r="F419" s="14"/>
      <c r="G419" s="254"/>
      <c r="H419" s="179"/>
    </row>
    <row r="420" spans="1:9" ht="18.75" customHeight="1">
      <c r="A420" s="1"/>
      <c r="B420" s="318" t="s">
        <v>445</v>
      </c>
      <c r="C420" s="319"/>
      <c r="D420" s="319"/>
      <c r="E420" s="319"/>
      <c r="F420" s="319"/>
      <c r="G420" s="304"/>
      <c r="H420" s="179">
        <f>H421+H427+H433</f>
        <v>0</v>
      </c>
      <c r="I420" s="179">
        <f>I421+I427+I433</f>
        <v>16</v>
      </c>
    </row>
    <row r="421" spans="1:9">
      <c r="A421" s="1" t="s">
        <v>66</v>
      </c>
      <c r="B421" s="316" t="s">
        <v>67</v>
      </c>
      <c r="C421" s="317"/>
      <c r="D421" s="317"/>
      <c r="E421" s="317"/>
      <c r="F421" s="317"/>
      <c r="G421" s="298"/>
      <c r="H421" s="179">
        <f>SUM(D422:D424)</f>
        <v>0</v>
      </c>
      <c r="I421" s="165">
        <f>COUNT(D422:D424)*2</f>
        <v>6</v>
      </c>
    </row>
    <row r="422" spans="1:9" ht="30">
      <c r="A422" s="1" t="s">
        <v>446</v>
      </c>
      <c r="B422" s="41" t="s">
        <v>888</v>
      </c>
      <c r="C422" s="13" t="s">
        <v>1117</v>
      </c>
      <c r="D422" s="221">
        <v>0</v>
      </c>
      <c r="E422" s="14" t="s">
        <v>2290</v>
      </c>
      <c r="F422" s="14"/>
      <c r="G422" s="254"/>
      <c r="H422" s="179"/>
    </row>
    <row r="423" spans="1:9" ht="30">
      <c r="A423" s="1"/>
      <c r="B423" s="41"/>
      <c r="C423" s="27" t="s">
        <v>2452</v>
      </c>
      <c r="D423" s="221">
        <v>0</v>
      </c>
      <c r="E423" s="14" t="s">
        <v>2290</v>
      </c>
      <c r="F423" s="14"/>
      <c r="G423" s="254"/>
      <c r="H423" s="179"/>
    </row>
    <row r="424" spans="1:9">
      <c r="A424" s="1"/>
      <c r="B424" s="41"/>
      <c r="C424" s="16"/>
      <c r="D424" s="63">
        <v>0</v>
      </c>
      <c r="E424" s="14"/>
      <c r="F424" s="14"/>
      <c r="G424" s="254"/>
      <c r="H424" s="179"/>
    </row>
    <row r="425" spans="1:9" ht="45" hidden="1">
      <c r="A425" s="19" t="s">
        <v>447</v>
      </c>
      <c r="B425" s="41" t="s">
        <v>890</v>
      </c>
      <c r="C425" s="13"/>
      <c r="D425" s="14"/>
      <c r="E425" s="14"/>
      <c r="F425" s="14"/>
      <c r="G425" s="14"/>
      <c r="H425" s="10"/>
      <c r="I425"/>
    </row>
    <row r="426" spans="1:9" hidden="1">
      <c r="A426" s="19"/>
      <c r="B426" s="41"/>
      <c r="C426" s="13"/>
      <c r="D426" s="14"/>
      <c r="E426" s="14"/>
      <c r="F426" s="14"/>
      <c r="G426" s="14"/>
      <c r="H426" s="10"/>
      <c r="I426"/>
    </row>
    <row r="427" spans="1:9">
      <c r="A427" s="1" t="s">
        <v>68</v>
      </c>
      <c r="B427" s="316" t="s">
        <v>448</v>
      </c>
      <c r="C427" s="317"/>
      <c r="D427" s="317"/>
      <c r="E427" s="317"/>
      <c r="F427" s="317"/>
      <c r="G427" s="298"/>
      <c r="H427" s="179">
        <f>SUM(D428:D431)</f>
        <v>0</v>
      </c>
      <c r="I427" s="165">
        <f>COUNT(D428:D431)*2</f>
        <v>6</v>
      </c>
    </row>
    <row r="428" spans="1:9" ht="30">
      <c r="A428" s="1" t="s">
        <v>449</v>
      </c>
      <c r="B428" s="41" t="s">
        <v>891</v>
      </c>
      <c r="C428" s="27" t="s">
        <v>2453</v>
      </c>
      <c r="D428" s="221">
        <v>0</v>
      </c>
      <c r="E428" s="14" t="s">
        <v>2290</v>
      </c>
      <c r="F428" s="14"/>
      <c r="G428" s="254"/>
      <c r="H428" s="179"/>
    </row>
    <row r="429" spans="1:9" ht="30">
      <c r="A429" s="1"/>
      <c r="B429" s="41"/>
      <c r="C429" s="27" t="s">
        <v>2455</v>
      </c>
      <c r="D429" s="221">
        <v>0</v>
      </c>
      <c r="E429" s="14" t="s">
        <v>2290</v>
      </c>
      <c r="F429" s="14"/>
      <c r="G429" s="254"/>
      <c r="H429" s="179"/>
    </row>
    <row r="430" spans="1:9" ht="30">
      <c r="A430" s="1"/>
      <c r="B430" s="41"/>
      <c r="C430" s="155" t="s">
        <v>2454</v>
      </c>
      <c r="D430" s="221">
        <v>0</v>
      </c>
      <c r="E430" s="14" t="s">
        <v>2290</v>
      </c>
      <c r="F430" s="14"/>
      <c r="G430" s="254"/>
      <c r="H430" s="179"/>
    </row>
    <row r="431" spans="1:9">
      <c r="A431" s="1"/>
      <c r="B431" s="41"/>
      <c r="C431" s="16"/>
      <c r="D431" s="63"/>
      <c r="E431" s="14"/>
      <c r="F431" s="14"/>
      <c r="G431" s="254"/>
      <c r="H431" s="179"/>
    </row>
    <row r="432" spans="1:9" ht="45" hidden="1">
      <c r="A432" s="19" t="s">
        <v>450</v>
      </c>
      <c r="B432" s="41" t="s">
        <v>893</v>
      </c>
      <c r="C432" s="13"/>
      <c r="D432" s="14"/>
      <c r="E432" s="14"/>
      <c r="F432" s="14"/>
      <c r="G432" s="14"/>
      <c r="H432" s="10"/>
      <c r="I432"/>
    </row>
    <row r="433" spans="1:9">
      <c r="A433" s="1" t="s">
        <v>69</v>
      </c>
      <c r="B433" s="316" t="s">
        <v>451</v>
      </c>
      <c r="C433" s="317"/>
      <c r="D433" s="317"/>
      <c r="E433" s="317"/>
      <c r="F433" s="317"/>
      <c r="G433" s="298"/>
      <c r="H433" s="179">
        <f>SUM(D434:D436)</f>
        <v>0</v>
      </c>
      <c r="I433" s="165">
        <f>COUNT(D434:D436)*2</f>
        <v>4</v>
      </c>
    </row>
    <row r="434" spans="1:9" ht="30">
      <c r="A434" s="1" t="s">
        <v>452</v>
      </c>
      <c r="B434" s="41" t="s">
        <v>894</v>
      </c>
      <c r="C434" s="27" t="s">
        <v>2456</v>
      </c>
      <c r="D434" s="221">
        <v>0</v>
      </c>
      <c r="E434" s="14" t="s">
        <v>2290</v>
      </c>
      <c r="F434" s="14"/>
      <c r="G434" s="254"/>
      <c r="H434" s="179"/>
    </row>
    <row r="435" spans="1:9" ht="30">
      <c r="A435" s="1"/>
      <c r="B435" s="41"/>
      <c r="C435" s="155" t="s">
        <v>2457</v>
      </c>
      <c r="D435" s="221">
        <v>0</v>
      </c>
      <c r="E435" s="14" t="s">
        <v>2290</v>
      </c>
      <c r="F435" s="14"/>
      <c r="G435" s="254"/>
      <c r="H435" s="179"/>
    </row>
    <row r="436" spans="1:9">
      <c r="A436" s="1"/>
      <c r="B436" s="41"/>
      <c r="C436" s="23"/>
      <c r="D436" s="63"/>
      <c r="E436" s="14"/>
      <c r="F436" s="14"/>
      <c r="G436" s="254"/>
      <c r="H436" s="185"/>
    </row>
    <row r="437" spans="1:9" ht="45" hidden="1">
      <c r="A437" s="19" t="s">
        <v>453</v>
      </c>
      <c r="B437" s="41" t="s">
        <v>896</v>
      </c>
      <c r="C437" s="13"/>
      <c r="D437" s="14"/>
      <c r="E437" s="14"/>
      <c r="F437" s="14"/>
      <c r="G437" s="14"/>
      <c r="H437" s="10"/>
      <c r="I437"/>
    </row>
    <row r="438" spans="1:9" hidden="1">
      <c r="A438" s="19" t="s">
        <v>70</v>
      </c>
      <c r="B438" s="316" t="s">
        <v>454</v>
      </c>
      <c r="C438" s="317"/>
      <c r="D438" s="317"/>
      <c r="E438" s="317"/>
      <c r="F438" s="317"/>
      <c r="G438" s="298"/>
      <c r="H438" s="10"/>
      <c r="I438"/>
    </row>
    <row r="439" spans="1:9" ht="30" hidden="1">
      <c r="A439" s="19" t="s">
        <v>455</v>
      </c>
      <c r="B439" s="41" t="s">
        <v>897</v>
      </c>
      <c r="C439" s="13"/>
      <c r="D439" s="14"/>
      <c r="E439" s="14"/>
      <c r="F439" s="14"/>
      <c r="G439" s="14"/>
      <c r="H439" s="10"/>
      <c r="I439"/>
    </row>
    <row r="440" spans="1:9" ht="45" hidden="1">
      <c r="A440" s="19" t="s">
        <v>456</v>
      </c>
      <c r="B440" s="41" t="s">
        <v>901</v>
      </c>
      <c r="C440" s="13"/>
      <c r="D440" s="14"/>
      <c r="E440" s="14"/>
      <c r="F440" s="14"/>
      <c r="G440" s="14"/>
      <c r="H440" s="10"/>
      <c r="I440"/>
    </row>
    <row r="442" spans="1:9" ht="46.5">
      <c r="A442" s="314" t="s">
        <v>2509</v>
      </c>
      <c r="B442" s="314"/>
      <c r="C442" s="314"/>
    </row>
    <row r="443" spans="1:9" ht="63">
      <c r="A443" s="151"/>
      <c r="B443" s="152" t="s">
        <v>2510</v>
      </c>
      <c r="C443" s="153">
        <f>D464</f>
        <v>0</v>
      </c>
    </row>
    <row r="444" spans="1:9" ht="26.25">
      <c r="A444" s="146"/>
      <c r="B444" s="312" t="s">
        <v>2486</v>
      </c>
      <c r="C444" s="313"/>
    </row>
    <row r="445" spans="1:9" ht="21">
      <c r="A445" s="147" t="s">
        <v>2487</v>
      </c>
      <c r="B445" s="148" t="s">
        <v>2488</v>
      </c>
      <c r="C445" s="149">
        <f>D456</f>
        <v>0</v>
      </c>
    </row>
    <row r="446" spans="1:9" ht="21">
      <c r="A446" s="147" t="s">
        <v>2489</v>
      </c>
      <c r="B446" s="148" t="s">
        <v>2490</v>
      </c>
      <c r="C446" s="149">
        <f>D457</f>
        <v>0</v>
      </c>
    </row>
    <row r="447" spans="1:9" ht="21">
      <c r="A447" s="147" t="s">
        <v>2491</v>
      </c>
      <c r="B447" s="148" t="s">
        <v>2492</v>
      </c>
      <c r="C447" s="149">
        <f>D458</f>
        <v>0</v>
      </c>
    </row>
    <row r="448" spans="1:9" ht="21">
      <c r="A448" s="147" t="s">
        <v>2493</v>
      </c>
      <c r="B448" s="148" t="s">
        <v>2494</v>
      </c>
      <c r="C448" s="149">
        <f t="shared" ref="C448:C452" si="0">D459</f>
        <v>0</v>
      </c>
    </row>
    <row r="449" spans="1:9" ht="21">
      <c r="A449" s="147" t="s">
        <v>2495</v>
      </c>
      <c r="B449" s="148" t="s">
        <v>2496</v>
      </c>
      <c r="C449" s="149">
        <f t="shared" si="0"/>
        <v>0</v>
      </c>
    </row>
    <row r="450" spans="1:9" ht="21">
      <c r="A450" s="147" t="s">
        <v>2497</v>
      </c>
      <c r="B450" s="148" t="s">
        <v>2498</v>
      </c>
      <c r="C450" s="149">
        <f t="shared" si="0"/>
        <v>0</v>
      </c>
    </row>
    <row r="451" spans="1:9" ht="21">
      <c r="A451" s="147" t="s">
        <v>2499</v>
      </c>
      <c r="B451" s="148" t="s">
        <v>2500</v>
      </c>
      <c r="C451" s="149">
        <f t="shared" si="0"/>
        <v>0</v>
      </c>
    </row>
    <row r="452" spans="1:9" ht="21">
      <c r="A452" s="147" t="s">
        <v>2501</v>
      </c>
      <c r="B452" s="148" t="s">
        <v>2502</v>
      </c>
      <c r="C452" s="149">
        <f t="shared" si="0"/>
        <v>0</v>
      </c>
      <c r="G452" s="166"/>
    </row>
    <row r="453" spans="1:9">
      <c r="A453" s="165"/>
      <c r="B453" s="166"/>
      <c r="C453" s="166"/>
      <c r="D453" s="266"/>
      <c r="E453" s="165"/>
      <c r="G453" s="166">
        <v>0</v>
      </c>
    </row>
    <row r="454" spans="1:9">
      <c r="A454" s="165"/>
      <c r="B454" s="166"/>
      <c r="C454" s="166"/>
      <c r="D454" s="266"/>
      <c r="E454" s="165"/>
      <c r="G454" s="166">
        <v>1</v>
      </c>
    </row>
    <row r="455" spans="1:9">
      <c r="A455" s="150"/>
      <c r="B455" s="150" t="s">
        <v>2503</v>
      </c>
      <c r="C455" s="150" t="s">
        <v>2504</v>
      </c>
      <c r="D455" s="181" t="s">
        <v>2505</v>
      </c>
      <c r="E455" s="165"/>
      <c r="G455" s="166">
        <v>2</v>
      </c>
    </row>
    <row r="456" spans="1:9">
      <c r="A456" s="176" t="s">
        <v>2487</v>
      </c>
      <c r="B456" s="176">
        <f>H4</f>
        <v>0</v>
      </c>
      <c r="C456" s="176">
        <f>I4</f>
        <v>20</v>
      </c>
      <c r="D456" s="195">
        <f>B456*100/C456</f>
        <v>0</v>
      </c>
      <c r="E456" s="177"/>
      <c r="F456" s="174"/>
      <c r="G456" s="166"/>
    </row>
    <row r="457" spans="1:9">
      <c r="A457" s="176" t="s">
        <v>2489</v>
      </c>
      <c r="B457" s="176">
        <f>H47</f>
        <v>0</v>
      </c>
      <c r="C457" s="176">
        <f>I47</f>
        <v>14</v>
      </c>
      <c r="D457" s="195">
        <f t="shared" ref="D457:D464" si="1">B457*100/C457</f>
        <v>0</v>
      </c>
      <c r="E457" s="177"/>
      <c r="F457" s="174"/>
    </row>
    <row r="458" spans="1:9">
      <c r="A458" s="176" t="s">
        <v>2491</v>
      </c>
      <c r="B458" s="176">
        <f>H74</f>
        <v>0</v>
      </c>
      <c r="C458" s="176">
        <f>I74</f>
        <v>102</v>
      </c>
      <c r="D458" s="195">
        <f t="shared" si="1"/>
        <v>0</v>
      </c>
      <c r="E458" s="177"/>
      <c r="F458" s="174"/>
    </row>
    <row r="459" spans="1:9" s="74" customFormat="1">
      <c r="A459" s="176" t="s">
        <v>2493</v>
      </c>
      <c r="B459" s="176">
        <f>H136</f>
        <v>0</v>
      </c>
      <c r="C459" s="176">
        <f>I136</f>
        <v>40</v>
      </c>
      <c r="D459" s="195">
        <f t="shared" si="1"/>
        <v>0</v>
      </c>
      <c r="E459" s="177"/>
      <c r="F459" s="174"/>
      <c r="G459" s="155"/>
      <c r="H459" s="190"/>
      <c r="I459" s="182"/>
    </row>
    <row r="460" spans="1:9" s="74" customFormat="1">
      <c r="A460" s="176" t="s">
        <v>2495</v>
      </c>
      <c r="B460" s="176">
        <f>H202</f>
        <v>0</v>
      </c>
      <c r="C460" s="176">
        <f>I202</f>
        <v>106</v>
      </c>
      <c r="D460" s="195">
        <f t="shared" si="1"/>
        <v>0</v>
      </c>
      <c r="E460" s="177"/>
      <c r="F460" s="174"/>
      <c r="G460" s="155"/>
      <c r="H460" s="190"/>
      <c r="I460" s="182"/>
    </row>
    <row r="461" spans="1:9">
      <c r="A461" s="176" t="s">
        <v>2497</v>
      </c>
      <c r="B461" s="176">
        <f>H332</f>
        <v>0</v>
      </c>
      <c r="C461" s="176">
        <f>I332</f>
        <v>94</v>
      </c>
      <c r="D461" s="195">
        <f t="shared" si="1"/>
        <v>0</v>
      </c>
      <c r="E461" s="177"/>
      <c r="F461" s="174"/>
    </row>
    <row r="462" spans="1:9" s="74" customFormat="1">
      <c r="A462" s="176" t="s">
        <v>2499</v>
      </c>
      <c r="B462" s="176">
        <f>H390</f>
        <v>0</v>
      </c>
      <c r="C462" s="176">
        <f>I390</f>
        <v>22</v>
      </c>
      <c r="D462" s="195">
        <f t="shared" si="1"/>
        <v>0</v>
      </c>
      <c r="E462" s="177"/>
      <c r="F462" s="174"/>
      <c r="G462" s="155"/>
      <c r="H462" s="190"/>
      <c r="I462" s="182"/>
    </row>
    <row r="463" spans="1:9">
      <c r="A463" s="176" t="s">
        <v>2501</v>
      </c>
      <c r="B463" s="176">
        <f>H420</f>
        <v>0</v>
      </c>
      <c r="C463" s="176">
        <f>I420</f>
        <v>16</v>
      </c>
      <c r="D463" s="195">
        <f t="shared" si="1"/>
        <v>0</v>
      </c>
      <c r="E463" s="177"/>
      <c r="F463" s="174"/>
    </row>
    <row r="464" spans="1:9">
      <c r="A464" s="176" t="s">
        <v>2506</v>
      </c>
      <c r="B464" s="176">
        <f>SUM(B456:B463)</f>
        <v>0</v>
      </c>
      <c r="C464" s="176">
        <f>SUM(C456:C463)</f>
        <v>414</v>
      </c>
      <c r="D464" s="195">
        <f t="shared" si="1"/>
        <v>0</v>
      </c>
      <c r="E464" s="177"/>
      <c r="F464" s="174"/>
    </row>
    <row r="465" spans="1:6">
      <c r="A465" s="174"/>
      <c r="B465" s="175"/>
      <c r="C465" s="175"/>
      <c r="D465" s="194"/>
      <c r="E465" s="174"/>
      <c r="F465" s="174"/>
    </row>
    <row r="466" spans="1:6">
      <c r="A466" s="174"/>
      <c r="B466" s="175"/>
      <c r="C466" s="175"/>
      <c r="D466" s="194"/>
      <c r="E466" s="174"/>
      <c r="F466" s="174"/>
    </row>
  </sheetData>
  <autoFilter ref="A3:G440">
    <filterColumn colId="0">
      <colorFilter dxfId="4"/>
    </filterColumn>
  </autoFilter>
  <mergeCells count="64">
    <mergeCell ref="B444:C444"/>
    <mergeCell ref="A442:C442"/>
    <mergeCell ref="B23:G23"/>
    <mergeCell ref="A1:G1"/>
    <mergeCell ref="A2:G2"/>
    <mergeCell ref="B4:G4"/>
    <mergeCell ref="B5:G5"/>
    <mergeCell ref="B11:G11"/>
    <mergeCell ref="B120:G120"/>
    <mergeCell ref="B31:G31"/>
    <mergeCell ref="B47:G47"/>
    <mergeCell ref="B48:G48"/>
    <mergeCell ref="B57:G57"/>
    <mergeCell ref="B63:G63"/>
    <mergeCell ref="B68:G68"/>
    <mergeCell ref="B74:G74"/>
    <mergeCell ref="B75:G75"/>
    <mergeCell ref="B88:G88"/>
    <mergeCell ref="B93:G93"/>
    <mergeCell ref="B107:G107"/>
    <mergeCell ref="B207:G207"/>
    <mergeCell ref="B136:G136"/>
    <mergeCell ref="B137:G137"/>
    <mergeCell ref="B155:G155"/>
    <mergeCell ref="B163:G163"/>
    <mergeCell ref="B168:G168"/>
    <mergeCell ref="B172:G172"/>
    <mergeCell ref="B177:G177"/>
    <mergeCell ref="B181:G181"/>
    <mergeCell ref="B185:G185"/>
    <mergeCell ref="B202:G202"/>
    <mergeCell ref="B203:G203"/>
    <mergeCell ref="B305:G305"/>
    <mergeCell ref="B220:G220"/>
    <mergeCell ref="B225:G225"/>
    <mergeCell ref="B236:G236"/>
    <mergeCell ref="B244:G244"/>
    <mergeCell ref="B249:G249"/>
    <mergeCell ref="B255:G255"/>
    <mergeCell ref="B261:G261"/>
    <mergeCell ref="B262:G262"/>
    <mergeCell ref="B269:G269"/>
    <mergeCell ref="B291:G291"/>
    <mergeCell ref="B298:G298"/>
    <mergeCell ref="B391:G391"/>
    <mergeCell ref="B311:G311"/>
    <mergeCell ref="B316:G316"/>
    <mergeCell ref="B317:G317"/>
    <mergeCell ref="B332:G332"/>
    <mergeCell ref="B333:G333"/>
    <mergeCell ref="B336:G336"/>
    <mergeCell ref="B349:G349"/>
    <mergeCell ref="B357:G357"/>
    <mergeCell ref="B368:G368"/>
    <mergeCell ref="B380:G380"/>
    <mergeCell ref="B390:G390"/>
    <mergeCell ref="B433:G433"/>
    <mergeCell ref="B438:G438"/>
    <mergeCell ref="B420:G420"/>
    <mergeCell ref="B396:G396"/>
    <mergeCell ref="B400:G400"/>
    <mergeCell ref="B409:G409"/>
    <mergeCell ref="B421:G421"/>
    <mergeCell ref="B427:G427"/>
  </mergeCells>
  <dataValidations count="2">
    <dataValidation type="list" allowBlank="1" showInputMessage="1" showErrorMessage="1" error="Re-enter 0,1 or 2" sqref="D1:D8 D10:D12 D21:D23 D25:D49 D56:D57 D60:D63 D65:D68 D70:D75 D86:D89 D93 D107 D120 D136:D137 D152:D155 D163:D164 D166:D207 D219:D220 D225 D236 D243:D269 D291 D296:D336 D349 D357 D368:D369 D380 D389:D400 D402:D409 D420:D421 D424:D427 D431:D433 D436:D1048576">
      <formula1>$G$453:$G$455</formula1>
    </dataValidation>
    <dataValidation type="list" showInputMessage="1" showErrorMessage="1" error="Re-enter 0,1 or 2" sqref="D9 D13:D20 D24 D50:D55 D58:D59 D64 D69 D76:D85 D90:D92 D94:D106 D108:D119 D121:D135 D138:D151 D156:D162 D165 D208:D218 D221:D224 D226:D235 D237:D242 D270:D290 D292:D295 D337:D348 D350:D356 D358:D367 D370:D379 D381:D388 D401 D410:D419 D422:D423 D428:D430 D434:D435">
      <formula1>$G$453:$G$455</formula1>
    </dataValidation>
  </dataValidations>
  <pageMargins left="0.7" right="0.7" top="0.75" bottom="0.75" header="0.3" footer="0.3"/>
  <pageSetup scale="52"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filterMode="1"/>
  <dimension ref="A1:I413"/>
  <sheetViews>
    <sheetView view="pageBreakPreview" zoomScale="90" zoomScaleSheetLayoutView="90" workbookViewId="0">
      <selection activeCell="E14" sqref="E14"/>
    </sheetView>
  </sheetViews>
  <sheetFormatPr defaultColWidth="8.85546875" defaultRowHeight="15"/>
  <cols>
    <col min="1" max="1" width="16.140625" customWidth="1"/>
    <col min="2" max="2" width="38.42578125" style="9" customWidth="1"/>
    <col min="3" max="3" width="28.5703125" style="9" customWidth="1"/>
    <col min="4" max="4" width="12.7109375" customWidth="1"/>
    <col min="5" max="5" width="12.85546875" customWidth="1"/>
    <col min="6" max="6" width="28.5703125" style="9" customWidth="1"/>
    <col min="7" max="7" width="28.85546875" style="9" customWidth="1"/>
    <col min="8" max="9" width="8.85546875" style="165"/>
  </cols>
  <sheetData>
    <row r="1" spans="1:9" ht="18.75">
      <c r="A1" s="287" t="s">
        <v>457</v>
      </c>
      <c r="B1" s="287"/>
      <c r="C1" s="287"/>
      <c r="D1" s="287"/>
      <c r="E1" s="287"/>
      <c r="F1" s="287"/>
      <c r="G1" s="315"/>
      <c r="H1" s="179"/>
      <c r="I1" s="179"/>
    </row>
    <row r="2" spans="1:9" ht="18.75">
      <c r="A2" s="287" t="s">
        <v>1118</v>
      </c>
      <c r="B2" s="287"/>
      <c r="C2" s="287"/>
      <c r="D2" s="287"/>
      <c r="E2" s="287"/>
      <c r="F2" s="287"/>
      <c r="G2" s="315"/>
      <c r="H2" s="179"/>
      <c r="I2" s="179"/>
    </row>
    <row r="3" spans="1:9" ht="30">
      <c r="A3" s="11" t="s">
        <v>459</v>
      </c>
      <c r="B3" s="11" t="s">
        <v>2586</v>
      </c>
      <c r="C3" s="12" t="s">
        <v>460</v>
      </c>
      <c r="D3" s="59" t="s">
        <v>461</v>
      </c>
      <c r="E3" s="66" t="s">
        <v>903</v>
      </c>
      <c r="F3" s="12" t="s">
        <v>463</v>
      </c>
      <c r="G3" s="12" t="s">
        <v>464</v>
      </c>
      <c r="H3" s="179"/>
      <c r="I3" s="179"/>
    </row>
    <row r="4" spans="1:9" ht="18.75">
      <c r="A4" s="8"/>
      <c r="B4" s="302" t="s">
        <v>465</v>
      </c>
      <c r="C4" s="303"/>
      <c r="D4" s="303"/>
      <c r="E4" s="303"/>
      <c r="F4" s="303"/>
      <c r="G4" s="304"/>
      <c r="H4" s="179">
        <f>H5+H11</f>
        <v>0</v>
      </c>
      <c r="I4" s="179">
        <f>I5+I11</f>
        <v>14</v>
      </c>
    </row>
    <row r="5" spans="1:9" ht="15.75">
      <c r="A5" s="8" t="s">
        <v>0</v>
      </c>
      <c r="B5" s="299" t="s">
        <v>71</v>
      </c>
      <c r="C5" s="300"/>
      <c r="D5" s="300"/>
      <c r="E5" s="300"/>
      <c r="F5" s="300"/>
      <c r="G5" s="301"/>
      <c r="H5" s="179">
        <f>SUM(D6:D9)</f>
        <v>0</v>
      </c>
      <c r="I5" s="179">
        <f>COUNT(D6:D9)*2</f>
        <v>6</v>
      </c>
    </row>
    <row r="6" spans="1:9" ht="31.5">
      <c r="A6" s="8" t="s">
        <v>72</v>
      </c>
      <c r="B6" s="2" t="s">
        <v>73</v>
      </c>
      <c r="C6" s="13" t="s">
        <v>1119</v>
      </c>
      <c r="D6" s="237">
        <v>0</v>
      </c>
      <c r="E6" s="14" t="s">
        <v>2284</v>
      </c>
      <c r="F6" s="13" t="s">
        <v>1120</v>
      </c>
      <c r="G6" s="254"/>
      <c r="H6" s="179"/>
      <c r="I6" s="179"/>
    </row>
    <row r="7" spans="1:9" ht="31.5">
      <c r="A7" s="8" t="s">
        <v>74</v>
      </c>
      <c r="B7" s="2" t="s">
        <v>75</v>
      </c>
      <c r="C7" s="13" t="s">
        <v>1900</v>
      </c>
      <c r="D7" s="237">
        <v>0</v>
      </c>
      <c r="E7" s="14" t="s">
        <v>2284</v>
      </c>
      <c r="F7" s="36" t="s">
        <v>1121</v>
      </c>
      <c r="G7" s="254"/>
      <c r="I7" s="179"/>
    </row>
    <row r="8" spans="1:9" ht="15.75" hidden="1">
      <c r="A8" s="61" t="s">
        <v>76</v>
      </c>
      <c r="B8" s="2" t="s">
        <v>77</v>
      </c>
      <c r="C8" s="13"/>
      <c r="D8" s="14"/>
      <c r="E8" s="14"/>
      <c r="F8" s="13"/>
      <c r="G8" s="14"/>
      <c r="H8" s="10"/>
      <c r="I8" s="10"/>
    </row>
    <row r="9" spans="1:9" ht="31.5">
      <c r="A9" s="8" t="s">
        <v>78</v>
      </c>
      <c r="B9" s="2" t="s">
        <v>472</v>
      </c>
      <c r="C9" s="13" t="s">
        <v>1122</v>
      </c>
      <c r="D9" s="237">
        <v>0</v>
      </c>
      <c r="E9" s="14" t="s">
        <v>2284</v>
      </c>
      <c r="F9" s="13" t="s">
        <v>1123</v>
      </c>
      <c r="G9" s="254"/>
      <c r="H9" s="179"/>
      <c r="I9" s="179"/>
    </row>
    <row r="10" spans="1:9" ht="63" hidden="1">
      <c r="A10" s="61" t="s">
        <v>79</v>
      </c>
      <c r="B10" s="3" t="s">
        <v>476</v>
      </c>
      <c r="C10" s="13"/>
      <c r="D10" s="14"/>
      <c r="E10" s="14"/>
      <c r="F10" s="13"/>
      <c r="G10" s="14"/>
      <c r="H10" s="10"/>
      <c r="I10" s="10"/>
    </row>
    <row r="11" spans="1:9" ht="15.75">
      <c r="A11" s="8" t="s">
        <v>1</v>
      </c>
      <c r="B11" s="299" t="s">
        <v>80</v>
      </c>
      <c r="C11" s="300"/>
      <c r="D11" s="300"/>
      <c r="E11" s="300"/>
      <c r="F11" s="300"/>
      <c r="G11" s="301"/>
      <c r="H11" s="179">
        <f>SUM(D13:D16)</f>
        <v>0</v>
      </c>
      <c r="I11" s="179">
        <f>COUNT(D13:D16)*2</f>
        <v>8</v>
      </c>
    </row>
    <row r="12" spans="1:9" ht="31.5" hidden="1">
      <c r="A12" s="61" t="s">
        <v>81</v>
      </c>
      <c r="B12" s="4" t="s">
        <v>478</v>
      </c>
      <c r="C12" s="13"/>
      <c r="D12" s="14"/>
      <c r="E12" s="14"/>
      <c r="F12" s="13"/>
      <c r="G12" s="14"/>
      <c r="H12" s="10"/>
      <c r="I12" s="10"/>
    </row>
    <row r="13" spans="1:9" ht="31.5">
      <c r="A13" s="8" t="s">
        <v>82</v>
      </c>
      <c r="B13" s="4" t="s">
        <v>484</v>
      </c>
      <c r="C13" s="18" t="s">
        <v>1124</v>
      </c>
      <c r="D13" s="237">
        <v>0</v>
      </c>
      <c r="E13" s="14" t="s">
        <v>2284</v>
      </c>
      <c r="F13" s="13"/>
      <c r="G13" s="254"/>
      <c r="H13" s="179"/>
      <c r="I13" s="179"/>
    </row>
    <row r="14" spans="1:9" ht="60">
      <c r="A14" s="8"/>
      <c r="B14" s="4"/>
      <c r="C14" s="18" t="s">
        <v>1971</v>
      </c>
      <c r="D14" s="237">
        <v>0</v>
      </c>
      <c r="E14" s="14" t="s">
        <v>2284</v>
      </c>
      <c r="F14" s="13" t="s">
        <v>1972</v>
      </c>
      <c r="G14" s="254"/>
      <c r="H14" s="179"/>
      <c r="I14" s="179"/>
    </row>
    <row r="15" spans="1:9" ht="45">
      <c r="A15" s="8" t="s">
        <v>83</v>
      </c>
      <c r="B15" s="4" t="s">
        <v>908</v>
      </c>
      <c r="C15" s="18" t="s">
        <v>1125</v>
      </c>
      <c r="D15" s="237">
        <v>0</v>
      </c>
      <c r="E15" s="14" t="s">
        <v>2284</v>
      </c>
      <c r="F15" s="13"/>
      <c r="G15" s="254"/>
      <c r="H15" s="179"/>
      <c r="I15" s="179"/>
    </row>
    <row r="16" spans="1:9" ht="45">
      <c r="A16" s="8" t="s">
        <v>84</v>
      </c>
      <c r="B16" s="90" t="s">
        <v>488</v>
      </c>
      <c r="C16" s="17" t="s">
        <v>1126</v>
      </c>
      <c r="D16" s="237">
        <v>0</v>
      </c>
      <c r="E16" s="14" t="s">
        <v>2284</v>
      </c>
      <c r="F16" s="13" t="s">
        <v>1977</v>
      </c>
      <c r="G16" s="254"/>
      <c r="H16" s="179"/>
      <c r="I16" s="179"/>
    </row>
    <row r="17" spans="1:9" ht="31.5" hidden="1">
      <c r="A17" s="61" t="s">
        <v>85</v>
      </c>
      <c r="B17" s="4" t="s">
        <v>490</v>
      </c>
      <c r="C17" s="13"/>
      <c r="D17" s="14"/>
      <c r="E17" s="14"/>
      <c r="F17" s="13"/>
      <c r="G17" s="14"/>
      <c r="H17" s="10"/>
      <c r="I17" s="10"/>
    </row>
    <row r="18" spans="1:9" ht="15.75" hidden="1">
      <c r="A18" s="61" t="s">
        <v>2</v>
      </c>
      <c r="B18" s="299" t="s">
        <v>2022</v>
      </c>
      <c r="C18" s="300"/>
      <c r="D18" s="300"/>
      <c r="E18" s="300"/>
      <c r="F18" s="300"/>
      <c r="G18" s="305"/>
      <c r="H18" s="10"/>
      <c r="I18" s="10"/>
    </row>
    <row r="19" spans="1:9" ht="31.5" hidden="1">
      <c r="A19" s="61" t="s">
        <v>86</v>
      </c>
      <c r="B19" s="4" t="s">
        <v>87</v>
      </c>
      <c r="C19" s="13"/>
      <c r="D19" s="14"/>
      <c r="E19" s="14"/>
      <c r="F19" s="13"/>
      <c r="G19" s="14"/>
      <c r="H19" s="10"/>
      <c r="I19" s="10"/>
    </row>
    <row r="20" spans="1:9" ht="31.5" hidden="1">
      <c r="A20" s="61" t="s">
        <v>88</v>
      </c>
      <c r="B20" s="4" t="s">
        <v>89</v>
      </c>
      <c r="C20" s="13"/>
      <c r="D20" s="14"/>
      <c r="E20" s="14"/>
      <c r="F20" s="13"/>
      <c r="G20" s="14"/>
      <c r="H20" s="10"/>
      <c r="I20" s="10"/>
    </row>
    <row r="21" spans="1:9" ht="15.75" hidden="1">
      <c r="A21" s="61" t="s">
        <v>90</v>
      </c>
      <c r="B21" s="4" t="s">
        <v>91</v>
      </c>
      <c r="C21" s="13"/>
      <c r="D21" s="14"/>
      <c r="E21" s="14"/>
      <c r="F21" s="13"/>
      <c r="G21" s="14"/>
      <c r="H21" s="10"/>
      <c r="I21" s="10"/>
    </row>
    <row r="22" spans="1:9" ht="31.5" hidden="1">
      <c r="A22" s="61" t="s">
        <v>92</v>
      </c>
      <c r="B22" s="4" t="s">
        <v>93</v>
      </c>
      <c r="C22" s="13"/>
      <c r="D22" s="14"/>
      <c r="E22" s="14"/>
      <c r="F22" s="13"/>
      <c r="G22" s="14"/>
      <c r="H22" s="10"/>
      <c r="I22" s="10"/>
    </row>
    <row r="23" spans="1:9" ht="15.75" hidden="1">
      <c r="A23" s="131" t="s">
        <v>94</v>
      </c>
      <c r="B23" s="90" t="s">
        <v>497</v>
      </c>
      <c r="C23" s="49"/>
      <c r="D23" s="65"/>
      <c r="E23" s="65"/>
      <c r="F23" s="49"/>
      <c r="G23" s="65"/>
      <c r="H23" s="10"/>
      <c r="I23" s="10"/>
    </row>
    <row r="24" spans="1:9" s="119" customFormat="1" ht="31.5" hidden="1">
      <c r="A24" s="131" t="s">
        <v>2023</v>
      </c>
      <c r="B24" s="4" t="s">
        <v>2026</v>
      </c>
      <c r="C24" s="13"/>
      <c r="D24" s="14"/>
      <c r="E24" s="14"/>
      <c r="F24" s="13"/>
      <c r="G24" s="14"/>
      <c r="H24" s="14"/>
      <c r="I24" s="14"/>
    </row>
    <row r="25" spans="1:9" s="119" customFormat="1" ht="15.75" hidden="1">
      <c r="A25" s="131" t="s">
        <v>2209</v>
      </c>
      <c r="B25" s="4" t="s">
        <v>2025</v>
      </c>
      <c r="C25" s="13"/>
      <c r="D25" s="14"/>
      <c r="E25" s="14"/>
      <c r="F25" s="13"/>
      <c r="G25" s="14"/>
      <c r="H25" s="14"/>
      <c r="I25" s="14"/>
    </row>
    <row r="26" spans="1:9" ht="15.75" hidden="1">
      <c r="A26" s="61" t="s">
        <v>3</v>
      </c>
      <c r="B26" s="330" t="s">
        <v>4</v>
      </c>
      <c r="C26" s="331"/>
      <c r="D26" s="331"/>
      <c r="E26" s="331"/>
      <c r="F26" s="331"/>
      <c r="G26" s="332"/>
      <c r="H26" s="10"/>
      <c r="I26" s="10"/>
    </row>
    <row r="27" spans="1:9" ht="47.25" hidden="1">
      <c r="A27" s="61" t="s">
        <v>95</v>
      </c>
      <c r="B27" s="5" t="s">
        <v>96</v>
      </c>
      <c r="C27" s="13"/>
      <c r="D27" s="14"/>
      <c r="E27" s="14"/>
      <c r="F27" s="13"/>
      <c r="G27" s="14"/>
      <c r="H27" s="10"/>
      <c r="I27" s="10"/>
    </row>
    <row r="28" spans="1:9" ht="47.25" hidden="1">
      <c r="A28" s="61" t="s">
        <v>97</v>
      </c>
      <c r="B28" s="5" t="s">
        <v>98</v>
      </c>
      <c r="C28" s="13"/>
      <c r="D28" s="14"/>
      <c r="E28" s="14"/>
      <c r="F28" s="13"/>
      <c r="G28" s="14"/>
      <c r="H28" s="10"/>
      <c r="I28" s="10"/>
    </row>
    <row r="29" spans="1:9" ht="47.25" hidden="1">
      <c r="A29" s="61" t="s">
        <v>99</v>
      </c>
      <c r="B29" s="5" t="s">
        <v>100</v>
      </c>
      <c r="C29" s="13"/>
      <c r="D29" s="14"/>
      <c r="E29" s="14"/>
      <c r="F29" s="13"/>
      <c r="G29" s="14"/>
      <c r="H29" s="10"/>
      <c r="I29" s="10"/>
    </row>
    <row r="30" spans="1:9" ht="47.25" hidden="1">
      <c r="A30" s="61" t="s">
        <v>101</v>
      </c>
      <c r="B30" s="5" t="s">
        <v>102</v>
      </c>
      <c r="C30" s="13"/>
      <c r="D30" s="14"/>
      <c r="E30" s="14"/>
      <c r="F30" s="13"/>
      <c r="G30" s="14"/>
      <c r="H30" s="10"/>
      <c r="I30" s="10"/>
    </row>
    <row r="31" spans="1:9" ht="47.25" hidden="1">
      <c r="A31" s="61" t="s">
        <v>103</v>
      </c>
      <c r="B31" s="5" t="s">
        <v>104</v>
      </c>
      <c r="C31" s="13"/>
      <c r="D31" s="14"/>
      <c r="E31" s="14"/>
      <c r="F31" s="13"/>
      <c r="G31" s="14"/>
      <c r="H31" s="10"/>
      <c r="I31" s="10"/>
    </row>
    <row r="32" spans="1:9" ht="47.25" hidden="1">
      <c r="A32" s="61" t="s">
        <v>105</v>
      </c>
      <c r="B32" s="5" t="s">
        <v>106</v>
      </c>
      <c r="C32" s="13"/>
      <c r="D32" s="14"/>
      <c r="E32" s="14"/>
      <c r="F32" s="13"/>
      <c r="G32" s="14"/>
      <c r="H32" s="10"/>
      <c r="I32" s="10"/>
    </row>
    <row r="33" spans="1:9" ht="47.25" hidden="1">
      <c r="A33" s="61" t="s">
        <v>107</v>
      </c>
      <c r="B33" s="5" t="s">
        <v>108</v>
      </c>
      <c r="C33" s="13"/>
      <c r="D33" s="14"/>
      <c r="E33" s="14"/>
      <c r="F33" s="13"/>
      <c r="G33" s="14"/>
      <c r="H33" s="10"/>
      <c r="I33" s="10"/>
    </row>
    <row r="34" spans="1:9" ht="78.75" hidden="1">
      <c r="A34" s="61" t="s">
        <v>109</v>
      </c>
      <c r="B34" s="5" t="s">
        <v>110</v>
      </c>
      <c r="C34" s="13"/>
      <c r="D34" s="14"/>
      <c r="E34" s="14"/>
      <c r="F34" s="13"/>
      <c r="G34" s="14"/>
      <c r="H34" s="10"/>
      <c r="I34" s="10"/>
    </row>
    <row r="35" spans="1:9" ht="47.25" hidden="1">
      <c r="A35" s="61" t="s">
        <v>111</v>
      </c>
      <c r="B35" s="5" t="s">
        <v>498</v>
      </c>
      <c r="C35" s="13"/>
      <c r="D35" s="14"/>
      <c r="E35" s="14"/>
      <c r="F35" s="13"/>
      <c r="G35" s="14"/>
      <c r="H35" s="10"/>
      <c r="I35" s="10"/>
    </row>
    <row r="36" spans="1:9" ht="47.25" hidden="1">
      <c r="A36" s="61" t="s">
        <v>112</v>
      </c>
      <c r="B36" s="5" t="s">
        <v>911</v>
      </c>
      <c r="C36" s="13"/>
      <c r="D36" s="14"/>
      <c r="E36" s="14"/>
      <c r="F36" s="13"/>
      <c r="G36" s="14"/>
      <c r="H36" s="10"/>
      <c r="I36" s="10"/>
    </row>
    <row r="37" spans="1:9" ht="31.5" hidden="1">
      <c r="A37" s="61" t="s">
        <v>114</v>
      </c>
      <c r="B37" s="5" t="s">
        <v>819</v>
      </c>
      <c r="C37" s="13"/>
      <c r="D37" s="14"/>
      <c r="E37" s="14"/>
      <c r="F37" s="13"/>
      <c r="G37" s="14"/>
      <c r="H37" s="10"/>
      <c r="I37" s="10"/>
    </row>
    <row r="38" spans="1:9" ht="31.5" hidden="1">
      <c r="A38" s="61" t="s">
        <v>116</v>
      </c>
      <c r="B38" s="5" t="s">
        <v>499</v>
      </c>
      <c r="C38" s="13"/>
      <c r="D38" s="14"/>
      <c r="E38" s="14"/>
      <c r="F38" s="13"/>
      <c r="G38" s="14"/>
      <c r="H38" s="10"/>
      <c r="I38" s="10"/>
    </row>
    <row r="39" spans="1:9" ht="31.5" hidden="1">
      <c r="A39" s="61" t="s">
        <v>117</v>
      </c>
      <c r="B39" s="5" t="s">
        <v>820</v>
      </c>
      <c r="C39" s="13"/>
      <c r="D39" s="14"/>
      <c r="E39" s="14"/>
      <c r="F39" s="13"/>
      <c r="G39" s="14"/>
      <c r="H39" s="10"/>
      <c r="I39" s="10"/>
    </row>
    <row r="40" spans="1:9" ht="31.5" hidden="1">
      <c r="A40" s="61" t="s">
        <v>119</v>
      </c>
      <c r="B40" s="5" t="s">
        <v>500</v>
      </c>
      <c r="C40" s="13"/>
      <c r="D40" s="14"/>
      <c r="E40" s="14"/>
      <c r="F40" s="13"/>
      <c r="G40" s="14"/>
      <c r="H40" s="10"/>
      <c r="I40" s="10"/>
    </row>
    <row r="41" spans="1:9" ht="30" hidden="1">
      <c r="A41" s="61" t="s">
        <v>120</v>
      </c>
      <c r="B41" s="23" t="s">
        <v>501</v>
      </c>
      <c r="C41" s="13"/>
      <c r="D41" s="14"/>
      <c r="E41" s="14"/>
      <c r="F41" s="13"/>
      <c r="G41" s="14"/>
      <c r="H41" s="10"/>
      <c r="I41" s="10"/>
    </row>
    <row r="42" spans="1:9" ht="18.75">
      <c r="A42" s="8"/>
      <c r="B42" s="302" t="s">
        <v>1877</v>
      </c>
      <c r="C42" s="303"/>
      <c r="D42" s="303"/>
      <c r="E42" s="303"/>
      <c r="F42" s="303"/>
      <c r="G42" s="304"/>
      <c r="H42" s="179">
        <f>H43+H52+H57+H62</f>
        <v>0</v>
      </c>
      <c r="I42" s="179">
        <f>I43+I52+I57+I62</f>
        <v>20</v>
      </c>
    </row>
    <row r="43" spans="1:9" ht="15.75">
      <c r="A43" s="8" t="s">
        <v>5</v>
      </c>
      <c r="B43" s="299" t="s">
        <v>502</v>
      </c>
      <c r="C43" s="300"/>
      <c r="D43" s="300"/>
      <c r="E43" s="300"/>
      <c r="F43" s="300"/>
      <c r="G43" s="301"/>
      <c r="H43" s="179">
        <f>SUM(D47)</f>
        <v>0</v>
      </c>
      <c r="I43" s="179">
        <f>COUNT(D47)*2</f>
        <v>2</v>
      </c>
    </row>
    <row r="44" spans="1:9" ht="31.5" hidden="1">
      <c r="A44" s="61" t="s">
        <v>121</v>
      </c>
      <c r="B44" s="6" t="s">
        <v>122</v>
      </c>
      <c r="C44" s="13"/>
      <c r="D44" s="14"/>
      <c r="E44" s="14"/>
      <c r="F44" s="13"/>
      <c r="G44" s="14"/>
      <c r="H44" s="10"/>
      <c r="I44" s="10"/>
    </row>
    <row r="45" spans="1:9" ht="47.25" hidden="1">
      <c r="A45" s="61" t="s">
        <v>123</v>
      </c>
      <c r="B45" s="6" t="s">
        <v>503</v>
      </c>
      <c r="C45" s="13"/>
      <c r="D45" s="14"/>
      <c r="E45" s="14"/>
      <c r="F45" s="13"/>
      <c r="G45" s="14"/>
      <c r="H45" s="10"/>
      <c r="I45" s="10"/>
    </row>
    <row r="46" spans="1:9" ht="31.5" hidden="1">
      <c r="A46" s="61" t="s">
        <v>124</v>
      </c>
      <c r="B46" s="6" t="s">
        <v>506</v>
      </c>
      <c r="C46" s="13"/>
      <c r="D46" s="14"/>
      <c r="E46" s="14"/>
      <c r="F46" s="13"/>
      <c r="G46" s="14"/>
      <c r="H46" s="10"/>
      <c r="I46" s="10"/>
    </row>
    <row r="47" spans="1:9" ht="90">
      <c r="A47" s="8" t="s">
        <v>125</v>
      </c>
      <c r="B47" s="6" t="s">
        <v>126</v>
      </c>
      <c r="C47" s="13" t="s">
        <v>1127</v>
      </c>
      <c r="D47" s="237">
        <v>0</v>
      </c>
      <c r="E47" s="14" t="s">
        <v>2286</v>
      </c>
      <c r="F47" s="33" t="s">
        <v>2243</v>
      </c>
      <c r="G47" s="254"/>
      <c r="H47" s="179"/>
      <c r="I47" s="179"/>
    </row>
    <row r="48" spans="1:9" ht="31.5" hidden="1">
      <c r="A48" s="61" t="s">
        <v>127</v>
      </c>
      <c r="B48" s="6" t="s">
        <v>509</v>
      </c>
      <c r="C48" s="13"/>
      <c r="D48" s="14"/>
      <c r="E48" s="14"/>
      <c r="F48" s="13"/>
      <c r="G48" s="14"/>
      <c r="H48" s="10"/>
      <c r="I48" s="10"/>
    </row>
    <row r="49" spans="1:9" ht="47.25" hidden="1">
      <c r="A49" s="61" t="s">
        <v>128</v>
      </c>
      <c r="B49" s="2" t="s">
        <v>510</v>
      </c>
      <c r="C49" s="13"/>
      <c r="D49" s="14"/>
      <c r="E49" s="14"/>
      <c r="F49" s="13"/>
      <c r="G49" s="14"/>
      <c r="H49" s="10"/>
      <c r="I49" s="10"/>
    </row>
    <row r="50" spans="1:9" ht="47.25" hidden="1">
      <c r="A50" s="61" t="s">
        <v>129</v>
      </c>
      <c r="B50" s="2" t="s">
        <v>511</v>
      </c>
      <c r="C50" s="13"/>
      <c r="D50" s="14"/>
      <c r="E50" s="14"/>
      <c r="F50" s="13"/>
      <c r="G50" s="14"/>
      <c r="H50" s="10"/>
      <c r="I50" s="10"/>
    </row>
    <row r="51" spans="1:9" ht="47.25" hidden="1">
      <c r="A51" s="61" t="s">
        <v>130</v>
      </c>
      <c r="B51" s="2" t="s">
        <v>516</v>
      </c>
      <c r="C51" s="13"/>
      <c r="D51" s="14"/>
      <c r="E51" s="14"/>
      <c r="F51" s="13"/>
      <c r="G51" s="14"/>
      <c r="H51" s="10"/>
      <c r="I51" s="10"/>
    </row>
    <row r="52" spans="1:9" ht="31.5" customHeight="1">
      <c r="A52" s="8" t="s">
        <v>6</v>
      </c>
      <c r="B52" s="320" t="s">
        <v>7</v>
      </c>
      <c r="C52" s="321"/>
      <c r="D52" s="321"/>
      <c r="E52" s="321"/>
      <c r="F52" s="321"/>
      <c r="G52" s="301"/>
      <c r="H52" s="179">
        <f>SUM(D53)</f>
        <v>0</v>
      </c>
      <c r="I52" s="179">
        <f>COUNT(D53)*2</f>
        <v>2</v>
      </c>
    </row>
    <row r="53" spans="1:9" ht="75">
      <c r="A53" s="8" t="s">
        <v>131</v>
      </c>
      <c r="B53" s="2" t="s">
        <v>517</v>
      </c>
      <c r="C53" s="13" t="s">
        <v>1128</v>
      </c>
      <c r="D53" s="237">
        <v>0</v>
      </c>
      <c r="E53" s="14" t="s">
        <v>2286</v>
      </c>
      <c r="F53" s="13" t="s">
        <v>2018</v>
      </c>
      <c r="G53" s="254"/>
      <c r="H53" s="179"/>
      <c r="I53" s="179"/>
    </row>
    <row r="54" spans="1:9" ht="47.25" hidden="1">
      <c r="A54" s="61" t="s">
        <v>132</v>
      </c>
      <c r="B54" s="2" t="s">
        <v>522</v>
      </c>
      <c r="C54" s="13"/>
      <c r="D54" s="14"/>
      <c r="E54" s="14"/>
      <c r="F54" s="13"/>
      <c r="G54" s="14"/>
      <c r="H54" s="10"/>
      <c r="I54" s="10"/>
    </row>
    <row r="55" spans="1:9" ht="31.5" hidden="1">
      <c r="A55" s="61" t="s">
        <v>133</v>
      </c>
      <c r="B55" s="2" t="s">
        <v>134</v>
      </c>
      <c r="C55" s="13"/>
      <c r="D55" s="14"/>
      <c r="E55" s="14"/>
      <c r="F55" s="13"/>
      <c r="G55" s="14"/>
      <c r="H55" s="10"/>
      <c r="I55" s="10"/>
    </row>
    <row r="56" spans="1:9" ht="47.25" hidden="1">
      <c r="A56" s="61" t="s">
        <v>135</v>
      </c>
      <c r="B56" s="2" t="s">
        <v>136</v>
      </c>
      <c r="C56" s="13"/>
      <c r="D56" s="14"/>
      <c r="E56" s="14"/>
      <c r="F56" s="13"/>
      <c r="G56" s="14"/>
      <c r="H56" s="10"/>
      <c r="I56" s="10"/>
    </row>
    <row r="57" spans="1:9" ht="15.75">
      <c r="A57" s="8" t="s">
        <v>8</v>
      </c>
      <c r="B57" s="299" t="s">
        <v>137</v>
      </c>
      <c r="C57" s="300"/>
      <c r="D57" s="300"/>
      <c r="E57" s="300"/>
      <c r="F57" s="300"/>
      <c r="G57" s="301"/>
      <c r="H57" s="179">
        <f>SUM(D58:D60)</f>
        <v>0</v>
      </c>
      <c r="I57" s="179">
        <f>COUNT(D58:D60)*2</f>
        <v>6</v>
      </c>
    </row>
    <row r="58" spans="1:9" ht="31.5">
      <c r="A58" s="8" t="s">
        <v>138</v>
      </c>
      <c r="B58" s="2" t="s">
        <v>139</v>
      </c>
      <c r="C58" s="13" t="s">
        <v>1129</v>
      </c>
      <c r="D58" s="237">
        <v>0</v>
      </c>
      <c r="E58" s="14" t="s">
        <v>2286</v>
      </c>
      <c r="F58" s="13"/>
      <c r="G58" s="254"/>
      <c r="H58" s="179"/>
      <c r="I58" s="179"/>
    </row>
    <row r="59" spans="1:9" ht="31.5">
      <c r="A59" s="8" t="s">
        <v>140</v>
      </c>
      <c r="B59" s="2" t="s">
        <v>526</v>
      </c>
      <c r="C59" s="13" t="s">
        <v>1130</v>
      </c>
      <c r="D59" s="237">
        <v>0</v>
      </c>
      <c r="E59" s="14" t="s">
        <v>2286</v>
      </c>
      <c r="F59" s="13"/>
      <c r="G59" s="254"/>
      <c r="H59" s="179"/>
      <c r="I59" s="179"/>
    </row>
    <row r="60" spans="1:9" ht="47.25">
      <c r="A60" s="8" t="s">
        <v>141</v>
      </c>
      <c r="B60" s="2" t="s">
        <v>527</v>
      </c>
      <c r="C60" s="13" t="s">
        <v>2309</v>
      </c>
      <c r="D60" s="237">
        <v>0</v>
      </c>
      <c r="E60" s="14" t="s">
        <v>2295</v>
      </c>
      <c r="F60" s="13"/>
      <c r="G60" s="254"/>
      <c r="H60" s="179"/>
      <c r="I60" s="179"/>
    </row>
    <row r="61" spans="1:9" ht="78.75" hidden="1">
      <c r="A61" s="61" t="s">
        <v>142</v>
      </c>
      <c r="B61" s="2" t="s">
        <v>529</v>
      </c>
      <c r="C61" s="13"/>
      <c r="D61" s="14"/>
      <c r="E61" s="14"/>
      <c r="F61" s="13"/>
      <c r="G61" s="14"/>
      <c r="H61" s="10"/>
      <c r="I61" s="10"/>
    </row>
    <row r="62" spans="1:9" ht="15.75">
      <c r="A62" s="8" t="s">
        <v>9</v>
      </c>
      <c r="B62" s="299" t="s">
        <v>10</v>
      </c>
      <c r="C62" s="300"/>
      <c r="D62" s="300"/>
      <c r="E62" s="300"/>
      <c r="F62" s="300"/>
      <c r="G62" s="301"/>
      <c r="H62" s="179">
        <f>SUM(D63:D67)</f>
        <v>0</v>
      </c>
      <c r="I62" s="179">
        <f>COUNT(D63:D67)*2</f>
        <v>10</v>
      </c>
    </row>
    <row r="63" spans="1:9" ht="63">
      <c r="A63" s="8" t="s">
        <v>143</v>
      </c>
      <c r="B63" s="141" t="s">
        <v>531</v>
      </c>
      <c r="C63" s="13" t="s">
        <v>1131</v>
      </c>
      <c r="D63" s="237">
        <v>0</v>
      </c>
      <c r="E63" s="14" t="s">
        <v>2296</v>
      </c>
      <c r="F63" s="13"/>
      <c r="G63" s="254"/>
      <c r="H63" s="179"/>
      <c r="I63" s="179"/>
    </row>
    <row r="64" spans="1:9" ht="30">
      <c r="A64" s="8"/>
      <c r="B64" s="2"/>
      <c r="C64" s="13" t="s">
        <v>1132</v>
      </c>
      <c r="D64" s="237">
        <v>0</v>
      </c>
      <c r="E64" s="14" t="s">
        <v>2296</v>
      </c>
      <c r="F64" s="13"/>
      <c r="G64" s="254" t="s">
        <v>2649</v>
      </c>
      <c r="H64" s="179"/>
      <c r="I64" s="179"/>
    </row>
    <row r="65" spans="1:9" ht="15.75">
      <c r="A65" s="8"/>
      <c r="B65" s="2"/>
      <c r="C65" s="13" t="s">
        <v>1133</v>
      </c>
      <c r="D65" s="237">
        <v>0</v>
      </c>
      <c r="E65" s="14" t="s">
        <v>2296</v>
      </c>
      <c r="F65" s="13"/>
      <c r="G65" s="254"/>
      <c r="H65" s="179"/>
      <c r="I65" s="179"/>
    </row>
    <row r="66" spans="1:9" ht="15.75">
      <c r="A66" s="8"/>
      <c r="B66" s="2"/>
      <c r="C66" s="13" t="s">
        <v>1134</v>
      </c>
      <c r="D66" s="237">
        <v>0</v>
      </c>
      <c r="E66" s="14" t="s">
        <v>2296</v>
      </c>
      <c r="F66" s="13"/>
      <c r="G66" s="254"/>
      <c r="H66" s="179"/>
      <c r="I66" s="179"/>
    </row>
    <row r="67" spans="1:9" ht="45">
      <c r="A67" s="8"/>
      <c r="B67" s="2"/>
      <c r="C67" s="13" t="s">
        <v>1135</v>
      </c>
      <c r="D67" s="237">
        <v>0</v>
      </c>
      <c r="E67" s="14" t="s">
        <v>2295</v>
      </c>
      <c r="F67" s="13"/>
      <c r="G67" s="254"/>
      <c r="H67" s="179"/>
      <c r="I67" s="179"/>
    </row>
    <row r="68" spans="1:9" ht="47.25" hidden="1">
      <c r="A68" s="61" t="s">
        <v>144</v>
      </c>
      <c r="B68" s="2" t="s">
        <v>533</v>
      </c>
      <c r="C68" s="13"/>
      <c r="D68" s="14"/>
      <c r="E68" s="14"/>
      <c r="F68" s="13"/>
      <c r="G68" s="14"/>
      <c r="H68" s="10"/>
      <c r="I68" s="10"/>
    </row>
    <row r="69" spans="1:9" ht="47.25" hidden="1">
      <c r="A69" s="61" t="s">
        <v>145</v>
      </c>
      <c r="B69" s="2" t="s">
        <v>534</v>
      </c>
      <c r="C69" s="13"/>
      <c r="D69" s="14"/>
      <c r="E69" s="14"/>
      <c r="F69" s="13"/>
      <c r="G69" s="14"/>
      <c r="H69" s="10"/>
      <c r="I69" s="10"/>
    </row>
    <row r="70" spans="1:9" ht="63" hidden="1">
      <c r="A70" s="61" t="s">
        <v>146</v>
      </c>
      <c r="B70" s="2" t="s">
        <v>535</v>
      </c>
      <c r="C70" s="13"/>
      <c r="D70" s="14"/>
      <c r="E70" s="14"/>
      <c r="F70" s="13"/>
      <c r="G70" s="14"/>
      <c r="H70" s="10"/>
      <c r="I70" s="10"/>
    </row>
    <row r="71" spans="1:9" ht="63" hidden="1">
      <c r="A71" s="61" t="s">
        <v>147</v>
      </c>
      <c r="B71" s="2" t="s">
        <v>536</v>
      </c>
      <c r="C71" s="13"/>
      <c r="D71" s="14"/>
      <c r="E71" s="14"/>
      <c r="F71" s="13"/>
      <c r="G71" s="14"/>
      <c r="H71" s="10"/>
      <c r="I71" s="10"/>
    </row>
    <row r="72" spans="1:9" ht="18.75">
      <c r="A72" s="8"/>
      <c r="B72" s="302" t="s">
        <v>537</v>
      </c>
      <c r="C72" s="303"/>
      <c r="D72" s="303"/>
      <c r="E72" s="303"/>
      <c r="F72" s="303"/>
      <c r="G72" s="304"/>
      <c r="H72" s="179">
        <f>H73+H82+H87+H94</f>
        <v>0</v>
      </c>
      <c r="I72" s="179">
        <f>I73+I82+I87+I94</f>
        <v>26</v>
      </c>
    </row>
    <row r="73" spans="1:9" ht="15.75">
      <c r="A73" s="8" t="s">
        <v>11</v>
      </c>
      <c r="B73" s="299" t="s">
        <v>12</v>
      </c>
      <c r="C73" s="300"/>
      <c r="D73" s="300"/>
      <c r="E73" s="300"/>
      <c r="F73" s="300"/>
      <c r="G73" s="301"/>
      <c r="H73" s="179">
        <f>SUM(D74:D80)</f>
        <v>0</v>
      </c>
      <c r="I73" s="179">
        <f>COUNT(D74:D80)*2</f>
        <v>14</v>
      </c>
    </row>
    <row r="74" spans="1:9" ht="45">
      <c r="A74" s="8" t="s">
        <v>148</v>
      </c>
      <c r="B74" s="2" t="s">
        <v>149</v>
      </c>
      <c r="C74" s="13" t="s">
        <v>1136</v>
      </c>
      <c r="D74" s="237">
        <v>0</v>
      </c>
      <c r="E74" s="14" t="s">
        <v>2293</v>
      </c>
      <c r="F74" s="18" t="s">
        <v>1137</v>
      </c>
      <c r="G74" s="254"/>
      <c r="H74" s="179"/>
      <c r="I74" s="179"/>
    </row>
    <row r="75" spans="1:9" ht="45">
      <c r="A75" s="8" t="s">
        <v>150</v>
      </c>
      <c r="B75" s="142" t="s">
        <v>2381</v>
      </c>
      <c r="C75" s="13" t="s">
        <v>1138</v>
      </c>
      <c r="D75" s="237">
        <v>0</v>
      </c>
      <c r="E75" s="14" t="s">
        <v>2286</v>
      </c>
      <c r="F75" s="13" t="s">
        <v>2244</v>
      </c>
      <c r="G75" s="254"/>
      <c r="H75" s="179"/>
      <c r="I75" s="179"/>
    </row>
    <row r="76" spans="1:9" ht="45">
      <c r="A76" s="8"/>
      <c r="B76" s="6"/>
      <c r="C76" s="13" t="s">
        <v>1139</v>
      </c>
      <c r="D76" s="237">
        <v>0</v>
      </c>
      <c r="E76" s="14" t="s">
        <v>2286</v>
      </c>
      <c r="F76" s="13"/>
      <c r="G76" s="254" t="s">
        <v>2650</v>
      </c>
      <c r="H76" s="179"/>
      <c r="I76" s="179"/>
    </row>
    <row r="77" spans="1:9" ht="31.5">
      <c r="A77" s="8" t="s">
        <v>152</v>
      </c>
      <c r="B77" s="2" t="s">
        <v>541</v>
      </c>
      <c r="C77" s="13" t="s">
        <v>1140</v>
      </c>
      <c r="D77" s="237">
        <v>0</v>
      </c>
      <c r="E77" s="14" t="s">
        <v>2286</v>
      </c>
      <c r="G77" s="254"/>
      <c r="H77" s="179"/>
      <c r="I77" s="179"/>
    </row>
    <row r="78" spans="1:9" ht="60">
      <c r="A78" s="8"/>
      <c r="B78" s="2"/>
      <c r="C78" s="13" t="s">
        <v>2046</v>
      </c>
      <c r="D78" s="237">
        <v>0</v>
      </c>
      <c r="E78" s="14" t="s">
        <v>2286</v>
      </c>
      <c r="F78" s="13"/>
      <c r="G78" s="254"/>
      <c r="H78" s="179"/>
      <c r="I78" s="179"/>
    </row>
    <row r="79" spans="1:9" ht="45">
      <c r="A79" s="8"/>
      <c r="B79" s="2"/>
      <c r="C79" s="13" t="s">
        <v>1141</v>
      </c>
      <c r="D79" s="237">
        <v>0</v>
      </c>
      <c r="E79" s="14" t="s">
        <v>2286</v>
      </c>
      <c r="F79" s="13"/>
      <c r="G79" s="254"/>
      <c r="H79" s="179"/>
      <c r="I79" s="179"/>
    </row>
    <row r="80" spans="1:9" ht="90">
      <c r="A80" s="8" t="s">
        <v>153</v>
      </c>
      <c r="B80" s="2" t="s">
        <v>154</v>
      </c>
      <c r="C80" s="13" t="s">
        <v>1142</v>
      </c>
      <c r="D80" s="237">
        <v>0</v>
      </c>
      <c r="E80" s="14" t="s">
        <v>2293</v>
      </c>
      <c r="F80" s="16" t="s">
        <v>1143</v>
      </c>
      <c r="G80" s="254" t="s">
        <v>2651</v>
      </c>
      <c r="H80" s="179"/>
      <c r="I80" s="179"/>
    </row>
    <row r="81" spans="1:9" ht="47.25" hidden="1">
      <c r="A81" s="61" t="s">
        <v>155</v>
      </c>
      <c r="B81" s="2" t="s">
        <v>156</v>
      </c>
      <c r="C81" s="13"/>
      <c r="D81" s="14"/>
      <c r="E81" s="14"/>
      <c r="F81" s="13"/>
      <c r="G81" s="14"/>
      <c r="H81" s="10"/>
      <c r="I81" s="10"/>
    </row>
    <row r="82" spans="1:9" ht="15.75">
      <c r="A82" s="8" t="s">
        <v>13</v>
      </c>
      <c r="B82" s="299" t="s">
        <v>157</v>
      </c>
      <c r="C82" s="300"/>
      <c r="D82" s="300"/>
      <c r="E82" s="300"/>
      <c r="F82" s="300"/>
      <c r="G82" s="301"/>
      <c r="H82" s="179">
        <f>SUM(D84:D86)</f>
        <v>0</v>
      </c>
      <c r="I82" s="179">
        <f>COUNT(D84:D86)*2</f>
        <v>6</v>
      </c>
    </row>
    <row r="83" spans="1:9" ht="31.5" hidden="1">
      <c r="A83" s="61" t="s">
        <v>158</v>
      </c>
      <c r="B83" s="6" t="s">
        <v>546</v>
      </c>
      <c r="C83" s="13"/>
      <c r="D83" s="14"/>
      <c r="E83" s="14"/>
      <c r="F83" s="13"/>
      <c r="G83" s="14"/>
      <c r="H83" s="10"/>
      <c r="I83" s="10"/>
    </row>
    <row r="84" spans="1:9" ht="45">
      <c r="A84" s="8" t="s">
        <v>159</v>
      </c>
      <c r="B84" s="6" t="s">
        <v>160</v>
      </c>
      <c r="C84" s="20" t="s">
        <v>1902</v>
      </c>
      <c r="D84" s="238">
        <v>0</v>
      </c>
      <c r="E84" s="32" t="s">
        <v>2286</v>
      </c>
      <c r="F84" s="13" t="s">
        <v>1901</v>
      </c>
      <c r="G84" s="254"/>
      <c r="H84" s="179"/>
      <c r="I84" s="179"/>
    </row>
    <row r="85" spans="1:9" ht="31.5">
      <c r="A85" s="8" t="s">
        <v>161</v>
      </c>
      <c r="B85" s="6" t="s">
        <v>548</v>
      </c>
      <c r="C85" s="27" t="s">
        <v>927</v>
      </c>
      <c r="D85" s="238">
        <v>0</v>
      </c>
      <c r="E85" s="32" t="s">
        <v>2286</v>
      </c>
      <c r="F85" s="18"/>
      <c r="G85" s="254"/>
      <c r="H85" s="179"/>
      <c r="I85" s="179"/>
    </row>
    <row r="86" spans="1:9" ht="47.25">
      <c r="A86" s="8" t="s">
        <v>162</v>
      </c>
      <c r="B86" s="6" t="s">
        <v>550</v>
      </c>
      <c r="C86" s="16" t="s">
        <v>2210</v>
      </c>
      <c r="D86" s="238">
        <v>0</v>
      </c>
      <c r="E86" s="32" t="s">
        <v>2286</v>
      </c>
      <c r="F86" s="13"/>
      <c r="G86" s="254"/>
      <c r="H86" s="179"/>
      <c r="I86" s="179"/>
    </row>
    <row r="87" spans="1:9" ht="15.75">
      <c r="A87" s="8" t="s">
        <v>14</v>
      </c>
      <c r="B87" s="299" t="s">
        <v>163</v>
      </c>
      <c r="C87" s="300"/>
      <c r="D87" s="300"/>
      <c r="E87" s="300"/>
      <c r="F87" s="300"/>
      <c r="G87" s="301"/>
      <c r="H87" s="179">
        <f>SUM(D88:D93)</f>
        <v>0</v>
      </c>
      <c r="I87" s="179">
        <f>COUNT(D88:D93)*2</f>
        <v>4</v>
      </c>
    </row>
    <row r="88" spans="1:9" ht="47.25">
      <c r="A88" s="8" t="s">
        <v>164</v>
      </c>
      <c r="B88" s="2" t="s">
        <v>165</v>
      </c>
      <c r="C88" s="13" t="s">
        <v>1144</v>
      </c>
      <c r="D88" s="237">
        <v>0</v>
      </c>
      <c r="E88" s="14" t="s">
        <v>1057</v>
      </c>
      <c r="F88" s="13"/>
      <c r="G88" s="254"/>
      <c r="H88" s="179"/>
      <c r="I88" s="179"/>
    </row>
    <row r="89" spans="1:9" ht="47.25" hidden="1">
      <c r="A89" s="61" t="s">
        <v>166</v>
      </c>
      <c r="B89" s="2" t="s">
        <v>167</v>
      </c>
      <c r="C89" s="13"/>
      <c r="D89" s="14"/>
      <c r="E89" s="14"/>
      <c r="F89" s="13"/>
      <c r="G89" s="254"/>
      <c r="H89" s="10"/>
      <c r="I89" s="10"/>
    </row>
    <row r="90" spans="1:9" ht="31.5" hidden="1">
      <c r="A90" s="61" t="s">
        <v>168</v>
      </c>
      <c r="B90" s="2" t="s">
        <v>169</v>
      </c>
      <c r="C90" s="13"/>
      <c r="D90" s="14"/>
      <c r="E90" s="14"/>
      <c r="F90" s="13"/>
      <c r="G90" s="254"/>
      <c r="H90" s="10"/>
      <c r="I90" s="10"/>
    </row>
    <row r="91" spans="1:9" ht="15.75" hidden="1">
      <c r="A91" s="61" t="s">
        <v>170</v>
      </c>
      <c r="B91" s="2" t="s">
        <v>171</v>
      </c>
      <c r="C91" s="13"/>
      <c r="D91" s="14"/>
      <c r="E91" s="14"/>
      <c r="F91" s="13"/>
      <c r="G91" s="254"/>
      <c r="H91" s="10"/>
      <c r="I91" s="10"/>
    </row>
    <row r="92" spans="1:9" ht="47.25" hidden="1">
      <c r="A92" s="61" t="s">
        <v>172</v>
      </c>
      <c r="B92" s="5" t="s">
        <v>1879</v>
      </c>
      <c r="C92" s="13"/>
      <c r="D92" s="14"/>
      <c r="E92" s="14"/>
      <c r="F92" s="13"/>
      <c r="G92" s="254"/>
      <c r="H92" s="10"/>
      <c r="I92" s="10"/>
    </row>
    <row r="93" spans="1:9" ht="31.5">
      <c r="A93" s="8" t="s">
        <v>173</v>
      </c>
      <c r="B93" s="5" t="s">
        <v>1880</v>
      </c>
      <c r="C93" s="13" t="s">
        <v>2081</v>
      </c>
      <c r="D93" s="237">
        <v>0</v>
      </c>
      <c r="E93" s="14" t="s">
        <v>2291</v>
      </c>
      <c r="F93" s="13"/>
      <c r="G93" s="254"/>
      <c r="H93" s="179"/>
      <c r="I93" s="179"/>
    </row>
    <row r="94" spans="1:9" ht="15.75">
      <c r="A94" s="8" t="s">
        <v>15</v>
      </c>
      <c r="B94" s="299" t="s">
        <v>16</v>
      </c>
      <c r="C94" s="300"/>
      <c r="D94" s="300"/>
      <c r="E94" s="300"/>
      <c r="F94" s="300"/>
      <c r="G94" s="301"/>
      <c r="H94" s="179">
        <f>SUM(D97)</f>
        <v>0</v>
      </c>
      <c r="I94" s="179">
        <f>COUNT(D97)*2</f>
        <v>2</v>
      </c>
    </row>
    <row r="95" spans="1:9" ht="31.5" hidden="1">
      <c r="A95" s="61" t="s">
        <v>174</v>
      </c>
      <c r="B95" s="2" t="s">
        <v>175</v>
      </c>
      <c r="C95" s="13"/>
      <c r="D95" s="14"/>
      <c r="E95" s="14"/>
      <c r="F95" s="13"/>
      <c r="G95" s="14"/>
      <c r="H95" s="10"/>
      <c r="I95" s="10"/>
    </row>
    <row r="96" spans="1:9" ht="31.5" hidden="1">
      <c r="A96" s="61" t="s">
        <v>176</v>
      </c>
      <c r="B96" s="2" t="s">
        <v>177</v>
      </c>
      <c r="C96" s="13"/>
      <c r="D96" s="14"/>
      <c r="E96" s="32"/>
      <c r="F96" s="13"/>
      <c r="G96" s="14"/>
      <c r="H96" s="10"/>
      <c r="I96" s="10"/>
    </row>
    <row r="97" spans="1:9" ht="120">
      <c r="A97" s="8" t="s">
        <v>178</v>
      </c>
      <c r="B97" s="6" t="s">
        <v>563</v>
      </c>
      <c r="C97" s="13" t="s">
        <v>1145</v>
      </c>
      <c r="D97" s="237">
        <v>0</v>
      </c>
      <c r="E97" s="14" t="s">
        <v>2286</v>
      </c>
      <c r="F97" s="13" t="s">
        <v>2575</v>
      </c>
      <c r="G97" s="254" t="s">
        <v>2652</v>
      </c>
      <c r="H97" s="179"/>
      <c r="I97" s="179"/>
    </row>
    <row r="98" spans="1:9" ht="15.75" hidden="1">
      <c r="A98" s="61" t="s">
        <v>17</v>
      </c>
      <c r="B98" s="299" t="s">
        <v>18</v>
      </c>
      <c r="C98" s="300"/>
      <c r="D98" s="300"/>
      <c r="E98" s="300"/>
      <c r="F98" s="300"/>
      <c r="G98" s="305"/>
      <c r="H98" s="10"/>
      <c r="I98" s="10"/>
    </row>
    <row r="99" spans="1:9" ht="47.25" hidden="1">
      <c r="A99" s="61" t="s">
        <v>179</v>
      </c>
      <c r="B99" s="2" t="s">
        <v>180</v>
      </c>
      <c r="C99" s="13"/>
      <c r="D99" s="14"/>
      <c r="E99" s="14"/>
      <c r="F99" s="13"/>
      <c r="G99" s="14"/>
      <c r="H99" s="10"/>
      <c r="I99" s="10"/>
    </row>
    <row r="100" spans="1:9" ht="47.25" hidden="1">
      <c r="A100" s="61" t="s">
        <v>181</v>
      </c>
      <c r="B100" s="2" t="s">
        <v>569</v>
      </c>
      <c r="C100" s="13"/>
      <c r="D100" s="14"/>
      <c r="E100" s="14"/>
      <c r="F100" s="13"/>
      <c r="G100" s="14"/>
      <c r="H100" s="10"/>
      <c r="I100" s="10"/>
    </row>
    <row r="101" spans="1:9" ht="47.25" hidden="1">
      <c r="A101" s="61" t="s">
        <v>182</v>
      </c>
      <c r="B101" s="2" t="s">
        <v>570</v>
      </c>
      <c r="C101" s="13"/>
      <c r="D101" s="14"/>
      <c r="E101" s="14"/>
      <c r="F101" s="13"/>
      <c r="G101" s="14"/>
      <c r="H101" s="10"/>
      <c r="I101" s="10"/>
    </row>
    <row r="102" spans="1:9" ht="47.25" hidden="1">
      <c r="A102" s="61" t="s">
        <v>183</v>
      </c>
      <c r="B102" s="4" t="s">
        <v>572</v>
      </c>
      <c r="C102" s="13"/>
      <c r="D102" s="14"/>
      <c r="E102" s="14"/>
      <c r="F102" s="13"/>
      <c r="G102" s="14"/>
      <c r="H102" s="10"/>
      <c r="I102" s="10"/>
    </row>
    <row r="103" spans="1:9" ht="15.75" hidden="1">
      <c r="A103" s="61" t="s">
        <v>184</v>
      </c>
      <c r="B103" s="2" t="s">
        <v>574</v>
      </c>
      <c r="C103" s="13"/>
      <c r="D103" s="14"/>
      <c r="E103" s="14"/>
      <c r="F103" s="13"/>
      <c r="G103" s="14"/>
      <c r="H103" s="10"/>
      <c r="I103" s="10"/>
    </row>
    <row r="104" spans="1:9" ht="47.25" hidden="1">
      <c r="A104" s="61" t="s">
        <v>185</v>
      </c>
      <c r="B104" s="7" t="s">
        <v>186</v>
      </c>
      <c r="C104" s="13"/>
      <c r="D104" s="14"/>
      <c r="E104" s="14"/>
      <c r="F104" s="13"/>
      <c r="G104" s="14"/>
      <c r="H104" s="10"/>
      <c r="I104" s="10"/>
    </row>
    <row r="105" spans="1:9" ht="47.25" hidden="1">
      <c r="A105" s="61" t="s">
        <v>187</v>
      </c>
      <c r="B105" s="2" t="s">
        <v>577</v>
      </c>
      <c r="C105" s="13"/>
      <c r="D105" s="14"/>
      <c r="E105" s="14"/>
      <c r="F105" s="13"/>
      <c r="G105" s="14"/>
      <c r="H105" s="10"/>
      <c r="I105" s="10"/>
    </row>
    <row r="106" spans="1:9" ht="18.75">
      <c r="A106" s="8"/>
      <c r="B106" s="302" t="s">
        <v>582</v>
      </c>
      <c r="C106" s="303"/>
      <c r="D106" s="303"/>
      <c r="E106" s="303"/>
      <c r="F106" s="303"/>
      <c r="G106" s="304"/>
      <c r="H106" s="179">
        <f>H107</f>
        <v>0</v>
      </c>
      <c r="I106" s="179">
        <f>I107</f>
        <v>12</v>
      </c>
    </row>
    <row r="107" spans="1:9" ht="15.75">
      <c r="A107" s="8" t="s">
        <v>19</v>
      </c>
      <c r="B107" s="299" t="s">
        <v>583</v>
      </c>
      <c r="C107" s="300"/>
      <c r="D107" s="300"/>
      <c r="E107" s="300"/>
      <c r="F107" s="300"/>
      <c r="G107" s="301"/>
      <c r="H107" s="179">
        <f>SUM(D112:D119)</f>
        <v>0</v>
      </c>
      <c r="I107" s="179">
        <f>COUNT(D112:D119)*2</f>
        <v>12</v>
      </c>
    </row>
    <row r="108" spans="1:9" ht="31.5" hidden="1">
      <c r="A108" s="61" t="s">
        <v>188</v>
      </c>
      <c r="B108" s="6" t="s">
        <v>189</v>
      </c>
      <c r="C108" s="13"/>
      <c r="D108" s="14"/>
      <c r="E108" s="14"/>
      <c r="F108" s="13"/>
      <c r="G108" s="14"/>
      <c r="H108" s="10"/>
      <c r="I108" s="10"/>
    </row>
    <row r="109" spans="1:9" ht="31.5" hidden="1">
      <c r="A109" s="61" t="s">
        <v>190</v>
      </c>
      <c r="B109" s="2" t="s">
        <v>191</v>
      </c>
      <c r="C109" s="13"/>
      <c r="D109" s="14"/>
      <c r="E109" s="14"/>
      <c r="F109" s="13"/>
      <c r="G109" s="14"/>
      <c r="H109" s="10"/>
      <c r="I109" s="10"/>
    </row>
    <row r="110" spans="1:9" ht="47.25" hidden="1">
      <c r="A110" s="61" t="s">
        <v>192</v>
      </c>
      <c r="B110" s="2" t="s">
        <v>193</v>
      </c>
      <c r="C110" s="13"/>
      <c r="D110" s="14"/>
      <c r="E110" s="14"/>
      <c r="F110" s="13"/>
      <c r="G110" s="14"/>
      <c r="H110" s="10"/>
      <c r="I110" s="10"/>
    </row>
    <row r="111" spans="1:9" ht="31.5" hidden="1">
      <c r="A111" s="102" t="s">
        <v>194</v>
      </c>
      <c r="B111" s="4" t="s">
        <v>584</v>
      </c>
      <c r="C111" s="13"/>
      <c r="D111" s="14"/>
      <c r="E111" s="14"/>
      <c r="F111" s="13"/>
      <c r="G111" s="14"/>
      <c r="H111" s="10"/>
      <c r="I111" s="10"/>
    </row>
    <row r="112" spans="1:9" ht="47.25">
      <c r="A112" s="8" t="s">
        <v>195</v>
      </c>
      <c r="B112" s="4" t="s">
        <v>196</v>
      </c>
      <c r="C112" s="13" t="s">
        <v>1146</v>
      </c>
      <c r="D112" s="237">
        <v>0</v>
      </c>
      <c r="E112" s="14" t="s">
        <v>2293</v>
      </c>
      <c r="F112" s="13"/>
      <c r="G112" s="254"/>
      <c r="H112" s="179"/>
      <c r="I112" s="179"/>
    </row>
    <row r="113" spans="1:9" ht="31.5" hidden="1">
      <c r="A113" s="61" t="s">
        <v>197</v>
      </c>
      <c r="B113" s="6" t="s">
        <v>198</v>
      </c>
      <c r="C113" s="13"/>
      <c r="D113" s="14"/>
      <c r="E113" s="14"/>
      <c r="F113" s="13"/>
      <c r="G113" s="254"/>
      <c r="H113" s="10"/>
      <c r="I113" s="10"/>
    </row>
    <row r="114" spans="1:9" ht="45">
      <c r="A114" s="8" t="s">
        <v>199</v>
      </c>
      <c r="B114" s="6" t="s">
        <v>587</v>
      </c>
      <c r="C114" s="16" t="s">
        <v>1147</v>
      </c>
      <c r="D114" s="237">
        <v>0</v>
      </c>
      <c r="E114" s="14" t="s">
        <v>2286</v>
      </c>
      <c r="F114" s="16" t="s">
        <v>589</v>
      </c>
      <c r="G114" s="254"/>
      <c r="H114" s="179"/>
      <c r="I114" s="179"/>
    </row>
    <row r="115" spans="1:9" ht="30">
      <c r="A115" s="8"/>
      <c r="B115" s="6"/>
      <c r="C115" s="33" t="s">
        <v>590</v>
      </c>
      <c r="D115" s="237">
        <v>0</v>
      </c>
      <c r="E115" s="14" t="s">
        <v>2286</v>
      </c>
      <c r="F115" s="13"/>
      <c r="G115" s="254"/>
      <c r="H115" s="179"/>
      <c r="I115" s="179"/>
    </row>
    <row r="116" spans="1:9" ht="45">
      <c r="A116" s="8"/>
      <c r="B116" s="6"/>
      <c r="C116" s="37" t="s">
        <v>591</v>
      </c>
      <c r="D116" s="237">
        <v>0</v>
      </c>
      <c r="E116" s="14" t="s">
        <v>2286</v>
      </c>
      <c r="F116" s="13"/>
      <c r="G116" s="254"/>
      <c r="H116" s="179"/>
      <c r="I116" s="179"/>
    </row>
    <row r="117" spans="1:9" ht="45">
      <c r="A117" s="8" t="s">
        <v>200</v>
      </c>
      <c r="B117" s="2" t="s">
        <v>201</v>
      </c>
      <c r="C117" s="16" t="s">
        <v>1148</v>
      </c>
      <c r="D117" s="237">
        <v>0</v>
      </c>
      <c r="E117" s="14" t="s">
        <v>2286</v>
      </c>
      <c r="F117" s="13"/>
      <c r="G117" s="254"/>
      <c r="H117" s="179"/>
      <c r="I117" s="179"/>
    </row>
    <row r="118" spans="1:9" ht="31.5" hidden="1">
      <c r="A118" s="61" t="s">
        <v>202</v>
      </c>
      <c r="B118" s="2" t="s">
        <v>594</v>
      </c>
      <c r="C118" s="13"/>
      <c r="D118" s="14"/>
      <c r="E118" s="14"/>
      <c r="F118" s="13"/>
      <c r="G118" s="254"/>
      <c r="H118" s="10"/>
      <c r="I118" s="10"/>
    </row>
    <row r="119" spans="1:9" ht="31.5">
      <c r="A119" s="8" t="s">
        <v>203</v>
      </c>
      <c r="B119" s="2" t="s">
        <v>595</v>
      </c>
      <c r="C119" s="75" t="s">
        <v>1149</v>
      </c>
      <c r="D119" s="237">
        <v>0</v>
      </c>
      <c r="E119" s="14" t="s">
        <v>2286</v>
      </c>
      <c r="F119" s="13"/>
      <c r="G119" s="254"/>
      <c r="H119" s="179"/>
      <c r="I119" s="179"/>
    </row>
    <row r="120" spans="1:9" ht="31.5" hidden="1">
      <c r="A120" s="61" t="s">
        <v>204</v>
      </c>
      <c r="B120" s="2" t="s">
        <v>597</v>
      </c>
      <c r="C120" s="13"/>
      <c r="D120" s="14"/>
      <c r="E120" s="14"/>
      <c r="F120" s="13"/>
      <c r="G120" s="14"/>
      <c r="H120" s="10"/>
      <c r="I120" s="10"/>
    </row>
    <row r="121" spans="1:9" ht="31.5" hidden="1">
      <c r="A121" s="61" t="s">
        <v>205</v>
      </c>
      <c r="B121" s="4" t="s">
        <v>598</v>
      </c>
      <c r="C121" s="13"/>
      <c r="D121" s="14"/>
      <c r="E121" s="14"/>
      <c r="F121" s="13"/>
      <c r="G121" s="14"/>
      <c r="H121" s="10"/>
      <c r="I121" s="10"/>
    </row>
    <row r="122" spans="1:9" ht="30" hidden="1">
      <c r="A122" s="61" t="s">
        <v>206</v>
      </c>
      <c r="B122" s="39" t="s">
        <v>599</v>
      </c>
      <c r="C122" s="13"/>
      <c r="D122" s="14"/>
      <c r="E122" s="14"/>
      <c r="F122" s="13"/>
      <c r="G122" s="14"/>
      <c r="H122" s="10"/>
      <c r="I122" s="10"/>
    </row>
    <row r="123" spans="1:9" ht="20.25" hidden="1" customHeight="1">
      <c r="A123" s="61" t="s">
        <v>20</v>
      </c>
      <c r="B123" s="299" t="s">
        <v>207</v>
      </c>
      <c r="C123" s="300"/>
      <c r="D123" s="300"/>
      <c r="E123" s="300"/>
      <c r="F123" s="300"/>
      <c r="G123" s="305"/>
      <c r="H123" s="10"/>
      <c r="I123" s="10"/>
    </row>
    <row r="124" spans="1:9" ht="47.25" hidden="1">
      <c r="A124" s="61" t="s">
        <v>208</v>
      </c>
      <c r="B124" s="2" t="s">
        <v>209</v>
      </c>
      <c r="C124" s="13"/>
      <c r="D124" s="14"/>
      <c r="E124" s="14"/>
      <c r="F124" s="13"/>
      <c r="G124" s="14"/>
      <c r="H124" s="10"/>
      <c r="I124" s="10"/>
    </row>
    <row r="125" spans="1:9" ht="31.5" hidden="1">
      <c r="A125" s="61" t="s">
        <v>210</v>
      </c>
      <c r="B125" s="2" t="s">
        <v>211</v>
      </c>
      <c r="C125" s="13"/>
      <c r="D125" s="14"/>
      <c r="E125" s="14"/>
      <c r="F125" s="13"/>
      <c r="G125" s="14"/>
      <c r="H125" s="10"/>
      <c r="I125" s="10"/>
    </row>
    <row r="126" spans="1:9" ht="31.5" hidden="1">
      <c r="A126" s="61" t="s">
        <v>212</v>
      </c>
      <c r="B126" s="2" t="s">
        <v>213</v>
      </c>
      <c r="C126" s="13"/>
      <c r="D126" s="14"/>
      <c r="E126" s="14"/>
      <c r="F126" s="13"/>
      <c r="G126" s="14"/>
      <c r="H126" s="10"/>
      <c r="I126" s="10"/>
    </row>
    <row r="127" spans="1:9" ht="31.5" hidden="1">
      <c r="A127" s="61" t="s">
        <v>214</v>
      </c>
      <c r="B127" s="6" t="s">
        <v>215</v>
      </c>
      <c r="C127" s="13"/>
      <c r="D127" s="14"/>
      <c r="E127" s="14"/>
      <c r="F127" s="13"/>
      <c r="G127" s="14"/>
      <c r="H127" s="10"/>
      <c r="I127" s="10"/>
    </row>
    <row r="128" spans="1:9" ht="47.25" hidden="1">
      <c r="A128" s="61" t="s">
        <v>216</v>
      </c>
      <c r="B128" s="2" t="s">
        <v>603</v>
      </c>
      <c r="C128" s="13"/>
      <c r="D128" s="14"/>
      <c r="E128" s="14"/>
      <c r="F128" s="13"/>
      <c r="G128" s="14"/>
      <c r="H128" s="10"/>
      <c r="I128" s="10"/>
    </row>
    <row r="129" spans="1:9" ht="15.75" hidden="1">
      <c r="A129" s="61" t="s">
        <v>21</v>
      </c>
      <c r="B129" s="299" t="s">
        <v>22</v>
      </c>
      <c r="C129" s="300"/>
      <c r="D129" s="300"/>
      <c r="E129" s="300"/>
      <c r="F129" s="300"/>
      <c r="G129" s="305"/>
      <c r="H129" s="10"/>
      <c r="I129" s="10"/>
    </row>
    <row r="130" spans="1:9" ht="47.25" hidden="1">
      <c r="A130" s="61" t="s">
        <v>217</v>
      </c>
      <c r="B130" s="2" t="s">
        <v>604</v>
      </c>
      <c r="C130" s="13"/>
      <c r="D130" s="14"/>
      <c r="E130" s="14"/>
      <c r="F130" s="13"/>
      <c r="G130" s="14"/>
      <c r="H130" s="10"/>
      <c r="I130" s="10"/>
    </row>
    <row r="131" spans="1:9" ht="47.25" hidden="1">
      <c r="A131" s="61" t="s">
        <v>218</v>
      </c>
      <c r="B131" s="2" t="s">
        <v>605</v>
      </c>
      <c r="C131" s="13"/>
      <c r="D131" s="14"/>
      <c r="E131" s="14"/>
      <c r="F131" s="13"/>
      <c r="G131" s="14"/>
      <c r="H131" s="10"/>
      <c r="I131" s="10"/>
    </row>
    <row r="132" spans="1:9" ht="47.25" hidden="1">
      <c r="A132" s="61" t="s">
        <v>219</v>
      </c>
      <c r="B132" s="2" t="s">
        <v>220</v>
      </c>
      <c r="C132" s="13"/>
      <c r="D132" s="14"/>
      <c r="E132" s="14"/>
      <c r="F132" s="13"/>
      <c r="G132" s="14"/>
      <c r="H132" s="10"/>
      <c r="I132" s="10"/>
    </row>
    <row r="133" spans="1:9" ht="31.5" hidden="1">
      <c r="A133" s="61" t="s">
        <v>221</v>
      </c>
      <c r="B133" s="2" t="s">
        <v>222</v>
      </c>
      <c r="C133" s="13"/>
      <c r="D133" s="14"/>
      <c r="E133" s="14"/>
      <c r="F133" s="13"/>
      <c r="G133" s="14"/>
      <c r="H133" s="10"/>
      <c r="I133" s="10"/>
    </row>
    <row r="134" spans="1:9" ht="15.75" hidden="1">
      <c r="A134" s="61" t="s">
        <v>23</v>
      </c>
      <c r="B134" s="299" t="s">
        <v>24</v>
      </c>
      <c r="C134" s="300"/>
      <c r="D134" s="300"/>
      <c r="E134" s="300"/>
      <c r="F134" s="300"/>
      <c r="G134" s="305"/>
      <c r="H134" s="10"/>
      <c r="I134" s="10"/>
    </row>
    <row r="135" spans="1:9" ht="47.25" hidden="1">
      <c r="A135" s="61" t="s">
        <v>223</v>
      </c>
      <c r="B135" s="2" t="s">
        <v>606</v>
      </c>
      <c r="C135" s="13"/>
      <c r="D135" s="14"/>
      <c r="E135" s="14"/>
      <c r="F135" s="13"/>
      <c r="G135" s="14"/>
      <c r="H135" s="10"/>
      <c r="I135" s="10"/>
    </row>
    <row r="136" spans="1:9" ht="47.25" hidden="1">
      <c r="A136" s="61" t="s">
        <v>224</v>
      </c>
      <c r="B136" s="2" t="s">
        <v>225</v>
      </c>
      <c r="C136" s="13"/>
      <c r="D136" s="14"/>
      <c r="E136" s="14"/>
      <c r="F136" s="13"/>
      <c r="G136" s="14"/>
      <c r="H136" s="10"/>
      <c r="I136" s="10"/>
    </row>
    <row r="137" spans="1:9" ht="63" hidden="1">
      <c r="A137" s="61" t="s">
        <v>226</v>
      </c>
      <c r="B137" s="2" t="s">
        <v>2135</v>
      </c>
      <c r="C137" s="13"/>
      <c r="D137" s="14"/>
      <c r="E137" s="14"/>
      <c r="F137" s="13"/>
      <c r="G137" s="14"/>
      <c r="H137" s="10"/>
      <c r="I137" s="10"/>
    </row>
    <row r="138" spans="1:9" ht="15.75" hidden="1">
      <c r="A138" s="61" t="s">
        <v>25</v>
      </c>
      <c r="B138" s="299" t="s">
        <v>26</v>
      </c>
      <c r="C138" s="300"/>
      <c r="D138" s="300"/>
      <c r="E138" s="300"/>
      <c r="F138" s="300"/>
      <c r="G138" s="305"/>
      <c r="H138" s="10"/>
      <c r="I138" s="10"/>
    </row>
    <row r="139" spans="1:9" ht="31.5" hidden="1">
      <c r="A139" s="61" t="s">
        <v>227</v>
      </c>
      <c r="B139" s="2" t="s">
        <v>228</v>
      </c>
      <c r="C139" s="13"/>
      <c r="D139" s="14"/>
      <c r="E139" s="14"/>
      <c r="F139" s="13"/>
      <c r="G139" s="14"/>
      <c r="H139" s="10"/>
      <c r="I139" s="10"/>
    </row>
    <row r="140" spans="1:9" ht="47.25" hidden="1">
      <c r="A140" s="61" t="s">
        <v>229</v>
      </c>
      <c r="B140" s="2" t="s">
        <v>230</v>
      </c>
      <c r="C140" s="13"/>
      <c r="D140" s="14"/>
      <c r="E140" s="14"/>
      <c r="F140" s="13"/>
      <c r="G140" s="14"/>
      <c r="H140" s="10"/>
      <c r="I140" s="10"/>
    </row>
    <row r="141" spans="1:9" ht="30" hidden="1">
      <c r="A141" s="61" t="s">
        <v>231</v>
      </c>
      <c r="B141" s="41" t="s">
        <v>607</v>
      </c>
      <c r="C141" s="13"/>
      <c r="D141" s="14"/>
      <c r="E141" s="14"/>
      <c r="F141" s="13"/>
      <c r="G141" s="14"/>
      <c r="H141" s="10"/>
      <c r="I141" s="10"/>
    </row>
    <row r="142" spans="1:9" ht="30" hidden="1">
      <c r="A142" s="61" t="s">
        <v>232</v>
      </c>
      <c r="B142" s="41" t="s">
        <v>608</v>
      </c>
      <c r="C142" s="13"/>
      <c r="D142" s="14"/>
      <c r="E142" s="14"/>
      <c r="F142" s="13"/>
      <c r="G142" s="14"/>
      <c r="H142" s="10"/>
      <c r="I142" s="10"/>
    </row>
    <row r="143" spans="1:9" ht="15.75" hidden="1">
      <c r="A143" s="61" t="s">
        <v>27</v>
      </c>
      <c r="B143" s="299" t="s">
        <v>233</v>
      </c>
      <c r="C143" s="300"/>
      <c r="D143" s="300"/>
      <c r="E143" s="300"/>
      <c r="F143" s="300"/>
      <c r="G143" s="305"/>
      <c r="H143" s="10"/>
      <c r="I143" s="10"/>
    </row>
    <row r="144" spans="1:9" ht="47.25" hidden="1">
      <c r="A144" s="61" t="s">
        <v>234</v>
      </c>
      <c r="B144" s="2" t="s">
        <v>609</v>
      </c>
      <c r="C144" s="13"/>
      <c r="D144" s="14"/>
      <c r="E144" s="14"/>
      <c r="F144" s="13"/>
      <c r="G144" s="14"/>
      <c r="H144" s="10"/>
      <c r="I144" s="10"/>
    </row>
    <row r="145" spans="1:9" ht="47.25" hidden="1">
      <c r="A145" s="61" t="s">
        <v>235</v>
      </c>
      <c r="B145" s="2" t="s">
        <v>236</v>
      </c>
      <c r="C145" s="13"/>
      <c r="D145" s="14"/>
      <c r="E145" s="14"/>
      <c r="F145" s="13"/>
      <c r="G145" s="14"/>
      <c r="H145" s="10"/>
      <c r="I145" s="10"/>
    </row>
    <row r="146" spans="1:9" ht="47.25" hidden="1">
      <c r="A146" s="61" t="s">
        <v>237</v>
      </c>
      <c r="B146" s="84" t="s">
        <v>238</v>
      </c>
      <c r="C146" s="13"/>
      <c r="D146" s="14"/>
      <c r="E146" s="14"/>
      <c r="F146" s="13"/>
      <c r="G146" s="14"/>
      <c r="H146" s="10"/>
      <c r="I146" s="10"/>
    </row>
    <row r="147" spans="1:9" ht="15.75" hidden="1">
      <c r="A147" s="61" t="s">
        <v>28</v>
      </c>
      <c r="B147" s="299" t="s">
        <v>29</v>
      </c>
      <c r="C147" s="300"/>
      <c r="D147" s="300"/>
      <c r="E147" s="300"/>
      <c r="F147" s="300"/>
      <c r="G147" s="305"/>
      <c r="H147" s="10"/>
      <c r="I147" s="10"/>
    </row>
    <row r="148" spans="1:9" ht="31.5" hidden="1">
      <c r="A148" s="61" t="s">
        <v>239</v>
      </c>
      <c r="B148" s="4" t="s">
        <v>610</v>
      </c>
      <c r="C148" s="13"/>
      <c r="D148" s="14"/>
      <c r="E148" s="14"/>
      <c r="F148" s="13"/>
      <c r="G148" s="14"/>
      <c r="H148" s="10"/>
      <c r="I148" s="10"/>
    </row>
    <row r="149" spans="1:9" ht="47.25" hidden="1">
      <c r="A149" s="61" t="s">
        <v>240</v>
      </c>
      <c r="B149" s="4" t="s">
        <v>241</v>
      </c>
      <c r="C149" s="13"/>
      <c r="D149" s="14"/>
      <c r="E149" s="14"/>
      <c r="F149" s="13"/>
      <c r="G149" s="14"/>
      <c r="H149" s="10"/>
      <c r="I149" s="10"/>
    </row>
    <row r="150" spans="1:9" ht="47.25" hidden="1">
      <c r="A150" s="61" t="s">
        <v>242</v>
      </c>
      <c r="B150" s="4" t="s">
        <v>611</v>
      </c>
      <c r="C150" s="13"/>
      <c r="D150" s="14"/>
      <c r="E150" s="14"/>
      <c r="F150" s="13"/>
      <c r="G150" s="14"/>
      <c r="H150" s="10"/>
      <c r="I150" s="10"/>
    </row>
    <row r="151" spans="1:9" ht="15.75" hidden="1">
      <c r="A151" s="61" t="s">
        <v>612</v>
      </c>
      <c r="B151" s="299" t="s">
        <v>243</v>
      </c>
      <c r="C151" s="300"/>
      <c r="D151" s="300"/>
      <c r="E151" s="300"/>
      <c r="F151" s="300"/>
      <c r="G151" s="305"/>
      <c r="H151" s="10"/>
      <c r="I151" s="10"/>
    </row>
    <row r="152" spans="1:9" ht="63" hidden="1">
      <c r="A152" s="61" t="s">
        <v>244</v>
      </c>
      <c r="B152" s="2" t="s">
        <v>613</v>
      </c>
      <c r="C152" s="13"/>
      <c r="D152" s="14"/>
      <c r="E152" s="14"/>
      <c r="F152" s="13"/>
      <c r="G152" s="14"/>
      <c r="H152" s="10"/>
      <c r="I152" s="10"/>
    </row>
    <row r="153" spans="1:9" ht="63" hidden="1">
      <c r="A153" s="61" t="s">
        <v>245</v>
      </c>
      <c r="B153" s="2" t="s">
        <v>614</v>
      </c>
      <c r="C153" s="13"/>
      <c r="D153" s="14"/>
      <c r="E153" s="14"/>
      <c r="F153" s="13"/>
      <c r="G153" s="14"/>
      <c r="H153" s="10"/>
      <c r="I153" s="10"/>
    </row>
    <row r="154" spans="1:9" ht="63" hidden="1">
      <c r="A154" s="61" t="s">
        <v>246</v>
      </c>
      <c r="B154" s="2" t="s">
        <v>247</v>
      </c>
      <c r="C154" s="13"/>
      <c r="D154" s="14"/>
      <c r="E154" s="14"/>
      <c r="F154" s="13"/>
      <c r="G154" s="14"/>
      <c r="H154" s="10"/>
      <c r="I154" s="10"/>
    </row>
    <row r="155" spans="1:9" ht="31.5" hidden="1">
      <c r="A155" s="61" t="s">
        <v>248</v>
      </c>
      <c r="B155" s="2" t="s">
        <v>615</v>
      </c>
      <c r="C155" s="13"/>
      <c r="D155" s="14"/>
      <c r="E155" s="14"/>
      <c r="F155" s="13"/>
      <c r="G155" s="14"/>
      <c r="H155" s="10"/>
      <c r="I155" s="10"/>
    </row>
    <row r="156" spans="1:9" ht="63" hidden="1">
      <c r="A156" s="61" t="s">
        <v>249</v>
      </c>
      <c r="B156" s="2" t="s">
        <v>250</v>
      </c>
      <c r="C156" s="13"/>
      <c r="D156" s="14"/>
      <c r="E156" s="14"/>
      <c r="F156" s="13"/>
      <c r="G156" s="14"/>
      <c r="H156" s="10"/>
      <c r="I156" s="10"/>
    </row>
    <row r="157" spans="1:9" ht="47.25" hidden="1">
      <c r="A157" s="61" t="s">
        <v>251</v>
      </c>
      <c r="B157" s="2" t="s">
        <v>616</v>
      </c>
      <c r="C157" s="13"/>
      <c r="D157" s="14"/>
      <c r="E157" s="14"/>
      <c r="F157" s="13"/>
      <c r="G157" s="14"/>
      <c r="H157" s="10"/>
      <c r="I157" s="10"/>
    </row>
    <row r="158" spans="1:9" ht="63" hidden="1">
      <c r="A158" s="61" t="s">
        <v>252</v>
      </c>
      <c r="B158" s="2" t="s">
        <v>253</v>
      </c>
      <c r="C158" s="13"/>
      <c r="D158" s="14"/>
      <c r="E158" s="14"/>
      <c r="F158" s="13"/>
      <c r="G158" s="14"/>
      <c r="H158" s="10"/>
      <c r="I158" s="10"/>
    </row>
    <row r="159" spans="1:9" ht="78.75" hidden="1">
      <c r="A159" s="61" t="s">
        <v>254</v>
      </c>
      <c r="B159" s="2" t="s">
        <v>617</v>
      </c>
      <c r="C159" s="13"/>
      <c r="D159" s="14"/>
      <c r="E159" s="14"/>
      <c r="F159" s="13"/>
      <c r="G159" s="14"/>
      <c r="H159" s="10"/>
      <c r="I159" s="10"/>
    </row>
    <row r="160" spans="1:9" ht="47.25" hidden="1">
      <c r="A160" s="61" t="s">
        <v>255</v>
      </c>
      <c r="B160" s="4" t="s">
        <v>618</v>
      </c>
      <c r="C160" s="13"/>
      <c r="D160" s="14"/>
      <c r="E160" s="14"/>
      <c r="F160" s="13"/>
      <c r="G160" s="14"/>
      <c r="H160" s="10"/>
      <c r="I160" s="10"/>
    </row>
    <row r="161" spans="1:9" ht="47.25" hidden="1">
      <c r="A161" s="61" t="s">
        <v>256</v>
      </c>
      <c r="B161" s="2" t="s">
        <v>619</v>
      </c>
      <c r="C161" s="13"/>
      <c r="D161" s="14"/>
      <c r="E161" s="14"/>
      <c r="F161" s="13"/>
      <c r="G161" s="14"/>
      <c r="H161" s="10"/>
      <c r="I161" s="10"/>
    </row>
    <row r="162" spans="1:9" ht="47.25" hidden="1">
      <c r="A162" s="61" t="s">
        <v>257</v>
      </c>
      <c r="B162" s="2" t="s">
        <v>620</v>
      </c>
      <c r="C162" s="13"/>
      <c r="D162" s="14"/>
      <c r="E162" s="14"/>
      <c r="F162" s="13"/>
      <c r="G162" s="14"/>
      <c r="H162" s="10"/>
      <c r="I162" s="10"/>
    </row>
    <row r="163" spans="1:9" ht="47.25" hidden="1">
      <c r="A163" s="61" t="s">
        <v>258</v>
      </c>
      <c r="B163" s="2" t="s">
        <v>621</v>
      </c>
      <c r="C163" s="13"/>
      <c r="D163" s="14"/>
      <c r="E163" s="14"/>
      <c r="F163" s="13"/>
      <c r="G163" s="14"/>
      <c r="H163" s="10"/>
      <c r="I163" s="10"/>
    </row>
    <row r="164" spans="1:9" ht="47.25" hidden="1">
      <c r="A164" s="61" t="s">
        <v>259</v>
      </c>
      <c r="B164" s="2" t="s">
        <v>622</v>
      </c>
      <c r="C164" s="13"/>
      <c r="D164" s="14"/>
      <c r="E164" s="14"/>
      <c r="F164" s="13"/>
      <c r="G164" s="14"/>
      <c r="H164" s="10"/>
      <c r="I164" s="10"/>
    </row>
    <row r="165" spans="1:9" ht="47.25" hidden="1">
      <c r="A165" s="61" t="s">
        <v>260</v>
      </c>
      <c r="B165" s="2" t="s">
        <v>623</v>
      </c>
      <c r="C165" s="13"/>
      <c r="D165" s="14"/>
      <c r="E165" s="14"/>
      <c r="F165" s="13"/>
      <c r="G165" s="14"/>
      <c r="H165" s="10"/>
      <c r="I165" s="10"/>
    </row>
    <row r="166" spans="1:9" ht="30" hidden="1">
      <c r="A166" s="61" t="s">
        <v>1790</v>
      </c>
      <c r="B166" s="13" t="s">
        <v>1791</v>
      </c>
      <c r="C166" s="13"/>
      <c r="D166" s="14"/>
      <c r="E166" s="14"/>
      <c r="F166" s="13"/>
      <c r="G166" s="14"/>
      <c r="H166" s="10"/>
      <c r="I166" s="10"/>
    </row>
    <row r="167" spans="1:9" ht="30" hidden="1">
      <c r="A167" s="61" t="s">
        <v>1795</v>
      </c>
      <c r="B167" s="13" t="s">
        <v>1796</v>
      </c>
      <c r="C167" s="13"/>
      <c r="D167" s="14"/>
      <c r="E167" s="14"/>
      <c r="F167" s="13"/>
      <c r="G167" s="14"/>
      <c r="H167" s="10"/>
      <c r="I167" s="10"/>
    </row>
    <row r="168" spans="1:9" ht="18.75">
      <c r="A168" s="8"/>
      <c r="B168" s="302" t="s">
        <v>261</v>
      </c>
      <c r="C168" s="303"/>
      <c r="D168" s="303"/>
      <c r="E168" s="303"/>
      <c r="F168" s="303"/>
      <c r="G168" s="304"/>
      <c r="H168" s="179">
        <f>H169+H175+H192+H201+H214+H221+H257+H265</f>
        <v>0</v>
      </c>
      <c r="I168" s="179">
        <f>I169+I175+I192+I201+I214+I221+I257+I265</f>
        <v>140</v>
      </c>
    </row>
    <row r="169" spans="1:9" ht="15.75">
      <c r="A169" s="8" t="s">
        <v>30</v>
      </c>
      <c r="B169" s="299" t="s">
        <v>31</v>
      </c>
      <c r="C169" s="300"/>
      <c r="D169" s="300"/>
      <c r="E169" s="300"/>
      <c r="F169" s="300"/>
      <c r="G169" s="301"/>
      <c r="H169" s="179">
        <f>SUM(D170:D174)</f>
        <v>0</v>
      </c>
      <c r="I169" s="179">
        <f>COUNT(D170:D174)*2</f>
        <v>8</v>
      </c>
    </row>
    <row r="170" spans="1:9" ht="60">
      <c r="A170" s="8" t="s">
        <v>262</v>
      </c>
      <c r="B170" s="2" t="s">
        <v>263</v>
      </c>
      <c r="C170" s="33" t="s">
        <v>624</v>
      </c>
      <c r="D170" s="239">
        <v>0</v>
      </c>
      <c r="E170" s="32" t="s">
        <v>2290</v>
      </c>
      <c r="F170" s="17"/>
      <c r="G170" s="254"/>
      <c r="H170" s="179"/>
      <c r="I170" s="179"/>
    </row>
    <row r="171" spans="1:9" ht="45">
      <c r="A171" s="8"/>
      <c r="B171" s="2"/>
      <c r="C171" s="33" t="s">
        <v>1150</v>
      </c>
      <c r="D171" s="240">
        <v>0</v>
      </c>
      <c r="E171" s="32" t="s">
        <v>2290</v>
      </c>
      <c r="F171" s="33" t="s">
        <v>1151</v>
      </c>
      <c r="G171" s="254"/>
      <c r="H171" s="179"/>
      <c r="I171" s="179"/>
    </row>
    <row r="172" spans="1:9" ht="31.5" hidden="1">
      <c r="A172" s="61" t="s">
        <v>264</v>
      </c>
      <c r="B172" s="2" t="s">
        <v>265</v>
      </c>
      <c r="C172" s="13"/>
      <c r="D172" s="14"/>
      <c r="E172" s="14"/>
      <c r="F172" s="13"/>
      <c r="G172" s="254"/>
      <c r="H172" s="10"/>
      <c r="I172" s="10"/>
    </row>
    <row r="173" spans="1:9" ht="31.5">
      <c r="A173" s="8" t="s">
        <v>266</v>
      </c>
      <c r="B173" s="2" t="s">
        <v>267</v>
      </c>
      <c r="C173" s="13" t="s">
        <v>1152</v>
      </c>
      <c r="D173" s="238">
        <v>0</v>
      </c>
      <c r="E173" s="32" t="s">
        <v>2284</v>
      </c>
      <c r="F173" s="13"/>
      <c r="G173" s="254"/>
      <c r="H173" s="179"/>
      <c r="I173" s="179"/>
    </row>
    <row r="174" spans="1:9" ht="30">
      <c r="A174" s="8"/>
      <c r="B174" s="2"/>
      <c r="C174" s="33" t="s">
        <v>990</v>
      </c>
      <c r="D174" s="238">
        <v>0</v>
      </c>
      <c r="E174" s="32" t="s">
        <v>2290</v>
      </c>
      <c r="F174" s="13"/>
      <c r="G174" s="254"/>
      <c r="H174" s="179"/>
      <c r="I174" s="179"/>
    </row>
    <row r="175" spans="1:9" ht="15.75">
      <c r="A175" s="8" t="s">
        <v>32</v>
      </c>
      <c r="B175" s="299" t="s">
        <v>268</v>
      </c>
      <c r="C175" s="300"/>
      <c r="D175" s="300"/>
      <c r="E175" s="300"/>
      <c r="F175" s="300"/>
      <c r="G175" s="301"/>
      <c r="H175" s="179">
        <f>SUM(D176:D190)</f>
        <v>0</v>
      </c>
      <c r="I175" s="179">
        <f>COUNT(D176:D190)*2</f>
        <v>30</v>
      </c>
    </row>
    <row r="176" spans="1:9" ht="75">
      <c r="A176" s="8" t="s">
        <v>269</v>
      </c>
      <c r="B176" s="2" t="s">
        <v>629</v>
      </c>
      <c r="C176" s="13" t="s">
        <v>2321</v>
      </c>
      <c r="D176" s="238">
        <v>0</v>
      </c>
      <c r="E176" s="24" t="s">
        <v>2284</v>
      </c>
      <c r="F176" s="18" t="s">
        <v>1153</v>
      </c>
      <c r="G176" s="254"/>
      <c r="H176" s="179"/>
      <c r="I176" s="179"/>
    </row>
    <row r="177" spans="1:9" ht="45">
      <c r="A177" s="8"/>
      <c r="B177" s="2"/>
      <c r="C177" s="16" t="s">
        <v>1154</v>
      </c>
      <c r="D177" s="238">
        <v>0</v>
      </c>
      <c r="E177" s="24" t="s">
        <v>2284</v>
      </c>
      <c r="F177" s="18"/>
      <c r="G177" s="254"/>
      <c r="H177" s="179"/>
      <c r="I177" s="179"/>
    </row>
    <row r="178" spans="1:9" ht="90">
      <c r="A178" s="8"/>
      <c r="B178" s="2"/>
      <c r="C178" s="27" t="s">
        <v>631</v>
      </c>
      <c r="D178" s="241">
        <v>0</v>
      </c>
      <c r="E178" s="24" t="s">
        <v>2284</v>
      </c>
      <c r="F178" s="83" t="s">
        <v>1155</v>
      </c>
      <c r="G178" s="254"/>
      <c r="H178" s="179"/>
      <c r="I178" s="179"/>
    </row>
    <row r="179" spans="1:9" ht="105">
      <c r="A179" s="8"/>
      <c r="B179" s="2"/>
      <c r="C179" s="27" t="s">
        <v>1907</v>
      </c>
      <c r="D179" s="241">
        <v>0</v>
      </c>
      <c r="E179" s="24" t="s">
        <v>2284</v>
      </c>
      <c r="F179" s="83" t="s">
        <v>1156</v>
      </c>
      <c r="G179" s="254"/>
      <c r="I179" s="179"/>
    </row>
    <row r="180" spans="1:9" ht="75">
      <c r="A180" s="8"/>
      <c r="B180" s="2"/>
      <c r="C180" s="27" t="s">
        <v>1903</v>
      </c>
      <c r="D180" s="241">
        <v>0</v>
      </c>
      <c r="E180" s="24" t="s">
        <v>2284</v>
      </c>
      <c r="F180" s="36"/>
      <c r="G180" s="254"/>
      <c r="H180" s="179"/>
      <c r="I180" s="179"/>
    </row>
    <row r="181" spans="1:9" ht="60">
      <c r="A181" s="8"/>
      <c r="B181" s="2"/>
      <c r="C181" s="23" t="s">
        <v>1157</v>
      </c>
      <c r="D181" s="238">
        <v>0</v>
      </c>
      <c r="E181" s="24" t="s">
        <v>2284</v>
      </c>
      <c r="F181" s="18"/>
      <c r="G181" s="254"/>
      <c r="H181" s="179"/>
      <c r="I181" s="179"/>
    </row>
    <row r="182" spans="1:9" ht="45">
      <c r="A182" s="8"/>
      <c r="B182" s="2"/>
      <c r="C182" s="23" t="s">
        <v>1158</v>
      </c>
      <c r="D182" s="238">
        <v>0</v>
      </c>
      <c r="E182" s="24" t="s">
        <v>2284</v>
      </c>
      <c r="F182" s="18"/>
      <c r="G182" s="254"/>
      <c r="H182" s="179"/>
      <c r="I182" s="179"/>
    </row>
    <row r="183" spans="1:9" ht="30">
      <c r="A183" s="8"/>
      <c r="B183" s="2"/>
      <c r="C183" s="13" t="s">
        <v>1159</v>
      </c>
      <c r="D183" s="238">
        <v>0</v>
      </c>
      <c r="E183" s="24" t="s">
        <v>2284</v>
      </c>
      <c r="F183" s="18"/>
      <c r="G183" s="254"/>
      <c r="H183" s="179"/>
      <c r="I183" s="179"/>
    </row>
    <row r="184" spans="1:9" ht="75">
      <c r="A184" s="8"/>
      <c r="B184" s="2"/>
      <c r="C184" s="41" t="s">
        <v>2367</v>
      </c>
      <c r="D184" s="238">
        <v>0</v>
      </c>
      <c r="E184" s="24" t="s">
        <v>2284</v>
      </c>
      <c r="F184" s="18"/>
      <c r="G184" s="254"/>
      <c r="H184" s="179"/>
      <c r="I184" s="179"/>
    </row>
    <row r="185" spans="1:9" ht="45">
      <c r="A185" s="8" t="s">
        <v>2594</v>
      </c>
      <c r="B185" s="13" t="s">
        <v>271</v>
      </c>
      <c r="C185" s="13" t="s">
        <v>1003</v>
      </c>
      <c r="D185" s="238">
        <v>0</v>
      </c>
      <c r="E185" s="24" t="s">
        <v>2284</v>
      </c>
      <c r="F185" s="18"/>
      <c r="G185" s="254"/>
      <c r="H185" s="179"/>
      <c r="I185" s="179"/>
    </row>
    <row r="186" spans="1:9" ht="30">
      <c r="A186" s="8"/>
      <c r="B186" s="13"/>
      <c r="C186" s="13" t="s">
        <v>1005</v>
      </c>
      <c r="D186" s="238">
        <v>0</v>
      </c>
      <c r="E186" s="24" t="s">
        <v>2284</v>
      </c>
      <c r="F186" s="18"/>
      <c r="G186" s="254" t="s">
        <v>2620</v>
      </c>
      <c r="H186" s="179"/>
      <c r="I186" s="179"/>
    </row>
    <row r="187" spans="1:9" ht="30">
      <c r="A187" s="8"/>
      <c r="B187" s="13"/>
      <c r="C187" s="13" t="s">
        <v>1006</v>
      </c>
      <c r="D187" s="238">
        <v>0</v>
      </c>
      <c r="E187" s="24" t="s">
        <v>2284</v>
      </c>
      <c r="F187" s="18"/>
      <c r="G187" s="254"/>
      <c r="H187" s="179"/>
      <c r="I187" s="179"/>
    </row>
    <row r="188" spans="1:9" ht="30">
      <c r="A188" s="8"/>
      <c r="B188" s="13"/>
      <c r="C188" s="13" t="s">
        <v>1007</v>
      </c>
      <c r="D188" s="238">
        <v>0</v>
      </c>
      <c r="E188" s="24" t="s">
        <v>2284</v>
      </c>
      <c r="F188" s="18"/>
      <c r="G188" s="254"/>
      <c r="H188" s="179"/>
      <c r="I188" s="179"/>
    </row>
    <row r="189" spans="1:9" ht="47.25">
      <c r="A189" s="8"/>
      <c r="B189" s="13"/>
      <c r="C189" s="28" t="s">
        <v>1160</v>
      </c>
      <c r="D189" s="238">
        <v>0</v>
      </c>
      <c r="E189" s="24" t="s">
        <v>2284</v>
      </c>
      <c r="F189" s="18" t="s">
        <v>1161</v>
      </c>
      <c r="G189" s="254"/>
      <c r="H189" s="179"/>
      <c r="I189" s="179"/>
    </row>
    <row r="190" spans="1:9" ht="31.5">
      <c r="A190" s="8"/>
      <c r="B190" s="13"/>
      <c r="C190" s="28" t="s">
        <v>1008</v>
      </c>
      <c r="D190" s="238">
        <v>0</v>
      </c>
      <c r="E190" s="24" t="s">
        <v>2284</v>
      </c>
      <c r="F190" s="18"/>
      <c r="G190" s="254"/>
      <c r="H190" s="179"/>
      <c r="I190" s="179"/>
    </row>
    <row r="191" spans="1:9" ht="31.5" hidden="1">
      <c r="A191" s="102" t="s">
        <v>272</v>
      </c>
      <c r="B191" s="2" t="s">
        <v>1009</v>
      </c>
      <c r="C191" s="13"/>
      <c r="D191" s="14"/>
      <c r="E191" s="14"/>
      <c r="F191" s="13"/>
      <c r="G191" s="14"/>
      <c r="H191" s="10"/>
      <c r="I191" s="10"/>
    </row>
    <row r="192" spans="1:9" ht="15.75">
      <c r="A192" s="8" t="s">
        <v>33</v>
      </c>
      <c r="B192" s="299" t="s">
        <v>34</v>
      </c>
      <c r="C192" s="300"/>
      <c r="D192" s="300"/>
      <c r="E192" s="300"/>
      <c r="F192" s="300"/>
      <c r="G192" s="301"/>
      <c r="H192" s="179">
        <f>SUM(D193:D200)</f>
        <v>0</v>
      </c>
      <c r="I192" s="179">
        <f>COUNT(D193:D200)*2</f>
        <v>16</v>
      </c>
    </row>
    <row r="193" spans="1:9" ht="45">
      <c r="A193" s="8" t="s">
        <v>273</v>
      </c>
      <c r="B193" s="2" t="s">
        <v>274</v>
      </c>
      <c r="C193" s="33" t="s">
        <v>1010</v>
      </c>
      <c r="D193" s="240">
        <v>0</v>
      </c>
      <c r="E193" s="31" t="s">
        <v>2284</v>
      </c>
      <c r="F193" s="23" t="s">
        <v>1011</v>
      </c>
      <c r="G193" s="254" t="s">
        <v>2653</v>
      </c>
      <c r="H193" s="179"/>
      <c r="I193" s="179"/>
    </row>
    <row r="194" spans="1:9" ht="60">
      <c r="A194" s="8" t="s">
        <v>275</v>
      </c>
      <c r="B194" s="41" t="s">
        <v>276</v>
      </c>
      <c r="C194" s="29" t="s">
        <v>1162</v>
      </c>
      <c r="D194" s="240">
        <v>0</v>
      </c>
      <c r="E194" s="31" t="s">
        <v>2284</v>
      </c>
      <c r="F194" s="33" t="s">
        <v>1163</v>
      </c>
      <c r="G194" s="254"/>
      <c r="H194" s="179"/>
      <c r="I194" s="179"/>
    </row>
    <row r="195" spans="1:9" ht="47.25">
      <c r="A195" s="8"/>
      <c r="B195" s="41"/>
      <c r="C195" s="29" t="s">
        <v>2322</v>
      </c>
      <c r="D195" s="240">
        <v>0</v>
      </c>
      <c r="E195" s="31" t="s">
        <v>2284</v>
      </c>
      <c r="F195" s="33" t="s">
        <v>1012</v>
      </c>
      <c r="G195" s="254"/>
      <c r="H195" s="179"/>
      <c r="I195" s="179"/>
    </row>
    <row r="196" spans="1:9" ht="47.25">
      <c r="A196" s="8" t="s">
        <v>277</v>
      </c>
      <c r="B196" s="2" t="s">
        <v>278</v>
      </c>
      <c r="C196" s="33" t="s">
        <v>1013</v>
      </c>
      <c r="D196" s="238">
        <v>0</v>
      </c>
      <c r="E196" s="31" t="s">
        <v>2284</v>
      </c>
      <c r="F196" s="13"/>
      <c r="G196" s="254"/>
      <c r="H196" s="179"/>
      <c r="I196" s="179"/>
    </row>
    <row r="197" spans="1:9" ht="30">
      <c r="A197" s="8"/>
      <c r="B197" s="2"/>
      <c r="C197" s="33" t="s">
        <v>1164</v>
      </c>
      <c r="D197" s="238">
        <v>0</v>
      </c>
      <c r="E197" s="31" t="s">
        <v>2284</v>
      </c>
      <c r="F197" s="13"/>
      <c r="G197" s="254" t="s">
        <v>2654</v>
      </c>
      <c r="H197" s="179"/>
      <c r="I197" s="179"/>
    </row>
    <row r="198" spans="1:9" ht="15.75">
      <c r="A198" s="8"/>
      <c r="B198" s="2"/>
      <c r="C198" s="33" t="s">
        <v>1165</v>
      </c>
      <c r="D198" s="238">
        <v>0</v>
      </c>
      <c r="E198" s="31" t="s">
        <v>2284</v>
      </c>
      <c r="F198" s="13"/>
      <c r="G198" s="254"/>
      <c r="H198" s="179"/>
      <c r="I198" s="179"/>
    </row>
    <row r="199" spans="1:9" ht="45">
      <c r="A199" s="8" t="s">
        <v>279</v>
      </c>
      <c r="B199" s="2" t="s">
        <v>637</v>
      </c>
      <c r="C199" s="33" t="s">
        <v>1166</v>
      </c>
      <c r="D199" s="240">
        <v>0</v>
      </c>
      <c r="E199" s="31" t="s">
        <v>2284</v>
      </c>
      <c r="F199" s="33" t="s">
        <v>1167</v>
      </c>
      <c r="G199" s="254"/>
      <c r="H199" s="179"/>
      <c r="I199" s="179"/>
    </row>
    <row r="200" spans="1:9" ht="45">
      <c r="A200" s="8"/>
      <c r="B200" s="2"/>
      <c r="C200" s="91" t="s">
        <v>1015</v>
      </c>
      <c r="D200" s="240">
        <v>0</v>
      </c>
      <c r="E200" s="31" t="s">
        <v>2284</v>
      </c>
      <c r="F200" s="33" t="s">
        <v>1168</v>
      </c>
      <c r="G200" s="254"/>
      <c r="H200" s="179"/>
      <c r="I200" s="179"/>
    </row>
    <row r="201" spans="1:9" ht="15.75">
      <c r="A201" s="8" t="s">
        <v>35</v>
      </c>
      <c r="B201" s="299" t="s">
        <v>2368</v>
      </c>
      <c r="C201" s="300"/>
      <c r="D201" s="300"/>
      <c r="E201" s="300"/>
      <c r="F201" s="300"/>
      <c r="G201" s="301"/>
      <c r="H201" s="179">
        <f>SUM(D202:D213)</f>
        <v>0</v>
      </c>
      <c r="I201" s="179">
        <f>COUNT(D202:D213)*2</f>
        <v>24</v>
      </c>
    </row>
    <row r="202" spans="1:9" ht="63">
      <c r="A202" s="8" t="s">
        <v>281</v>
      </c>
      <c r="B202" s="2" t="s">
        <v>282</v>
      </c>
      <c r="C202" s="29" t="s">
        <v>1017</v>
      </c>
      <c r="D202" s="240">
        <v>0</v>
      </c>
      <c r="E202" s="32" t="s">
        <v>2284</v>
      </c>
      <c r="F202" s="23"/>
      <c r="G202" s="254" t="s">
        <v>2655</v>
      </c>
      <c r="H202" s="179"/>
      <c r="I202" s="179"/>
    </row>
    <row r="203" spans="1:9" ht="45">
      <c r="A203" s="8"/>
      <c r="B203" s="2"/>
      <c r="C203" s="33" t="s">
        <v>639</v>
      </c>
      <c r="D203" s="240">
        <v>0</v>
      </c>
      <c r="E203" s="32" t="s">
        <v>2284</v>
      </c>
      <c r="F203" s="33"/>
      <c r="G203" s="254"/>
      <c r="H203" s="179"/>
      <c r="I203" s="179"/>
    </row>
    <row r="204" spans="1:9" ht="47.25">
      <c r="A204" s="8" t="s">
        <v>283</v>
      </c>
      <c r="B204" s="2" t="s">
        <v>284</v>
      </c>
      <c r="C204" s="43" t="s">
        <v>640</v>
      </c>
      <c r="D204" s="240">
        <v>0</v>
      </c>
      <c r="E204" s="32" t="s">
        <v>2284</v>
      </c>
      <c r="F204" s="33"/>
      <c r="G204" s="254"/>
      <c r="H204" s="179"/>
      <c r="I204" s="179"/>
    </row>
    <row r="205" spans="1:9" ht="60">
      <c r="A205" s="8"/>
      <c r="B205" s="2"/>
      <c r="C205" s="33" t="s">
        <v>1018</v>
      </c>
      <c r="D205" s="240">
        <v>0</v>
      </c>
      <c r="E205" s="32" t="s">
        <v>2302</v>
      </c>
      <c r="F205" s="33" t="s">
        <v>1169</v>
      </c>
      <c r="G205" s="254"/>
      <c r="H205" s="179"/>
      <c r="I205" s="179"/>
    </row>
    <row r="206" spans="1:9" ht="45">
      <c r="A206" s="8"/>
      <c r="B206" s="2"/>
      <c r="C206" s="33" t="s">
        <v>644</v>
      </c>
      <c r="D206" s="240">
        <v>0</v>
      </c>
      <c r="E206" s="32" t="s">
        <v>2302</v>
      </c>
      <c r="F206" s="18" t="s">
        <v>645</v>
      </c>
      <c r="G206" s="254"/>
      <c r="H206" s="179"/>
      <c r="I206" s="179"/>
    </row>
    <row r="207" spans="1:9" ht="30">
      <c r="A207" s="8"/>
      <c r="B207" s="2"/>
      <c r="C207" s="33" t="s">
        <v>646</v>
      </c>
      <c r="D207" s="240">
        <v>0</v>
      </c>
      <c r="E207" s="32" t="s">
        <v>2290</v>
      </c>
      <c r="F207" s="33"/>
      <c r="G207" s="254"/>
      <c r="H207" s="179"/>
      <c r="I207" s="179"/>
    </row>
    <row r="208" spans="1:9" ht="78.75">
      <c r="A208" s="8" t="s">
        <v>285</v>
      </c>
      <c r="B208" s="2" t="s">
        <v>286</v>
      </c>
      <c r="C208" s="141" t="s">
        <v>2576</v>
      </c>
      <c r="D208" s="238">
        <v>0</v>
      </c>
      <c r="E208" s="14" t="s">
        <v>2284</v>
      </c>
      <c r="F208" s="13"/>
      <c r="G208" s="254"/>
      <c r="H208" s="179"/>
      <c r="I208" s="179"/>
    </row>
    <row r="209" spans="1:9" ht="45">
      <c r="A209" s="8" t="s">
        <v>287</v>
      </c>
      <c r="B209" s="2" t="s">
        <v>647</v>
      </c>
      <c r="C209" s="44" t="s">
        <v>2323</v>
      </c>
      <c r="D209" s="238">
        <v>0</v>
      </c>
      <c r="E209" s="14" t="s">
        <v>2289</v>
      </c>
      <c r="F209" s="13"/>
      <c r="G209" s="254"/>
      <c r="H209" s="179"/>
      <c r="I209" s="179"/>
    </row>
    <row r="210" spans="1:9" ht="45">
      <c r="A210" s="8" t="s">
        <v>288</v>
      </c>
      <c r="B210" s="13" t="s">
        <v>289</v>
      </c>
      <c r="C210" s="13" t="s">
        <v>1170</v>
      </c>
      <c r="D210" s="238">
        <v>0</v>
      </c>
      <c r="E210" s="14" t="s">
        <v>2290</v>
      </c>
      <c r="F210" s="13"/>
      <c r="G210" s="254"/>
      <c r="H210" s="179"/>
      <c r="I210" s="179"/>
    </row>
    <row r="211" spans="1:9" ht="30">
      <c r="A211" s="8" t="s">
        <v>290</v>
      </c>
      <c r="B211" s="41" t="s">
        <v>291</v>
      </c>
      <c r="C211" s="13" t="s">
        <v>1171</v>
      </c>
      <c r="D211" s="238">
        <v>0</v>
      </c>
      <c r="E211" s="14" t="s">
        <v>2284</v>
      </c>
      <c r="F211" s="13"/>
      <c r="G211" s="254"/>
      <c r="H211" s="179"/>
      <c r="I211" s="179"/>
    </row>
    <row r="212" spans="1:9" ht="45">
      <c r="A212" s="8" t="s">
        <v>292</v>
      </c>
      <c r="B212" s="41" t="s">
        <v>293</v>
      </c>
      <c r="C212" s="18" t="s">
        <v>651</v>
      </c>
      <c r="D212" s="238">
        <v>0</v>
      </c>
      <c r="E212" s="14" t="s">
        <v>2301</v>
      </c>
      <c r="F212" s="13"/>
      <c r="G212" s="254"/>
      <c r="H212" s="179"/>
      <c r="I212" s="179"/>
    </row>
    <row r="213" spans="1:9" ht="30">
      <c r="A213" s="8"/>
      <c r="B213" s="41"/>
      <c r="C213" s="33" t="s">
        <v>1172</v>
      </c>
      <c r="D213" s="238">
        <v>0</v>
      </c>
      <c r="E213" s="14" t="s">
        <v>2284</v>
      </c>
      <c r="F213" s="13"/>
      <c r="G213" s="254"/>
      <c r="H213" s="179"/>
      <c r="I213" s="179"/>
    </row>
    <row r="214" spans="1:9" ht="15.75">
      <c r="A214" s="8" t="s">
        <v>36</v>
      </c>
      <c r="B214" s="299" t="s">
        <v>294</v>
      </c>
      <c r="C214" s="300"/>
      <c r="D214" s="300"/>
      <c r="E214" s="300"/>
      <c r="F214" s="300"/>
      <c r="G214" s="301"/>
      <c r="H214" s="179">
        <f>SUM(D215:D219)</f>
        <v>0</v>
      </c>
      <c r="I214" s="179">
        <f>COUNT(D215:D219)*2</f>
        <v>10</v>
      </c>
    </row>
    <row r="215" spans="1:9" ht="47.25">
      <c r="A215" s="8" t="s">
        <v>295</v>
      </c>
      <c r="B215" s="2" t="s">
        <v>654</v>
      </c>
      <c r="C215" s="13" t="s">
        <v>1173</v>
      </c>
      <c r="D215" s="238">
        <v>0</v>
      </c>
      <c r="E215" s="24" t="s">
        <v>2290</v>
      </c>
      <c r="F215" s="18"/>
      <c r="G215" s="254"/>
      <c r="H215" s="179"/>
      <c r="I215" s="179"/>
    </row>
    <row r="216" spans="1:9" ht="31.5">
      <c r="A216" s="8" t="s">
        <v>296</v>
      </c>
      <c r="B216" s="2" t="s">
        <v>656</v>
      </c>
      <c r="C216" s="33" t="s">
        <v>1174</v>
      </c>
      <c r="D216" s="240">
        <v>0</v>
      </c>
      <c r="E216" s="24" t="s">
        <v>2290</v>
      </c>
      <c r="F216" s="33" t="s">
        <v>1175</v>
      </c>
      <c r="G216" s="254" t="s">
        <v>2656</v>
      </c>
      <c r="H216" s="179"/>
      <c r="I216" s="179"/>
    </row>
    <row r="217" spans="1:9" ht="31.5">
      <c r="A217" s="8" t="s">
        <v>297</v>
      </c>
      <c r="B217" s="6" t="s">
        <v>298</v>
      </c>
      <c r="C217" s="33" t="s">
        <v>1176</v>
      </c>
      <c r="D217" s="240">
        <v>0</v>
      </c>
      <c r="E217" s="24" t="s">
        <v>2290</v>
      </c>
      <c r="F217" s="33" t="s">
        <v>1177</v>
      </c>
      <c r="G217" s="254"/>
      <c r="H217" s="179"/>
      <c r="I217" s="179"/>
    </row>
    <row r="218" spans="1:9" ht="60">
      <c r="A218" s="8" t="s">
        <v>299</v>
      </c>
      <c r="B218" s="4" t="s">
        <v>300</v>
      </c>
      <c r="C218" s="13" t="s">
        <v>1178</v>
      </c>
      <c r="D218" s="238">
        <v>0</v>
      </c>
      <c r="E218" s="14" t="s">
        <v>2288</v>
      </c>
      <c r="F218" s="13" t="s">
        <v>1179</v>
      </c>
      <c r="G218" s="254"/>
      <c r="H218" s="179"/>
      <c r="I218" s="179"/>
    </row>
    <row r="219" spans="1:9" ht="135">
      <c r="A219" s="8" t="s">
        <v>301</v>
      </c>
      <c r="B219" s="4" t="s">
        <v>302</v>
      </c>
      <c r="C219" s="13" t="s">
        <v>1032</v>
      </c>
      <c r="D219" s="238">
        <v>0</v>
      </c>
      <c r="E219" s="14" t="s">
        <v>2290</v>
      </c>
      <c r="F219" s="13" t="s">
        <v>1180</v>
      </c>
      <c r="G219" s="254"/>
      <c r="H219" s="179"/>
      <c r="I219" s="179"/>
    </row>
    <row r="220" spans="1:9" ht="47.25" hidden="1">
      <c r="A220" s="102" t="s">
        <v>303</v>
      </c>
      <c r="B220" s="4" t="s">
        <v>304</v>
      </c>
      <c r="C220" s="92"/>
      <c r="D220" s="14"/>
      <c r="E220" s="14"/>
      <c r="F220" s="13"/>
      <c r="G220" s="14"/>
      <c r="H220" s="10"/>
      <c r="I220" s="10"/>
    </row>
    <row r="221" spans="1:9" ht="15.75">
      <c r="A221" s="8" t="s">
        <v>37</v>
      </c>
      <c r="B221" s="299" t="s">
        <v>305</v>
      </c>
      <c r="C221" s="300"/>
      <c r="D221" s="300"/>
      <c r="E221" s="300"/>
      <c r="F221" s="300"/>
      <c r="G221" s="301"/>
      <c r="H221" s="179">
        <f>SUM(D222:D232)</f>
        <v>0</v>
      </c>
      <c r="I221" s="179">
        <f>COUNT(D222:D232)*2</f>
        <v>22</v>
      </c>
    </row>
    <row r="222" spans="1:9" ht="31.5">
      <c r="A222" s="8" t="s">
        <v>306</v>
      </c>
      <c r="B222" s="2" t="s">
        <v>662</v>
      </c>
      <c r="C222" s="33" t="s">
        <v>1181</v>
      </c>
      <c r="D222" s="237">
        <v>0</v>
      </c>
      <c r="E222" s="14" t="s">
        <v>2284</v>
      </c>
      <c r="F222" s="13"/>
      <c r="G222" s="254"/>
      <c r="H222" s="179"/>
      <c r="I222" s="179"/>
    </row>
    <row r="223" spans="1:9" ht="30">
      <c r="A223" s="8"/>
      <c r="B223" s="2"/>
      <c r="C223" s="127" t="s">
        <v>2577</v>
      </c>
      <c r="D223" s="237">
        <v>0</v>
      </c>
      <c r="E223" s="14" t="s">
        <v>2284</v>
      </c>
      <c r="F223" s="13"/>
      <c r="G223" s="254"/>
      <c r="H223" s="179"/>
      <c r="I223" s="179"/>
    </row>
    <row r="224" spans="1:9" ht="30">
      <c r="A224" s="8"/>
      <c r="B224" s="2"/>
      <c r="C224" s="20" t="s">
        <v>1182</v>
      </c>
      <c r="D224" s="237">
        <v>0</v>
      </c>
      <c r="E224" s="14" t="s">
        <v>2308</v>
      </c>
      <c r="F224" s="13"/>
      <c r="G224" s="254"/>
      <c r="H224" s="179"/>
      <c r="I224" s="179"/>
    </row>
    <row r="225" spans="1:9" ht="47.25">
      <c r="A225" s="8" t="s">
        <v>307</v>
      </c>
      <c r="B225" s="2" t="s">
        <v>308</v>
      </c>
      <c r="C225" s="33" t="s">
        <v>1183</v>
      </c>
      <c r="D225" s="237">
        <v>0</v>
      </c>
      <c r="E225" s="14" t="s">
        <v>2290</v>
      </c>
      <c r="F225" s="13"/>
      <c r="G225" s="254"/>
      <c r="H225" s="179"/>
      <c r="I225" s="179"/>
    </row>
    <row r="226" spans="1:9" ht="60">
      <c r="A226" s="8"/>
      <c r="B226" s="2"/>
      <c r="C226" s="13" t="s">
        <v>2148</v>
      </c>
      <c r="D226" s="237">
        <v>0</v>
      </c>
      <c r="E226" s="14" t="s">
        <v>2290</v>
      </c>
      <c r="F226" s="13"/>
      <c r="G226" s="254" t="s">
        <v>2657</v>
      </c>
      <c r="H226" s="179"/>
      <c r="I226" s="179"/>
    </row>
    <row r="227" spans="1:9" ht="180">
      <c r="A227" s="8"/>
      <c r="B227" s="2"/>
      <c r="C227" s="13" t="s">
        <v>2245</v>
      </c>
      <c r="D227" s="237">
        <v>0</v>
      </c>
      <c r="E227" s="14" t="s">
        <v>2295</v>
      </c>
      <c r="F227" s="13" t="s">
        <v>2246</v>
      </c>
      <c r="G227" s="254"/>
      <c r="H227" s="179"/>
      <c r="I227" s="179"/>
    </row>
    <row r="228" spans="1:9" ht="45">
      <c r="A228" s="8"/>
      <c r="B228" s="2"/>
      <c r="C228" s="33" t="s">
        <v>1184</v>
      </c>
      <c r="D228" s="237">
        <v>0</v>
      </c>
      <c r="E228" s="14" t="s">
        <v>2284</v>
      </c>
      <c r="F228" s="13"/>
      <c r="G228" s="254"/>
      <c r="H228" s="179"/>
      <c r="I228" s="179"/>
    </row>
    <row r="229" spans="1:9" ht="31.5">
      <c r="A229" s="8" t="s">
        <v>309</v>
      </c>
      <c r="B229" s="2" t="s">
        <v>663</v>
      </c>
      <c r="C229" s="36" t="s">
        <v>1185</v>
      </c>
      <c r="D229" s="237">
        <v>0</v>
      </c>
      <c r="E229" s="14" t="s">
        <v>2295</v>
      </c>
      <c r="F229" s="13"/>
      <c r="G229" s="254"/>
      <c r="H229" s="179"/>
      <c r="I229" s="179"/>
    </row>
    <row r="230" spans="1:9" ht="60">
      <c r="A230" s="8"/>
      <c r="B230" s="2"/>
      <c r="C230" s="13" t="s">
        <v>1186</v>
      </c>
      <c r="D230" s="237">
        <v>0</v>
      </c>
      <c r="E230" s="14" t="s">
        <v>2289</v>
      </c>
      <c r="F230" s="13"/>
      <c r="G230" s="254"/>
      <c r="H230" s="179"/>
      <c r="I230" s="179"/>
    </row>
    <row r="231" spans="1:9" ht="45">
      <c r="A231" s="8"/>
      <c r="B231" s="2"/>
      <c r="C231" s="13" t="s">
        <v>1187</v>
      </c>
      <c r="D231" s="237">
        <v>0</v>
      </c>
      <c r="E231" s="14" t="s">
        <v>2295</v>
      </c>
      <c r="F231" s="13"/>
      <c r="G231" s="254"/>
      <c r="H231" s="179"/>
      <c r="I231" s="179"/>
    </row>
    <row r="232" spans="1:9" ht="47.25">
      <c r="A232" s="8" t="s">
        <v>310</v>
      </c>
      <c r="B232" s="2" t="s">
        <v>311</v>
      </c>
      <c r="C232" s="13" t="s">
        <v>1188</v>
      </c>
      <c r="D232" s="237">
        <v>0</v>
      </c>
      <c r="E232" s="14" t="s">
        <v>2284</v>
      </c>
      <c r="F232" s="13"/>
      <c r="G232" s="254"/>
      <c r="H232" s="179"/>
      <c r="I232" s="179"/>
    </row>
    <row r="233" spans="1:9" ht="15.75" hidden="1">
      <c r="A233" s="61" t="s">
        <v>38</v>
      </c>
      <c r="B233" s="299" t="s">
        <v>39</v>
      </c>
      <c r="C233" s="300"/>
      <c r="D233" s="300"/>
      <c r="E233" s="300"/>
      <c r="F233" s="300"/>
      <c r="G233" s="305"/>
      <c r="H233" s="10"/>
      <c r="I233" s="10"/>
    </row>
    <row r="234" spans="1:9" ht="31.5" hidden="1">
      <c r="A234" s="61" t="s">
        <v>312</v>
      </c>
      <c r="B234" s="2" t="s">
        <v>664</v>
      </c>
      <c r="C234" s="13"/>
      <c r="D234" s="14"/>
      <c r="E234" s="14"/>
      <c r="F234" s="13"/>
      <c r="G234" s="14"/>
      <c r="H234" s="10"/>
      <c r="I234" s="10"/>
    </row>
    <row r="235" spans="1:9" ht="31.5" hidden="1">
      <c r="A235" s="61" t="s">
        <v>313</v>
      </c>
      <c r="B235" s="2" t="s">
        <v>314</v>
      </c>
      <c r="C235" s="13"/>
      <c r="D235" s="14"/>
      <c r="E235" s="14"/>
      <c r="F235" s="13"/>
      <c r="G235" s="14"/>
      <c r="H235" s="10"/>
      <c r="I235" s="10"/>
    </row>
    <row r="236" spans="1:9" ht="31.5" hidden="1">
      <c r="A236" s="61" t="s">
        <v>315</v>
      </c>
      <c r="B236" s="2" t="s">
        <v>316</v>
      </c>
      <c r="C236" s="13"/>
      <c r="D236" s="14"/>
      <c r="E236" s="14"/>
      <c r="F236" s="13"/>
      <c r="G236" s="14"/>
      <c r="H236" s="10"/>
      <c r="I236" s="10"/>
    </row>
    <row r="237" spans="1:9" ht="47.25" hidden="1">
      <c r="A237" s="61" t="s">
        <v>317</v>
      </c>
      <c r="B237" s="6" t="s">
        <v>670</v>
      </c>
      <c r="C237" s="13"/>
      <c r="D237" s="14"/>
      <c r="E237" s="14"/>
      <c r="F237" s="13"/>
      <c r="G237" s="14"/>
      <c r="H237" s="10"/>
      <c r="I237" s="10"/>
    </row>
    <row r="238" spans="1:9" ht="31.5" hidden="1">
      <c r="A238" s="61" t="s">
        <v>318</v>
      </c>
      <c r="B238" s="2" t="s">
        <v>678</v>
      </c>
      <c r="C238" s="13"/>
      <c r="D238" s="14"/>
      <c r="E238" s="14"/>
      <c r="F238" s="13"/>
      <c r="G238" s="14"/>
      <c r="H238" s="10"/>
      <c r="I238" s="10"/>
    </row>
    <row r="239" spans="1:9" ht="15.75" hidden="1">
      <c r="A239" s="61" t="s">
        <v>40</v>
      </c>
      <c r="B239" s="299" t="s">
        <v>319</v>
      </c>
      <c r="C239" s="300"/>
      <c r="D239" s="300"/>
      <c r="E239" s="300"/>
      <c r="F239" s="300"/>
      <c r="G239" s="305"/>
      <c r="H239" s="10"/>
      <c r="I239" s="10"/>
    </row>
    <row r="240" spans="1:9" ht="31.5" hidden="1">
      <c r="A240" s="61" t="s">
        <v>320</v>
      </c>
      <c r="B240" s="2" t="s">
        <v>321</v>
      </c>
      <c r="C240" s="13"/>
      <c r="D240" s="14"/>
      <c r="E240" s="14"/>
      <c r="F240" s="13"/>
      <c r="G240" s="14"/>
      <c r="H240" s="10"/>
      <c r="I240" s="10"/>
    </row>
    <row r="241" spans="1:9" ht="31.5" hidden="1">
      <c r="A241" s="61" t="s">
        <v>322</v>
      </c>
      <c r="B241" s="2" t="s">
        <v>323</v>
      </c>
      <c r="C241" s="13"/>
      <c r="D241" s="14"/>
      <c r="E241" s="14"/>
      <c r="F241" s="13"/>
      <c r="G241" s="14"/>
      <c r="H241" s="10"/>
      <c r="I241" s="10"/>
    </row>
    <row r="242" spans="1:9" ht="31.5" hidden="1">
      <c r="A242" s="61" t="s">
        <v>324</v>
      </c>
      <c r="B242" s="2" t="s">
        <v>325</v>
      </c>
      <c r="C242" s="13"/>
      <c r="D242" s="14"/>
      <c r="E242" s="14"/>
      <c r="F242" s="13"/>
      <c r="G242" s="14"/>
      <c r="H242" s="10"/>
      <c r="I242" s="10"/>
    </row>
    <row r="243" spans="1:9" ht="47.25" hidden="1">
      <c r="A243" s="61" t="s">
        <v>1945</v>
      </c>
      <c r="B243" s="2" t="s">
        <v>1399</v>
      </c>
      <c r="C243" s="13"/>
      <c r="D243" s="14"/>
      <c r="E243" s="14"/>
      <c r="F243" s="13"/>
      <c r="G243" s="14"/>
      <c r="H243" s="10"/>
      <c r="I243" s="10"/>
    </row>
    <row r="244" spans="1:9" ht="47.25" hidden="1">
      <c r="A244" s="61" t="s">
        <v>1946</v>
      </c>
      <c r="B244" s="2" t="s">
        <v>1403</v>
      </c>
      <c r="C244" s="13"/>
      <c r="D244" s="14"/>
      <c r="E244" s="14"/>
      <c r="F244" s="13"/>
      <c r="G244" s="14"/>
      <c r="H244" s="10"/>
      <c r="I244" s="10"/>
    </row>
    <row r="245" spans="1:9" ht="18.75" hidden="1">
      <c r="A245" s="61"/>
      <c r="B245" s="306" t="s">
        <v>41</v>
      </c>
      <c r="C245" s="307"/>
      <c r="D245" s="307"/>
      <c r="E245" s="307"/>
      <c r="F245" s="307"/>
      <c r="G245" s="308"/>
      <c r="H245" s="10"/>
      <c r="I245" s="10"/>
    </row>
    <row r="246" spans="1:9" ht="15.75" hidden="1">
      <c r="A246" s="61" t="s">
        <v>42</v>
      </c>
      <c r="B246" s="299" t="s">
        <v>43</v>
      </c>
      <c r="C246" s="300"/>
      <c r="D246" s="300"/>
      <c r="E246" s="300"/>
      <c r="F246" s="300"/>
      <c r="G246" s="305"/>
      <c r="H246" s="10"/>
      <c r="I246" s="10"/>
    </row>
    <row r="247" spans="1:9" ht="47.25" hidden="1">
      <c r="A247" s="61" t="s">
        <v>326</v>
      </c>
      <c r="B247" s="2" t="s">
        <v>681</v>
      </c>
      <c r="C247" s="13"/>
      <c r="D247" s="14"/>
      <c r="E247" s="14"/>
      <c r="F247" s="13"/>
      <c r="G247" s="14"/>
      <c r="H247" s="10"/>
      <c r="I247" s="10"/>
    </row>
    <row r="248" spans="1:9" ht="63" hidden="1">
      <c r="A248" s="61" t="s">
        <v>327</v>
      </c>
      <c r="B248" s="2" t="s">
        <v>328</v>
      </c>
      <c r="C248" s="13"/>
      <c r="D248" s="14"/>
      <c r="E248" s="14"/>
      <c r="F248" s="13"/>
      <c r="G248" s="14"/>
      <c r="H248" s="10"/>
      <c r="I248" s="10"/>
    </row>
    <row r="249" spans="1:9" ht="47.25" hidden="1">
      <c r="A249" s="61" t="s">
        <v>329</v>
      </c>
      <c r="B249" s="2" t="s">
        <v>330</v>
      </c>
      <c r="C249" s="13"/>
      <c r="D249" s="14"/>
      <c r="E249" s="14"/>
      <c r="F249" s="13"/>
      <c r="G249" s="14"/>
      <c r="H249" s="10"/>
      <c r="I249" s="10"/>
    </row>
    <row r="250" spans="1:9" ht="47.25" hidden="1">
      <c r="A250" s="61" t="s">
        <v>331</v>
      </c>
      <c r="B250" s="2" t="s">
        <v>721</v>
      </c>
      <c r="C250" s="13"/>
      <c r="D250" s="14"/>
      <c r="E250" s="14"/>
      <c r="F250" s="13"/>
      <c r="G250" s="14"/>
      <c r="H250" s="10"/>
      <c r="I250" s="10"/>
    </row>
    <row r="251" spans="1:9" ht="47.25" hidden="1">
      <c r="A251" s="61" t="s">
        <v>332</v>
      </c>
      <c r="B251" s="2" t="s">
        <v>333</v>
      </c>
      <c r="C251" s="13"/>
      <c r="D251" s="14"/>
      <c r="E251" s="14"/>
      <c r="F251" s="13"/>
      <c r="G251" s="14"/>
      <c r="H251" s="10"/>
      <c r="I251" s="10"/>
    </row>
    <row r="252" spans="1:9" ht="47.25" hidden="1">
      <c r="A252" s="61" t="s">
        <v>334</v>
      </c>
      <c r="B252" s="2" t="s">
        <v>335</v>
      </c>
      <c r="C252" s="13"/>
      <c r="D252" s="14"/>
      <c r="E252" s="14"/>
      <c r="F252" s="13"/>
      <c r="G252" s="14"/>
      <c r="H252" s="10"/>
      <c r="I252" s="10"/>
    </row>
    <row r="253" spans="1:9" ht="15.75" hidden="1">
      <c r="A253" s="61" t="s">
        <v>44</v>
      </c>
      <c r="B253" s="299" t="s">
        <v>45</v>
      </c>
      <c r="C253" s="300"/>
      <c r="D253" s="300"/>
      <c r="E253" s="300"/>
      <c r="F253" s="300"/>
      <c r="G253" s="305"/>
      <c r="H253" s="10"/>
      <c r="I253" s="10"/>
    </row>
    <row r="254" spans="1:9" ht="78.75" hidden="1">
      <c r="A254" s="61" t="s">
        <v>336</v>
      </c>
      <c r="B254" s="2" t="s">
        <v>1035</v>
      </c>
      <c r="C254" s="13"/>
      <c r="D254" s="14"/>
      <c r="E254" s="14"/>
      <c r="F254" s="13"/>
      <c r="G254" s="14"/>
      <c r="H254" s="10"/>
      <c r="I254" s="10"/>
    </row>
    <row r="255" spans="1:9" ht="47.25" hidden="1">
      <c r="A255" s="61" t="s">
        <v>337</v>
      </c>
      <c r="B255" s="2" t="s">
        <v>338</v>
      </c>
      <c r="C255" s="13"/>
      <c r="D255" s="14"/>
      <c r="E255" s="14"/>
      <c r="F255" s="13"/>
      <c r="G255" s="14"/>
      <c r="H255" s="10"/>
      <c r="I255" s="10"/>
    </row>
    <row r="256" spans="1:9" ht="47.25" hidden="1">
      <c r="A256" s="61" t="s">
        <v>339</v>
      </c>
      <c r="B256" s="2" t="s">
        <v>340</v>
      </c>
      <c r="C256" s="13"/>
      <c r="D256" s="14"/>
      <c r="E256" s="14"/>
      <c r="F256" s="13"/>
      <c r="G256" s="14"/>
      <c r="H256" s="10"/>
      <c r="I256" s="10"/>
    </row>
    <row r="257" spans="1:9" ht="15.75">
      <c r="A257" s="8" t="s">
        <v>46</v>
      </c>
      <c r="B257" s="299" t="s">
        <v>341</v>
      </c>
      <c r="C257" s="300"/>
      <c r="D257" s="300"/>
      <c r="E257" s="300"/>
      <c r="F257" s="300"/>
      <c r="G257" s="301"/>
      <c r="H257" s="179">
        <f>SUM(D258:D264)</f>
        <v>0</v>
      </c>
      <c r="I257" s="179">
        <f>COUNT(D258:D264)*2</f>
        <v>14</v>
      </c>
    </row>
    <row r="258" spans="1:9" ht="90">
      <c r="A258" s="8" t="s">
        <v>342</v>
      </c>
      <c r="B258" s="2" t="s">
        <v>737</v>
      </c>
      <c r="C258" s="27" t="s">
        <v>1189</v>
      </c>
      <c r="D258" s="242">
        <v>0</v>
      </c>
      <c r="E258" s="62" t="s">
        <v>1057</v>
      </c>
      <c r="F258" s="27" t="s">
        <v>1190</v>
      </c>
      <c r="G258" s="254"/>
      <c r="H258" s="179"/>
      <c r="I258" s="179"/>
    </row>
    <row r="259" spans="1:9" ht="105">
      <c r="A259" s="8"/>
      <c r="B259" s="2"/>
      <c r="C259" s="93" t="s">
        <v>1070</v>
      </c>
      <c r="D259" s="242">
        <v>0</v>
      </c>
      <c r="E259" s="62" t="s">
        <v>2324</v>
      </c>
      <c r="F259" s="27" t="s">
        <v>1191</v>
      </c>
      <c r="G259" s="254"/>
      <c r="H259" s="179"/>
      <c r="I259" s="179"/>
    </row>
    <row r="260" spans="1:9" ht="90">
      <c r="A260" s="8"/>
      <c r="B260" s="2"/>
      <c r="C260" s="27" t="s">
        <v>1192</v>
      </c>
      <c r="D260" s="242">
        <v>0</v>
      </c>
      <c r="E260" s="62" t="s">
        <v>1057</v>
      </c>
      <c r="F260" s="27" t="s">
        <v>1193</v>
      </c>
      <c r="G260" s="254"/>
      <c r="H260" s="179"/>
      <c r="I260" s="179"/>
    </row>
    <row r="261" spans="1:9" ht="60">
      <c r="A261" s="8"/>
      <c r="B261" s="2"/>
      <c r="C261" s="27" t="s">
        <v>2172</v>
      </c>
      <c r="D261" s="242">
        <v>0</v>
      </c>
      <c r="E261" s="62" t="s">
        <v>1057</v>
      </c>
      <c r="F261" s="27" t="s">
        <v>1194</v>
      </c>
      <c r="G261" s="254"/>
      <c r="H261" s="179"/>
      <c r="I261" s="179"/>
    </row>
    <row r="262" spans="1:9" ht="75">
      <c r="A262" s="8"/>
      <c r="B262" s="2"/>
      <c r="C262" s="27" t="s">
        <v>2173</v>
      </c>
      <c r="D262" s="242">
        <v>0</v>
      </c>
      <c r="E262" s="62" t="s">
        <v>1057</v>
      </c>
      <c r="F262" s="27" t="s">
        <v>1195</v>
      </c>
      <c r="G262" s="254"/>
      <c r="H262" s="179"/>
      <c r="I262" s="179"/>
    </row>
    <row r="263" spans="1:9" ht="47.25">
      <c r="A263" s="8" t="s">
        <v>343</v>
      </c>
      <c r="B263" s="2" t="s">
        <v>738</v>
      </c>
      <c r="C263" s="27" t="s">
        <v>1196</v>
      </c>
      <c r="D263" s="237">
        <v>0</v>
      </c>
      <c r="E263" s="14" t="s">
        <v>2290</v>
      </c>
      <c r="F263" s="13" t="s">
        <v>2174</v>
      </c>
      <c r="G263" s="254" t="s">
        <v>2658</v>
      </c>
      <c r="H263" s="179"/>
      <c r="I263" s="179"/>
    </row>
    <row r="264" spans="1:9" ht="60">
      <c r="A264" s="8" t="s">
        <v>344</v>
      </c>
      <c r="B264" s="2" t="s">
        <v>739</v>
      </c>
      <c r="C264" s="27" t="s">
        <v>1197</v>
      </c>
      <c r="D264" s="242">
        <v>0</v>
      </c>
      <c r="E264" s="73" t="s">
        <v>2296</v>
      </c>
      <c r="F264" s="27" t="s">
        <v>1198</v>
      </c>
      <c r="G264" s="254"/>
      <c r="H264" s="179"/>
      <c r="I264" s="179"/>
    </row>
    <row r="265" spans="1:9" ht="15.75">
      <c r="A265" s="8" t="s">
        <v>47</v>
      </c>
      <c r="B265" s="299" t="s">
        <v>345</v>
      </c>
      <c r="C265" s="300"/>
      <c r="D265" s="300"/>
      <c r="E265" s="300"/>
      <c r="F265" s="300"/>
      <c r="G265" s="301"/>
      <c r="H265" s="179">
        <f>SUM(D267:D274)</f>
        <v>0</v>
      </c>
      <c r="I265" s="179">
        <f>COUNT(D267:D274)*2</f>
        <v>16</v>
      </c>
    </row>
    <row r="266" spans="1:9" ht="31.5" hidden="1">
      <c r="A266" s="61" t="s">
        <v>346</v>
      </c>
      <c r="B266" s="4" t="s">
        <v>347</v>
      </c>
      <c r="C266" s="13"/>
      <c r="D266" s="14"/>
      <c r="E266" s="14"/>
      <c r="F266" s="13"/>
      <c r="G266" s="14"/>
      <c r="H266" s="10"/>
      <c r="I266" s="10"/>
    </row>
    <row r="267" spans="1:9" ht="60">
      <c r="A267" s="8" t="s">
        <v>348</v>
      </c>
      <c r="B267" s="41" t="s">
        <v>349</v>
      </c>
      <c r="C267" s="18" t="s">
        <v>1199</v>
      </c>
      <c r="D267" s="238">
        <v>0</v>
      </c>
      <c r="E267" s="24" t="s">
        <v>1057</v>
      </c>
      <c r="F267" s="18" t="s">
        <v>1200</v>
      </c>
      <c r="G267" s="254" t="s">
        <v>2659</v>
      </c>
      <c r="H267" s="179"/>
      <c r="I267" s="179"/>
    </row>
    <row r="268" spans="1:9" ht="30">
      <c r="A268" s="8"/>
      <c r="B268" s="41"/>
      <c r="C268" s="18" t="s">
        <v>1201</v>
      </c>
      <c r="D268" s="238">
        <v>0</v>
      </c>
      <c r="E268" s="24" t="s">
        <v>1057</v>
      </c>
      <c r="F268" s="18" t="s">
        <v>1202</v>
      </c>
      <c r="G268" s="254"/>
      <c r="H268" s="179"/>
      <c r="I268" s="179"/>
    </row>
    <row r="269" spans="1:9" ht="30">
      <c r="A269" s="8"/>
      <c r="B269" s="41"/>
      <c r="C269" s="18" t="s">
        <v>1203</v>
      </c>
      <c r="D269" s="238">
        <v>0</v>
      </c>
      <c r="E269" s="24" t="s">
        <v>1057</v>
      </c>
      <c r="F269" s="18"/>
      <c r="G269" s="254"/>
      <c r="H269" s="179"/>
      <c r="I269" s="179"/>
    </row>
    <row r="270" spans="1:9" ht="45">
      <c r="A270" s="8"/>
      <c r="B270" s="41"/>
      <c r="C270" s="18" t="s">
        <v>1204</v>
      </c>
      <c r="D270" s="238">
        <v>0</v>
      </c>
      <c r="E270" s="24" t="s">
        <v>2291</v>
      </c>
      <c r="F270" s="18"/>
      <c r="G270" s="254" t="s">
        <v>2660</v>
      </c>
      <c r="H270" s="179"/>
      <c r="I270" s="179"/>
    </row>
    <row r="271" spans="1:9" ht="30">
      <c r="A271" s="8"/>
      <c r="B271" s="41"/>
      <c r="C271" s="18" t="s">
        <v>1205</v>
      </c>
      <c r="D271" s="238">
        <v>0</v>
      </c>
      <c r="E271" s="24" t="s">
        <v>1057</v>
      </c>
      <c r="F271" s="18"/>
      <c r="G271" s="254" t="s">
        <v>2661</v>
      </c>
      <c r="H271" s="179"/>
      <c r="I271" s="179"/>
    </row>
    <row r="272" spans="1:9" ht="60">
      <c r="A272" s="8" t="s">
        <v>350</v>
      </c>
      <c r="B272" s="3" t="s">
        <v>1074</v>
      </c>
      <c r="C272" s="23" t="s">
        <v>1911</v>
      </c>
      <c r="D272" s="237">
        <v>0</v>
      </c>
      <c r="E272" s="24" t="s">
        <v>1057</v>
      </c>
      <c r="F272" s="13"/>
      <c r="G272" s="254"/>
      <c r="H272" s="179"/>
      <c r="I272" s="179"/>
    </row>
    <row r="273" spans="1:9" ht="60">
      <c r="A273" s="8"/>
      <c r="B273" s="3"/>
      <c r="C273" s="23" t="s">
        <v>1912</v>
      </c>
      <c r="D273" s="237">
        <v>0</v>
      </c>
      <c r="E273" s="24" t="s">
        <v>1057</v>
      </c>
      <c r="F273" s="13"/>
      <c r="G273" s="254"/>
      <c r="H273" s="179"/>
      <c r="I273" s="179"/>
    </row>
    <row r="274" spans="1:9" ht="47.25">
      <c r="A274" s="8" t="s">
        <v>351</v>
      </c>
      <c r="B274" s="4" t="s">
        <v>754</v>
      </c>
      <c r="C274" s="18" t="s">
        <v>1206</v>
      </c>
      <c r="D274" s="237">
        <v>0</v>
      </c>
      <c r="E274" s="14" t="s">
        <v>2304</v>
      </c>
      <c r="F274" s="13"/>
      <c r="G274" s="254"/>
      <c r="H274" s="179"/>
      <c r="I274" s="179"/>
    </row>
    <row r="275" spans="1:9" ht="47.25" hidden="1">
      <c r="A275" s="61" t="s">
        <v>352</v>
      </c>
      <c r="B275" s="4" t="s">
        <v>755</v>
      </c>
      <c r="C275" s="13"/>
      <c r="D275" s="14"/>
      <c r="E275" s="14"/>
      <c r="F275" s="13"/>
      <c r="G275" s="14"/>
      <c r="H275" s="10"/>
      <c r="I275" s="10"/>
    </row>
    <row r="276" spans="1:9" ht="31.5" hidden="1">
      <c r="A276" s="61" t="s">
        <v>353</v>
      </c>
      <c r="B276" s="4" t="s">
        <v>757</v>
      </c>
      <c r="C276" s="18"/>
      <c r="D276" s="14"/>
      <c r="E276" s="14"/>
      <c r="F276" s="13"/>
      <c r="G276" s="14"/>
      <c r="H276" s="10"/>
      <c r="I276" s="10"/>
    </row>
    <row r="277" spans="1:9" ht="15.75" hidden="1">
      <c r="A277" s="61" t="s">
        <v>48</v>
      </c>
      <c r="B277" s="299" t="s">
        <v>769</v>
      </c>
      <c r="C277" s="300"/>
      <c r="D277" s="300"/>
      <c r="E277" s="300"/>
      <c r="F277" s="300"/>
      <c r="G277" s="305"/>
      <c r="H277" s="10"/>
      <c r="I277" s="10"/>
    </row>
    <row r="278" spans="1:9" ht="31.5" hidden="1">
      <c r="A278" s="61" t="s">
        <v>354</v>
      </c>
      <c r="B278" s="4" t="s">
        <v>355</v>
      </c>
      <c r="C278" s="13"/>
      <c r="D278" s="14"/>
      <c r="E278" s="14"/>
      <c r="F278" s="13"/>
      <c r="G278" s="14"/>
      <c r="H278" s="10"/>
      <c r="I278" s="10"/>
    </row>
    <row r="279" spans="1:9" ht="31.5" hidden="1">
      <c r="A279" s="61" t="s">
        <v>356</v>
      </c>
      <c r="B279" s="4" t="s">
        <v>774</v>
      </c>
      <c r="C279" s="13"/>
      <c r="D279" s="14"/>
      <c r="E279" s="14"/>
      <c r="F279" s="13"/>
      <c r="G279" s="14"/>
      <c r="H279" s="10"/>
      <c r="I279" s="10"/>
    </row>
    <row r="280" spans="1:9" ht="31.5" hidden="1">
      <c r="A280" s="61" t="s">
        <v>357</v>
      </c>
      <c r="B280" s="4" t="s">
        <v>2177</v>
      </c>
      <c r="C280" s="13"/>
      <c r="D280" s="14"/>
      <c r="E280" s="14"/>
      <c r="F280" s="13"/>
      <c r="G280" s="14"/>
      <c r="H280" s="10"/>
      <c r="I280" s="10"/>
    </row>
    <row r="281" spans="1:9" ht="31.5" hidden="1">
      <c r="A281" s="61" t="s">
        <v>358</v>
      </c>
      <c r="B281" s="4" t="s">
        <v>786</v>
      </c>
      <c r="C281" s="13"/>
      <c r="D281" s="14"/>
      <c r="E281" s="14"/>
      <c r="F281" s="13"/>
      <c r="G281" s="14"/>
      <c r="H281" s="10"/>
      <c r="I281" s="10"/>
    </row>
    <row r="282" spans="1:9" ht="31.5" hidden="1">
      <c r="A282" s="61" t="s">
        <v>359</v>
      </c>
      <c r="B282" s="4" t="s">
        <v>791</v>
      </c>
      <c r="C282" s="13"/>
      <c r="D282" s="14"/>
      <c r="E282" s="14"/>
      <c r="F282" s="13"/>
      <c r="G282" s="14"/>
      <c r="H282" s="10"/>
      <c r="I282" s="10"/>
    </row>
    <row r="283" spans="1:9" ht="15.75" hidden="1">
      <c r="A283" s="61" t="s">
        <v>49</v>
      </c>
      <c r="B283" s="299" t="s">
        <v>50</v>
      </c>
      <c r="C283" s="300"/>
      <c r="D283" s="300"/>
      <c r="E283" s="300"/>
      <c r="F283" s="300"/>
      <c r="G283" s="305"/>
      <c r="H283" s="10"/>
      <c r="I283" s="10"/>
    </row>
    <row r="284" spans="1:9" ht="31.5" hidden="1">
      <c r="A284" s="61" t="s">
        <v>360</v>
      </c>
      <c r="B284" s="4" t="s">
        <v>361</v>
      </c>
      <c r="C284" s="13"/>
      <c r="D284" s="14"/>
      <c r="E284" s="14"/>
      <c r="F284" s="13"/>
      <c r="G284" s="14"/>
      <c r="H284" s="10"/>
      <c r="I284" s="10"/>
    </row>
    <row r="285" spans="1:9" ht="31.5" hidden="1">
      <c r="A285" s="61" t="s">
        <v>362</v>
      </c>
      <c r="B285" s="4" t="s">
        <v>363</v>
      </c>
      <c r="C285" s="13"/>
      <c r="D285" s="14"/>
      <c r="E285" s="14"/>
      <c r="F285" s="13"/>
      <c r="G285" s="14"/>
      <c r="H285" s="10"/>
      <c r="I285" s="10"/>
    </row>
    <row r="286" spans="1:9" ht="31.5" hidden="1">
      <c r="A286" s="61" t="s">
        <v>364</v>
      </c>
      <c r="B286" s="4" t="s">
        <v>365</v>
      </c>
      <c r="C286" s="13"/>
      <c r="D286" s="14"/>
      <c r="E286" s="14"/>
      <c r="F286" s="13"/>
      <c r="G286" s="14"/>
      <c r="H286" s="10"/>
      <c r="I286" s="10"/>
    </row>
    <row r="287" spans="1:9" ht="31.5" hidden="1">
      <c r="A287" s="61" t="s">
        <v>366</v>
      </c>
      <c r="B287" s="4" t="s">
        <v>367</v>
      </c>
      <c r="C287" s="13"/>
      <c r="D287" s="14"/>
      <c r="E287" s="14"/>
      <c r="F287" s="13"/>
      <c r="G287" s="14"/>
      <c r="H287" s="10"/>
      <c r="I287" s="10"/>
    </row>
    <row r="288" spans="1:9" ht="18.75" hidden="1">
      <c r="A288" s="61"/>
      <c r="B288" s="306" t="s">
        <v>51</v>
      </c>
      <c r="C288" s="307"/>
      <c r="D288" s="307"/>
      <c r="E288" s="307"/>
      <c r="F288" s="307"/>
      <c r="G288" s="308"/>
      <c r="H288" s="10"/>
      <c r="I288" s="10"/>
    </row>
    <row r="289" spans="1:9" ht="15.75" hidden="1">
      <c r="A289" s="61" t="s">
        <v>52</v>
      </c>
      <c r="B289" s="299" t="s">
        <v>368</v>
      </c>
      <c r="C289" s="300"/>
      <c r="D289" s="300"/>
      <c r="E289" s="300"/>
      <c r="F289" s="300"/>
      <c r="G289" s="305"/>
      <c r="H289" s="10"/>
      <c r="I289" s="10"/>
    </row>
    <row r="290" spans="1:9" ht="47.25" hidden="1">
      <c r="A290" s="61" t="s">
        <v>369</v>
      </c>
      <c r="B290" s="2" t="s">
        <v>96</v>
      </c>
      <c r="C290" s="13"/>
      <c r="D290" s="14"/>
      <c r="E290" s="14"/>
      <c r="F290" s="13"/>
      <c r="G290" s="14"/>
      <c r="H290" s="10"/>
      <c r="I290" s="10"/>
    </row>
    <row r="291" spans="1:9" ht="47.25" hidden="1">
      <c r="A291" s="61" t="s">
        <v>370</v>
      </c>
      <c r="B291" s="2" t="s">
        <v>98</v>
      </c>
      <c r="C291" s="13"/>
      <c r="D291" s="14"/>
      <c r="E291" s="14"/>
      <c r="F291" s="13"/>
      <c r="G291" s="14"/>
      <c r="H291" s="10"/>
      <c r="I291" s="10"/>
    </row>
    <row r="292" spans="1:9" ht="47.25" hidden="1">
      <c r="A292" s="61" t="s">
        <v>371</v>
      </c>
      <c r="B292" s="2" t="s">
        <v>100</v>
      </c>
      <c r="C292" s="13"/>
      <c r="D292" s="14"/>
      <c r="E292" s="14"/>
      <c r="F292" s="13"/>
      <c r="G292" s="14"/>
      <c r="H292" s="10"/>
      <c r="I292" s="10"/>
    </row>
    <row r="293" spans="1:9" ht="47.25" hidden="1">
      <c r="A293" s="61" t="s">
        <v>372</v>
      </c>
      <c r="B293" s="2" t="s">
        <v>102</v>
      </c>
      <c r="C293" s="13"/>
      <c r="D293" s="14"/>
      <c r="E293" s="14"/>
      <c r="F293" s="13"/>
      <c r="G293" s="14"/>
      <c r="H293" s="10"/>
      <c r="I293" s="10"/>
    </row>
    <row r="294" spans="1:9" ht="47.25" hidden="1">
      <c r="A294" s="61" t="s">
        <v>373</v>
      </c>
      <c r="B294" s="2" t="s">
        <v>104</v>
      </c>
      <c r="C294" s="13"/>
      <c r="D294" s="14"/>
      <c r="E294" s="14"/>
      <c r="F294" s="13"/>
      <c r="G294" s="14"/>
      <c r="H294" s="10"/>
      <c r="I294" s="10"/>
    </row>
    <row r="295" spans="1:9" ht="47.25" hidden="1">
      <c r="A295" s="61" t="s">
        <v>374</v>
      </c>
      <c r="B295" s="2" t="s">
        <v>106</v>
      </c>
      <c r="C295" s="13"/>
      <c r="D295" s="14"/>
      <c r="E295" s="14"/>
      <c r="F295" s="13"/>
      <c r="G295" s="14"/>
      <c r="H295" s="10"/>
      <c r="I295" s="10"/>
    </row>
    <row r="296" spans="1:9" ht="47.25" hidden="1">
      <c r="A296" s="61" t="s">
        <v>375</v>
      </c>
      <c r="B296" s="2" t="s">
        <v>108</v>
      </c>
      <c r="C296" s="13"/>
      <c r="D296" s="14"/>
      <c r="E296" s="14"/>
      <c r="F296" s="13"/>
      <c r="G296" s="14"/>
      <c r="H296" s="10"/>
      <c r="I296" s="10"/>
    </row>
    <row r="297" spans="1:9" ht="78.75" hidden="1">
      <c r="A297" s="61" t="s">
        <v>376</v>
      </c>
      <c r="B297" s="2" t="s">
        <v>377</v>
      </c>
      <c r="C297" s="13"/>
      <c r="D297" s="14"/>
      <c r="E297" s="14"/>
      <c r="F297" s="13"/>
      <c r="G297" s="14"/>
      <c r="H297" s="10"/>
      <c r="I297" s="10"/>
    </row>
    <row r="298" spans="1:9" ht="47.25" hidden="1">
      <c r="A298" s="61" t="s">
        <v>378</v>
      </c>
      <c r="B298" s="4" t="s">
        <v>818</v>
      </c>
      <c r="C298" s="13"/>
      <c r="D298" s="14"/>
      <c r="E298" s="14"/>
      <c r="F298" s="13"/>
      <c r="G298" s="14"/>
      <c r="H298" s="10"/>
      <c r="I298" s="10"/>
    </row>
    <row r="299" spans="1:9" ht="47.25" hidden="1">
      <c r="A299" s="61" t="s">
        <v>379</v>
      </c>
      <c r="B299" s="2" t="s">
        <v>619</v>
      </c>
      <c r="C299" s="13"/>
      <c r="D299" s="14"/>
      <c r="E299" s="14"/>
      <c r="F299" s="13"/>
      <c r="G299" s="14"/>
      <c r="H299" s="10"/>
      <c r="I299" s="10"/>
    </row>
    <row r="300" spans="1:9" ht="31.5" hidden="1">
      <c r="A300" s="61" t="s">
        <v>380</v>
      </c>
      <c r="B300" s="2" t="s">
        <v>819</v>
      </c>
      <c r="C300" s="13"/>
      <c r="D300" s="14"/>
      <c r="E300" s="14"/>
      <c r="F300" s="13"/>
      <c r="G300" s="14"/>
      <c r="H300" s="10"/>
      <c r="I300" s="10"/>
    </row>
    <row r="301" spans="1:9" ht="31.5" hidden="1">
      <c r="A301" s="61" t="s">
        <v>381</v>
      </c>
      <c r="B301" s="2" t="s">
        <v>499</v>
      </c>
      <c r="C301" s="13"/>
      <c r="D301" s="14"/>
      <c r="E301" s="14"/>
      <c r="F301" s="13"/>
      <c r="G301" s="14"/>
      <c r="H301" s="10"/>
      <c r="I301" s="10"/>
    </row>
    <row r="302" spans="1:9" ht="31.5" hidden="1">
      <c r="A302" s="61" t="s">
        <v>382</v>
      </c>
      <c r="B302" s="2" t="s">
        <v>820</v>
      </c>
      <c r="C302" s="13"/>
      <c r="D302" s="14"/>
      <c r="E302" s="14"/>
      <c r="F302" s="13"/>
      <c r="G302" s="14"/>
      <c r="H302" s="10"/>
      <c r="I302" s="10"/>
    </row>
    <row r="303" spans="1:9" ht="31.5" hidden="1">
      <c r="A303" s="61" t="s">
        <v>383</v>
      </c>
      <c r="B303" s="2" t="s">
        <v>500</v>
      </c>
      <c r="C303" s="13"/>
      <c r="D303" s="14"/>
      <c r="E303" s="14"/>
      <c r="F303" s="13"/>
      <c r="G303" s="14"/>
      <c r="H303" s="10"/>
      <c r="I303" s="10"/>
    </row>
    <row r="304" spans="1:9" ht="18.75">
      <c r="A304" s="8"/>
      <c r="B304" s="302" t="s">
        <v>821</v>
      </c>
      <c r="C304" s="303"/>
      <c r="D304" s="303"/>
      <c r="E304" s="303"/>
      <c r="F304" s="303"/>
      <c r="G304" s="304"/>
      <c r="H304" s="179">
        <f>H308+H315+H319+H322+H329</f>
        <v>0</v>
      </c>
      <c r="I304" s="179">
        <f>I308+I315+I319+I322+I329</f>
        <v>42</v>
      </c>
    </row>
    <row r="305" spans="1:9" ht="15.75" hidden="1">
      <c r="A305" s="61" t="s">
        <v>53</v>
      </c>
      <c r="B305" s="299" t="s">
        <v>384</v>
      </c>
      <c r="C305" s="300"/>
      <c r="D305" s="300"/>
      <c r="E305" s="300"/>
      <c r="F305" s="300"/>
      <c r="G305" s="305"/>
      <c r="H305" s="10"/>
      <c r="I305" s="10"/>
    </row>
    <row r="306" spans="1:9" ht="31.5" hidden="1">
      <c r="A306" s="61" t="s">
        <v>385</v>
      </c>
      <c r="B306" s="2" t="s">
        <v>822</v>
      </c>
      <c r="C306" s="13"/>
      <c r="D306" s="14"/>
      <c r="E306" s="14"/>
      <c r="F306" s="13"/>
      <c r="G306" s="14"/>
      <c r="H306" s="10"/>
      <c r="I306" s="10"/>
    </row>
    <row r="307" spans="1:9" ht="47.25" hidden="1">
      <c r="A307" s="61" t="s">
        <v>386</v>
      </c>
      <c r="B307" s="2" t="s">
        <v>823</v>
      </c>
      <c r="C307" s="13"/>
      <c r="D307" s="14"/>
      <c r="E307" s="14"/>
      <c r="F307" s="13"/>
      <c r="G307" s="14"/>
      <c r="H307" s="10"/>
      <c r="I307" s="10"/>
    </row>
    <row r="308" spans="1:9" ht="15.75">
      <c r="A308" s="8" t="s">
        <v>54</v>
      </c>
      <c r="B308" s="299" t="s">
        <v>55</v>
      </c>
      <c r="C308" s="300"/>
      <c r="D308" s="300"/>
      <c r="E308" s="300"/>
      <c r="F308" s="300"/>
      <c r="G308" s="301"/>
      <c r="H308" s="179">
        <f>SUM(D309:D312)</f>
        <v>0</v>
      </c>
      <c r="I308" s="179">
        <f>COUNT(D309:D312)*2</f>
        <v>8</v>
      </c>
    </row>
    <row r="309" spans="1:9" ht="45">
      <c r="A309" s="8" t="s">
        <v>387</v>
      </c>
      <c r="B309" s="141" t="s">
        <v>2569</v>
      </c>
      <c r="C309" s="51" t="s">
        <v>2578</v>
      </c>
      <c r="D309" s="243">
        <v>0</v>
      </c>
      <c r="E309" s="158" t="s">
        <v>2286</v>
      </c>
      <c r="F309" s="41" t="s">
        <v>2579</v>
      </c>
      <c r="G309" s="254"/>
      <c r="H309" s="179"/>
      <c r="I309" s="179"/>
    </row>
    <row r="310" spans="1:9" ht="30">
      <c r="A310" s="8"/>
      <c r="B310" s="2"/>
      <c r="C310" s="33" t="s">
        <v>826</v>
      </c>
      <c r="D310" s="237">
        <v>0</v>
      </c>
      <c r="E310" s="14" t="s">
        <v>2286</v>
      </c>
      <c r="F310" s="13" t="s">
        <v>827</v>
      </c>
      <c r="G310" s="254"/>
      <c r="H310" s="179"/>
      <c r="I310" s="179"/>
    </row>
    <row r="311" spans="1:9" ht="45">
      <c r="A311" s="8"/>
      <c r="B311" s="2"/>
      <c r="C311" s="33" t="s">
        <v>828</v>
      </c>
      <c r="D311" s="237">
        <v>0</v>
      </c>
      <c r="E311" s="14" t="s">
        <v>2286</v>
      </c>
      <c r="F311" s="13" t="s">
        <v>829</v>
      </c>
      <c r="G311" s="254"/>
      <c r="H311" s="179"/>
      <c r="I311" s="179"/>
    </row>
    <row r="312" spans="1:9" ht="45">
      <c r="A312" s="8"/>
      <c r="B312" s="2"/>
      <c r="C312" s="33" t="s">
        <v>832</v>
      </c>
      <c r="D312" s="237">
        <v>0</v>
      </c>
      <c r="E312" s="14" t="s">
        <v>2286</v>
      </c>
      <c r="F312" s="13" t="s">
        <v>833</v>
      </c>
      <c r="G312" s="254"/>
      <c r="H312" s="179"/>
      <c r="I312" s="179"/>
    </row>
    <row r="313" spans="1:9" ht="47.25" hidden="1">
      <c r="A313" s="61" t="s">
        <v>389</v>
      </c>
      <c r="B313" s="2" t="s">
        <v>390</v>
      </c>
      <c r="C313" s="33"/>
      <c r="D313" s="31"/>
      <c r="E313" s="31"/>
      <c r="F313" s="13"/>
      <c r="G313" s="14"/>
      <c r="H313" s="10"/>
      <c r="I313" s="10"/>
    </row>
    <row r="314" spans="1:9" ht="31.5" hidden="1">
      <c r="A314" s="61" t="s">
        <v>391</v>
      </c>
      <c r="B314" s="2" t="s">
        <v>835</v>
      </c>
      <c r="C314" s="33"/>
      <c r="D314" s="31"/>
      <c r="E314" s="31"/>
      <c r="F314" s="23"/>
      <c r="G314" s="14"/>
      <c r="H314" s="10"/>
      <c r="I314" s="10"/>
    </row>
    <row r="315" spans="1:9" ht="15.75">
      <c r="A315" s="8" t="s">
        <v>56</v>
      </c>
      <c r="B315" s="299" t="s">
        <v>1878</v>
      </c>
      <c r="C315" s="300"/>
      <c r="D315" s="300"/>
      <c r="E315" s="300"/>
      <c r="F315" s="300"/>
      <c r="G315" s="301"/>
      <c r="H315" s="179">
        <f>SUM(D316:D318)</f>
        <v>0</v>
      </c>
      <c r="I315" s="179">
        <f>COUNT(D316:D318)*2</f>
        <v>6</v>
      </c>
    </row>
    <row r="316" spans="1:9" ht="47.25">
      <c r="A316" s="8" t="s">
        <v>392</v>
      </c>
      <c r="B316" s="141" t="s">
        <v>839</v>
      </c>
      <c r="C316" s="13" t="s">
        <v>840</v>
      </c>
      <c r="D316" s="237">
        <v>0</v>
      </c>
      <c r="E316" s="14" t="s">
        <v>2286</v>
      </c>
      <c r="F316" s="13"/>
      <c r="G316" s="254"/>
      <c r="H316" s="179"/>
      <c r="I316" s="179"/>
    </row>
    <row r="317" spans="1:9" ht="15.75">
      <c r="A317" s="8"/>
      <c r="B317" s="2"/>
      <c r="C317" s="13" t="s">
        <v>841</v>
      </c>
      <c r="D317" s="237">
        <v>0</v>
      </c>
      <c r="E317" s="14" t="s">
        <v>2286</v>
      </c>
      <c r="F317" s="13"/>
      <c r="G317" s="254"/>
      <c r="H317" s="179"/>
      <c r="I317" s="179"/>
    </row>
    <row r="318" spans="1:9" ht="31.5">
      <c r="A318" s="8" t="s">
        <v>393</v>
      </c>
      <c r="B318" s="2" t="s">
        <v>394</v>
      </c>
      <c r="C318" s="23" t="s">
        <v>842</v>
      </c>
      <c r="D318" s="237">
        <v>0</v>
      </c>
      <c r="E318" s="14" t="s">
        <v>2304</v>
      </c>
      <c r="F318" s="13"/>
      <c r="G318" s="254"/>
      <c r="H318" s="179"/>
      <c r="I318" s="179"/>
    </row>
    <row r="319" spans="1:9">
      <c r="A319" s="8" t="s">
        <v>57</v>
      </c>
      <c r="B319" s="296" t="s">
        <v>2580</v>
      </c>
      <c r="C319" s="297"/>
      <c r="D319" s="297"/>
      <c r="E319" s="297"/>
      <c r="F319" s="297"/>
      <c r="G319" s="298"/>
      <c r="H319" s="179">
        <f>SUM(D320)</f>
        <v>0</v>
      </c>
      <c r="I319" s="179">
        <f>COUNT(D320)*2</f>
        <v>2</v>
      </c>
    </row>
    <row r="320" spans="1:9" ht="90">
      <c r="A320" s="8" t="s">
        <v>395</v>
      </c>
      <c r="B320" s="41" t="s">
        <v>843</v>
      </c>
      <c r="C320" s="13" t="s">
        <v>844</v>
      </c>
      <c r="D320" s="237">
        <v>0</v>
      </c>
      <c r="E320" s="14" t="s">
        <v>2291</v>
      </c>
      <c r="F320" s="13" t="s">
        <v>1208</v>
      </c>
      <c r="G320" s="254"/>
      <c r="H320" s="179"/>
      <c r="I320" s="179"/>
    </row>
    <row r="321" spans="1:9" ht="60" hidden="1">
      <c r="A321" s="61" t="s">
        <v>396</v>
      </c>
      <c r="B321" s="41" t="s">
        <v>397</v>
      </c>
      <c r="C321" s="13"/>
      <c r="D321" s="14"/>
      <c r="E321" s="14"/>
      <c r="F321" s="13"/>
      <c r="G321" s="14"/>
      <c r="H321" s="10"/>
      <c r="I321" s="10"/>
    </row>
    <row r="322" spans="1:9">
      <c r="A322" s="8" t="s">
        <v>59</v>
      </c>
      <c r="B322" s="296" t="s">
        <v>398</v>
      </c>
      <c r="C322" s="297"/>
      <c r="D322" s="297"/>
      <c r="E322" s="297"/>
      <c r="F322" s="297"/>
      <c r="G322" s="298"/>
      <c r="H322" s="179">
        <f>SUM(D324:D328)</f>
        <v>0</v>
      </c>
      <c r="I322" s="179">
        <f>COUNT(D324:D328)*2</f>
        <v>10</v>
      </c>
    </row>
    <row r="323" spans="1:9" ht="30" hidden="1">
      <c r="A323" s="61" t="s">
        <v>399</v>
      </c>
      <c r="B323" s="41" t="s">
        <v>400</v>
      </c>
      <c r="C323" s="13"/>
      <c r="D323" s="14"/>
      <c r="E323" s="14"/>
      <c r="F323" s="13"/>
      <c r="G323" s="14"/>
      <c r="H323" s="10"/>
      <c r="I323" s="10"/>
    </row>
    <row r="324" spans="1:9" ht="45">
      <c r="A324" s="8" t="s">
        <v>401</v>
      </c>
      <c r="B324" s="41" t="s">
        <v>402</v>
      </c>
      <c r="C324" s="33" t="s">
        <v>1097</v>
      </c>
      <c r="D324" s="244">
        <v>0</v>
      </c>
      <c r="E324" s="31" t="s">
        <v>2286</v>
      </c>
      <c r="F324" s="23" t="s">
        <v>1098</v>
      </c>
      <c r="G324" s="254"/>
      <c r="H324" s="179"/>
      <c r="I324" s="179"/>
    </row>
    <row r="325" spans="1:9" ht="45">
      <c r="A325" s="8"/>
      <c r="B325" s="41"/>
      <c r="C325" s="33" t="s">
        <v>1099</v>
      </c>
      <c r="D325" s="244">
        <v>0</v>
      </c>
      <c r="E325" s="31" t="s">
        <v>2286</v>
      </c>
      <c r="F325" s="23" t="s">
        <v>1100</v>
      </c>
      <c r="G325" s="254"/>
      <c r="H325" s="179"/>
      <c r="I325" s="179"/>
    </row>
    <row r="326" spans="1:9" ht="45">
      <c r="A326" s="8" t="s">
        <v>403</v>
      </c>
      <c r="B326" s="41" t="s">
        <v>855</v>
      </c>
      <c r="C326" s="33" t="s">
        <v>856</v>
      </c>
      <c r="D326" s="244">
        <v>0</v>
      </c>
      <c r="E326" s="31" t="s">
        <v>2291</v>
      </c>
      <c r="F326" s="23"/>
      <c r="G326" s="254"/>
      <c r="H326" s="179"/>
      <c r="I326" s="179"/>
    </row>
    <row r="327" spans="1:9" ht="30">
      <c r="A327" s="8"/>
      <c r="B327" s="41"/>
      <c r="C327" s="33" t="s">
        <v>854</v>
      </c>
      <c r="D327" s="244">
        <v>0</v>
      </c>
      <c r="E327" s="31" t="s">
        <v>2291</v>
      </c>
      <c r="F327" s="23"/>
      <c r="G327" s="254"/>
      <c r="H327" s="179"/>
      <c r="I327" s="179"/>
    </row>
    <row r="328" spans="1:9" ht="30">
      <c r="A328" s="8"/>
      <c r="B328" s="41"/>
      <c r="C328" s="33" t="s">
        <v>1102</v>
      </c>
      <c r="D328" s="244">
        <v>0</v>
      </c>
      <c r="E328" s="31" t="s">
        <v>2304</v>
      </c>
      <c r="F328" s="23" t="s">
        <v>1103</v>
      </c>
      <c r="G328" s="254"/>
      <c r="H328" s="179"/>
      <c r="I328" s="179"/>
    </row>
    <row r="329" spans="1:9" ht="15.75">
      <c r="A329" s="8" t="s">
        <v>60</v>
      </c>
      <c r="B329" s="299" t="s">
        <v>404</v>
      </c>
      <c r="C329" s="300"/>
      <c r="D329" s="300"/>
      <c r="E329" s="300"/>
      <c r="F329" s="300"/>
      <c r="G329" s="301"/>
      <c r="H329" s="179">
        <f>SUM(D330:D337)</f>
        <v>0</v>
      </c>
      <c r="I329" s="179">
        <f>COUNT(D330:D337)*2</f>
        <v>16</v>
      </c>
    </row>
    <row r="330" spans="1:9" ht="63">
      <c r="A330" s="8" t="s">
        <v>405</v>
      </c>
      <c r="B330" s="2" t="s">
        <v>406</v>
      </c>
      <c r="C330" s="13" t="s">
        <v>857</v>
      </c>
      <c r="D330" s="237">
        <v>0</v>
      </c>
      <c r="E330" s="14" t="s">
        <v>2286</v>
      </c>
      <c r="F330" s="13"/>
      <c r="G330" s="254"/>
      <c r="H330" s="179"/>
      <c r="I330" s="179"/>
    </row>
    <row r="331" spans="1:9" ht="30">
      <c r="A331" s="8"/>
      <c r="B331" s="2"/>
      <c r="C331" s="13" t="s">
        <v>858</v>
      </c>
      <c r="D331" s="237">
        <v>0</v>
      </c>
      <c r="E331" s="14" t="s">
        <v>2286</v>
      </c>
      <c r="F331" s="13"/>
      <c r="G331" s="254"/>
      <c r="H331" s="179"/>
      <c r="I331" s="179"/>
    </row>
    <row r="332" spans="1:9" ht="45">
      <c r="A332" s="8"/>
      <c r="B332" s="2"/>
      <c r="C332" s="13" t="s">
        <v>859</v>
      </c>
      <c r="D332" s="237">
        <v>0</v>
      </c>
      <c r="E332" s="14" t="s">
        <v>2286</v>
      </c>
      <c r="F332" s="13"/>
      <c r="G332" s="254"/>
      <c r="H332" s="179"/>
      <c r="I332" s="179"/>
    </row>
    <row r="333" spans="1:9" ht="45">
      <c r="A333" s="8"/>
      <c r="B333" s="2"/>
      <c r="C333" s="13" t="s">
        <v>860</v>
      </c>
      <c r="D333" s="237">
        <v>0</v>
      </c>
      <c r="E333" s="14" t="s">
        <v>2286</v>
      </c>
      <c r="F333" s="13"/>
      <c r="G333" s="254"/>
      <c r="H333" s="179"/>
      <c r="I333" s="179"/>
    </row>
    <row r="334" spans="1:9" ht="30">
      <c r="A334" s="8"/>
      <c r="B334" s="2"/>
      <c r="C334" s="33" t="s">
        <v>861</v>
      </c>
      <c r="D334" s="237">
        <v>0</v>
      </c>
      <c r="E334" s="14" t="s">
        <v>2286</v>
      </c>
      <c r="F334" s="13"/>
      <c r="G334" s="254"/>
      <c r="H334" s="179"/>
      <c r="I334" s="179"/>
    </row>
    <row r="335" spans="1:9" ht="31.5">
      <c r="A335" s="8" t="s">
        <v>407</v>
      </c>
      <c r="B335" s="2" t="s">
        <v>408</v>
      </c>
      <c r="C335" s="33" t="s">
        <v>862</v>
      </c>
      <c r="D335" s="244">
        <v>0</v>
      </c>
      <c r="E335" s="14" t="s">
        <v>2286</v>
      </c>
      <c r="F335" s="13" t="s">
        <v>863</v>
      </c>
      <c r="G335" s="254"/>
      <c r="H335" s="179"/>
      <c r="I335" s="179"/>
    </row>
    <row r="336" spans="1:9" ht="60">
      <c r="A336" s="8"/>
      <c r="B336" s="2"/>
      <c r="C336" s="33" t="s">
        <v>864</v>
      </c>
      <c r="D336" s="244">
        <v>0</v>
      </c>
      <c r="E336" s="14" t="s">
        <v>2286</v>
      </c>
      <c r="F336" s="13" t="s">
        <v>865</v>
      </c>
      <c r="G336" s="254"/>
      <c r="H336" s="179"/>
      <c r="I336" s="179"/>
    </row>
    <row r="337" spans="1:9" ht="30">
      <c r="A337" s="8"/>
      <c r="B337" s="2"/>
      <c r="C337" s="33" t="s">
        <v>866</v>
      </c>
      <c r="D337" s="244">
        <v>0</v>
      </c>
      <c r="E337" s="14" t="s">
        <v>2293</v>
      </c>
      <c r="F337" s="33" t="s">
        <v>867</v>
      </c>
      <c r="G337" s="254" t="s">
        <v>2620</v>
      </c>
      <c r="H337" s="179"/>
      <c r="I337" s="179"/>
    </row>
    <row r="338" spans="1:9" ht="31.5" hidden="1">
      <c r="A338" s="61" t="s">
        <v>409</v>
      </c>
      <c r="B338" s="2" t="s">
        <v>410</v>
      </c>
      <c r="C338" s="13"/>
      <c r="D338" s="14"/>
      <c r="E338" s="14"/>
      <c r="F338" s="13"/>
      <c r="G338" s="14"/>
      <c r="H338" s="10"/>
      <c r="I338" s="10"/>
    </row>
    <row r="339" spans="1:9" ht="18.75">
      <c r="A339" s="8"/>
      <c r="B339" s="302" t="s">
        <v>873</v>
      </c>
      <c r="C339" s="303"/>
      <c r="D339" s="303"/>
      <c r="E339" s="303"/>
      <c r="F339" s="303"/>
      <c r="G339" s="304"/>
      <c r="H339" s="179">
        <f>H345+H349+H358</f>
        <v>0</v>
      </c>
      <c r="I339" s="179">
        <f>I345+I349+I358</f>
        <v>14</v>
      </c>
    </row>
    <row r="340" spans="1:9" ht="15.75" hidden="1">
      <c r="A340" s="61" t="s">
        <v>61</v>
      </c>
      <c r="B340" s="299" t="s">
        <v>62</v>
      </c>
      <c r="C340" s="300"/>
      <c r="D340" s="300"/>
      <c r="E340" s="300"/>
      <c r="F340" s="300"/>
      <c r="G340" s="305"/>
      <c r="H340" s="10"/>
      <c r="I340" s="10"/>
    </row>
    <row r="341" spans="1:9" ht="15.75" hidden="1">
      <c r="A341" s="61" t="s">
        <v>411</v>
      </c>
      <c r="B341" s="2" t="s">
        <v>412</v>
      </c>
      <c r="C341" s="13"/>
      <c r="D341" s="14"/>
      <c r="E341" s="14"/>
      <c r="F341" s="13"/>
      <c r="G341" s="14"/>
      <c r="H341" s="10"/>
      <c r="I341" s="10"/>
    </row>
    <row r="342" spans="1:9" ht="31.5" hidden="1">
      <c r="A342" s="61" t="s">
        <v>413</v>
      </c>
      <c r="B342" s="2" t="s">
        <v>874</v>
      </c>
      <c r="C342" s="13"/>
      <c r="D342" s="14"/>
      <c r="E342" s="14"/>
      <c r="F342" s="13"/>
      <c r="G342" s="14"/>
      <c r="H342" s="10"/>
      <c r="I342" s="10"/>
    </row>
    <row r="343" spans="1:9" ht="31.5" hidden="1">
      <c r="A343" s="61" t="s">
        <v>414</v>
      </c>
      <c r="B343" s="2" t="s">
        <v>875</v>
      </c>
      <c r="C343" s="13"/>
      <c r="D343" s="14"/>
      <c r="E343" s="14"/>
      <c r="F343" s="13"/>
      <c r="G343" s="14"/>
      <c r="H343" s="10"/>
      <c r="I343" s="10"/>
    </row>
    <row r="344" spans="1:9" ht="30" hidden="1">
      <c r="A344" s="61" t="s">
        <v>415</v>
      </c>
      <c r="B344" s="41" t="s">
        <v>416</v>
      </c>
      <c r="C344" s="13"/>
      <c r="D344" s="14"/>
      <c r="E344" s="14"/>
      <c r="F344" s="13"/>
      <c r="G344" s="14"/>
      <c r="H344" s="10"/>
      <c r="I344" s="10"/>
    </row>
    <row r="345" spans="1:9" ht="15.75">
      <c r="A345" s="8" t="s">
        <v>63</v>
      </c>
      <c r="B345" s="299" t="s">
        <v>417</v>
      </c>
      <c r="C345" s="300"/>
      <c r="D345" s="300"/>
      <c r="E345" s="300"/>
      <c r="F345" s="300"/>
      <c r="G345" s="301"/>
      <c r="H345" s="179">
        <f>SUM(D346)</f>
        <v>0</v>
      </c>
      <c r="I345" s="179">
        <f>COUNT(D346)*2</f>
        <v>2</v>
      </c>
    </row>
    <row r="346" spans="1:9" ht="31.5">
      <c r="A346" s="8" t="s">
        <v>418</v>
      </c>
      <c r="B346" s="2" t="s">
        <v>876</v>
      </c>
      <c r="C346" s="13" t="s">
        <v>1209</v>
      </c>
      <c r="D346" s="237">
        <v>0</v>
      </c>
      <c r="E346" s="14" t="s">
        <v>2284</v>
      </c>
      <c r="F346" s="13"/>
      <c r="G346" s="254"/>
      <c r="H346" s="179"/>
      <c r="I346" s="179"/>
    </row>
    <row r="347" spans="1:9" ht="31.5" hidden="1">
      <c r="A347" s="61" t="s">
        <v>419</v>
      </c>
      <c r="B347" s="2" t="s">
        <v>878</v>
      </c>
      <c r="C347" s="13"/>
      <c r="D347" s="14"/>
      <c r="E347" s="14"/>
      <c r="F347" s="13"/>
      <c r="G347" s="14"/>
      <c r="H347" s="10"/>
      <c r="I347" s="10"/>
    </row>
    <row r="348" spans="1:9" ht="47.25" hidden="1">
      <c r="A348" s="61" t="s">
        <v>420</v>
      </c>
      <c r="B348" s="2" t="s">
        <v>421</v>
      </c>
      <c r="C348" s="13"/>
      <c r="D348" s="14"/>
      <c r="E348" s="14"/>
      <c r="F348" s="13"/>
      <c r="G348" s="14"/>
      <c r="H348" s="10"/>
      <c r="I348" s="10"/>
    </row>
    <row r="349" spans="1:9" ht="15.75">
      <c r="A349" s="8" t="s">
        <v>64</v>
      </c>
      <c r="B349" s="299" t="s">
        <v>422</v>
      </c>
      <c r="C349" s="300"/>
      <c r="D349" s="300"/>
      <c r="E349" s="300"/>
      <c r="F349" s="300"/>
      <c r="G349" s="301"/>
      <c r="H349" s="179">
        <f>SUM(D350)</f>
        <v>0</v>
      </c>
      <c r="I349" s="179">
        <f>COUNT(D350)*2</f>
        <v>2</v>
      </c>
    </row>
    <row r="350" spans="1:9" ht="31.5">
      <c r="A350" s="8" t="s">
        <v>423</v>
      </c>
      <c r="B350" s="2" t="s">
        <v>424</v>
      </c>
      <c r="C350" s="13" t="s">
        <v>1210</v>
      </c>
      <c r="D350" s="237">
        <v>0</v>
      </c>
      <c r="E350" s="14" t="s">
        <v>2284</v>
      </c>
      <c r="F350" s="13"/>
      <c r="G350" s="254"/>
      <c r="H350" s="179"/>
      <c r="I350" s="179"/>
    </row>
    <row r="351" spans="1:9" ht="31.5" hidden="1">
      <c r="A351" s="61" t="s">
        <v>425</v>
      </c>
      <c r="B351" s="2" t="s">
        <v>426</v>
      </c>
      <c r="C351" s="13"/>
      <c r="D351" s="14"/>
      <c r="E351" s="14"/>
      <c r="F351" s="13"/>
      <c r="G351" s="14"/>
      <c r="H351" s="10"/>
      <c r="I351" s="10"/>
    </row>
    <row r="352" spans="1:9" ht="31.5" hidden="1">
      <c r="A352" s="61" t="s">
        <v>427</v>
      </c>
      <c r="B352" s="2" t="s">
        <v>428</v>
      </c>
      <c r="C352" s="13"/>
      <c r="D352" s="14"/>
      <c r="E352" s="14"/>
      <c r="F352" s="13"/>
      <c r="G352" s="14"/>
      <c r="H352" s="10"/>
      <c r="I352" s="10"/>
    </row>
    <row r="353" spans="1:9" ht="47.25" hidden="1">
      <c r="A353" s="61" t="s">
        <v>429</v>
      </c>
      <c r="B353" s="6" t="s">
        <v>430</v>
      </c>
      <c r="C353" s="13"/>
      <c r="D353" s="14"/>
      <c r="E353" s="14"/>
      <c r="F353" s="13"/>
      <c r="G353" s="14"/>
      <c r="H353" s="10"/>
      <c r="I353" s="10"/>
    </row>
    <row r="354" spans="1:9" ht="31.5" hidden="1">
      <c r="A354" s="61" t="s">
        <v>431</v>
      </c>
      <c r="B354" s="2" t="s">
        <v>432</v>
      </c>
      <c r="C354" s="13"/>
      <c r="D354" s="14"/>
      <c r="E354" s="14"/>
      <c r="F354" s="13"/>
      <c r="G354" s="14"/>
      <c r="H354" s="10"/>
      <c r="I354" s="10"/>
    </row>
    <row r="355" spans="1:9" ht="47.25" hidden="1">
      <c r="A355" s="61" t="s">
        <v>433</v>
      </c>
      <c r="B355" s="2" t="s">
        <v>434</v>
      </c>
      <c r="C355" s="13"/>
      <c r="D355" s="14"/>
      <c r="E355" s="14"/>
      <c r="F355" s="13"/>
      <c r="G355" s="14"/>
      <c r="H355" s="10"/>
      <c r="I355" s="10"/>
    </row>
    <row r="356" spans="1:9" ht="31.5" hidden="1">
      <c r="A356" s="61" t="s">
        <v>435</v>
      </c>
      <c r="B356" s="4" t="s">
        <v>436</v>
      </c>
      <c r="C356" s="13"/>
      <c r="D356" s="14"/>
      <c r="E356" s="14"/>
      <c r="F356" s="13"/>
      <c r="G356" s="14"/>
      <c r="H356" s="10"/>
      <c r="I356" s="10"/>
    </row>
    <row r="357" spans="1:9" ht="31.5" hidden="1">
      <c r="A357" s="61" t="s">
        <v>437</v>
      </c>
      <c r="B357" s="4" t="s">
        <v>438</v>
      </c>
      <c r="C357" s="13"/>
      <c r="D357" s="14"/>
      <c r="E357" s="14"/>
      <c r="F357" s="13"/>
      <c r="G357" s="14"/>
      <c r="H357" s="10"/>
      <c r="I357" s="10"/>
    </row>
    <row r="358" spans="1:9" ht="15.75">
      <c r="A358" s="8" t="s">
        <v>65</v>
      </c>
      <c r="B358" s="299" t="s">
        <v>439</v>
      </c>
      <c r="C358" s="300"/>
      <c r="D358" s="300"/>
      <c r="E358" s="300"/>
      <c r="F358" s="300"/>
      <c r="G358" s="301"/>
      <c r="H358" s="179">
        <f>SUM(D359:D363)</f>
        <v>0</v>
      </c>
      <c r="I358" s="179">
        <f>COUNT(D359:D363)*2</f>
        <v>10</v>
      </c>
    </row>
    <row r="359" spans="1:9" ht="31.5">
      <c r="A359" s="8" t="s">
        <v>440</v>
      </c>
      <c r="B359" s="2" t="s">
        <v>880</v>
      </c>
      <c r="C359" s="13" t="s">
        <v>881</v>
      </c>
      <c r="D359" s="237">
        <v>0</v>
      </c>
      <c r="E359" s="14" t="s">
        <v>2305</v>
      </c>
      <c r="F359" s="13"/>
      <c r="G359" s="254"/>
      <c r="H359" s="179"/>
      <c r="I359" s="179"/>
    </row>
    <row r="360" spans="1:9" ht="75">
      <c r="A360" s="8" t="s">
        <v>441</v>
      </c>
      <c r="B360" s="2" t="s">
        <v>442</v>
      </c>
      <c r="C360" s="13" t="s">
        <v>2196</v>
      </c>
      <c r="D360" s="237">
        <v>0</v>
      </c>
      <c r="E360" s="14" t="s">
        <v>2284</v>
      </c>
      <c r="F360" s="13" t="s">
        <v>1211</v>
      </c>
      <c r="G360" s="254" t="s">
        <v>2662</v>
      </c>
      <c r="H360" s="179"/>
      <c r="I360" s="179"/>
    </row>
    <row r="361" spans="1:9" ht="31.5">
      <c r="A361" s="8" t="s">
        <v>443</v>
      </c>
      <c r="B361" s="2" t="s">
        <v>883</v>
      </c>
      <c r="C361" s="36" t="s">
        <v>884</v>
      </c>
      <c r="D361" s="237">
        <v>0</v>
      </c>
      <c r="E361" s="14" t="s">
        <v>2291</v>
      </c>
      <c r="F361" s="13"/>
      <c r="G361" s="254" t="s">
        <v>2663</v>
      </c>
      <c r="H361" s="179"/>
      <c r="I361" s="179"/>
    </row>
    <row r="362" spans="1:9" ht="31.5">
      <c r="A362" s="8" t="s">
        <v>444</v>
      </c>
      <c r="B362" s="2" t="s">
        <v>885</v>
      </c>
      <c r="C362" s="13" t="s">
        <v>1212</v>
      </c>
      <c r="D362" s="237">
        <v>0</v>
      </c>
      <c r="E362" s="14" t="s">
        <v>2286</v>
      </c>
      <c r="F362" s="13"/>
      <c r="G362" s="254"/>
      <c r="H362" s="179"/>
      <c r="I362" s="179"/>
    </row>
    <row r="363" spans="1:9" ht="15.75">
      <c r="A363" s="8"/>
      <c r="B363" s="2"/>
      <c r="C363" s="13" t="s">
        <v>1213</v>
      </c>
      <c r="D363" s="237">
        <v>0</v>
      </c>
      <c r="E363" s="14" t="s">
        <v>2286</v>
      </c>
      <c r="F363" s="13"/>
      <c r="G363" s="254"/>
      <c r="H363" s="179"/>
      <c r="I363" s="179"/>
    </row>
    <row r="364" spans="1:9" ht="18.75">
      <c r="A364" s="8"/>
      <c r="B364" s="302" t="s">
        <v>445</v>
      </c>
      <c r="C364" s="303"/>
      <c r="D364" s="303"/>
      <c r="E364" s="303"/>
      <c r="F364" s="303"/>
      <c r="G364" s="304"/>
      <c r="H364" s="179">
        <f>H365+H370+H374+H378</f>
        <v>0</v>
      </c>
      <c r="I364" s="179">
        <f>I365+I370+I374+I378</f>
        <v>20</v>
      </c>
    </row>
    <row r="365" spans="1:9">
      <c r="A365" s="8" t="s">
        <v>66</v>
      </c>
      <c r="B365" s="296" t="s">
        <v>67</v>
      </c>
      <c r="C365" s="297"/>
      <c r="D365" s="297"/>
      <c r="E365" s="297"/>
      <c r="F365" s="297"/>
      <c r="G365" s="298"/>
      <c r="H365" s="179">
        <f>SUM(D366:D368)</f>
        <v>0</v>
      </c>
      <c r="I365" s="179">
        <f>COUNT(D366:D368)*2</f>
        <v>6</v>
      </c>
    </row>
    <row r="366" spans="1:9" ht="30">
      <c r="A366" s="8" t="s">
        <v>446</v>
      </c>
      <c r="B366" s="41" t="s">
        <v>888</v>
      </c>
      <c r="C366" s="13" t="s">
        <v>1214</v>
      </c>
      <c r="D366" s="237">
        <v>0</v>
      </c>
      <c r="E366" s="14" t="s">
        <v>2290</v>
      </c>
      <c r="F366" s="13"/>
      <c r="G366" s="254"/>
      <c r="H366" s="179"/>
      <c r="I366" s="179"/>
    </row>
    <row r="367" spans="1:9" ht="30">
      <c r="A367" s="8"/>
      <c r="B367" s="41"/>
      <c r="C367" s="27" t="s">
        <v>2458</v>
      </c>
      <c r="D367" s="237">
        <v>0</v>
      </c>
      <c r="E367" s="14" t="s">
        <v>2290</v>
      </c>
      <c r="F367" s="13"/>
      <c r="G367" s="254"/>
      <c r="H367" s="179"/>
      <c r="I367" s="179"/>
    </row>
    <row r="368" spans="1:9" ht="30">
      <c r="A368" s="8"/>
      <c r="B368" s="41"/>
      <c r="C368" s="27" t="s">
        <v>2459</v>
      </c>
      <c r="D368" s="237">
        <v>0</v>
      </c>
      <c r="E368" s="14" t="s">
        <v>2290</v>
      </c>
      <c r="F368" s="13"/>
      <c r="G368" s="254"/>
      <c r="H368" s="179"/>
      <c r="I368" s="179"/>
    </row>
    <row r="369" spans="1:9" ht="45" hidden="1">
      <c r="A369" s="61" t="s">
        <v>447</v>
      </c>
      <c r="B369" s="41" t="s">
        <v>890</v>
      </c>
      <c r="C369" s="13"/>
      <c r="D369" s="14"/>
      <c r="E369" s="14"/>
      <c r="F369" s="13"/>
      <c r="G369" s="14"/>
      <c r="H369" s="10"/>
      <c r="I369" s="10"/>
    </row>
    <row r="370" spans="1:9">
      <c r="A370" s="8" t="s">
        <v>68</v>
      </c>
      <c r="B370" s="296" t="s">
        <v>448</v>
      </c>
      <c r="C370" s="297"/>
      <c r="D370" s="297"/>
      <c r="E370" s="297"/>
      <c r="F370" s="297"/>
      <c r="G370" s="298"/>
      <c r="H370" s="179">
        <f>SUM(D371:D372)</f>
        <v>0</v>
      </c>
      <c r="I370" s="179">
        <f>COUNT(D371:D372)*2</f>
        <v>4</v>
      </c>
    </row>
    <row r="371" spans="1:9" ht="30">
      <c r="A371" s="8" t="s">
        <v>449</v>
      </c>
      <c r="B371" s="41" t="s">
        <v>891</v>
      </c>
      <c r="C371" s="13" t="s">
        <v>1215</v>
      </c>
      <c r="D371" s="237">
        <v>0</v>
      </c>
      <c r="E371" s="14" t="s">
        <v>2290</v>
      </c>
      <c r="F371" s="13"/>
      <c r="G371" s="254" t="s">
        <v>2648</v>
      </c>
      <c r="H371" s="179"/>
      <c r="I371" s="179"/>
    </row>
    <row r="372" spans="1:9">
      <c r="A372" s="8"/>
      <c r="B372" s="41"/>
      <c r="C372" s="13" t="s">
        <v>1216</v>
      </c>
      <c r="D372" s="237">
        <v>0</v>
      </c>
      <c r="E372" s="14" t="s">
        <v>2290</v>
      </c>
      <c r="F372" s="13"/>
      <c r="G372" s="254"/>
      <c r="H372" s="179"/>
      <c r="I372" s="179"/>
    </row>
    <row r="373" spans="1:9" ht="45" hidden="1">
      <c r="A373" s="61" t="s">
        <v>450</v>
      </c>
      <c r="B373" s="41" t="s">
        <v>893</v>
      </c>
      <c r="C373" s="13"/>
      <c r="D373" s="14"/>
      <c r="E373" s="14"/>
      <c r="F373" s="13"/>
      <c r="G373" s="14"/>
      <c r="H373" s="10"/>
      <c r="I373" s="10"/>
    </row>
    <row r="374" spans="1:9">
      <c r="A374" s="8" t="s">
        <v>69</v>
      </c>
      <c r="B374" s="296" t="s">
        <v>451</v>
      </c>
      <c r="C374" s="297"/>
      <c r="D374" s="297"/>
      <c r="E374" s="297"/>
      <c r="F374" s="297"/>
      <c r="G374" s="298"/>
      <c r="H374" s="179">
        <f>SUM(D375:D376)</f>
        <v>0</v>
      </c>
      <c r="I374" s="179">
        <f>COUNT(D375:D376)*2</f>
        <v>4</v>
      </c>
    </row>
    <row r="375" spans="1:9" ht="30">
      <c r="A375" s="8" t="s">
        <v>452</v>
      </c>
      <c r="B375" s="41" t="s">
        <v>894</v>
      </c>
      <c r="C375" s="13" t="s">
        <v>1217</v>
      </c>
      <c r="D375" s="237">
        <v>0</v>
      </c>
      <c r="E375" s="14" t="s">
        <v>2290</v>
      </c>
      <c r="F375" s="13"/>
      <c r="G375" s="254" t="s">
        <v>2648</v>
      </c>
      <c r="H375" s="179"/>
      <c r="I375" s="179"/>
    </row>
    <row r="376" spans="1:9" ht="30">
      <c r="A376" s="8"/>
      <c r="B376" s="41"/>
      <c r="C376" s="27" t="s">
        <v>2460</v>
      </c>
      <c r="D376" s="237">
        <v>0</v>
      </c>
      <c r="E376" s="14" t="s">
        <v>2290</v>
      </c>
      <c r="F376" s="13"/>
      <c r="G376" s="254"/>
      <c r="H376" s="179"/>
      <c r="I376" s="179"/>
    </row>
    <row r="377" spans="1:9" ht="45" hidden="1">
      <c r="A377" s="61" t="s">
        <v>453</v>
      </c>
      <c r="B377" s="41" t="s">
        <v>896</v>
      </c>
      <c r="C377" s="13"/>
      <c r="D377" s="14"/>
      <c r="E377" s="14"/>
      <c r="F377" s="13"/>
      <c r="G377" s="14"/>
      <c r="H377" s="10"/>
      <c r="I377" s="10"/>
    </row>
    <row r="378" spans="1:9">
      <c r="A378" s="8" t="s">
        <v>70</v>
      </c>
      <c r="B378" s="296" t="s">
        <v>454</v>
      </c>
      <c r="C378" s="297"/>
      <c r="D378" s="297"/>
      <c r="E378" s="297"/>
      <c r="F378" s="297"/>
      <c r="G378" s="298"/>
      <c r="H378" s="179">
        <f>SUM(D379:D381)</f>
        <v>0</v>
      </c>
      <c r="I378" s="179">
        <f>COUNT(D379:D381)*2</f>
        <v>6</v>
      </c>
    </row>
    <row r="379" spans="1:9" ht="30">
      <c r="A379" s="8" t="s">
        <v>455</v>
      </c>
      <c r="B379" s="41" t="s">
        <v>897</v>
      </c>
      <c r="C379" s="13" t="s">
        <v>1218</v>
      </c>
      <c r="D379" s="237">
        <v>0</v>
      </c>
      <c r="E379" s="14" t="s">
        <v>2290</v>
      </c>
      <c r="F379" s="13"/>
      <c r="G379" s="254"/>
      <c r="H379" s="179"/>
      <c r="I379" s="179"/>
    </row>
    <row r="380" spans="1:9" ht="30">
      <c r="A380" s="8"/>
      <c r="B380" s="41"/>
      <c r="C380" s="13" t="s">
        <v>1219</v>
      </c>
      <c r="D380" s="237">
        <v>0</v>
      </c>
      <c r="E380" s="14" t="s">
        <v>2290</v>
      </c>
      <c r="F380" s="13"/>
      <c r="G380" s="254" t="s">
        <v>2664</v>
      </c>
      <c r="H380" s="179"/>
      <c r="I380" s="179"/>
    </row>
    <row r="381" spans="1:9" ht="30">
      <c r="A381" s="124"/>
      <c r="B381" s="122"/>
      <c r="C381" s="159" t="s">
        <v>2461</v>
      </c>
      <c r="D381" s="245">
        <v>0</v>
      </c>
      <c r="E381" s="14" t="s">
        <v>2290</v>
      </c>
      <c r="F381" s="96"/>
      <c r="G381" s="254"/>
      <c r="H381" s="179"/>
      <c r="I381" s="179"/>
    </row>
    <row r="382" spans="1:9" ht="45" hidden="1">
      <c r="A382" s="121" t="s">
        <v>456</v>
      </c>
      <c r="B382" s="122" t="s">
        <v>901</v>
      </c>
      <c r="C382" s="96"/>
      <c r="D382" s="101"/>
      <c r="E382" s="101"/>
      <c r="F382" s="96"/>
      <c r="G382" s="101"/>
      <c r="H382" s="10"/>
      <c r="I382" s="10"/>
    </row>
    <row r="383" spans="1:9" hidden="1">
      <c r="A383" s="119"/>
      <c r="B383" s="118"/>
      <c r="C383" s="118"/>
      <c r="D383" s="119"/>
      <c r="E383" s="119"/>
      <c r="F383" s="118"/>
      <c r="G383" s="119"/>
      <c r="H383"/>
      <c r="I383"/>
    </row>
    <row r="386" spans="1:7" ht="46.5">
      <c r="A386" s="314" t="s">
        <v>2511</v>
      </c>
      <c r="B386" s="314"/>
      <c r="C386" s="314"/>
    </row>
    <row r="387" spans="1:7" ht="46.5">
      <c r="A387" s="151"/>
      <c r="B387" s="152" t="s">
        <v>2512</v>
      </c>
      <c r="C387" s="153">
        <f>D408</f>
        <v>0</v>
      </c>
    </row>
    <row r="388" spans="1:7" ht="26.25">
      <c r="A388" s="146"/>
      <c r="B388" s="312" t="s">
        <v>2486</v>
      </c>
      <c r="C388" s="313"/>
    </row>
    <row r="389" spans="1:7" ht="21">
      <c r="A389" s="147" t="s">
        <v>2487</v>
      </c>
      <c r="B389" s="148" t="s">
        <v>2488</v>
      </c>
      <c r="C389" s="149">
        <f>D400</f>
        <v>0</v>
      </c>
    </row>
    <row r="390" spans="1:7" ht="21">
      <c r="A390" s="147" t="s">
        <v>2489</v>
      </c>
      <c r="B390" s="148" t="s">
        <v>2490</v>
      </c>
      <c r="C390" s="149">
        <f>D401</f>
        <v>0</v>
      </c>
    </row>
    <row r="391" spans="1:7" ht="21">
      <c r="A391" s="147" t="s">
        <v>2491</v>
      </c>
      <c r="B391" s="148" t="s">
        <v>2492</v>
      </c>
      <c r="C391" s="149">
        <f>D402</f>
        <v>0</v>
      </c>
    </row>
    <row r="392" spans="1:7" ht="21">
      <c r="A392" s="147" t="s">
        <v>2493</v>
      </c>
      <c r="B392" s="148" t="s">
        <v>2494</v>
      </c>
      <c r="C392" s="149">
        <f t="shared" ref="C392:C396" si="0">D403</f>
        <v>0</v>
      </c>
    </row>
    <row r="393" spans="1:7" ht="21">
      <c r="A393" s="147" t="s">
        <v>2495</v>
      </c>
      <c r="B393" s="148" t="s">
        <v>2496</v>
      </c>
      <c r="C393" s="149">
        <f t="shared" si="0"/>
        <v>0</v>
      </c>
    </row>
    <row r="394" spans="1:7" ht="21">
      <c r="A394" s="147" t="s">
        <v>2497</v>
      </c>
      <c r="B394" s="148" t="s">
        <v>2498</v>
      </c>
      <c r="C394" s="149">
        <f t="shared" si="0"/>
        <v>0</v>
      </c>
    </row>
    <row r="395" spans="1:7" ht="21">
      <c r="A395" s="147" t="s">
        <v>2499</v>
      </c>
      <c r="B395" s="148" t="s">
        <v>2500</v>
      </c>
      <c r="C395" s="149">
        <f t="shared" si="0"/>
        <v>0</v>
      </c>
      <c r="G395" s="166">
        <v>0</v>
      </c>
    </row>
    <row r="396" spans="1:7" ht="21">
      <c r="A396" s="147" t="s">
        <v>2501</v>
      </c>
      <c r="B396" s="148" t="s">
        <v>2502</v>
      </c>
      <c r="C396" s="149">
        <f t="shared" si="0"/>
        <v>0</v>
      </c>
      <c r="G396" s="166">
        <v>1</v>
      </c>
    </row>
    <row r="397" spans="1:7">
      <c r="A397" s="165"/>
      <c r="B397" s="166"/>
      <c r="C397" s="166"/>
      <c r="D397" s="165"/>
      <c r="G397" s="166">
        <v>2</v>
      </c>
    </row>
    <row r="398" spans="1:7">
      <c r="A398" s="165"/>
      <c r="B398" s="166"/>
      <c r="C398" s="166"/>
      <c r="D398" s="165"/>
    </row>
    <row r="399" spans="1:7">
      <c r="A399" s="150"/>
      <c r="B399" s="150" t="s">
        <v>2503</v>
      </c>
      <c r="C399" s="150" t="s">
        <v>2504</v>
      </c>
      <c r="D399" s="150" t="s">
        <v>2505</v>
      </c>
    </row>
    <row r="400" spans="1:7">
      <c r="A400" s="176" t="s">
        <v>2487</v>
      </c>
      <c r="B400" s="176">
        <f>H4</f>
        <v>0</v>
      </c>
      <c r="C400" s="176">
        <f>I4</f>
        <v>14</v>
      </c>
      <c r="D400" s="176">
        <f>B400*100/C400</f>
        <v>0</v>
      </c>
      <c r="E400" s="174"/>
    </row>
    <row r="401" spans="1:9">
      <c r="A401" s="176" t="s">
        <v>2489</v>
      </c>
      <c r="B401" s="176">
        <f>H42</f>
        <v>0</v>
      </c>
      <c r="C401" s="176">
        <f>I42</f>
        <v>20</v>
      </c>
      <c r="D401" s="176">
        <f t="shared" ref="D401:D408" si="1">B401*100/C401</f>
        <v>0</v>
      </c>
      <c r="E401" s="174"/>
    </row>
    <row r="402" spans="1:9" s="74" customFormat="1">
      <c r="A402" s="176" t="s">
        <v>2491</v>
      </c>
      <c r="B402" s="176">
        <f>H72</f>
        <v>0</v>
      </c>
      <c r="C402" s="176">
        <f>I72</f>
        <v>26</v>
      </c>
      <c r="D402" s="176">
        <f t="shared" si="1"/>
        <v>0</v>
      </c>
      <c r="E402" s="174"/>
      <c r="F402" s="155"/>
      <c r="G402" s="155"/>
      <c r="H402" s="182"/>
      <c r="I402" s="182"/>
    </row>
    <row r="403" spans="1:9" s="74" customFormat="1">
      <c r="A403" s="176" t="s">
        <v>2493</v>
      </c>
      <c r="B403" s="176">
        <f>H106</f>
        <v>0</v>
      </c>
      <c r="C403" s="176">
        <f>I106</f>
        <v>12</v>
      </c>
      <c r="D403" s="176">
        <f t="shared" si="1"/>
        <v>0</v>
      </c>
      <c r="E403" s="174"/>
      <c r="F403" s="155"/>
      <c r="G403" s="155"/>
      <c r="H403" s="182"/>
      <c r="I403" s="182"/>
    </row>
    <row r="404" spans="1:9" s="74" customFormat="1">
      <c r="A404" s="176" t="s">
        <v>2495</v>
      </c>
      <c r="B404" s="176">
        <f>H168</f>
        <v>0</v>
      </c>
      <c r="C404" s="176">
        <f>I168</f>
        <v>140</v>
      </c>
      <c r="D404" s="176">
        <f t="shared" si="1"/>
        <v>0</v>
      </c>
      <c r="E404" s="174"/>
      <c r="F404" s="155"/>
      <c r="G404" s="155"/>
      <c r="H404" s="182"/>
      <c r="I404" s="182"/>
    </row>
    <row r="405" spans="1:9">
      <c r="A405" s="176" t="s">
        <v>2497</v>
      </c>
      <c r="B405" s="176">
        <f>H304</f>
        <v>0</v>
      </c>
      <c r="C405" s="176">
        <f>I304</f>
        <v>42</v>
      </c>
      <c r="D405" s="176">
        <f t="shared" si="1"/>
        <v>0</v>
      </c>
      <c r="E405" s="174"/>
    </row>
    <row r="406" spans="1:9" s="74" customFormat="1">
      <c r="A406" s="176" t="s">
        <v>2499</v>
      </c>
      <c r="B406" s="176">
        <f>H339</f>
        <v>0</v>
      </c>
      <c r="C406" s="176">
        <f>I339</f>
        <v>14</v>
      </c>
      <c r="D406" s="176">
        <f t="shared" si="1"/>
        <v>0</v>
      </c>
      <c r="E406" s="174"/>
      <c r="F406" s="155"/>
      <c r="G406" s="155"/>
      <c r="H406" s="182"/>
      <c r="I406" s="182"/>
    </row>
    <row r="407" spans="1:9">
      <c r="A407" s="176" t="s">
        <v>2501</v>
      </c>
      <c r="B407" s="176">
        <f>H364</f>
        <v>0</v>
      </c>
      <c r="C407" s="176">
        <f>I364</f>
        <v>20</v>
      </c>
      <c r="D407" s="176">
        <f t="shared" si="1"/>
        <v>0</v>
      </c>
      <c r="E407" s="174"/>
    </row>
    <row r="408" spans="1:9">
      <c r="A408" s="176" t="s">
        <v>2506</v>
      </c>
      <c r="B408" s="176">
        <f>SUM(B400:B407)</f>
        <v>0</v>
      </c>
      <c r="C408" s="176">
        <f>SUM(C400:C407)</f>
        <v>288</v>
      </c>
      <c r="D408" s="176">
        <f t="shared" si="1"/>
        <v>0</v>
      </c>
      <c r="E408" s="174"/>
    </row>
    <row r="409" spans="1:9">
      <c r="A409" s="177"/>
      <c r="B409" s="178"/>
      <c r="C409" s="178"/>
      <c r="D409" s="177"/>
      <c r="E409" s="174"/>
    </row>
    <row r="410" spans="1:9">
      <c r="A410" s="177"/>
      <c r="B410" s="178"/>
      <c r="C410" s="178"/>
      <c r="D410" s="177"/>
      <c r="E410" s="174"/>
    </row>
    <row r="411" spans="1:9">
      <c r="A411" s="177"/>
      <c r="B411" s="178"/>
      <c r="C411" s="178"/>
      <c r="D411" s="177"/>
      <c r="E411" s="174"/>
    </row>
    <row r="412" spans="1:9">
      <c r="A412" s="174"/>
      <c r="B412" s="175"/>
      <c r="C412" s="175"/>
      <c r="D412" s="174"/>
      <c r="E412" s="174"/>
    </row>
    <row r="413" spans="1:9">
      <c r="A413" s="174"/>
      <c r="B413" s="175"/>
      <c r="C413" s="175"/>
      <c r="D413" s="174"/>
      <c r="E413" s="174"/>
    </row>
  </sheetData>
  <autoFilter ref="A3:G383">
    <filterColumn colId="0">
      <colorFilter dxfId="3"/>
    </filterColumn>
  </autoFilter>
  <mergeCells count="64">
    <mergeCell ref="B388:C388"/>
    <mergeCell ref="A386:C386"/>
    <mergeCell ref="B18:G18"/>
    <mergeCell ref="A1:G1"/>
    <mergeCell ref="A2:G2"/>
    <mergeCell ref="B4:G4"/>
    <mergeCell ref="B5:G5"/>
    <mergeCell ref="B11:G11"/>
    <mergeCell ref="B98:G98"/>
    <mergeCell ref="B26:G26"/>
    <mergeCell ref="B42:G42"/>
    <mergeCell ref="B43:G43"/>
    <mergeCell ref="B52:G52"/>
    <mergeCell ref="B57:G57"/>
    <mergeCell ref="B62:G62"/>
    <mergeCell ref="B72:G72"/>
    <mergeCell ref="B73:G73"/>
    <mergeCell ref="B82:G82"/>
    <mergeCell ref="B87:G87"/>
    <mergeCell ref="B94:G94"/>
    <mergeCell ref="B175:G175"/>
    <mergeCell ref="B106:G106"/>
    <mergeCell ref="B107:G107"/>
    <mergeCell ref="B123:G123"/>
    <mergeCell ref="B129:G129"/>
    <mergeCell ref="B134:G134"/>
    <mergeCell ref="B138:G138"/>
    <mergeCell ref="B143:G143"/>
    <mergeCell ref="B147:G147"/>
    <mergeCell ref="B151:G151"/>
    <mergeCell ref="B168:G168"/>
    <mergeCell ref="B169:G169"/>
    <mergeCell ref="B277:G277"/>
    <mergeCell ref="B192:G192"/>
    <mergeCell ref="B201:G201"/>
    <mergeCell ref="B214:G214"/>
    <mergeCell ref="B221:G221"/>
    <mergeCell ref="B233:G233"/>
    <mergeCell ref="B239:G239"/>
    <mergeCell ref="B245:G245"/>
    <mergeCell ref="B246:G246"/>
    <mergeCell ref="B253:G253"/>
    <mergeCell ref="B257:G257"/>
    <mergeCell ref="B265:G265"/>
    <mergeCell ref="B340:G340"/>
    <mergeCell ref="B283:G283"/>
    <mergeCell ref="B288:G288"/>
    <mergeCell ref="B289:G289"/>
    <mergeCell ref="B304:G304"/>
    <mergeCell ref="B305:G305"/>
    <mergeCell ref="B308:G308"/>
    <mergeCell ref="B315:G315"/>
    <mergeCell ref="B319:G319"/>
    <mergeCell ref="B322:G322"/>
    <mergeCell ref="B329:G329"/>
    <mergeCell ref="B339:G339"/>
    <mergeCell ref="B374:G374"/>
    <mergeCell ref="B378:G378"/>
    <mergeCell ref="B345:G345"/>
    <mergeCell ref="B349:G349"/>
    <mergeCell ref="B358:G358"/>
    <mergeCell ref="B364:G364"/>
    <mergeCell ref="B365:G365"/>
    <mergeCell ref="B370:G370"/>
  </mergeCells>
  <dataValidations count="1">
    <dataValidation type="list" allowBlank="1" showInputMessage="1" showErrorMessage="1" error="Re-enter 0,1or 2" sqref="D1:D1048576">
      <formula1>$G$395:$G$397</formula1>
    </dataValidation>
  </dataValidations>
  <printOptions gridLines="1"/>
  <pageMargins left="0.7" right="0.7" top="0.75" bottom="0.75" header="0.3" footer="0.3"/>
  <pageSetup scale="52"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sheetPr filterMode="1"/>
  <dimension ref="A1:J401"/>
  <sheetViews>
    <sheetView view="pageBreakPreview" zoomScaleNormal="82" zoomScaleSheetLayoutView="100" zoomScalePageLayoutView="82" workbookViewId="0">
      <selection sqref="A1:G1"/>
    </sheetView>
  </sheetViews>
  <sheetFormatPr defaultColWidth="8.85546875" defaultRowHeight="15"/>
  <cols>
    <col min="1" max="1" width="16" customWidth="1"/>
    <col min="2" max="2" width="38.85546875" style="9" customWidth="1"/>
    <col min="3" max="3" width="27.85546875" style="9" customWidth="1"/>
    <col min="4" max="4" width="13.42578125" style="273" customWidth="1"/>
    <col min="5" max="5" width="16.140625" customWidth="1"/>
    <col min="6" max="6" width="30" style="9" customWidth="1"/>
    <col min="7" max="7" width="23.5703125" style="9" customWidth="1"/>
    <col min="8" max="9" width="8.85546875" style="165"/>
  </cols>
  <sheetData>
    <row r="1" spans="1:9" ht="18.75">
      <c r="A1" s="287" t="s">
        <v>457</v>
      </c>
      <c r="B1" s="287"/>
      <c r="C1" s="287"/>
      <c r="D1" s="337"/>
      <c r="E1" s="287"/>
      <c r="F1" s="287"/>
      <c r="G1" s="315"/>
      <c r="H1" s="179"/>
    </row>
    <row r="2" spans="1:9" ht="18.75">
      <c r="A2" s="287" t="s">
        <v>1220</v>
      </c>
      <c r="B2" s="287"/>
      <c r="C2" s="287"/>
      <c r="D2" s="337"/>
      <c r="E2" s="287"/>
      <c r="F2" s="287"/>
      <c r="G2" s="315"/>
      <c r="H2" s="179"/>
    </row>
    <row r="3" spans="1:9" ht="30">
      <c r="A3" s="12" t="s">
        <v>1221</v>
      </c>
      <c r="B3" s="11" t="s">
        <v>2586</v>
      </c>
      <c r="C3" s="12" t="s">
        <v>460</v>
      </c>
      <c r="D3" s="267" t="s">
        <v>461</v>
      </c>
      <c r="E3" s="66" t="s">
        <v>903</v>
      </c>
      <c r="F3" s="12" t="s">
        <v>463</v>
      </c>
      <c r="G3" s="12" t="s">
        <v>464</v>
      </c>
      <c r="H3" s="179"/>
    </row>
    <row r="4" spans="1:9" ht="18.75">
      <c r="A4" s="8"/>
      <c r="B4" s="302" t="s">
        <v>465</v>
      </c>
      <c r="C4" s="303"/>
      <c r="D4" s="336"/>
      <c r="E4" s="303"/>
      <c r="F4" s="303"/>
      <c r="G4" s="304"/>
      <c r="H4" s="179">
        <f>H5+H11+H17</f>
        <v>0</v>
      </c>
      <c r="I4" s="179">
        <f>I5+I11+I17</f>
        <v>20</v>
      </c>
    </row>
    <row r="5" spans="1:9" ht="15.75">
      <c r="A5" s="8" t="s">
        <v>0</v>
      </c>
      <c r="B5" s="299" t="s">
        <v>71</v>
      </c>
      <c r="C5" s="300"/>
      <c r="D5" s="335"/>
      <c r="E5" s="300"/>
      <c r="F5" s="300"/>
      <c r="G5" s="301"/>
      <c r="H5" s="179">
        <f>SUM(D9)</f>
        <v>0</v>
      </c>
      <c r="I5" s="165">
        <f>COUNT(D9)*2</f>
        <v>2</v>
      </c>
    </row>
    <row r="6" spans="1:9" ht="31.5" hidden="1">
      <c r="A6" s="61" t="s">
        <v>72</v>
      </c>
      <c r="B6" s="2" t="s">
        <v>73</v>
      </c>
      <c r="C6" s="13"/>
      <c r="D6" s="14"/>
      <c r="E6" s="14"/>
      <c r="F6" s="13"/>
      <c r="G6" s="14"/>
      <c r="H6" s="10"/>
      <c r="I6"/>
    </row>
    <row r="7" spans="1:9" ht="31.5" hidden="1">
      <c r="A7" s="61" t="s">
        <v>74</v>
      </c>
      <c r="B7" s="2" t="s">
        <v>75</v>
      </c>
      <c r="C7" s="13"/>
      <c r="D7" s="14"/>
      <c r="E7" s="14"/>
      <c r="F7" s="13"/>
      <c r="G7" s="14"/>
      <c r="H7" s="10"/>
      <c r="I7"/>
    </row>
    <row r="8" spans="1:9" ht="15.75" hidden="1">
      <c r="A8" s="61" t="s">
        <v>76</v>
      </c>
      <c r="B8" s="2" t="s">
        <v>77</v>
      </c>
      <c r="C8" s="13"/>
      <c r="D8" s="14"/>
      <c r="E8" s="14"/>
      <c r="F8" s="13"/>
      <c r="G8" s="14"/>
      <c r="H8" s="10"/>
      <c r="I8"/>
    </row>
    <row r="9" spans="1:9" ht="31.5">
      <c r="A9" s="8" t="s">
        <v>78</v>
      </c>
      <c r="B9" s="2" t="s">
        <v>472</v>
      </c>
      <c r="C9" s="13" t="s">
        <v>1909</v>
      </c>
      <c r="D9" s="268">
        <v>0</v>
      </c>
      <c r="E9" s="14" t="s">
        <v>2284</v>
      </c>
      <c r="F9" s="13"/>
      <c r="G9" s="254"/>
      <c r="H9" s="179"/>
    </row>
    <row r="10" spans="1:9" ht="63" hidden="1">
      <c r="A10" s="61" t="s">
        <v>79</v>
      </c>
      <c r="B10" s="3" t="s">
        <v>476</v>
      </c>
      <c r="C10" s="13"/>
      <c r="D10" s="14"/>
      <c r="E10" s="14"/>
      <c r="F10" s="13"/>
      <c r="G10" s="14"/>
      <c r="H10" s="10"/>
      <c r="I10"/>
    </row>
    <row r="11" spans="1:9" ht="15.75">
      <c r="A11" s="8" t="s">
        <v>1</v>
      </c>
      <c r="B11" s="299" t="s">
        <v>80</v>
      </c>
      <c r="C11" s="300"/>
      <c r="D11" s="335"/>
      <c r="E11" s="300"/>
      <c r="F11" s="300"/>
      <c r="G11" s="301"/>
      <c r="H11" s="179">
        <f>SUM(D12:D13)</f>
        <v>0</v>
      </c>
      <c r="I11" s="165">
        <f>COUNT(D12:D13)*2</f>
        <v>4</v>
      </c>
    </row>
    <row r="12" spans="1:9" ht="31.5">
      <c r="A12" s="8" t="s">
        <v>81</v>
      </c>
      <c r="B12" s="4" t="s">
        <v>478</v>
      </c>
      <c r="C12" s="13" t="s">
        <v>1967</v>
      </c>
      <c r="D12" s="268">
        <v>0</v>
      </c>
      <c r="E12" s="14" t="s">
        <v>2284</v>
      </c>
      <c r="F12" s="13" t="s">
        <v>1968</v>
      </c>
      <c r="G12" s="254"/>
      <c r="H12" s="179"/>
    </row>
    <row r="13" spans="1:9" ht="60">
      <c r="A13" s="8" t="s">
        <v>82</v>
      </c>
      <c r="B13" s="4" t="s">
        <v>484</v>
      </c>
      <c r="C13" s="13" t="s">
        <v>1222</v>
      </c>
      <c r="D13" s="268">
        <v>0</v>
      </c>
      <c r="E13" s="14" t="s">
        <v>2284</v>
      </c>
      <c r="F13" s="13" t="s">
        <v>1223</v>
      </c>
      <c r="G13" s="254"/>
      <c r="H13" s="179"/>
    </row>
    <row r="14" spans="1:9" ht="31.5" hidden="1">
      <c r="A14" s="61" t="s">
        <v>83</v>
      </c>
      <c r="B14" s="4" t="s">
        <v>908</v>
      </c>
      <c r="C14" s="13"/>
      <c r="D14" s="14"/>
      <c r="E14" s="14"/>
      <c r="F14" s="13"/>
      <c r="G14" s="14"/>
      <c r="H14" s="10"/>
      <c r="I14"/>
    </row>
    <row r="15" spans="1:9" ht="31.5" hidden="1">
      <c r="A15" s="61" t="s">
        <v>84</v>
      </c>
      <c r="B15" s="4" t="s">
        <v>488</v>
      </c>
      <c r="C15" s="13"/>
      <c r="D15" s="14"/>
      <c r="E15" s="14"/>
      <c r="F15" s="13"/>
      <c r="G15" s="14"/>
      <c r="H15" s="10"/>
      <c r="I15"/>
    </row>
    <row r="16" spans="1:9" ht="31.5" hidden="1">
      <c r="A16" s="61" t="s">
        <v>85</v>
      </c>
      <c r="B16" s="4" t="s">
        <v>490</v>
      </c>
      <c r="C16" s="13"/>
      <c r="D16" s="14"/>
      <c r="E16" s="14"/>
      <c r="F16" s="13"/>
      <c r="G16" s="14"/>
      <c r="H16" s="10"/>
      <c r="I16"/>
    </row>
    <row r="17" spans="1:9" ht="15.75">
      <c r="A17" s="8" t="s">
        <v>2</v>
      </c>
      <c r="B17" s="299" t="s">
        <v>2022</v>
      </c>
      <c r="C17" s="300"/>
      <c r="D17" s="335"/>
      <c r="E17" s="300"/>
      <c r="F17" s="300"/>
      <c r="G17" s="301"/>
      <c r="H17" s="179">
        <f>SUM(D18:D24)</f>
        <v>0</v>
      </c>
      <c r="I17" s="165">
        <f>COUNT(D18:D24)*2</f>
        <v>14</v>
      </c>
    </row>
    <row r="18" spans="1:9" ht="31.5">
      <c r="A18" s="8" t="s">
        <v>86</v>
      </c>
      <c r="B18" s="4" t="s">
        <v>87</v>
      </c>
      <c r="C18" s="137" t="s">
        <v>1925</v>
      </c>
      <c r="D18" s="268">
        <v>0</v>
      </c>
      <c r="E18" s="14" t="s">
        <v>2284</v>
      </c>
      <c r="F18" s="13" t="s">
        <v>1224</v>
      </c>
      <c r="G18" s="254"/>
      <c r="H18" s="179"/>
    </row>
    <row r="19" spans="1:9" ht="60">
      <c r="A19" s="8"/>
      <c r="B19" s="4"/>
      <c r="C19" s="13" t="s">
        <v>1225</v>
      </c>
      <c r="D19" s="268">
        <v>0</v>
      </c>
      <c r="E19" s="14" t="s">
        <v>2284</v>
      </c>
      <c r="F19" s="13" t="s">
        <v>1981</v>
      </c>
      <c r="G19" s="254"/>
      <c r="H19" s="179"/>
    </row>
    <row r="20" spans="1:9" ht="15.75">
      <c r="A20" s="8"/>
      <c r="B20" s="4"/>
      <c r="C20" s="13" t="s">
        <v>1226</v>
      </c>
      <c r="D20" s="268">
        <v>0</v>
      </c>
      <c r="E20" s="14" t="s">
        <v>2284</v>
      </c>
      <c r="F20" s="13"/>
      <c r="G20" s="254"/>
      <c r="H20" s="179"/>
    </row>
    <row r="21" spans="1:9" ht="60">
      <c r="A21" s="8"/>
      <c r="B21" s="4"/>
      <c r="C21" s="13" t="s">
        <v>1227</v>
      </c>
      <c r="D21" s="268">
        <v>0</v>
      </c>
      <c r="E21" s="14" t="s">
        <v>2284</v>
      </c>
      <c r="F21" s="13" t="s">
        <v>1979</v>
      </c>
      <c r="G21" s="254" t="s">
        <v>2686</v>
      </c>
      <c r="H21" s="179"/>
    </row>
    <row r="22" spans="1:9" ht="75">
      <c r="A22" s="8"/>
      <c r="B22" s="4"/>
      <c r="C22" s="13" t="s">
        <v>1228</v>
      </c>
      <c r="D22" s="268">
        <v>0</v>
      </c>
      <c r="E22" s="14" t="s">
        <v>2284</v>
      </c>
      <c r="F22" s="13" t="s">
        <v>1980</v>
      </c>
      <c r="G22" s="254" t="s">
        <v>2687</v>
      </c>
      <c r="H22" s="179"/>
    </row>
    <row r="23" spans="1:9" ht="75">
      <c r="A23" s="8"/>
      <c r="B23" s="4"/>
      <c r="C23" s="42" t="s">
        <v>1229</v>
      </c>
      <c r="D23" s="268">
        <v>0</v>
      </c>
      <c r="E23" s="14" t="s">
        <v>2284</v>
      </c>
      <c r="F23" s="13" t="s">
        <v>1230</v>
      </c>
      <c r="G23" s="254" t="s">
        <v>2685</v>
      </c>
      <c r="H23" s="179"/>
    </row>
    <row r="24" spans="1:9" ht="60">
      <c r="A24" s="8"/>
      <c r="B24" s="4"/>
      <c r="C24" s="13" t="s">
        <v>1910</v>
      </c>
      <c r="D24" s="269">
        <v>0</v>
      </c>
      <c r="E24" s="14" t="s">
        <v>2284</v>
      </c>
      <c r="F24" s="23" t="s">
        <v>1908</v>
      </c>
      <c r="G24" s="254" t="s">
        <v>2681</v>
      </c>
      <c r="H24" s="179"/>
    </row>
    <row r="25" spans="1:9" ht="31.5" hidden="1">
      <c r="A25" s="61" t="s">
        <v>88</v>
      </c>
      <c r="B25" s="4" t="s">
        <v>89</v>
      </c>
      <c r="C25" s="13"/>
      <c r="D25" s="14"/>
      <c r="E25" s="14"/>
      <c r="F25" s="13"/>
      <c r="G25" s="14"/>
      <c r="H25" s="10"/>
      <c r="I25"/>
    </row>
    <row r="26" spans="1:9" ht="15.75" hidden="1">
      <c r="A26" s="61" t="s">
        <v>90</v>
      </c>
      <c r="B26" s="4" t="s">
        <v>91</v>
      </c>
      <c r="C26" s="13"/>
      <c r="D26" s="14"/>
      <c r="E26" s="14"/>
      <c r="F26" s="13"/>
      <c r="G26" s="14"/>
      <c r="H26" s="10"/>
      <c r="I26"/>
    </row>
    <row r="27" spans="1:9" ht="31.5" hidden="1">
      <c r="A27" s="61" t="s">
        <v>92</v>
      </c>
      <c r="B27" s="4" t="s">
        <v>93</v>
      </c>
      <c r="C27" s="13"/>
      <c r="D27" s="14"/>
      <c r="E27" s="14"/>
      <c r="F27" s="13"/>
      <c r="G27" s="14"/>
      <c r="H27" s="10"/>
      <c r="I27"/>
    </row>
    <row r="28" spans="1:9" ht="15.75" hidden="1">
      <c r="A28" s="131" t="s">
        <v>94</v>
      </c>
      <c r="B28" s="90" t="s">
        <v>497</v>
      </c>
      <c r="C28" s="49"/>
      <c r="D28" s="65"/>
      <c r="E28" s="65"/>
      <c r="F28" s="49"/>
      <c r="G28" s="65"/>
      <c r="H28" s="10"/>
      <c r="I28"/>
    </row>
    <row r="29" spans="1:9" s="119" customFormat="1" ht="31.5" hidden="1">
      <c r="A29" s="61" t="s">
        <v>2023</v>
      </c>
      <c r="B29" s="4" t="s">
        <v>2026</v>
      </c>
      <c r="C29" s="13"/>
      <c r="D29" s="14"/>
      <c r="E29" s="14"/>
      <c r="F29" s="13"/>
      <c r="G29" s="14"/>
      <c r="H29" s="14"/>
    </row>
    <row r="30" spans="1:9" s="119" customFormat="1" ht="15.75" hidden="1">
      <c r="A30" s="61" t="s">
        <v>2211</v>
      </c>
      <c r="B30" s="4" t="s">
        <v>2025</v>
      </c>
      <c r="C30" s="13"/>
      <c r="D30" s="14"/>
      <c r="E30" s="14"/>
      <c r="F30" s="13"/>
      <c r="G30" s="14"/>
      <c r="H30" s="14"/>
    </row>
    <row r="31" spans="1:9" ht="15.75" hidden="1">
      <c r="A31" s="121" t="s">
        <v>3</v>
      </c>
      <c r="B31" s="330" t="s">
        <v>4</v>
      </c>
      <c r="C31" s="331"/>
      <c r="D31" s="331"/>
      <c r="E31" s="331"/>
      <c r="F31" s="331"/>
      <c r="G31" s="332"/>
      <c r="H31" s="10"/>
      <c r="I31"/>
    </row>
    <row r="32" spans="1:9" ht="47.25" hidden="1">
      <c r="A32" s="61" t="s">
        <v>95</v>
      </c>
      <c r="B32" s="5" t="s">
        <v>96</v>
      </c>
      <c r="C32" s="13"/>
      <c r="D32" s="14"/>
      <c r="E32" s="14"/>
      <c r="F32" s="13"/>
      <c r="G32" s="14"/>
      <c r="H32" s="10"/>
      <c r="I32"/>
    </row>
    <row r="33" spans="1:9" ht="47.25" hidden="1">
      <c r="A33" s="61" t="s">
        <v>97</v>
      </c>
      <c r="B33" s="5" t="s">
        <v>98</v>
      </c>
      <c r="C33" s="13"/>
      <c r="D33" s="14"/>
      <c r="E33" s="14"/>
      <c r="F33" s="13"/>
      <c r="G33" s="14"/>
      <c r="H33" s="10"/>
      <c r="I33"/>
    </row>
    <row r="34" spans="1:9" ht="47.25" hidden="1">
      <c r="A34" s="61" t="s">
        <v>99</v>
      </c>
      <c r="B34" s="5" t="s">
        <v>100</v>
      </c>
      <c r="C34" s="13"/>
      <c r="D34" s="14"/>
      <c r="E34" s="14"/>
      <c r="F34" s="13"/>
      <c r="G34" s="14"/>
      <c r="H34" s="10"/>
      <c r="I34"/>
    </row>
    <row r="35" spans="1:9" ht="47.25" hidden="1">
      <c r="A35" s="61" t="s">
        <v>101</v>
      </c>
      <c r="B35" s="5" t="s">
        <v>102</v>
      </c>
      <c r="C35" s="13"/>
      <c r="D35" s="14"/>
      <c r="E35" s="14"/>
      <c r="F35" s="13"/>
      <c r="G35" s="14"/>
      <c r="H35" s="10"/>
      <c r="I35"/>
    </row>
    <row r="36" spans="1:9" ht="47.25" hidden="1">
      <c r="A36" s="61" t="s">
        <v>103</v>
      </c>
      <c r="B36" s="5" t="s">
        <v>104</v>
      </c>
      <c r="C36" s="13"/>
      <c r="D36" s="14"/>
      <c r="E36" s="14"/>
      <c r="F36" s="13"/>
      <c r="G36" s="14"/>
      <c r="H36" s="10"/>
      <c r="I36"/>
    </row>
    <row r="37" spans="1:9" ht="47.25" hidden="1">
      <c r="A37" s="61" t="s">
        <v>105</v>
      </c>
      <c r="B37" s="5" t="s">
        <v>106</v>
      </c>
      <c r="C37" s="13"/>
      <c r="D37" s="14"/>
      <c r="E37" s="14"/>
      <c r="F37" s="13"/>
      <c r="G37" s="14"/>
      <c r="H37" s="10"/>
      <c r="I37"/>
    </row>
    <row r="38" spans="1:9" ht="47.25" hidden="1">
      <c r="A38" s="61" t="s">
        <v>107</v>
      </c>
      <c r="B38" s="5" t="s">
        <v>108</v>
      </c>
      <c r="C38" s="13"/>
      <c r="D38" s="14"/>
      <c r="E38" s="14"/>
      <c r="F38" s="13"/>
      <c r="G38" s="14"/>
      <c r="H38" s="10"/>
      <c r="I38"/>
    </row>
    <row r="39" spans="1:9" ht="78.75" hidden="1">
      <c r="A39" s="61" t="s">
        <v>109</v>
      </c>
      <c r="B39" s="5" t="s">
        <v>110</v>
      </c>
      <c r="C39" s="13"/>
      <c r="D39" s="14"/>
      <c r="E39" s="14"/>
      <c r="F39" s="13"/>
      <c r="G39" s="14"/>
      <c r="H39" s="10"/>
      <c r="I39"/>
    </row>
    <row r="40" spans="1:9" ht="47.25" hidden="1">
      <c r="A40" s="61" t="s">
        <v>111</v>
      </c>
      <c r="B40" s="5" t="s">
        <v>498</v>
      </c>
      <c r="C40" s="13"/>
      <c r="D40" s="14"/>
      <c r="E40" s="14"/>
      <c r="F40" s="13"/>
      <c r="G40" s="14"/>
      <c r="H40" s="10"/>
      <c r="I40"/>
    </row>
    <row r="41" spans="1:9" ht="47.25" hidden="1">
      <c r="A41" s="61" t="s">
        <v>112</v>
      </c>
      <c r="B41" s="5" t="s">
        <v>911</v>
      </c>
      <c r="C41" s="13"/>
      <c r="D41" s="14"/>
      <c r="E41" s="14"/>
      <c r="F41" s="13"/>
      <c r="G41" s="14"/>
      <c r="H41" s="10"/>
      <c r="I41"/>
    </row>
    <row r="42" spans="1:9" ht="31.5" hidden="1">
      <c r="A42" s="61" t="s">
        <v>114</v>
      </c>
      <c r="B42" s="5" t="s">
        <v>819</v>
      </c>
      <c r="C42" s="13"/>
      <c r="D42" s="14"/>
      <c r="E42" s="14"/>
      <c r="F42" s="13"/>
      <c r="G42" s="14"/>
      <c r="H42" s="10"/>
      <c r="I42"/>
    </row>
    <row r="43" spans="1:9" ht="31.5" hidden="1">
      <c r="A43" s="61" t="s">
        <v>116</v>
      </c>
      <c r="B43" s="5" t="s">
        <v>499</v>
      </c>
      <c r="C43" s="13"/>
      <c r="D43" s="14"/>
      <c r="E43" s="14"/>
      <c r="F43" s="13"/>
      <c r="G43" s="14"/>
      <c r="H43" s="10"/>
      <c r="I43"/>
    </row>
    <row r="44" spans="1:9" ht="31.5" hidden="1">
      <c r="A44" s="61" t="s">
        <v>117</v>
      </c>
      <c r="B44" s="5" t="s">
        <v>820</v>
      </c>
      <c r="C44" s="13"/>
      <c r="D44" s="14"/>
      <c r="E44" s="14"/>
      <c r="F44" s="13"/>
      <c r="G44" s="14"/>
      <c r="H44" s="10"/>
      <c r="I44"/>
    </row>
    <row r="45" spans="1:9" ht="31.5" hidden="1">
      <c r="A45" s="61" t="s">
        <v>119</v>
      </c>
      <c r="B45" s="5" t="s">
        <v>500</v>
      </c>
      <c r="C45" s="13"/>
      <c r="D45" s="14"/>
      <c r="E45" s="14"/>
      <c r="F45" s="13"/>
      <c r="G45" s="14"/>
      <c r="H45" s="10"/>
      <c r="I45"/>
    </row>
    <row r="46" spans="1:9" ht="30" hidden="1">
      <c r="A46" s="61" t="s">
        <v>120</v>
      </c>
      <c r="B46" s="23" t="s">
        <v>501</v>
      </c>
      <c r="C46" s="13"/>
      <c r="D46" s="14"/>
      <c r="E46" s="14"/>
      <c r="F46" s="13"/>
      <c r="G46" s="14"/>
      <c r="H46" s="10"/>
      <c r="I46"/>
    </row>
    <row r="47" spans="1:9" ht="18.75">
      <c r="A47" s="8"/>
      <c r="B47" s="302" t="s">
        <v>1877</v>
      </c>
      <c r="C47" s="303"/>
      <c r="D47" s="336"/>
      <c r="E47" s="303"/>
      <c r="F47" s="303"/>
      <c r="G47" s="304"/>
      <c r="H47" s="179">
        <f>H48+H62+H67</f>
        <v>0</v>
      </c>
      <c r="I47" s="179">
        <f>I48+I62+I67</f>
        <v>10</v>
      </c>
    </row>
    <row r="48" spans="1:9" ht="15.75">
      <c r="A48" s="8" t="s">
        <v>5</v>
      </c>
      <c r="B48" s="299" t="s">
        <v>502</v>
      </c>
      <c r="C48" s="300"/>
      <c r="D48" s="335"/>
      <c r="E48" s="300"/>
      <c r="F48" s="300"/>
      <c r="G48" s="301"/>
      <c r="H48" s="179">
        <f>SUM(D50:D54)</f>
        <v>0</v>
      </c>
      <c r="I48" s="165">
        <f>COUNT(D50:D54)*2</f>
        <v>4</v>
      </c>
    </row>
    <row r="49" spans="1:9" ht="31.5" hidden="1">
      <c r="A49" s="61" t="s">
        <v>121</v>
      </c>
      <c r="B49" s="6" t="s">
        <v>122</v>
      </c>
      <c r="C49" s="13"/>
      <c r="D49" s="14"/>
      <c r="E49" s="14"/>
      <c r="F49" s="13"/>
      <c r="G49" s="14"/>
      <c r="H49" s="10"/>
      <c r="I49"/>
    </row>
    <row r="50" spans="1:9" ht="60">
      <c r="A50" s="8" t="s">
        <v>123</v>
      </c>
      <c r="B50" s="6" t="s">
        <v>503</v>
      </c>
      <c r="C50" s="13" t="s">
        <v>2325</v>
      </c>
      <c r="D50" s="268">
        <v>0</v>
      </c>
      <c r="E50" s="14" t="s">
        <v>2284</v>
      </c>
      <c r="F50" s="13"/>
      <c r="G50" s="254"/>
      <c r="H50" s="179"/>
    </row>
    <row r="51" spans="1:9" ht="31.5" hidden="1">
      <c r="A51" s="61" t="s">
        <v>124</v>
      </c>
      <c r="B51" s="6" t="s">
        <v>506</v>
      </c>
      <c r="C51" s="13"/>
      <c r="D51" s="14"/>
      <c r="E51" s="14"/>
      <c r="F51" s="13"/>
      <c r="G51" s="254"/>
      <c r="H51" s="10"/>
      <c r="I51"/>
    </row>
    <row r="52" spans="1:9" ht="47.25" hidden="1">
      <c r="A52" s="61" t="s">
        <v>125</v>
      </c>
      <c r="B52" s="6" t="s">
        <v>126</v>
      </c>
      <c r="C52" s="13"/>
      <c r="D52" s="14"/>
      <c r="E52" s="14"/>
      <c r="F52" s="13"/>
      <c r="G52" s="254"/>
      <c r="H52" s="10"/>
      <c r="I52"/>
    </row>
    <row r="53" spans="1:9" ht="31.5" hidden="1">
      <c r="A53" s="61" t="s">
        <v>127</v>
      </c>
      <c r="B53" s="6" t="s">
        <v>509</v>
      </c>
      <c r="C53" s="13"/>
      <c r="D53" s="14"/>
      <c r="E53" s="14"/>
      <c r="F53" s="13"/>
      <c r="G53" s="254"/>
      <c r="H53" s="10"/>
      <c r="I53"/>
    </row>
    <row r="54" spans="1:9" ht="47.25">
      <c r="A54" s="8" t="s">
        <v>128</v>
      </c>
      <c r="B54" s="2" t="s">
        <v>510</v>
      </c>
      <c r="C54" s="13" t="s">
        <v>1231</v>
      </c>
      <c r="D54" s="268">
        <v>0</v>
      </c>
      <c r="E54" s="14" t="s">
        <v>2284</v>
      </c>
      <c r="F54" s="13"/>
      <c r="G54" s="254"/>
      <c r="H54" s="179"/>
    </row>
    <row r="55" spans="1:9" ht="47.25" hidden="1">
      <c r="A55" s="61" t="s">
        <v>129</v>
      </c>
      <c r="B55" s="2" t="s">
        <v>511</v>
      </c>
      <c r="C55" s="13"/>
      <c r="D55" s="14"/>
      <c r="E55" s="14"/>
      <c r="F55" s="13"/>
      <c r="G55" s="14"/>
      <c r="H55" s="10"/>
      <c r="I55"/>
    </row>
    <row r="56" spans="1:9" ht="47.25" hidden="1">
      <c r="A56" s="61" t="s">
        <v>130</v>
      </c>
      <c r="B56" s="2" t="s">
        <v>516</v>
      </c>
      <c r="C56" s="13"/>
      <c r="D56" s="14"/>
      <c r="E56" s="14"/>
      <c r="F56" s="13"/>
      <c r="G56" s="14"/>
      <c r="H56" s="10"/>
      <c r="I56"/>
    </row>
    <row r="57" spans="1:9" ht="15.75" hidden="1">
      <c r="A57" s="61" t="s">
        <v>6</v>
      </c>
      <c r="B57" s="299" t="s">
        <v>7</v>
      </c>
      <c r="C57" s="300"/>
      <c r="D57" s="300"/>
      <c r="E57" s="300"/>
      <c r="F57" s="300"/>
      <c r="G57" s="305"/>
      <c r="H57" s="10"/>
      <c r="I57"/>
    </row>
    <row r="58" spans="1:9" ht="31.5" hidden="1">
      <c r="A58" s="61" t="s">
        <v>131</v>
      </c>
      <c r="B58" s="2" t="s">
        <v>517</v>
      </c>
      <c r="C58" s="13"/>
      <c r="D58" s="14"/>
      <c r="E58" s="14"/>
      <c r="F58" s="13"/>
      <c r="G58" s="14"/>
      <c r="H58" s="10"/>
      <c r="I58"/>
    </row>
    <row r="59" spans="1:9" ht="47.25" hidden="1">
      <c r="A59" s="61" t="s">
        <v>132</v>
      </c>
      <c r="B59" s="2" t="s">
        <v>522</v>
      </c>
      <c r="C59" s="13"/>
      <c r="D59" s="14"/>
      <c r="E59" s="14"/>
      <c r="F59" s="13"/>
      <c r="G59" s="14"/>
      <c r="H59" s="10"/>
      <c r="I59"/>
    </row>
    <row r="60" spans="1:9" ht="31.5" hidden="1">
      <c r="A60" s="61" t="s">
        <v>135</v>
      </c>
      <c r="B60" s="2" t="s">
        <v>134</v>
      </c>
      <c r="C60" s="13"/>
      <c r="D60" s="14"/>
      <c r="E60" s="14"/>
      <c r="F60" s="13"/>
      <c r="G60" s="14"/>
      <c r="H60" s="10"/>
      <c r="I60"/>
    </row>
    <row r="61" spans="1:9" ht="47.25" hidden="1">
      <c r="A61" s="61" t="s">
        <v>1232</v>
      </c>
      <c r="B61" s="2" t="s">
        <v>136</v>
      </c>
      <c r="C61" s="13"/>
      <c r="D61" s="14"/>
      <c r="E61" s="14"/>
      <c r="F61" s="13"/>
      <c r="G61" s="14"/>
      <c r="H61" s="10"/>
      <c r="I61"/>
    </row>
    <row r="62" spans="1:9" ht="15.75">
      <c r="A62" s="8" t="s">
        <v>8</v>
      </c>
      <c r="B62" s="299" t="s">
        <v>137</v>
      </c>
      <c r="C62" s="300"/>
      <c r="D62" s="335"/>
      <c r="E62" s="300"/>
      <c r="F62" s="300"/>
      <c r="G62" s="301"/>
      <c r="H62" s="179">
        <f>SUM(D64)</f>
        <v>0</v>
      </c>
      <c r="I62" s="165">
        <f>COUNT(D64)*2</f>
        <v>2</v>
      </c>
    </row>
    <row r="63" spans="1:9" ht="31.5" hidden="1">
      <c r="A63" s="61" t="s">
        <v>138</v>
      </c>
      <c r="B63" s="2" t="s">
        <v>139</v>
      </c>
      <c r="C63" s="13"/>
      <c r="D63" s="14"/>
      <c r="E63" s="14"/>
      <c r="F63" s="13"/>
      <c r="G63" s="14"/>
      <c r="H63" s="10"/>
      <c r="I63"/>
    </row>
    <row r="64" spans="1:9" ht="45">
      <c r="A64" s="8" t="s">
        <v>140</v>
      </c>
      <c r="B64" s="2" t="s">
        <v>526</v>
      </c>
      <c r="C64" s="13" t="s">
        <v>1233</v>
      </c>
      <c r="D64" s="268">
        <v>0</v>
      </c>
      <c r="E64" s="14" t="s">
        <v>2293</v>
      </c>
      <c r="F64" s="13" t="s">
        <v>1234</v>
      </c>
      <c r="G64" s="254"/>
      <c r="H64" s="179"/>
    </row>
    <row r="65" spans="1:9" ht="47.25" hidden="1">
      <c r="A65" s="61" t="s">
        <v>141</v>
      </c>
      <c r="B65" s="2" t="s">
        <v>527</v>
      </c>
      <c r="C65" s="13"/>
      <c r="D65" s="14"/>
      <c r="E65" s="14"/>
      <c r="F65" s="13"/>
      <c r="G65" s="14"/>
      <c r="H65" s="10"/>
      <c r="I65"/>
    </row>
    <row r="66" spans="1:9" ht="78.75" hidden="1">
      <c r="A66" s="61" t="s">
        <v>142</v>
      </c>
      <c r="B66" s="2" t="s">
        <v>529</v>
      </c>
      <c r="C66" s="13"/>
      <c r="D66" s="14"/>
      <c r="E66" s="14"/>
      <c r="F66" s="13"/>
      <c r="G66" s="14"/>
      <c r="H66" s="10"/>
      <c r="I66"/>
    </row>
    <row r="67" spans="1:9" ht="15.75">
      <c r="A67" s="8" t="s">
        <v>9</v>
      </c>
      <c r="B67" s="299" t="s">
        <v>10</v>
      </c>
      <c r="C67" s="300"/>
      <c r="D67" s="335"/>
      <c r="E67" s="300"/>
      <c r="F67" s="300"/>
      <c r="G67" s="301"/>
      <c r="H67" s="179">
        <f>SUM(D68:D71)</f>
        <v>0</v>
      </c>
      <c r="I67" s="165">
        <f>COUNT(D68:D71)*2</f>
        <v>4</v>
      </c>
    </row>
    <row r="68" spans="1:9" ht="63">
      <c r="A68" s="8" t="s">
        <v>143</v>
      </c>
      <c r="B68" s="2" t="s">
        <v>531</v>
      </c>
      <c r="C68" s="13" t="s">
        <v>1235</v>
      </c>
      <c r="D68" s="268">
        <v>0</v>
      </c>
      <c r="E68" s="14" t="s">
        <v>2312</v>
      </c>
      <c r="F68" s="13"/>
      <c r="G68" s="254"/>
      <c r="H68" s="179"/>
    </row>
    <row r="69" spans="1:9" ht="47.25" hidden="1">
      <c r="A69" s="61" t="s">
        <v>144</v>
      </c>
      <c r="B69" s="2" t="s">
        <v>533</v>
      </c>
      <c r="C69" s="13"/>
      <c r="D69" s="14"/>
      <c r="E69" s="14"/>
      <c r="F69" s="13"/>
      <c r="G69" s="254"/>
      <c r="H69" s="10"/>
      <c r="I69"/>
    </row>
    <row r="70" spans="1:9" ht="47.25" hidden="1">
      <c r="A70" s="61" t="s">
        <v>145</v>
      </c>
      <c r="B70" s="2" t="s">
        <v>534</v>
      </c>
      <c r="C70" s="13"/>
      <c r="D70" s="14"/>
      <c r="E70" s="14"/>
      <c r="F70" s="13"/>
      <c r="G70" s="254"/>
      <c r="H70" s="10"/>
      <c r="I70"/>
    </row>
    <row r="71" spans="1:9" ht="47.25">
      <c r="A71" s="8" t="s">
        <v>146</v>
      </c>
      <c r="B71" s="2" t="s">
        <v>535</v>
      </c>
      <c r="C71" s="13" t="s">
        <v>1236</v>
      </c>
      <c r="D71" s="268">
        <v>0</v>
      </c>
      <c r="E71" s="14" t="s">
        <v>2312</v>
      </c>
      <c r="F71" s="13"/>
      <c r="G71" s="254"/>
      <c r="H71" s="179"/>
    </row>
    <row r="72" spans="1:9" ht="63" hidden="1">
      <c r="A72" s="61" t="s">
        <v>147</v>
      </c>
      <c r="B72" s="2" t="s">
        <v>536</v>
      </c>
      <c r="C72" s="13"/>
      <c r="D72" s="14"/>
      <c r="E72" s="14"/>
      <c r="F72" s="13"/>
      <c r="G72" s="14"/>
      <c r="H72" s="10"/>
      <c r="I72"/>
    </row>
    <row r="73" spans="1:9" ht="18.75">
      <c r="A73" s="8"/>
      <c r="B73" s="302" t="s">
        <v>537</v>
      </c>
      <c r="C73" s="303"/>
      <c r="D73" s="336"/>
      <c r="E73" s="303"/>
      <c r="F73" s="303"/>
      <c r="G73" s="304"/>
      <c r="H73" s="179">
        <f>H74+H83+H88+H96+H105</f>
        <v>0</v>
      </c>
      <c r="I73" s="179">
        <f>I74+I83+I88+I96+I105</f>
        <v>42</v>
      </c>
    </row>
    <row r="74" spans="1:9" ht="15.75">
      <c r="A74" s="8" t="s">
        <v>11</v>
      </c>
      <c r="B74" s="299" t="s">
        <v>12</v>
      </c>
      <c r="C74" s="300"/>
      <c r="D74" s="335"/>
      <c r="E74" s="300"/>
      <c r="F74" s="300"/>
      <c r="G74" s="301"/>
      <c r="H74" s="179">
        <f>SUM(D75:D80)</f>
        <v>0</v>
      </c>
      <c r="I74" s="165">
        <f>COUNT(D75:D80)*2</f>
        <v>10</v>
      </c>
    </row>
    <row r="75" spans="1:9" ht="60">
      <c r="A75" s="8" t="s">
        <v>148</v>
      </c>
      <c r="B75" s="2" t="s">
        <v>149</v>
      </c>
      <c r="C75" s="13" t="s">
        <v>1237</v>
      </c>
      <c r="D75" s="268">
        <v>0</v>
      </c>
      <c r="E75" s="14" t="s">
        <v>2293</v>
      </c>
      <c r="F75" s="18" t="s">
        <v>1238</v>
      </c>
      <c r="G75" s="254"/>
      <c r="H75" s="179"/>
    </row>
    <row r="76" spans="1:9" ht="31.5" hidden="1">
      <c r="A76" s="61" t="s">
        <v>150</v>
      </c>
      <c r="B76" s="6" t="s">
        <v>151</v>
      </c>
      <c r="C76" s="13"/>
      <c r="D76" s="14"/>
      <c r="E76" s="14"/>
      <c r="F76" s="13"/>
      <c r="G76" s="254"/>
      <c r="H76" s="10"/>
      <c r="I76"/>
    </row>
    <row r="77" spans="1:9" ht="31.5">
      <c r="A77" s="8" t="s">
        <v>152</v>
      </c>
      <c r="B77" s="2" t="s">
        <v>541</v>
      </c>
      <c r="C77" s="16" t="s">
        <v>1239</v>
      </c>
      <c r="D77" s="268">
        <v>0</v>
      </c>
      <c r="E77" s="14" t="s">
        <v>2293</v>
      </c>
      <c r="F77" s="13"/>
      <c r="G77" s="254"/>
      <c r="H77" s="179"/>
    </row>
    <row r="78" spans="1:9" ht="15.75">
      <c r="A78" s="8"/>
      <c r="B78" s="2"/>
      <c r="C78" s="13" t="s">
        <v>1240</v>
      </c>
      <c r="D78" s="268">
        <v>0</v>
      </c>
      <c r="E78" s="14" t="s">
        <v>2293</v>
      </c>
      <c r="F78" s="13"/>
      <c r="G78" s="254"/>
      <c r="H78" s="179"/>
    </row>
    <row r="79" spans="1:9" ht="30">
      <c r="A79" s="8"/>
      <c r="B79" s="2"/>
      <c r="C79" s="13" t="s">
        <v>1241</v>
      </c>
      <c r="D79" s="268">
        <v>0</v>
      </c>
      <c r="E79" s="14" t="s">
        <v>2293</v>
      </c>
      <c r="F79" s="13"/>
      <c r="G79" s="254"/>
      <c r="H79" s="179"/>
    </row>
    <row r="80" spans="1:9" ht="30">
      <c r="A80" s="8"/>
      <c r="B80" s="2"/>
      <c r="C80" s="18" t="s">
        <v>1242</v>
      </c>
      <c r="D80" s="268">
        <v>0</v>
      </c>
      <c r="E80" s="14" t="s">
        <v>2293</v>
      </c>
      <c r="F80" s="13"/>
      <c r="G80" s="254"/>
      <c r="H80" s="179"/>
    </row>
    <row r="81" spans="1:9" ht="47.25" hidden="1">
      <c r="A81" s="61" t="s">
        <v>153</v>
      </c>
      <c r="B81" s="2" t="s">
        <v>154</v>
      </c>
      <c r="C81" s="13"/>
      <c r="D81" s="14"/>
      <c r="E81" s="14"/>
      <c r="F81" s="13"/>
      <c r="G81" s="14"/>
      <c r="H81" s="10"/>
      <c r="I81"/>
    </row>
    <row r="82" spans="1:9" ht="47.25" hidden="1">
      <c r="A82" s="61" t="s">
        <v>155</v>
      </c>
      <c r="B82" s="2" t="s">
        <v>156</v>
      </c>
      <c r="C82" s="13"/>
      <c r="D82" s="14"/>
      <c r="E82" s="14"/>
      <c r="F82" s="13"/>
      <c r="G82" s="14"/>
      <c r="H82" s="10"/>
      <c r="I82"/>
    </row>
    <row r="83" spans="1:9" ht="15.75">
      <c r="A83" s="8" t="s">
        <v>13</v>
      </c>
      <c r="B83" s="299" t="s">
        <v>157</v>
      </c>
      <c r="C83" s="300"/>
      <c r="D83" s="335"/>
      <c r="E83" s="300"/>
      <c r="F83" s="300"/>
      <c r="G83" s="301"/>
      <c r="H83" s="179">
        <f>SUM(D85:D87)</f>
        <v>0</v>
      </c>
      <c r="I83" s="165">
        <f>COUNT(D85:D87)*2</f>
        <v>6</v>
      </c>
    </row>
    <row r="84" spans="1:9" ht="31.5" hidden="1">
      <c r="A84" s="61" t="s">
        <v>158</v>
      </c>
      <c r="B84" s="6" t="s">
        <v>546</v>
      </c>
      <c r="C84" s="13"/>
      <c r="D84" s="14"/>
      <c r="E84" s="14"/>
      <c r="F84" s="13"/>
      <c r="G84" s="14"/>
      <c r="H84" s="10"/>
      <c r="I84"/>
    </row>
    <row r="85" spans="1:9" ht="45">
      <c r="A85" s="8" t="s">
        <v>159</v>
      </c>
      <c r="B85" s="6" t="s">
        <v>160</v>
      </c>
      <c r="C85" s="94" t="s">
        <v>1243</v>
      </c>
      <c r="D85" s="268">
        <v>0</v>
      </c>
      <c r="E85" s="14" t="s">
        <v>2286</v>
      </c>
      <c r="F85" s="13"/>
      <c r="G85" s="254"/>
      <c r="H85" s="179"/>
    </row>
    <row r="86" spans="1:9" ht="31.5">
      <c r="A86" s="8" t="s">
        <v>161</v>
      </c>
      <c r="B86" s="6" t="s">
        <v>548</v>
      </c>
      <c r="C86" s="18" t="s">
        <v>1244</v>
      </c>
      <c r="D86" s="268">
        <v>0</v>
      </c>
      <c r="E86" s="14" t="s">
        <v>2286</v>
      </c>
      <c r="F86" s="13"/>
      <c r="G86" s="254"/>
      <c r="H86" s="179"/>
    </row>
    <row r="87" spans="1:9" ht="47.25">
      <c r="A87" s="8" t="s">
        <v>162</v>
      </c>
      <c r="B87" s="6" t="s">
        <v>550</v>
      </c>
      <c r="C87" s="160" t="s">
        <v>2581</v>
      </c>
      <c r="D87" s="268">
        <v>0</v>
      </c>
      <c r="E87" s="14" t="s">
        <v>2286</v>
      </c>
      <c r="F87" s="13"/>
      <c r="G87" s="254"/>
      <c r="H87" s="179"/>
    </row>
    <row r="88" spans="1:9" ht="15.75">
      <c r="A88" s="8" t="s">
        <v>14</v>
      </c>
      <c r="B88" s="299" t="s">
        <v>163</v>
      </c>
      <c r="C88" s="300"/>
      <c r="D88" s="335"/>
      <c r="E88" s="300"/>
      <c r="F88" s="300"/>
      <c r="G88" s="301"/>
      <c r="H88" s="179">
        <f>SUM(D90:D94)</f>
        <v>0</v>
      </c>
      <c r="I88" s="165">
        <f>COUNT(D90:D94)*2</f>
        <v>6</v>
      </c>
    </row>
    <row r="89" spans="1:9" ht="47.25" hidden="1">
      <c r="A89" s="61" t="s">
        <v>164</v>
      </c>
      <c r="B89" s="2" t="s">
        <v>165</v>
      </c>
      <c r="C89" s="13"/>
      <c r="D89" s="14"/>
      <c r="E89" s="14"/>
      <c r="F89" s="13"/>
      <c r="G89" s="14"/>
      <c r="H89" s="10"/>
      <c r="I89"/>
    </row>
    <row r="90" spans="1:9" ht="47.25">
      <c r="A90" s="8" t="s">
        <v>166</v>
      </c>
      <c r="B90" s="2" t="s">
        <v>167</v>
      </c>
      <c r="C90" s="13" t="s">
        <v>1245</v>
      </c>
      <c r="D90" s="268">
        <v>0</v>
      </c>
      <c r="E90" s="14" t="s">
        <v>2284</v>
      </c>
      <c r="F90" s="13" t="s">
        <v>1246</v>
      </c>
      <c r="G90" s="254"/>
      <c r="H90" s="179"/>
    </row>
    <row r="91" spans="1:9" ht="31.5" hidden="1">
      <c r="A91" s="61" t="s">
        <v>168</v>
      </c>
      <c r="B91" s="2" t="s">
        <v>169</v>
      </c>
      <c r="C91" s="13"/>
      <c r="D91" s="14"/>
      <c r="E91" s="14"/>
      <c r="F91" s="13"/>
      <c r="G91" s="254"/>
      <c r="H91" s="10"/>
      <c r="I91"/>
    </row>
    <row r="92" spans="1:9" ht="15.75" hidden="1">
      <c r="A92" s="61" t="s">
        <v>170</v>
      </c>
      <c r="B92" s="2" t="s">
        <v>171</v>
      </c>
      <c r="C92" s="13"/>
      <c r="D92" s="14"/>
      <c r="E92" s="14"/>
      <c r="F92" s="13"/>
      <c r="G92" s="254"/>
      <c r="H92" s="10"/>
      <c r="I92"/>
    </row>
    <row r="93" spans="1:9" ht="47.25">
      <c r="A93" s="8" t="s">
        <v>172</v>
      </c>
      <c r="B93" s="5" t="s">
        <v>1879</v>
      </c>
      <c r="C93" s="13" t="s">
        <v>2582</v>
      </c>
      <c r="D93" s="268">
        <v>0</v>
      </c>
      <c r="E93" s="14" t="s">
        <v>2290</v>
      </c>
      <c r="F93" s="13"/>
      <c r="G93" s="254"/>
      <c r="H93" s="179"/>
    </row>
    <row r="94" spans="1:9" ht="15.75">
      <c r="A94" s="8"/>
      <c r="B94" s="5"/>
      <c r="C94" s="13" t="s">
        <v>1926</v>
      </c>
      <c r="D94" s="268">
        <v>0</v>
      </c>
      <c r="E94" s="14" t="s">
        <v>2284</v>
      </c>
      <c r="F94" s="13"/>
      <c r="G94" s="254"/>
      <c r="H94" s="179"/>
    </row>
    <row r="95" spans="1:9" ht="60" hidden="1">
      <c r="A95" s="61" t="s">
        <v>173</v>
      </c>
      <c r="B95" s="5" t="s">
        <v>1880</v>
      </c>
      <c r="C95" s="13" t="s">
        <v>2082</v>
      </c>
      <c r="D95" s="14"/>
      <c r="E95" s="14"/>
      <c r="F95" s="13" t="s">
        <v>2083</v>
      </c>
      <c r="G95" s="14"/>
      <c r="H95" s="10"/>
      <c r="I95"/>
    </row>
    <row r="96" spans="1:9" ht="15.75">
      <c r="A96" s="8" t="s">
        <v>15</v>
      </c>
      <c r="B96" s="299" t="s">
        <v>16</v>
      </c>
      <c r="C96" s="300"/>
      <c r="D96" s="335"/>
      <c r="E96" s="300"/>
      <c r="F96" s="300"/>
      <c r="G96" s="301"/>
      <c r="H96" s="179">
        <f>SUM(D98:D103)</f>
        <v>0</v>
      </c>
      <c r="I96" s="165">
        <f>COUNT(D98:D103)*2</f>
        <v>12</v>
      </c>
    </row>
    <row r="97" spans="1:9" ht="31.5" hidden="1">
      <c r="A97" s="61" t="s">
        <v>174</v>
      </c>
      <c r="B97" s="2" t="s">
        <v>175</v>
      </c>
      <c r="C97" s="13"/>
      <c r="D97" s="14"/>
      <c r="E97" s="14"/>
      <c r="F97" s="13"/>
      <c r="G97" s="14"/>
      <c r="H97" s="10"/>
      <c r="I97"/>
    </row>
    <row r="98" spans="1:9" ht="31.5">
      <c r="A98" s="8" t="s">
        <v>176</v>
      </c>
      <c r="B98" s="2" t="s">
        <v>177</v>
      </c>
      <c r="C98" s="118" t="s">
        <v>2086</v>
      </c>
      <c r="D98" s="268">
        <v>0</v>
      </c>
      <c r="E98" s="14" t="s">
        <v>2301</v>
      </c>
      <c r="F98" s="13" t="s">
        <v>2093</v>
      </c>
      <c r="G98" s="254"/>
      <c r="H98" s="179"/>
    </row>
    <row r="99" spans="1:9" ht="45">
      <c r="A99" s="8"/>
      <c r="B99" s="2"/>
      <c r="C99" s="118" t="s">
        <v>2087</v>
      </c>
      <c r="D99" s="268">
        <v>0</v>
      </c>
      <c r="E99" s="14" t="s">
        <v>2301</v>
      </c>
      <c r="F99" s="118" t="s">
        <v>2091</v>
      </c>
      <c r="G99" s="254"/>
      <c r="H99" s="179"/>
    </row>
    <row r="100" spans="1:9" ht="45">
      <c r="A100" s="8"/>
      <c r="B100" s="2"/>
      <c r="C100" s="118" t="s">
        <v>2088</v>
      </c>
      <c r="D100" s="268">
        <v>0</v>
      </c>
      <c r="E100" s="14" t="s">
        <v>2301</v>
      </c>
      <c r="F100" s="118" t="s">
        <v>2094</v>
      </c>
      <c r="G100" s="254"/>
      <c r="H100" s="179"/>
    </row>
    <row r="101" spans="1:9" ht="60">
      <c r="A101" s="8"/>
      <c r="B101" s="2"/>
      <c r="C101" s="118" t="s">
        <v>2089</v>
      </c>
      <c r="D101" s="268">
        <v>0</v>
      </c>
      <c r="E101" s="14" t="s">
        <v>2301</v>
      </c>
      <c r="F101" s="13" t="s">
        <v>2092</v>
      </c>
      <c r="G101" s="254" t="s">
        <v>2682</v>
      </c>
      <c r="H101" s="179"/>
    </row>
    <row r="102" spans="1:9" ht="150">
      <c r="A102" s="8"/>
      <c r="B102" s="2"/>
      <c r="C102" s="118" t="s">
        <v>2090</v>
      </c>
      <c r="D102" s="268">
        <v>0</v>
      </c>
      <c r="E102" s="14" t="s">
        <v>2301</v>
      </c>
      <c r="F102" s="13" t="s">
        <v>2101</v>
      </c>
      <c r="G102" s="254" t="s">
        <v>2683</v>
      </c>
      <c r="H102" s="179"/>
    </row>
    <row r="103" spans="1:9" ht="105">
      <c r="A103" s="8"/>
      <c r="B103" s="2"/>
      <c r="C103" s="118" t="s">
        <v>2095</v>
      </c>
      <c r="D103" s="268">
        <v>0</v>
      </c>
      <c r="E103" s="14" t="s">
        <v>2301</v>
      </c>
      <c r="F103" s="23" t="s">
        <v>2096</v>
      </c>
      <c r="G103" s="254" t="s">
        <v>2634</v>
      </c>
      <c r="H103" s="179"/>
    </row>
    <row r="104" spans="1:9" ht="47.25" hidden="1">
      <c r="A104" s="61" t="s">
        <v>178</v>
      </c>
      <c r="B104" s="6" t="s">
        <v>563</v>
      </c>
      <c r="C104" s="13"/>
      <c r="D104" s="14"/>
      <c r="E104" s="14"/>
      <c r="F104" s="13"/>
      <c r="G104" s="14"/>
      <c r="H104" s="10"/>
      <c r="I104"/>
    </row>
    <row r="105" spans="1:9" ht="15.75">
      <c r="A105" s="8" t="s">
        <v>17</v>
      </c>
      <c r="B105" s="299" t="s">
        <v>18</v>
      </c>
      <c r="C105" s="300"/>
      <c r="D105" s="335"/>
      <c r="E105" s="300"/>
      <c r="F105" s="300"/>
      <c r="G105" s="301"/>
      <c r="H105" s="179">
        <f>SUM(D108:D111)</f>
        <v>0</v>
      </c>
      <c r="I105" s="165">
        <f>COUNT(D108:D111)*2</f>
        <v>8</v>
      </c>
    </row>
    <row r="106" spans="1:9" ht="47.25" hidden="1">
      <c r="A106" s="61" t="s">
        <v>179</v>
      </c>
      <c r="B106" s="2" t="s">
        <v>180</v>
      </c>
      <c r="C106" s="13"/>
      <c r="D106" s="14"/>
      <c r="E106" s="14"/>
      <c r="F106" s="13"/>
      <c r="G106" s="14"/>
      <c r="H106" s="10"/>
      <c r="I106"/>
    </row>
    <row r="107" spans="1:9" ht="47.25" hidden="1">
      <c r="A107" s="61" t="s">
        <v>181</v>
      </c>
      <c r="B107" s="2" t="s">
        <v>569</v>
      </c>
      <c r="C107" s="13"/>
      <c r="D107" s="14"/>
      <c r="E107" s="14"/>
      <c r="F107" s="13"/>
      <c r="G107" s="14"/>
      <c r="H107" s="10"/>
      <c r="I107"/>
    </row>
    <row r="108" spans="1:9" ht="75">
      <c r="A108" s="8" t="s">
        <v>182</v>
      </c>
      <c r="B108" s="2" t="s">
        <v>570</v>
      </c>
      <c r="C108" s="118" t="s">
        <v>2102</v>
      </c>
      <c r="D108" s="268">
        <v>0</v>
      </c>
      <c r="E108" s="14" t="s">
        <v>2304</v>
      </c>
      <c r="F108" s="23" t="s">
        <v>2104</v>
      </c>
      <c r="G108" s="254"/>
      <c r="H108" s="179"/>
    </row>
    <row r="109" spans="1:9" ht="15.75">
      <c r="A109" s="8"/>
      <c r="B109" s="2"/>
      <c r="C109" s="118" t="s">
        <v>2103</v>
      </c>
      <c r="D109" s="268">
        <v>0</v>
      </c>
      <c r="E109" s="14" t="s">
        <v>2304</v>
      </c>
      <c r="F109" s="13" t="s">
        <v>2583</v>
      </c>
      <c r="G109" s="254"/>
      <c r="H109" s="179"/>
    </row>
    <row r="110" spans="1:9" ht="45">
      <c r="A110" s="8"/>
      <c r="B110" s="2"/>
      <c r="C110" s="118" t="s">
        <v>2105</v>
      </c>
      <c r="D110" s="268">
        <v>0</v>
      </c>
      <c r="E110" s="14" t="s">
        <v>2304</v>
      </c>
      <c r="F110" s="13" t="s">
        <v>2107</v>
      </c>
      <c r="G110" s="254" t="s">
        <v>2108</v>
      </c>
      <c r="H110" s="179"/>
    </row>
    <row r="111" spans="1:9" ht="15.75">
      <c r="A111" s="8"/>
      <c r="B111" s="2"/>
      <c r="C111" s="118" t="s">
        <v>2106</v>
      </c>
      <c r="D111" s="268">
        <v>0</v>
      </c>
      <c r="E111" s="14" t="s">
        <v>2304</v>
      </c>
      <c r="F111" s="13"/>
      <c r="G111" s="254"/>
      <c r="H111" s="179"/>
    </row>
    <row r="112" spans="1:9" ht="47.25" hidden="1">
      <c r="A112" s="61" t="s">
        <v>183</v>
      </c>
      <c r="B112" s="4" t="s">
        <v>572</v>
      </c>
      <c r="C112" s="13"/>
      <c r="D112" s="14"/>
      <c r="E112" s="14"/>
      <c r="F112" s="13"/>
      <c r="G112" s="14"/>
      <c r="H112" s="10"/>
      <c r="I112"/>
    </row>
    <row r="113" spans="1:9" ht="15.75" hidden="1">
      <c r="A113" s="61" t="s">
        <v>184</v>
      </c>
      <c r="B113" s="2" t="s">
        <v>574</v>
      </c>
      <c r="C113" s="13"/>
      <c r="D113" s="14"/>
      <c r="E113" s="14"/>
      <c r="F113" s="13"/>
      <c r="G113" s="14"/>
      <c r="H113" s="10"/>
      <c r="I113"/>
    </row>
    <row r="114" spans="1:9" ht="47.25" hidden="1">
      <c r="A114" s="61" t="s">
        <v>185</v>
      </c>
      <c r="B114" s="7" t="s">
        <v>186</v>
      </c>
      <c r="C114" s="13"/>
      <c r="D114" s="14"/>
      <c r="E114" s="14"/>
      <c r="F114" s="13"/>
      <c r="G114" s="14"/>
      <c r="H114" s="10"/>
      <c r="I114"/>
    </row>
    <row r="115" spans="1:9" ht="47.25" hidden="1">
      <c r="A115" s="61" t="s">
        <v>187</v>
      </c>
      <c r="B115" s="2" t="s">
        <v>577</v>
      </c>
      <c r="C115" s="13"/>
      <c r="D115" s="14"/>
      <c r="E115" s="14"/>
      <c r="F115" s="13"/>
      <c r="G115" s="14"/>
      <c r="H115" s="10"/>
      <c r="I115"/>
    </row>
    <row r="116" spans="1:9" ht="18.75">
      <c r="A116" s="8"/>
      <c r="B116" s="302" t="s">
        <v>582</v>
      </c>
      <c r="C116" s="303"/>
      <c r="D116" s="336"/>
      <c r="E116" s="303"/>
      <c r="F116" s="303"/>
      <c r="G116" s="304"/>
      <c r="H116" s="179">
        <f>H117</f>
        <v>0</v>
      </c>
      <c r="I116" s="179">
        <f>I117</f>
        <v>14</v>
      </c>
    </row>
    <row r="117" spans="1:9" ht="15.75">
      <c r="A117" s="8" t="s">
        <v>19</v>
      </c>
      <c r="B117" s="299" t="s">
        <v>583</v>
      </c>
      <c r="C117" s="300"/>
      <c r="D117" s="335"/>
      <c r="E117" s="300"/>
      <c r="F117" s="300"/>
      <c r="G117" s="301"/>
      <c r="H117" s="179">
        <f>SUM(D118:D135)</f>
        <v>0</v>
      </c>
      <c r="I117" s="165">
        <f>COUNT(D118:D135)*2</f>
        <v>14</v>
      </c>
    </row>
    <row r="118" spans="1:9" ht="60">
      <c r="A118" s="8" t="s">
        <v>188</v>
      </c>
      <c r="B118" s="6" t="s">
        <v>189</v>
      </c>
      <c r="C118" s="23" t="s">
        <v>1247</v>
      </c>
      <c r="D118" s="270">
        <v>0</v>
      </c>
      <c r="E118" s="32" t="s">
        <v>1057</v>
      </c>
      <c r="F118" s="13" t="s">
        <v>980</v>
      </c>
      <c r="G118" s="254"/>
      <c r="H118" s="179"/>
    </row>
    <row r="119" spans="1:9" ht="31.5">
      <c r="A119" s="8" t="s">
        <v>190</v>
      </c>
      <c r="B119" s="2" t="s">
        <v>191</v>
      </c>
      <c r="C119" s="33" t="s">
        <v>1248</v>
      </c>
      <c r="D119" s="270">
        <v>0</v>
      </c>
      <c r="E119" s="32" t="s">
        <v>1057</v>
      </c>
      <c r="F119" s="23" t="s">
        <v>1927</v>
      </c>
      <c r="G119" s="254" t="s">
        <v>2620</v>
      </c>
      <c r="H119" s="179"/>
    </row>
    <row r="120" spans="1:9" ht="60">
      <c r="A120" s="8" t="s">
        <v>192</v>
      </c>
      <c r="B120" s="2" t="s">
        <v>193</v>
      </c>
      <c r="C120" s="23" t="s">
        <v>1249</v>
      </c>
      <c r="D120" s="270">
        <v>0</v>
      </c>
      <c r="E120" s="32" t="s">
        <v>2286</v>
      </c>
      <c r="F120" s="33"/>
      <c r="G120" s="254"/>
      <c r="H120" s="179"/>
    </row>
    <row r="121" spans="1:9" ht="31.5" hidden="1">
      <c r="A121" s="61" t="s">
        <v>194</v>
      </c>
      <c r="B121" s="4" t="s">
        <v>584</v>
      </c>
      <c r="C121" s="13"/>
      <c r="D121" s="14"/>
      <c r="E121" s="14"/>
      <c r="F121" s="13"/>
      <c r="G121" s="254"/>
      <c r="H121" s="10"/>
      <c r="I121"/>
    </row>
    <row r="122" spans="1:9" ht="47.25">
      <c r="A122" s="8" t="s">
        <v>195</v>
      </c>
      <c r="B122" s="4" t="s">
        <v>196</v>
      </c>
      <c r="C122" s="75" t="s">
        <v>2117</v>
      </c>
      <c r="D122" s="268">
        <v>0</v>
      </c>
      <c r="E122" s="14" t="s">
        <v>2286</v>
      </c>
      <c r="F122" s="13"/>
      <c r="G122" s="254"/>
      <c r="H122" s="179"/>
    </row>
    <row r="123" spans="1:9" ht="31.5" hidden="1">
      <c r="A123" s="61" t="s">
        <v>197</v>
      </c>
      <c r="B123" s="6" t="s">
        <v>198</v>
      </c>
      <c r="C123" s="13"/>
      <c r="D123" s="14"/>
      <c r="E123" s="14"/>
      <c r="F123" s="13"/>
      <c r="G123" s="254"/>
      <c r="H123" s="10"/>
      <c r="I123"/>
    </row>
    <row r="124" spans="1:9" ht="31.5" hidden="1">
      <c r="A124" s="61" t="s">
        <v>199</v>
      </c>
      <c r="B124" s="6" t="s">
        <v>587</v>
      </c>
      <c r="C124" s="13"/>
      <c r="D124" s="14"/>
      <c r="E124" s="14"/>
      <c r="F124" s="13"/>
      <c r="G124" s="254"/>
      <c r="H124" s="10"/>
      <c r="I124"/>
    </row>
    <row r="125" spans="1:9" ht="45">
      <c r="A125" s="8" t="s">
        <v>200</v>
      </c>
      <c r="B125" s="2" t="s">
        <v>201</v>
      </c>
      <c r="C125" s="16" t="s">
        <v>1250</v>
      </c>
      <c r="D125" s="268">
        <v>0</v>
      </c>
      <c r="E125" s="14" t="s">
        <v>2286</v>
      </c>
      <c r="F125" s="13"/>
      <c r="G125" s="254"/>
      <c r="H125" s="179"/>
    </row>
    <row r="126" spans="1:9" ht="31.5" hidden="1">
      <c r="A126" s="61" t="s">
        <v>202</v>
      </c>
      <c r="B126" s="2" t="s">
        <v>594</v>
      </c>
      <c r="C126" s="36"/>
      <c r="D126" s="14"/>
      <c r="E126" s="14"/>
      <c r="F126" s="13"/>
      <c r="G126" s="254"/>
      <c r="H126" s="10"/>
      <c r="I126"/>
    </row>
    <row r="127" spans="1:9" ht="31.5">
      <c r="A127" s="8" t="s">
        <v>203</v>
      </c>
      <c r="B127" s="2" t="s">
        <v>595</v>
      </c>
      <c r="C127" s="75" t="s">
        <v>1251</v>
      </c>
      <c r="D127" s="268">
        <v>0</v>
      </c>
      <c r="E127" s="14" t="s">
        <v>2286</v>
      </c>
      <c r="F127" s="13"/>
      <c r="G127" s="254"/>
      <c r="H127" s="179"/>
    </row>
    <row r="128" spans="1:9" ht="31.5" hidden="1">
      <c r="A128" s="61" t="s">
        <v>204</v>
      </c>
      <c r="B128" s="2" t="s">
        <v>597</v>
      </c>
      <c r="C128" s="13"/>
      <c r="D128" s="14"/>
      <c r="E128" s="14"/>
      <c r="F128" s="13"/>
      <c r="G128" s="14"/>
      <c r="H128" s="10"/>
      <c r="I128"/>
    </row>
    <row r="129" spans="1:9" ht="31.5" hidden="1">
      <c r="A129" s="61" t="s">
        <v>205</v>
      </c>
      <c r="B129" s="4" t="s">
        <v>598</v>
      </c>
      <c r="C129" s="13"/>
      <c r="D129" s="14"/>
      <c r="E129" s="14"/>
      <c r="F129" s="13"/>
      <c r="G129" s="14"/>
      <c r="H129" s="10"/>
      <c r="I129"/>
    </row>
    <row r="130" spans="1:9" ht="30" hidden="1">
      <c r="A130" s="61" t="s">
        <v>206</v>
      </c>
      <c r="B130" s="39" t="s">
        <v>599</v>
      </c>
      <c r="C130" s="13"/>
      <c r="D130" s="14"/>
      <c r="E130" s="14"/>
      <c r="F130" s="13"/>
      <c r="G130" s="14"/>
      <c r="H130" s="10"/>
      <c r="I130"/>
    </row>
    <row r="131" spans="1:9" ht="15.75">
      <c r="A131" s="8" t="s">
        <v>20</v>
      </c>
      <c r="B131" s="299" t="s">
        <v>207</v>
      </c>
      <c r="C131" s="300"/>
      <c r="D131" s="335"/>
      <c r="E131" s="300"/>
      <c r="F131" s="300"/>
      <c r="G131" s="301"/>
      <c r="H131" s="179"/>
    </row>
    <row r="132" spans="1:9" ht="47.25" hidden="1">
      <c r="A132" s="61" t="s">
        <v>208</v>
      </c>
      <c r="B132" s="2" t="s">
        <v>209</v>
      </c>
      <c r="C132" s="13"/>
      <c r="D132" s="14"/>
      <c r="E132" s="14"/>
      <c r="F132" s="13"/>
      <c r="G132" s="14"/>
      <c r="H132" s="10"/>
      <c r="I132"/>
    </row>
    <row r="133" spans="1:9" ht="31.5" hidden="1">
      <c r="A133" s="61" t="s">
        <v>210</v>
      </c>
      <c r="B133" s="2" t="s">
        <v>211</v>
      </c>
      <c r="C133" s="13"/>
      <c r="D133" s="14"/>
      <c r="E133" s="14"/>
      <c r="F133" s="13"/>
      <c r="G133" s="14"/>
      <c r="H133" s="10"/>
      <c r="I133"/>
    </row>
    <row r="134" spans="1:9" ht="31.5" hidden="1">
      <c r="A134" s="61" t="s">
        <v>212</v>
      </c>
      <c r="B134" s="2" t="s">
        <v>213</v>
      </c>
      <c r="C134" s="13"/>
      <c r="D134" s="14"/>
      <c r="E134" s="14"/>
      <c r="F134" s="13"/>
      <c r="G134" s="14"/>
      <c r="H134" s="10"/>
      <c r="I134"/>
    </row>
    <row r="135" spans="1:9" ht="45">
      <c r="A135" s="8" t="s">
        <v>214</v>
      </c>
      <c r="B135" s="6" t="s">
        <v>215</v>
      </c>
      <c r="C135" s="13" t="s">
        <v>2127</v>
      </c>
      <c r="D135" s="268">
        <v>0</v>
      </c>
      <c r="E135" s="14" t="s">
        <v>2290</v>
      </c>
      <c r="F135" s="13"/>
      <c r="G135" s="254"/>
      <c r="H135" s="179"/>
    </row>
    <row r="136" spans="1:9" ht="47.25" hidden="1">
      <c r="A136" s="61" t="s">
        <v>216</v>
      </c>
      <c r="B136" s="2" t="s">
        <v>603</v>
      </c>
      <c r="C136" s="13"/>
      <c r="D136" s="14"/>
      <c r="E136" s="14"/>
      <c r="F136" s="13"/>
      <c r="G136" s="14"/>
      <c r="H136" s="10"/>
      <c r="I136"/>
    </row>
    <row r="137" spans="1:9" ht="15.75" hidden="1">
      <c r="A137" s="61" t="s">
        <v>21</v>
      </c>
      <c r="B137" s="299" t="s">
        <v>22</v>
      </c>
      <c r="C137" s="300"/>
      <c r="D137" s="300"/>
      <c r="E137" s="300"/>
      <c r="F137" s="300"/>
      <c r="G137" s="305"/>
      <c r="H137" s="10"/>
      <c r="I137"/>
    </row>
    <row r="138" spans="1:9" ht="47.25" hidden="1">
      <c r="A138" s="61" t="s">
        <v>217</v>
      </c>
      <c r="B138" s="2" t="s">
        <v>604</v>
      </c>
      <c r="C138" s="13"/>
      <c r="D138" s="14"/>
      <c r="E138" s="14"/>
      <c r="F138" s="13"/>
      <c r="G138" s="14"/>
      <c r="H138" s="10"/>
      <c r="I138"/>
    </row>
    <row r="139" spans="1:9" ht="47.25" hidden="1">
      <c r="A139" s="61" t="s">
        <v>218</v>
      </c>
      <c r="B139" s="2" t="s">
        <v>605</v>
      </c>
      <c r="C139" s="13"/>
      <c r="D139" s="14"/>
      <c r="E139" s="14"/>
      <c r="F139" s="13"/>
      <c r="G139" s="14"/>
      <c r="H139" s="10"/>
      <c r="I139"/>
    </row>
    <row r="140" spans="1:9" ht="31.5" hidden="1">
      <c r="A140" s="61" t="s">
        <v>219</v>
      </c>
      <c r="B140" s="2" t="s">
        <v>220</v>
      </c>
      <c r="C140" s="13"/>
      <c r="D140" s="14"/>
      <c r="E140" s="14"/>
      <c r="F140" s="13"/>
      <c r="G140" s="14"/>
      <c r="H140" s="10"/>
      <c r="I140"/>
    </row>
    <row r="141" spans="1:9" ht="31.5" hidden="1">
      <c r="A141" s="61" t="s">
        <v>221</v>
      </c>
      <c r="B141" s="2" t="s">
        <v>222</v>
      </c>
      <c r="C141" s="13"/>
      <c r="D141" s="14"/>
      <c r="E141" s="14"/>
      <c r="F141" s="13"/>
      <c r="G141" s="14"/>
      <c r="H141" s="10"/>
      <c r="I141"/>
    </row>
    <row r="142" spans="1:9" ht="15.75" hidden="1">
      <c r="A142" s="61" t="s">
        <v>23</v>
      </c>
      <c r="B142" s="299" t="s">
        <v>24</v>
      </c>
      <c r="C142" s="300"/>
      <c r="D142" s="300"/>
      <c r="E142" s="300"/>
      <c r="F142" s="300"/>
      <c r="G142" s="305"/>
      <c r="H142" s="10"/>
      <c r="I142"/>
    </row>
    <row r="143" spans="1:9" ht="47.25" hidden="1">
      <c r="A143" s="61" t="s">
        <v>223</v>
      </c>
      <c r="B143" s="2" t="s">
        <v>606</v>
      </c>
      <c r="C143" s="13"/>
      <c r="D143" s="14"/>
      <c r="E143" s="14"/>
      <c r="F143" s="13"/>
      <c r="G143" s="14"/>
      <c r="H143" s="10"/>
      <c r="I143"/>
    </row>
    <row r="144" spans="1:9" ht="47.25" hidden="1">
      <c r="A144" s="61" t="s">
        <v>224</v>
      </c>
      <c r="B144" s="2" t="s">
        <v>225</v>
      </c>
      <c r="C144" s="13"/>
      <c r="D144" s="14"/>
      <c r="E144" s="14"/>
      <c r="F144" s="13"/>
      <c r="G144" s="14"/>
      <c r="H144" s="10"/>
      <c r="I144"/>
    </row>
    <row r="145" spans="1:8" customFormat="1" ht="47.25" hidden="1">
      <c r="A145" s="61" t="s">
        <v>226</v>
      </c>
      <c r="B145" s="2" t="s">
        <v>2135</v>
      </c>
      <c r="C145" s="13"/>
      <c r="D145" s="14"/>
      <c r="E145" s="14"/>
      <c r="F145" s="13"/>
      <c r="G145" s="14"/>
      <c r="H145" s="10"/>
    </row>
    <row r="146" spans="1:8" customFormat="1" ht="15.75" hidden="1">
      <c r="A146" s="61" t="s">
        <v>25</v>
      </c>
      <c r="B146" s="299" t="s">
        <v>26</v>
      </c>
      <c r="C146" s="300"/>
      <c r="D146" s="300"/>
      <c r="E146" s="300"/>
      <c r="F146" s="300"/>
      <c r="G146" s="305"/>
      <c r="H146" s="10"/>
    </row>
    <row r="147" spans="1:8" customFormat="1" ht="31.5" hidden="1">
      <c r="A147" s="61" t="s">
        <v>227</v>
      </c>
      <c r="B147" s="2" t="s">
        <v>228</v>
      </c>
      <c r="C147" s="13"/>
      <c r="D147" s="14"/>
      <c r="E147" s="14"/>
      <c r="F147" s="13"/>
      <c r="G147" s="14"/>
      <c r="H147" s="10"/>
    </row>
    <row r="148" spans="1:8" customFormat="1" ht="47.25" hidden="1">
      <c r="A148" s="61" t="s">
        <v>229</v>
      </c>
      <c r="B148" s="2" t="s">
        <v>230</v>
      </c>
      <c r="C148" s="13"/>
      <c r="D148" s="14"/>
      <c r="E148" s="14"/>
      <c r="F148" s="13"/>
      <c r="G148" s="14"/>
      <c r="H148" s="10"/>
    </row>
    <row r="149" spans="1:8" customFormat="1" ht="30" hidden="1">
      <c r="A149" s="61" t="s">
        <v>231</v>
      </c>
      <c r="B149" s="41" t="s">
        <v>607</v>
      </c>
      <c r="C149" s="13"/>
      <c r="D149" s="14"/>
      <c r="E149" s="14"/>
      <c r="F149" s="13"/>
      <c r="G149" s="14"/>
      <c r="H149" s="10"/>
    </row>
    <row r="150" spans="1:8" customFormat="1" ht="30" hidden="1">
      <c r="A150" s="61" t="s">
        <v>232</v>
      </c>
      <c r="B150" s="41" t="s">
        <v>608</v>
      </c>
      <c r="C150" s="13"/>
      <c r="D150" s="14"/>
      <c r="E150" s="14"/>
      <c r="F150" s="13"/>
      <c r="G150" s="14"/>
      <c r="H150" s="10"/>
    </row>
    <row r="151" spans="1:8" customFormat="1" ht="15.75" hidden="1">
      <c r="A151" s="61" t="s">
        <v>27</v>
      </c>
      <c r="B151" s="299" t="s">
        <v>233</v>
      </c>
      <c r="C151" s="300"/>
      <c r="D151" s="300"/>
      <c r="E151" s="300"/>
      <c r="F151" s="300"/>
      <c r="G151" s="305"/>
      <c r="H151" s="10"/>
    </row>
    <row r="152" spans="1:8" customFormat="1" ht="47.25" hidden="1">
      <c r="A152" s="61" t="s">
        <v>234</v>
      </c>
      <c r="B152" s="2" t="s">
        <v>609</v>
      </c>
      <c r="C152" s="13"/>
      <c r="D152" s="14"/>
      <c r="E152" s="14"/>
      <c r="F152" s="13"/>
      <c r="G152" s="14"/>
      <c r="H152" s="10"/>
    </row>
    <row r="153" spans="1:8" customFormat="1" ht="47.25" hidden="1">
      <c r="A153" s="61" t="s">
        <v>235</v>
      </c>
      <c r="B153" s="2" t="s">
        <v>236</v>
      </c>
      <c r="C153" s="13"/>
      <c r="D153" s="14"/>
      <c r="E153" s="14"/>
      <c r="F153" s="13"/>
      <c r="G153" s="14"/>
      <c r="H153" s="10"/>
    </row>
    <row r="154" spans="1:8" customFormat="1" ht="47.25" hidden="1">
      <c r="A154" s="61" t="s">
        <v>237</v>
      </c>
      <c r="B154" s="84" t="s">
        <v>238</v>
      </c>
      <c r="C154" s="13"/>
      <c r="D154" s="14"/>
      <c r="E154" s="14"/>
      <c r="F154" s="13"/>
      <c r="G154" s="14"/>
      <c r="H154" s="10"/>
    </row>
    <row r="155" spans="1:8" customFormat="1" ht="15.75" hidden="1">
      <c r="A155" s="61" t="s">
        <v>28</v>
      </c>
      <c r="B155" s="299" t="s">
        <v>29</v>
      </c>
      <c r="C155" s="300"/>
      <c r="D155" s="300"/>
      <c r="E155" s="300"/>
      <c r="F155" s="300"/>
      <c r="G155" s="305"/>
      <c r="H155" s="10"/>
    </row>
    <row r="156" spans="1:8" customFormat="1" ht="31.5" hidden="1">
      <c r="A156" s="61" t="s">
        <v>239</v>
      </c>
      <c r="B156" s="4" t="s">
        <v>610</v>
      </c>
      <c r="C156" s="13"/>
      <c r="D156" s="14"/>
      <c r="E156" s="14"/>
      <c r="F156" s="13"/>
      <c r="G156" s="14"/>
      <c r="H156" s="10"/>
    </row>
    <row r="157" spans="1:8" customFormat="1" ht="47.25" hidden="1">
      <c r="A157" s="61" t="s">
        <v>240</v>
      </c>
      <c r="B157" s="4" t="s">
        <v>241</v>
      </c>
      <c r="C157" s="13"/>
      <c r="D157" s="14"/>
      <c r="E157" s="14"/>
      <c r="F157" s="13"/>
      <c r="G157" s="14"/>
      <c r="H157" s="10"/>
    </row>
    <row r="158" spans="1:8" customFormat="1" ht="47.25" hidden="1">
      <c r="A158" s="61" t="s">
        <v>242</v>
      </c>
      <c r="B158" s="4" t="s">
        <v>611</v>
      </c>
      <c r="C158" s="13"/>
      <c r="D158" s="14"/>
      <c r="E158" s="14"/>
      <c r="F158" s="13"/>
      <c r="G158" s="14"/>
      <c r="H158" s="10"/>
    </row>
    <row r="159" spans="1:8" customFormat="1" ht="15.75" hidden="1">
      <c r="A159" s="61" t="s">
        <v>612</v>
      </c>
      <c r="B159" s="299" t="s">
        <v>243</v>
      </c>
      <c r="C159" s="300"/>
      <c r="D159" s="300"/>
      <c r="E159" s="300"/>
      <c r="F159" s="300"/>
      <c r="G159" s="305"/>
      <c r="H159" s="10"/>
    </row>
    <row r="160" spans="1:8" customFormat="1" ht="63" hidden="1">
      <c r="A160" s="61" t="s">
        <v>244</v>
      </c>
      <c r="B160" s="2" t="s">
        <v>613</v>
      </c>
      <c r="C160" s="13"/>
      <c r="D160" s="14"/>
      <c r="E160" s="14"/>
      <c r="F160" s="13"/>
      <c r="G160" s="14"/>
      <c r="H160" s="10"/>
    </row>
    <row r="161" spans="1:9" ht="63" hidden="1">
      <c r="A161" s="61" t="s">
        <v>245</v>
      </c>
      <c r="B161" s="2" t="s">
        <v>614</v>
      </c>
      <c r="C161" s="13"/>
      <c r="D161" s="14"/>
      <c r="E161" s="14"/>
      <c r="F161" s="13"/>
      <c r="G161" s="14"/>
      <c r="H161" s="10"/>
      <c r="I161"/>
    </row>
    <row r="162" spans="1:9" ht="63" hidden="1">
      <c r="A162" s="61" t="s">
        <v>246</v>
      </c>
      <c r="B162" s="2" t="s">
        <v>247</v>
      </c>
      <c r="C162" s="13"/>
      <c r="D162" s="14"/>
      <c r="E162" s="14"/>
      <c r="F162" s="13"/>
      <c r="G162" s="14"/>
      <c r="H162" s="10"/>
      <c r="I162"/>
    </row>
    <row r="163" spans="1:9" ht="31.5" hidden="1">
      <c r="A163" s="61" t="s">
        <v>248</v>
      </c>
      <c r="B163" s="2" t="s">
        <v>615</v>
      </c>
      <c r="C163" s="13"/>
      <c r="D163" s="14"/>
      <c r="E163" s="14"/>
      <c r="F163" s="13"/>
      <c r="G163" s="14"/>
      <c r="H163" s="10"/>
      <c r="I163"/>
    </row>
    <row r="164" spans="1:9" ht="63" hidden="1">
      <c r="A164" s="61" t="s">
        <v>249</v>
      </c>
      <c r="B164" s="2" t="s">
        <v>250</v>
      </c>
      <c r="C164" s="13"/>
      <c r="D164" s="14"/>
      <c r="E164" s="14"/>
      <c r="F164" s="13"/>
      <c r="G164" s="14"/>
      <c r="H164" s="10"/>
      <c r="I164"/>
    </row>
    <row r="165" spans="1:9" ht="47.25" hidden="1">
      <c r="A165" s="61" t="s">
        <v>251</v>
      </c>
      <c r="B165" s="2" t="s">
        <v>616</v>
      </c>
      <c r="C165" s="13"/>
      <c r="D165" s="14"/>
      <c r="E165" s="14"/>
      <c r="F165" s="13"/>
      <c r="G165" s="14"/>
      <c r="H165" s="10"/>
      <c r="I165"/>
    </row>
    <row r="166" spans="1:9" ht="63" hidden="1">
      <c r="A166" s="61" t="s">
        <v>252</v>
      </c>
      <c r="B166" s="2" t="s">
        <v>253</v>
      </c>
      <c r="C166" s="13"/>
      <c r="D166" s="14"/>
      <c r="E166" s="14"/>
      <c r="F166" s="13"/>
      <c r="G166" s="14"/>
      <c r="H166" s="10"/>
      <c r="I166"/>
    </row>
    <row r="167" spans="1:9" ht="78.75" hidden="1">
      <c r="A167" s="61" t="s">
        <v>254</v>
      </c>
      <c r="B167" s="2" t="s">
        <v>617</v>
      </c>
      <c r="C167" s="13"/>
      <c r="D167" s="14"/>
      <c r="E167" s="14"/>
      <c r="F167" s="13"/>
      <c r="G167" s="14"/>
      <c r="H167" s="10"/>
      <c r="I167"/>
    </row>
    <row r="168" spans="1:9" ht="47.25" hidden="1">
      <c r="A168" s="61" t="s">
        <v>255</v>
      </c>
      <c r="B168" s="4" t="s">
        <v>618</v>
      </c>
      <c r="C168" s="13"/>
      <c r="D168" s="14"/>
      <c r="E168" s="14"/>
      <c r="F168" s="13"/>
      <c r="G168" s="14"/>
      <c r="H168" s="10"/>
      <c r="I168"/>
    </row>
    <row r="169" spans="1:9" ht="47.25" hidden="1">
      <c r="A169" s="61" t="s">
        <v>256</v>
      </c>
      <c r="B169" s="2" t="s">
        <v>619</v>
      </c>
      <c r="C169" s="13"/>
      <c r="D169" s="14"/>
      <c r="E169" s="14"/>
      <c r="F169" s="13"/>
      <c r="G169" s="14"/>
      <c r="H169" s="10"/>
      <c r="I169"/>
    </row>
    <row r="170" spans="1:9" ht="47.25" hidden="1">
      <c r="A170" s="61" t="s">
        <v>257</v>
      </c>
      <c r="B170" s="2" t="s">
        <v>620</v>
      </c>
      <c r="C170" s="13"/>
      <c r="D170" s="14"/>
      <c r="E170" s="14"/>
      <c r="F170" s="13"/>
      <c r="G170" s="14"/>
      <c r="H170" s="10"/>
      <c r="I170"/>
    </row>
    <row r="171" spans="1:9" ht="47.25" hidden="1">
      <c r="A171" s="61" t="s">
        <v>258</v>
      </c>
      <c r="B171" s="2" t="s">
        <v>621</v>
      </c>
      <c r="C171" s="13"/>
      <c r="D171" s="14"/>
      <c r="E171" s="14"/>
      <c r="F171" s="13"/>
      <c r="G171" s="14"/>
      <c r="H171" s="10"/>
      <c r="I171"/>
    </row>
    <row r="172" spans="1:9" ht="47.25" hidden="1">
      <c r="A172" s="61" t="s">
        <v>259</v>
      </c>
      <c r="B172" s="2" t="s">
        <v>622</v>
      </c>
      <c r="C172" s="13"/>
      <c r="D172" s="14"/>
      <c r="E172" s="14"/>
      <c r="F172" s="13"/>
      <c r="G172" s="14"/>
      <c r="H172" s="10"/>
      <c r="I172"/>
    </row>
    <row r="173" spans="1:9" ht="47.25" hidden="1">
      <c r="A173" s="61" t="s">
        <v>260</v>
      </c>
      <c r="B173" s="2" t="s">
        <v>623</v>
      </c>
      <c r="C173" s="13"/>
      <c r="D173" s="14"/>
      <c r="E173" s="14"/>
      <c r="F173" s="13"/>
      <c r="G173" s="14"/>
      <c r="H173" s="10"/>
      <c r="I173"/>
    </row>
    <row r="174" spans="1:9" ht="30" hidden="1">
      <c r="A174" s="61" t="s">
        <v>1790</v>
      </c>
      <c r="B174" s="13" t="s">
        <v>1791</v>
      </c>
      <c r="C174" s="13"/>
      <c r="D174" s="14"/>
      <c r="E174" s="14"/>
      <c r="F174" s="13"/>
      <c r="G174" s="125"/>
      <c r="H174" s="10"/>
      <c r="I174"/>
    </row>
    <row r="175" spans="1:9" ht="30" hidden="1">
      <c r="A175" s="61" t="s">
        <v>1795</v>
      </c>
      <c r="B175" s="13" t="s">
        <v>1796</v>
      </c>
      <c r="C175" s="13"/>
      <c r="D175" s="14"/>
      <c r="E175" s="14"/>
      <c r="F175" s="13"/>
      <c r="G175" s="125"/>
      <c r="H175" s="10"/>
      <c r="I175"/>
    </row>
    <row r="176" spans="1:9" ht="18.75">
      <c r="A176" s="8"/>
      <c r="B176" s="302" t="s">
        <v>261</v>
      </c>
      <c r="C176" s="303"/>
      <c r="D176" s="336"/>
      <c r="E176" s="303"/>
      <c r="F176" s="303"/>
      <c r="G176" s="304"/>
      <c r="H176" s="179">
        <f>H177+H181+H198+H216</f>
        <v>0</v>
      </c>
      <c r="I176" s="179">
        <f>I177+I181+I198+I216</f>
        <v>32</v>
      </c>
    </row>
    <row r="177" spans="1:9" ht="15.75">
      <c r="A177" s="8" t="s">
        <v>30</v>
      </c>
      <c r="B177" s="299" t="s">
        <v>31</v>
      </c>
      <c r="C177" s="300"/>
      <c r="D177" s="335"/>
      <c r="E177" s="300"/>
      <c r="F177" s="300"/>
      <c r="G177" s="301"/>
      <c r="H177" s="179">
        <f>SUM(D178)</f>
        <v>0</v>
      </c>
      <c r="I177" s="165">
        <f>COUNT(D178)*2</f>
        <v>2</v>
      </c>
    </row>
    <row r="178" spans="1:9" ht="45">
      <c r="A178" s="8" t="s">
        <v>262</v>
      </c>
      <c r="B178" s="2" t="s">
        <v>263</v>
      </c>
      <c r="C178" s="33" t="s">
        <v>1252</v>
      </c>
      <c r="D178" s="271">
        <v>0</v>
      </c>
      <c r="E178" s="32" t="s">
        <v>2305</v>
      </c>
      <c r="F178" s="13"/>
      <c r="G178" s="254"/>
      <c r="H178" s="179"/>
    </row>
    <row r="179" spans="1:9" ht="31.5" hidden="1">
      <c r="A179" s="61" t="s">
        <v>264</v>
      </c>
      <c r="B179" s="2" t="s">
        <v>265</v>
      </c>
      <c r="C179" s="13"/>
      <c r="D179" s="14"/>
      <c r="E179" s="14"/>
      <c r="F179" s="13"/>
      <c r="G179" s="14"/>
      <c r="H179" s="10"/>
      <c r="I179"/>
    </row>
    <row r="180" spans="1:9" ht="31.5" hidden="1">
      <c r="A180" s="61" t="s">
        <v>266</v>
      </c>
      <c r="B180" s="2" t="s">
        <v>267</v>
      </c>
      <c r="C180" s="13"/>
      <c r="D180" s="14"/>
      <c r="E180" s="14"/>
      <c r="F180" s="13"/>
      <c r="G180" s="14"/>
      <c r="H180" s="10"/>
      <c r="I180"/>
    </row>
    <row r="181" spans="1:9" ht="15.75">
      <c r="A181" s="8" t="s">
        <v>32</v>
      </c>
      <c r="B181" s="299" t="s">
        <v>268</v>
      </c>
      <c r="C181" s="300"/>
      <c r="D181" s="335"/>
      <c r="E181" s="300"/>
      <c r="F181" s="300"/>
      <c r="G181" s="301"/>
      <c r="H181" s="179">
        <f>SUM(D183)</f>
        <v>0</v>
      </c>
      <c r="I181" s="165">
        <f>COUNT(D183)*2</f>
        <v>2</v>
      </c>
    </row>
    <row r="182" spans="1:9" ht="47.25" hidden="1">
      <c r="A182" s="61" t="s">
        <v>269</v>
      </c>
      <c r="B182" s="2" t="s">
        <v>629</v>
      </c>
      <c r="C182" s="13"/>
      <c r="D182" s="14"/>
      <c r="E182" s="14"/>
      <c r="F182" s="13"/>
      <c r="G182" s="14"/>
      <c r="H182" s="10"/>
      <c r="I182"/>
    </row>
    <row r="183" spans="1:9" ht="45">
      <c r="A183" s="8" t="s">
        <v>2594</v>
      </c>
      <c r="B183" s="13" t="s">
        <v>271</v>
      </c>
      <c r="C183" s="18" t="s">
        <v>1253</v>
      </c>
      <c r="D183" s="268">
        <v>0</v>
      </c>
      <c r="E183" s="14" t="s">
        <v>2284</v>
      </c>
      <c r="F183" s="13"/>
      <c r="G183" s="254"/>
      <c r="H183" s="179"/>
    </row>
    <row r="184" spans="1:9" ht="31.5" hidden="1">
      <c r="A184" s="61" t="s">
        <v>272</v>
      </c>
      <c r="B184" s="2" t="s">
        <v>1009</v>
      </c>
      <c r="C184" s="13"/>
      <c r="D184" s="14"/>
      <c r="E184" s="14"/>
      <c r="F184" s="13"/>
      <c r="G184" s="14"/>
      <c r="H184" s="10"/>
      <c r="I184"/>
    </row>
    <row r="185" spans="1:9" ht="15.75" hidden="1">
      <c r="A185" s="61" t="s">
        <v>33</v>
      </c>
      <c r="B185" s="299" t="s">
        <v>34</v>
      </c>
      <c r="C185" s="300"/>
      <c r="D185" s="300"/>
      <c r="E185" s="300"/>
      <c r="F185" s="300"/>
      <c r="G185" s="305"/>
      <c r="H185" s="10"/>
      <c r="I185"/>
    </row>
    <row r="186" spans="1:9" ht="31.5" hidden="1">
      <c r="A186" s="61" t="s">
        <v>273</v>
      </c>
      <c r="B186" s="2" t="s">
        <v>274</v>
      </c>
      <c r="C186" s="13"/>
      <c r="D186" s="14"/>
      <c r="E186" s="14"/>
      <c r="F186" s="13"/>
      <c r="G186" s="14"/>
      <c r="H186" s="10"/>
      <c r="I186"/>
    </row>
    <row r="187" spans="1:9" ht="45" hidden="1">
      <c r="A187" s="61" t="s">
        <v>275</v>
      </c>
      <c r="B187" s="41" t="s">
        <v>276</v>
      </c>
      <c r="C187" s="13"/>
      <c r="D187" s="14"/>
      <c r="E187" s="14"/>
      <c r="F187" s="13"/>
      <c r="G187" s="14"/>
      <c r="H187" s="10"/>
      <c r="I187"/>
    </row>
    <row r="188" spans="1:9" ht="47.25" hidden="1">
      <c r="A188" s="61" t="s">
        <v>277</v>
      </c>
      <c r="B188" s="2" t="s">
        <v>278</v>
      </c>
      <c r="C188" s="13"/>
      <c r="D188" s="14"/>
      <c r="E188" s="14"/>
      <c r="F188" s="13"/>
      <c r="G188" s="14"/>
      <c r="H188" s="10"/>
      <c r="I188"/>
    </row>
    <row r="189" spans="1:9" ht="15.75" hidden="1">
      <c r="A189" s="61" t="s">
        <v>279</v>
      </c>
      <c r="B189" s="2" t="s">
        <v>637</v>
      </c>
      <c r="C189" s="13"/>
      <c r="D189" s="14"/>
      <c r="E189" s="14"/>
      <c r="F189" s="13"/>
      <c r="G189" s="14"/>
      <c r="H189" s="10"/>
      <c r="I189"/>
    </row>
    <row r="190" spans="1:9" ht="15.75" hidden="1">
      <c r="A190" s="61" t="s">
        <v>35</v>
      </c>
      <c r="B190" s="299" t="s">
        <v>280</v>
      </c>
      <c r="C190" s="300"/>
      <c r="D190" s="300"/>
      <c r="E190" s="300"/>
      <c r="F190" s="300"/>
      <c r="G190" s="305"/>
      <c r="H190" s="10"/>
      <c r="I190"/>
    </row>
    <row r="191" spans="1:9" ht="31.5" hidden="1">
      <c r="A191" s="61" t="s">
        <v>281</v>
      </c>
      <c r="B191" s="2" t="s">
        <v>282</v>
      </c>
      <c r="C191" s="13"/>
      <c r="D191" s="14"/>
      <c r="E191" s="14"/>
      <c r="F191" s="13"/>
      <c r="G191" s="14"/>
      <c r="H191" s="10"/>
      <c r="I191"/>
    </row>
    <row r="192" spans="1:9" ht="31.5" hidden="1">
      <c r="A192" s="61" t="s">
        <v>283</v>
      </c>
      <c r="B192" s="2" t="s">
        <v>284</v>
      </c>
      <c r="C192" s="13"/>
      <c r="D192" s="14"/>
      <c r="E192" s="14"/>
      <c r="F192" s="13"/>
      <c r="G192" s="14"/>
      <c r="H192" s="10"/>
      <c r="I192"/>
    </row>
    <row r="193" spans="1:9" ht="31.5" hidden="1">
      <c r="A193" s="61" t="s">
        <v>285</v>
      </c>
      <c r="B193" s="2" t="s">
        <v>286</v>
      </c>
      <c r="C193" s="13"/>
      <c r="D193" s="14"/>
      <c r="E193" s="14"/>
      <c r="F193" s="13"/>
      <c r="G193" s="14"/>
      <c r="H193" s="10"/>
      <c r="I193"/>
    </row>
    <row r="194" spans="1:9" ht="31.5" hidden="1">
      <c r="A194" s="61" t="s">
        <v>287</v>
      </c>
      <c r="B194" s="2" t="s">
        <v>647</v>
      </c>
      <c r="C194" s="13"/>
      <c r="D194" s="14"/>
      <c r="E194" s="14"/>
      <c r="F194" s="13"/>
      <c r="G194" s="14"/>
      <c r="H194" s="10"/>
      <c r="I194"/>
    </row>
    <row r="195" spans="1:9" ht="30" hidden="1">
      <c r="A195" s="61" t="s">
        <v>288</v>
      </c>
      <c r="B195" s="13" t="s">
        <v>289</v>
      </c>
      <c r="C195" s="13"/>
      <c r="D195" s="14"/>
      <c r="E195" s="14"/>
      <c r="F195" s="13"/>
      <c r="G195" s="14"/>
      <c r="H195" s="10"/>
      <c r="I195"/>
    </row>
    <row r="196" spans="1:9" ht="30" hidden="1">
      <c r="A196" s="61" t="s">
        <v>290</v>
      </c>
      <c r="B196" s="41" t="s">
        <v>291</v>
      </c>
      <c r="C196" s="13"/>
      <c r="D196" s="14"/>
      <c r="E196" s="14"/>
      <c r="F196" s="13"/>
      <c r="G196" s="14"/>
      <c r="H196" s="10"/>
      <c r="I196"/>
    </row>
    <row r="197" spans="1:9" ht="30" hidden="1">
      <c r="A197" s="61" t="s">
        <v>292</v>
      </c>
      <c r="B197" s="41" t="s">
        <v>293</v>
      </c>
      <c r="C197" s="13"/>
      <c r="D197" s="14"/>
      <c r="E197" s="14"/>
      <c r="F197" s="13"/>
      <c r="G197" s="14"/>
      <c r="H197" s="10"/>
      <c r="I197"/>
    </row>
    <row r="198" spans="1:9" ht="15.75">
      <c r="A198" s="8" t="s">
        <v>36</v>
      </c>
      <c r="B198" s="299" t="s">
        <v>294</v>
      </c>
      <c r="C198" s="300"/>
      <c r="D198" s="335"/>
      <c r="E198" s="300"/>
      <c r="F198" s="300"/>
      <c r="G198" s="301"/>
      <c r="H198" s="179">
        <f>SUM(D202:D203)</f>
        <v>0</v>
      </c>
      <c r="I198" s="165">
        <f>COUNT(D202:D203)*2</f>
        <v>4</v>
      </c>
    </row>
    <row r="199" spans="1:9" ht="47.25" hidden="1">
      <c r="A199" s="61" t="s">
        <v>295</v>
      </c>
      <c r="B199" s="2" t="s">
        <v>654</v>
      </c>
      <c r="C199" s="13"/>
      <c r="D199" s="14"/>
      <c r="E199" s="14"/>
      <c r="F199" s="13"/>
      <c r="G199" s="14"/>
      <c r="H199" s="10"/>
      <c r="I199"/>
    </row>
    <row r="200" spans="1:9" ht="31.5" hidden="1">
      <c r="A200" s="61" t="s">
        <v>296</v>
      </c>
      <c r="B200" s="2" t="s">
        <v>656</v>
      </c>
      <c r="C200" s="13"/>
      <c r="D200" s="14"/>
      <c r="E200" s="14"/>
      <c r="F200" s="13"/>
      <c r="G200" s="14"/>
      <c r="H200" s="10"/>
      <c r="I200"/>
    </row>
    <row r="201" spans="1:9" ht="31.5" hidden="1">
      <c r="A201" s="61" t="s">
        <v>297</v>
      </c>
      <c r="B201" s="6" t="s">
        <v>298</v>
      </c>
      <c r="C201" s="13"/>
      <c r="D201" s="14"/>
      <c r="E201" s="14"/>
      <c r="F201" s="13"/>
      <c r="G201" s="14"/>
      <c r="H201" s="10"/>
      <c r="I201"/>
    </row>
    <row r="202" spans="1:9" ht="31.5">
      <c r="A202" s="8" t="s">
        <v>299</v>
      </c>
      <c r="B202" s="4" t="s">
        <v>300</v>
      </c>
      <c r="C202" s="13" t="s">
        <v>1030</v>
      </c>
      <c r="D202" s="268">
        <v>0</v>
      </c>
      <c r="E202" s="24" t="s">
        <v>2290</v>
      </c>
      <c r="F202" s="18" t="s">
        <v>1254</v>
      </c>
      <c r="G202" s="254"/>
      <c r="H202" s="179"/>
    </row>
    <row r="203" spans="1:9" ht="45">
      <c r="A203" s="8" t="s">
        <v>301</v>
      </c>
      <c r="B203" s="4" t="s">
        <v>302</v>
      </c>
      <c r="C203" s="18" t="s">
        <v>1255</v>
      </c>
      <c r="D203" s="268">
        <v>0</v>
      </c>
      <c r="E203" s="24" t="s">
        <v>2290</v>
      </c>
      <c r="F203" s="18" t="s">
        <v>1256</v>
      </c>
      <c r="G203" s="254"/>
      <c r="H203" s="179"/>
    </row>
    <row r="204" spans="1:9" ht="47.25" hidden="1">
      <c r="A204" s="61" t="s">
        <v>303</v>
      </c>
      <c r="B204" s="4" t="s">
        <v>304</v>
      </c>
      <c r="C204" s="13"/>
      <c r="D204" s="14"/>
      <c r="E204" s="14"/>
      <c r="F204" s="13"/>
      <c r="G204" s="14"/>
      <c r="H204" s="10"/>
      <c r="I204"/>
    </row>
    <row r="205" spans="1:9" ht="15.75" hidden="1">
      <c r="A205" s="61" t="s">
        <v>37</v>
      </c>
      <c r="B205" s="299" t="s">
        <v>305</v>
      </c>
      <c r="C205" s="300"/>
      <c r="D205" s="300"/>
      <c r="E205" s="300"/>
      <c r="F205" s="300"/>
      <c r="G205" s="305"/>
      <c r="H205" s="10"/>
      <c r="I205"/>
    </row>
    <row r="206" spans="1:9" ht="31.5" hidden="1">
      <c r="A206" s="61" t="s">
        <v>306</v>
      </c>
      <c r="B206" s="2" t="s">
        <v>662</v>
      </c>
      <c r="C206" s="13"/>
      <c r="D206" s="14"/>
      <c r="E206" s="14"/>
      <c r="F206" s="13"/>
      <c r="G206" s="14"/>
      <c r="H206" s="10"/>
      <c r="I206"/>
    </row>
    <row r="207" spans="1:9" ht="47.25" hidden="1">
      <c r="A207" s="61" t="s">
        <v>307</v>
      </c>
      <c r="B207" s="2" t="s">
        <v>308</v>
      </c>
      <c r="C207" s="13"/>
      <c r="D207" s="14"/>
      <c r="E207" s="14"/>
      <c r="F207" s="13"/>
      <c r="G207" s="14"/>
      <c r="H207" s="10"/>
      <c r="I207"/>
    </row>
    <row r="208" spans="1:9" ht="31.5" hidden="1">
      <c r="A208" s="61" t="s">
        <v>309</v>
      </c>
      <c r="B208" s="2" t="s">
        <v>663</v>
      </c>
      <c r="C208" s="13"/>
      <c r="D208" s="14"/>
      <c r="E208" s="14"/>
      <c r="F208" s="13"/>
      <c r="G208" s="14"/>
      <c r="H208" s="10"/>
      <c r="I208"/>
    </row>
    <row r="209" spans="1:9" ht="47.25" hidden="1">
      <c r="A209" s="61" t="s">
        <v>310</v>
      </c>
      <c r="B209" s="2" t="s">
        <v>1034</v>
      </c>
      <c r="C209" s="13"/>
      <c r="D209" s="14"/>
      <c r="E209" s="14"/>
      <c r="F209" s="13"/>
      <c r="G209" s="14"/>
      <c r="H209" s="10"/>
      <c r="I209"/>
    </row>
    <row r="210" spans="1:9" ht="15.75" hidden="1">
      <c r="A210" s="61" t="s">
        <v>38</v>
      </c>
      <c r="B210" s="299" t="s">
        <v>39</v>
      </c>
      <c r="C210" s="300"/>
      <c r="D210" s="300"/>
      <c r="E210" s="300"/>
      <c r="F210" s="300"/>
      <c r="G210" s="305"/>
      <c r="H210" s="10"/>
      <c r="I210"/>
    </row>
    <row r="211" spans="1:9" ht="31.5" hidden="1">
      <c r="A211" s="61" t="s">
        <v>312</v>
      </c>
      <c r="B211" s="2" t="s">
        <v>664</v>
      </c>
      <c r="C211" s="13"/>
      <c r="D211" s="14"/>
      <c r="E211" s="14"/>
      <c r="F211" s="13"/>
      <c r="G211" s="14"/>
      <c r="H211" s="10"/>
      <c r="I211"/>
    </row>
    <row r="212" spans="1:9" ht="31.5" hidden="1">
      <c r="A212" s="61" t="s">
        <v>313</v>
      </c>
      <c r="B212" s="2" t="s">
        <v>314</v>
      </c>
      <c r="C212" s="13"/>
      <c r="D212" s="14"/>
      <c r="E212" s="14"/>
      <c r="F212" s="13"/>
      <c r="G212" s="14"/>
      <c r="H212" s="10"/>
      <c r="I212"/>
    </row>
    <row r="213" spans="1:9" ht="31.5" hidden="1">
      <c r="A213" s="61" t="s">
        <v>315</v>
      </c>
      <c r="B213" s="2" t="s">
        <v>316</v>
      </c>
      <c r="C213" s="13"/>
      <c r="D213" s="14"/>
      <c r="E213" s="14"/>
      <c r="F213" s="13"/>
      <c r="G213" s="14"/>
      <c r="H213" s="10"/>
      <c r="I213"/>
    </row>
    <row r="214" spans="1:9" ht="47.25" hidden="1">
      <c r="A214" s="61" t="s">
        <v>317</v>
      </c>
      <c r="B214" s="6" t="s">
        <v>670</v>
      </c>
      <c r="C214" s="13"/>
      <c r="D214" s="14"/>
      <c r="E214" s="14"/>
      <c r="F214" s="13"/>
      <c r="G214" s="14"/>
      <c r="H214" s="10"/>
      <c r="I214"/>
    </row>
    <row r="215" spans="1:9" ht="31.5" hidden="1">
      <c r="A215" s="61" t="s">
        <v>318</v>
      </c>
      <c r="B215" s="2" t="s">
        <v>678</v>
      </c>
      <c r="C215" s="13"/>
      <c r="D215" s="14"/>
      <c r="E215" s="14"/>
      <c r="F215" s="13"/>
      <c r="G215" s="14"/>
      <c r="H215" s="10"/>
      <c r="I215"/>
    </row>
    <row r="216" spans="1:9" ht="15.75">
      <c r="A216" s="8" t="s">
        <v>40</v>
      </c>
      <c r="B216" s="299" t="s">
        <v>2370</v>
      </c>
      <c r="C216" s="300"/>
      <c r="D216" s="335"/>
      <c r="E216" s="300"/>
      <c r="F216" s="300"/>
      <c r="G216" s="301"/>
      <c r="H216" s="179">
        <f>SUM(D217:D228)</f>
        <v>0</v>
      </c>
      <c r="I216" s="165">
        <f>COUNT(D217:D228)*2</f>
        <v>24</v>
      </c>
    </row>
    <row r="217" spans="1:9" ht="150">
      <c r="A217" s="8" t="s">
        <v>320</v>
      </c>
      <c r="B217" s="2" t="s">
        <v>321</v>
      </c>
      <c r="C217" s="18" t="s">
        <v>1257</v>
      </c>
      <c r="D217" s="268">
        <v>0</v>
      </c>
      <c r="E217" s="24" t="s">
        <v>2305</v>
      </c>
      <c r="F217" s="18" t="s">
        <v>1258</v>
      </c>
      <c r="G217" s="254"/>
      <c r="H217" s="179"/>
    </row>
    <row r="218" spans="1:9" ht="60">
      <c r="A218" s="8"/>
      <c r="B218" s="2"/>
      <c r="C218" s="18" t="s">
        <v>1259</v>
      </c>
      <c r="D218" s="268">
        <v>0</v>
      </c>
      <c r="E218" s="24" t="s">
        <v>2284</v>
      </c>
      <c r="F218" s="80" t="s">
        <v>2149</v>
      </c>
      <c r="G218" s="254"/>
      <c r="H218" s="179"/>
    </row>
    <row r="219" spans="1:9" ht="60">
      <c r="A219" s="8"/>
      <c r="B219" s="2"/>
      <c r="C219" s="18" t="s">
        <v>1260</v>
      </c>
      <c r="D219" s="268">
        <v>0</v>
      </c>
      <c r="E219" s="24" t="s">
        <v>2304</v>
      </c>
      <c r="F219" s="33" t="s">
        <v>2150</v>
      </c>
      <c r="G219" s="254"/>
      <c r="H219" s="179"/>
    </row>
    <row r="220" spans="1:9" ht="45">
      <c r="A220" s="8"/>
      <c r="B220" s="2"/>
      <c r="C220" s="18" t="s">
        <v>1261</v>
      </c>
      <c r="D220" s="268">
        <v>0</v>
      </c>
      <c r="E220" s="24" t="s">
        <v>2284</v>
      </c>
      <c r="F220" s="18"/>
      <c r="G220" s="254"/>
      <c r="H220" s="179"/>
    </row>
    <row r="221" spans="1:9" ht="60">
      <c r="A221" s="8"/>
      <c r="B221" s="2"/>
      <c r="C221" s="18" t="s">
        <v>1262</v>
      </c>
      <c r="D221" s="268">
        <v>0</v>
      </c>
      <c r="E221" s="24" t="s">
        <v>2284</v>
      </c>
      <c r="F221" s="18" t="s">
        <v>1263</v>
      </c>
      <c r="G221" s="254"/>
      <c r="H221" s="179"/>
    </row>
    <row r="222" spans="1:9" ht="45">
      <c r="A222" s="8" t="s">
        <v>322</v>
      </c>
      <c r="B222" s="2" t="s">
        <v>323</v>
      </c>
      <c r="C222" s="18" t="s">
        <v>1930</v>
      </c>
      <c r="D222" s="268">
        <v>0</v>
      </c>
      <c r="E222" s="14" t="s">
        <v>2293</v>
      </c>
      <c r="F222" s="13"/>
      <c r="G222" s="254"/>
      <c r="H222" s="179"/>
    </row>
    <row r="223" spans="1:9" ht="60">
      <c r="A223" s="8"/>
      <c r="B223" s="2"/>
      <c r="C223" s="18" t="s">
        <v>1264</v>
      </c>
      <c r="D223" s="268">
        <v>0</v>
      </c>
      <c r="E223" s="14" t="s">
        <v>2302</v>
      </c>
      <c r="F223" s="13"/>
      <c r="G223" s="254"/>
      <c r="H223" s="179"/>
    </row>
    <row r="224" spans="1:9" ht="45">
      <c r="A224" s="8"/>
      <c r="B224" s="2"/>
      <c r="C224" s="33" t="s">
        <v>1928</v>
      </c>
      <c r="D224" s="268">
        <v>0</v>
      </c>
      <c r="E224" s="14" t="s">
        <v>1057</v>
      </c>
      <c r="F224" s="13" t="s">
        <v>1929</v>
      </c>
      <c r="G224" s="254"/>
      <c r="H224" s="179"/>
    </row>
    <row r="225" spans="1:9" ht="31.5">
      <c r="A225" s="8" t="s">
        <v>324</v>
      </c>
      <c r="B225" s="2" t="s">
        <v>325</v>
      </c>
      <c r="C225" s="18" t="s">
        <v>1265</v>
      </c>
      <c r="D225" s="268">
        <v>0</v>
      </c>
      <c r="E225" s="14" t="s">
        <v>2290</v>
      </c>
      <c r="F225" s="13"/>
      <c r="G225" s="254"/>
      <c r="H225" s="179"/>
    </row>
    <row r="226" spans="1:9" ht="45">
      <c r="A226" s="8"/>
      <c r="B226" s="2"/>
      <c r="C226" s="18" t="s">
        <v>1266</v>
      </c>
      <c r="D226" s="268">
        <v>0</v>
      </c>
      <c r="E226" s="14" t="s">
        <v>2284</v>
      </c>
      <c r="F226" s="13"/>
      <c r="G226" s="254"/>
      <c r="H226" s="179"/>
    </row>
    <row r="227" spans="1:9" ht="45">
      <c r="A227" s="8"/>
      <c r="B227" s="2"/>
      <c r="C227" s="18" t="s">
        <v>2152</v>
      </c>
      <c r="D227" s="268">
        <v>0</v>
      </c>
      <c r="E227" s="14" t="s">
        <v>1057</v>
      </c>
      <c r="F227" s="13"/>
      <c r="G227" s="254"/>
      <c r="H227" s="179"/>
    </row>
    <row r="228" spans="1:9" ht="60">
      <c r="A228" s="8"/>
      <c r="B228" s="2"/>
      <c r="C228" s="18" t="s">
        <v>1267</v>
      </c>
      <c r="D228" s="268">
        <v>0</v>
      </c>
      <c r="E228" s="14" t="s">
        <v>1057</v>
      </c>
      <c r="F228" s="13"/>
      <c r="G228" s="254"/>
      <c r="H228" s="179"/>
    </row>
    <row r="229" spans="1:9" ht="47.25" hidden="1">
      <c r="A229" s="61" t="s">
        <v>1945</v>
      </c>
      <c r="B229" s="2" t="s">
        <v>1399</v>
      </c>
      <c r="C229" s="18"/>
      <c r="D229" s="14"/>
      <c r="E229" s="14"/>
      <c r="F229" s="13"/>
      <c r="G229" s="14"/>
      <c r="H229" s="10"/>
      <c r="I229"/>
    </row>
    <row r="230" spans="1:9" ht="47.25" hidden="1">
      <c r="A230" s="61" t="s">
        <v>1946</v>
      </c>
      <c r="B230" s="2" t="s">
        <v>1403</v>
      </c>
      <c r="C230" s="18"/>
      <c r="D230" s="14"/>
      <c r="E230" s="14"/>
      <c r="F230" s="13"/>
      <c r="G230" s="14"/>
      <c r="H230" s="10"/>
      <c r="I230"/>
    </row>
    <row r="231" spans="1:9" ht="18.75" hidden="1">
      <c r="A231" s="61"/>
      <c r="B231" s="306" t="s">
        <v>41</v>
      </c>
      <c r="C231" s="307"/>
      <c r="D231" s="307"/>
      <c r="E231" s="307"/>
      <c r="F231" s="307"/>
      <c r="G231" s="308"/>
      <c r="H231" s="10"/>
      <c r="I231"/>
    </row>
    <row r="232" spans="1:9" ht="15.75" hidden="1">
      <c r="A232" s="61" t="s">
        <v>42</v>
      </c>
      <c r="B232" s="299" t="s">
        <v>43</v>
      </c>
      <c r="C232" s="300"/>
      <c r="D232" s="300"/>
      <c r="E232" s="300"/>
      <c r="F232" s="300"/>
      <c r="G232" s="305"/>
      <c r="H232" s="10"/>
      <c r="I232"/>
    </row>
    <row r="233" spans="1:9" ht="47.25" hidden="1">
      <c r="A233" s="61" t="s">
        <v>326</v>
      </c>
      <c r="B233" s="2" t="s">
        <v>681</v>
      </c>
      <c r="C233" s="13"/>
      <c r="D233" s="14"/>
      <c r="E233" s="14"/>
      <c r="F233" s="13"/>
      <c r="G233" s="14"/>
      <c r="H233" s="10"/>
      <c r="I233"/>
    </row>
    <row r="234" spans="1:9" ht="63" hidden="1">
      <c r="A234" s="61" t="s">
        <v>327</v>
      </c>
      <c r="B234" s="2" t="s">
        <v>328</v>
      </c>
      <c r="C234" s="13"/>
      <c r="D234" s="14"/>
      <c r="E234" s="14"/>
      <c r="F234" s="13"/>
      <c r="G234" s="14"/>
      <c r="H234" s="10"/>
      <c r="I234"/>
    </row>
    <row r="235" spans="1:9" ht="47.25" hidden="1">
      <c r="A235" s="61" t="s">
        <v>329</v>
      </c>
      <c r="B235" s="2" t="s">
        <v>330</v>
      </c>
      <c r="C235" s="13"/>
      <c r="D235" s="14"/>
      <c r="E235" s="14"/>
      <c r="F235" s="13"/>
      <c r="G235" s="14"/>
      <c r="H235" s="10"/>
      <c r="I235"/>
    </row>
    <row r="236" spans="1:9" ht="47.25" hidden="1">
      <c r="A236" s="61" t="s">
        <v>331</v>
      </c>
      <c r="B236" s="2" t="s">
        <v>721</v>
      </c>
      <c r="C236" s="13"/>
      <c r="D236" s="14"/>
      <c r="E236" s="14"/>
      <c r="F236" s="13"/>
      <c r="G236" s="14"/>
      <c r="H236" s="10"/>
      <c r="I236"/>
    </row>
    <row r="237" spans="1:9" ht="47.25" hidden="1">
      <c r="A237" s="61" t="s">
        <v>332</v>
      </c>
      <c r="B237" s="2" t="s">
        <v>333</v>
      </c>
      <c r="C237" s="13"/>
      <c r="D237" s="14"/>
      <c r="E237" s="14"/>
      <c r="F237" s="13"/>
      <c r="G237" s="14"/>
      <c r="H237" s="10"/>
      <c r="I237"/>
    </row>
    <row r="238" spans="1:9" ht="47.25" hidden="1">
      <c r="A238" s="61" t="s">
        <v>334</v>
      </c>
      <c r="B238" s="2" t="s">
        <v>335</v>
      </c>
      <c r="C238" s="13"/>
      <c r="D238" s="14"/>
      <c r="E238" s="14"/>
      <c r="F238" s="13"/>
      <c r="G238" s="14"/>
      <c r="H238" s="10"/>
      <c r="I238"/>
    </row>
    <row r="239" spans="1:9" ht="15.75" hidden="1">
      <c r="A239" s="61" t="s">
        <v>44</v>
      </c>
      <c r="B239" s="299" t="s">
        <v>45</v>
      </c>
      <c r="C239" s="300"/>
      <c r="D239" s="300"/>
      <c r="E239" s="300"/>
      <c r="F239" s="300"/>
      <c r="G239" s="305"/>
      <c r="H239" s="10"/>
      <c r="I239"/>
    </row>
    <row r="240" spans="1:9" ht="78.75" hidden="1">
      <c r="A240" s="61" t="s">
        <v>336</v>
      </c>
      <c r="B240" s="2" t="s">
        <v>1035</v>
      </c>
      <c r="C240" s="13"/>
      <c r="D240" s="14"/>
      <c r="E240" s="14"/>
      <c r="F240" s="13"/>
      <c r="G240" s="14"/>
      <c r="H240" s="10"/>
      <c r="I240"/>
    </row>
    <row r="241" spans="1:8" customFormat="1" ht="47.25" hidden="1">
      <c r="A241" s="61" t="s">
        <v>337</v>
      </c>
      <c r="B241" s="2" t="s">
        <v>338</v>
      </c>
      <c r="C241" s="13"/>
      <c r="D241" s="14"/>
      <c r="E241" s="14"/>
      <c r="F241" s="13"/>
      <c r="G241" s="14"/>
      <c r="H241" s="10"/>
    </row>
    <row r="242" spans="1:8" customFormat="1" ht="47.25" hidden="1">
      <c r="A242" s="61" t="s">
        <v>339</v>
      </c>
      <c r="B242" s="2" t="s">
        <v>340</v>
      </c>
      <c r="C242" s="13"/>
      <c r="D242" s="14"/>
      <c r="E242" s="14"/>
      <c r="F242" s="13"/>
      <c r="G242" s="14"/>
      <c r="H242" s="10"/>
    </row>
    <row r="243" spans="1:8" customFormat="1" ht="15.75" hidden="1">
      <c r="A243" s="61" t="s">
        <v>46</v>
      </c>
      <c r="B243" s="299" t="s">
        <v>341</v>
      </c>
      <c r="C243" s="300"/>
      <c r="D243" s="300"/>
      <c r="E243" s="300"/>
      <c r="F243" s="300"/>
      <c r="G243" s="305"/>
      <c r="H243" s="10"/>
    </row>
    <row r="244" spans="1:8" customFormat="1" ht="31.5" hidden="1">
      <c r="A244" s="61" t="s">
        <v>342</v>
      </c>
      <c r="B244" s="2" t="s">
        <v>737</v>
      </c>
      <c r="C244" s="13"/>
      <c r="D244" s="14"/>
      <c r="E244" s="14"/>
      <c r="F244" s="13"/>
      <c r="G244" s="14"/>
      <c r="H244" s="10"/>
    </row>
    <row r="245" spans="1:8" customFormat="1" ht="47.25" hidden="1">
      <c r="A245" s="61" t="s">
        <v>343</v>
      </c>
      <c r="B245" s="2" t="s">
        <v>738</v>
      </c>
      <c r="C245" s="13"/>
      <c r="D245" s="14"/>
      <c r="E245" s="14"/>
      <c r="F245" s="13"/>
      <c r="G245" s="14"/>
      <c r="H245" s="10"/>
    </row>
    <row r="246" spans="1:8" customFormat="1" ht="31.5" hidden="1">
      <c r="A246" s="61" t="s">
        <v>344</v>
      </c>
      <c r="B246" s="2" t="s">
        <v>739</v>
      </c>
      <c r="C246" s="13"/>
      <c r="D246" s="14"/>
      <c r="E246" s="14"/>
      <c r="F246" s="13"/>
      <c r="G246" s="14"/>
      <c r="H246" s="10"/>
    </row>
    <row r="247" spans="1:8" customFormat="1" ht="15.75" hidden="1">
      <c r="A247" s="61" t="s">
        <v>47</v>
      </c>
      <c r="B247" s="299" t="s">
        <v>345</v>
      </c>
      <c r="C247" s="300"/>
      <c r="D247" s="300"/>
      <c r="E247" s="300"/>
      <c r="F247" s="300"/>
      <c r="G247" s="305"/>
      <c r="H247" s="10"/>
    </row>
    <row r="248" spans="1:8" customFormat="1" ht="31.5" hidden="1">
      <c r="A248" s="61" t="s">
        <v>346</v>
      </c>
      <c r="B248" s="4" t="s">
        <v>347</v>
      </c>
      <c r="C248" s="13"/>
      <c r="D248" s="14"/>
      <c r="E248" s="14"/>
      <c r="F248" s="13"/>
      <c r="G248" s="14"/>
      <c r="H248" s="10"/>
    </row>
    <row r="249" spans="1:8" customFormat="1" ht="60" hidden="1">
      <c r="A249" s="61" t="s">
        <v>348</v>
      </c>
      <c r="B249" s="41" t="s">
        <v>349</v>
      </c>
      <c r="C249" s="13"/>
      <c r="D249" s="14"/>
      <c r="E249" s="14"/>
      <c r="F249" s="13"/>
      <c r="G249" s="14"/>
      <c r="H249" s="10"/>
    </row>
    <row r="250" spans="1:8" customFormat="1" ht="31.5" hidden="1">
      <c r="A250" s="61" t="s">
        <v>350</v>
      </c>
      <c r="B250" s="3" t="s">
        <v>1074</v>
      </c>
      <c r="C250" s="13"/>
      <c r="D250" s="14"/>
      <c r="E250" s="14"/>
      <c r="F250" s="13"/>
      <c r="G250" s="14"/>
      <c r="H250" s="10"/>
    </row>
    <row r="251" spans="1:8" customFormat="1" ht="47.25" hidden="1">
      <c r="A251" s="61" t="s">
        <v>351</v>
      </c>
      <c r="B251" s="4" t="s">
        <v>754</v>
      </c>
      <c r="C251" s="13"/>
      <c r="D251" s="14"/>
      <c r="E251" s="14"/>
      <c r="F251" s="13"/>
      <c r="G251" s="14"/>
      <c r="H251" s="10"/>
    </row>
    <row r="252" spans="1:8" customFormat="1" ht="47.25" hidden="1">
      <c r="A252" s="61" t="s">
        <v>352</v>
      </c>
      <c r="B252" s="4" t="s">
        <v>755</v>
      </c>
      <c r="C252" s="13"/>
      <c r="D252" s="14"/>
      <c r="E252" s="14"/>
      <c r="F252" s="13"/>
      <c r="G252" s="14"/>
      <c r="H252" s="10"/>
    </row>
    <row r="253" spans="1:8" customFormat="1" ht="31.5" hidden="1">
      <c r="A253" s="61" t="s">
        <v>353</v>
      </c>
      <c r="B253" s="4" t="s">
        <v>757</v>
      </c>
      <c r="C253" s="13"/>
      <c r="D253" s="14"/>
      <c r="E253" s="14"/>
      <c r="F253" s="13"/>
      <c r="G253" s="14"/>
      <c r="H253" s="10"/>
    </row>
    <row r="254" spans="1:8" customFormat="1" ht="15.75" hidden="1">
      <c r="A254" s="61" t="s">
        <v>48</v>
      </c>
      <c r="B254" s="299" t="s">
        <v>769</v>
      </c>
      <c r="C254" s="300"/>
      <c r="D254" s="300"/>
      <c r="E254" s="300"/>
      <c r="F254" s="300"/>
      <c r="G254" s="305"/>
      <c r="H254" s="10"/>
    </row>
    <row r="255" spans="1:8" customFormat="1" ht="31.5" hidden="1">
      <c r="A255" s="61" t="s">
        <v>354</v>
      </c>
      <c r="B255" s="4" t="s">
        <v>355</v>
      </c>
      <c r="C255" s="13"/>
      <c r="D255" s="14"/>
      <c r="E255" s="14"/>
      <c r="F255" s="13"/>
      <c r="G255" s="14"/>
      <c r="H255" s="10"/>
    </row>
    <row r="256" spans="1:8" customFormat="1" ht="31.5" hidden="1">
      <c r="A256" s="61" t="s">
        <v>356</v>
      </c>
      <c r="B256" s="4" t="s">
        <v>774</v>
      </c>
      <c r="C256" s="13"/>
      <c r="D256" s="14"/>
      <c r="E256" s="14"/>
      <c r="F256" s="13"/>
      <c r="G256" s="14"/>
      <c r="H256" s="10"/>
    </row>
    <row r="257" spans="1:8" customFormat="1" ht="31.5" hidden="1">
      <c r="A257" s="61" t="s">
        <v>357</v>
      </c>
      <c r="B257" s="4" t="s">
        <v>2177</v>
      </c>
      <c r="C257" s="13"/>
      <c r="D257" s="14"/>
      <c r="E257" s="14"/>
      <c r="F257" s="13"/>
      <c r="G257" s="14"/>
      <c r="H257" s="10"/>
    </row>
    <row r="258" spans="1:8" customFormat="1" ht="31.5" hidden="1">
      <c r="A258" s="61" t="s">
        <v>358</v>
      </c>
      <c r="B258" s="4" t="s">
        <v>786</v>
      </c>
      <c r="C258" s="13"/>
      <c r="D258" s="14"/>
      <c r="E258" s="14"/>
      <c r="F258" s="13"/>
      <c r="G258" s="14"/>
      <c r="H258" s="10"/>
    </row>
    <row r="259" spans="1:8" customFormat="1" ht="31.5" hidden="1">
      <c r="A259" s="61" t="s">
        <v>359</v>
      </c>
      <c r="B259" s="4" t="s">
        <v>791</v>
      </c>
      <c r="C259" s="13"/>
      <c r="D259" s="14"/>
      <c r="E259" s="14"/>
      <c r="F259" s="13"/>
      <c r="G259" s="14"/>
      <c r="H259" s="10"/>
    </row>
    <row r="260" spans="1:8" customFormat="1" ht="15.75" hidden="1">
      <c r="A260" s="61" t="s">
        <v>49</v>
      </c>
      <c r="B260" s="299" t="s">
        <v>50</v>
      </c>
      <c r="C260" s="300"/>
      <c r="D260" s="300"/>
      <c r="E260" s="300"/>
      <c r="F260" s="300"/>
      <c r="G260" s="305"/>
      <c r="H260" s="10"/>
    </row>
    <row r="261" spans="1:8" customFormat="1" ht="31.5" hidden="1">
      <c r="A261" s="61" t="s">
        <v>360</v>
      </c>
      <c r="B261" s="4" t="s">
        <v>361</v>
      </c>
      <c r="C261" s="13"/>
      <c r="D261" s="14"/>
      <c r="E261" s="14"/>
      <c r="F261" s="13"/>
      <c r="G261" s="14"/>
      <c r="H261" s="10"/>
    </row>
    <row r="262" spans="1:8" customFormat="1" ht="31.5" hidden="1">
      <c r="A262" s="61" t="s">
        <v>362</v>
      </c>
      <c r="B262" s="4" t="s">
        <v>363</v>
      </c>
      <c r="C262" s="13"/>
      <c r="D262" s="14"/>
      <c r="E262" s="14"/>
      <c r="F262" s="13"/>
      <c r="G262" s="14"/>
      <c r="H262" s="10"/>
    </row>
    <row r="263" spans="1:8" customFormat="1" ht="31.5" hidden="1">
      <c r="A263" s="61" t="s">
        <v>364</v>
      </c>
      <c r="B263" s="4" t="s">
        <v>365</v>
      </c>
      <c r="C263" s="13"/>
      <c r="D263" s="14"/>
      <c r="E263" s="14"/>
      <c r="F263" s="13"/>
      <c r="G263" s="14"/>
      <c r="H263" s="10"/>
    </row>
    <row r="264" spans="1:8" customFormat="1" ht="31.5" hidden="1">
      <c r="A264" s="61" t="s">
        <v>366</v>
      </c>
      <c r="B264" s="4" t="s">
        <v>367</v>
      </c>
      <c r="C264" s="13"/>
      <c r="D264" s="14"/>
      <c r="E264" s="14"/>
      <c r="F264" s="13"/>
      <c r="G264" s="14"/>
      <c r="H264" s="10"/>
    </row>
    <row r="265" spans="1:8" customFormat="1" ht="18.75" hidden="1">
      <c r="A265" s="61"/>
      <c r="B265" s="306" t="s">
        <v>51</v>
      </c>
      <c r="C265" s="307"/>
      <c r="D265" s="307"/>
      <c r="E265" s="307"/>
      <c r="F265" s="307"/>
      <c r="G265" s="308"/>
      <c r="H265" s="10"/>
    </row>
    <row r="266" spans="1:8" customFormat="1" ht="15.75" hidden="1">
      <c r="A266" s="61" t="s">
        <v>52</v>
      </c>
      <c r="B266" s="299" t="s">
        <v>368</v>
      </c>
      <c r="C266" s="300"/>
      <c r="D266" s="300"/>
      <c r="E266" s="300"/>
      <c r="F266" s="300"/>
      <c r="G266" s="305"/>
      <c r="H266" s="10"/>
    </row>
    <row r="267" spans="1:8" customFormat="1" ht="47.25" hidden="1">
      <c r="A267" s="61" t="s">
        <v>369</v>
      </c>
      <c r="B267" s="2" t="s">
        <v>96</v>
      </c>
      <c r="C267" s="13"/>
      <c r="D267" s="14"/>
      <c r="E267" s="14"/>
      <c r="F267" s="13"/>
      <c r="G267" s="14"/>
      <c r="H267" s="10"/>
    </row>
    <row r="268" spans="1:8" customFormat="1" ht="47.25" hidden="1">
      <c r="A268" s="61" t="s">
        <v>370</v>
      </c>
      <c r="B268" s="2" t="s">
        <v>98</v>
      </c>
      <c r="C268" s="13"/>
      <c r="D268" s="14"/>
      <c r="E268" s="14"/>
      <c r="F268" s="13"/>
      <c r="G268" s="14"/>
      <c r="H268" s="10"/>
    </row>
    <row r="269" spans="1:8" customFormat="1" ht="47.25" hidden="1">
      <c r="A269" s="61" t="s">
        <v>371</v>
      </c>
      <c r="B269" s="2" t="s">
        <v>100</v>
      </c>
      <c r="C269" s="13"/>
      <c r="D269" s="14"/>
      <c r="E269" s="14"/>
      <c r="F269" s="13"/>
      <c r="G269" s="14"/>
      <c r="H269" s="10"/>
    </row>
    <row r="270" spans="1:8" customFormat="1" ht="47.25" hidden="1">
      <c r="A270" s="61" t="s">
        <v>372</v>
      </c>
      <c r="B270" s="2" t="s">
        <v>102</v>
      </c>
      <c r="C270" s="13"/>
      <c r="D270" s="14"/>
      <c r="E270" s="14"/>
      <c r="F270" s="13"/>
      <c r="G270" s="14"/>
      <c r="H270" s="10"/>
    </row>
    <row r="271" spans="1:8" customFormat="1" ht="47.25" hidden="1">
      <c r="A271" s="61" t="s">
        <v>373</v>
      </c>
      <c r="B271" s="2" t="s">
        <v>104</v>
      </c>
      <c r="C271" s="13"/>
      <c r="D271" s="14"/>
      <c r="E271" s="14"/>
      <c r="F271" s="13"/>
      <c r="G271" s="14"/>
      <c r="H271" s="10"/>
    </row>
    <row r="272" spans="1:8" customFormat="1" ht="47.25" hidden="1">
      <c r="A272" s="61" t="s">
        <v>374</v>
      </c>
      <c r="B272" s="2" t="s">
        <v>106</v>
      </c>
      <c r="C272" s="13"/>
      <c r="D272" s="14"/>
      <c r="E272" s="14"/>
      <c r="F272" s="13"/>
      <c r="G272" s="14"/>
      <c r="H272" s="10"/>
    </row>
    <row r="273" spans="1:9" ht="47.25" hidden="1">
      <c r="A273" s="61" t="s">
        <v>375</v>
      </c>
      <c r="B273" s="2" t="s">
        <v>108</v>
      </c>
      <c r="C273" s="13"/>
      <c r="D273" s="14"/>
      <c r="E273" s="14"/>
      <c r="F273" s="13"/>
      <c r="G273" s="14"/>
      <c r="H273" s="10"/>
      <c r="I273"/>
    </row>
    <row r="274" spans="1:9" ht="78.75" hidden="1">
      <c r="A274" s="61" t="s">
        <v>376</v>
      </c>
      <c r="B274" s="2" t="s">
        <v>377</v>
      </c>
      <c r="C274" s="13"/>
      <c r="D274" s="14"/>
      <c r="E274" s="14"/>
      <c r="F274" s="13"/>
      <c r="G274" s="14"/>
      <c r="H274" s="10"/>
      <c r="I274"/>
    </row>
    <row r="275" spans="1:9" ht="47.25" hidden="1">
      <c r="A275" s="61" t="s">
        <v>378</v>
      </c>
      <c r="B275" s="4" t="s">
        <v>818</v>
      </c>
      <c r="C275" s="13"/>
      <c r="D275" s="14"/>
      <c r="E275" s="14"/>
      <c r="F275" s="13"/>
      <c r="G275" s="14"/>
      <c r="H275" s="10"/>
      <c r="I275"/>
    </row>
    <row r="276" spans="1:9" ht="47.25" hidden="1">
      <c r="A276" s="61" t="s">
        <v>379</v>
      </c>
      <c r="B276" s="2" t="s">
        <v>619</v>
      </c>
      <c r="C276" s="13"/>
      <c r="D276" s="14"/>
      <c r="E276" s="14"/>
      <c r="F276" s="13"/>
      <c r="G276" s="14"/>
      <c r="H276" s="10"/>
      <c r="I276"/>
    </row>
    <row r="277" spans="1:9" ht="31.5" hidden="1">
      <c r="A277" s="61" t="s">
        <v>380</v>
      </c>
      <c r="B277" s="2" t="s">
        <v>819</v>
      </c>
      <c r="C277" s="13"/>
      <c r="D277" s="14"/>
      <c r="E277" s="14"/>
      <c r="F277" s="13"/>
      <c r="G277" s="14"/>
      <c r="H277" s="10"/>
      <c r="I277"/>
    </row>
    <row r="278" spans="1:9" ht="31.5" hidden="1">
      <c r="A278" s="61" t="s">
        <v>381</v>
      </c>
      <c r="B278" s="2" t="s">
        <v>499</v>
      </c>
      <c r="C278" s="13"/>
      <c r="D278" s="14"/>
      <c r="E278" s="14"/>
      <c r="F278" s="13"/>
      <c r="G278" s="14"/>
      <c r="H278" s="10"/>
      <c r="I278"/>
    </row>
    <row r="279" spans="1:9" ht="31.5" hidden="1">
      <c r="A279" s="61" t="s">
        <v>382</v>
      </c>
      <c r="B279" s="2" t="s">
        <v>820</v>
      </c>
      <c r="C279" s="13"/>
      <c r="D279" s="14"/>
      <c r="E279" s="14"/>
      <c r="F279" s="13"/>
      <c r="G279" s="14"/>
      <c r="H279" s="10"/>
      <c r="I279"/>
    </row>
    <row r="280" spans="1:9" ht="31.5" hidden="1">
      <c r="A280" s="61" t="s">
        <v>383</v>
      </c>
      <c r="B280" s="2" t="s">
        <v>500</v>
      </c>
      <c r="C280" s="13"/>
      <c r="D280" s="14"/>
      <c r="E280" s="14"/>
      <c r="F280" s="13"/>
      <c r="G280" s="14"/>
      <c r="H280" s="10"/>
      <c r="I280"/>
    </row>
    <row r="281" spans="1:9" ht="18.75">
      <c r="A281" s="8"/>
      <c r="B281" s="302" t="s">
        <v>821</v>
      </c>
      <c r="C281" s="303"/>
      <c r="D281" s="336"/>
      <c r="E281" s="303"/>
      <c r="F281" s="303"/>
      <c r="G281" s="304"/>
      <c r="H281" s="179">
        <f>H285+H294+H300+H307+H311</f>
        <v>0</v>
      </c>
      <c r="I281" s="179">
        <f>I285+I294+I300+I307+I311</f>
        <v>62</v>
      </c>
    </row>
    <row r="282" spans="1:9" ht="15.75" hidden="1">
      <c r="A282" s="61" t="s">
        <v>53</v>
      </c>
      <c r="B282" s="299" t="s">
        <v>384</v>
      </c>
      <c r="C282" s="300"/>
      <c r="D282" s="300"/>
      <c r="E282" s="300"/>
      <c r="F282" s="300"/>
      <c r="G282" s="305"/>
      <c r="H282" s="10"/>
      <c r="I282"/>
    </row>
    <row r="283" spans="1:9" ht="31.5" hidden="1">
      <c r="A283" s="61" t="s">
        <v>385</v>
      </c>
      <c r="B283" s="2" t="s">
        <v>822</v>
      </c>
      <c r="C283" s="13"/>
      <c r="D283" s="14"/>
      <c r="E283" s="14"/>
      <c r="F283" s="13"/>
      <c r="G283" s="14"/>
      <c r="H283" s="10"/>
      <c r="I283"/>
    </row>
    <row r="284" spans="1:9" ht="47.25" hidden="1">
      <c r="A284" s="61" t="s">
        <v>386</v>
      </c>
      <c r="B284" s="2" t="s">
        <v>823</v>
      </c>
      <c r="C284" s="13"/>
      <c r="D284" s="14"/>
      <c r="E284" s="14"/>
      <c r="F284" s="13"/>
      <c r="G284" s="14"/>
      <c r="H284" s="10"/>
      <c r="I284"/>
    </row>
    <row r="285" spans="1:9" ht="15.75">
      <c r="A285" s="8" t="s">
        <v>54</v>
      </c>
      <c r="B285" s="299" t="s">
        <v>55</v>
      </c>
      <c r="C285" s="300"/>
      <c r="D285" s="335"/>
      <c r="E285" s="300"/>
      <c r="F285" s="300"/>
      <c r="G285" s="301"/>
      <c r="H285" s="179">
        <f>SUM(D286:D293)</f>
        <v>0</v>
      </c>
      <c r="I285" s="165">
        <f>COUNT(D286:D293)*2</f>
        <v>16</v>
      </c>
    </row>
    <row r="286" spans="1:9" ht="31.5">
      <c r="A286" s="8" t="s">
        <v>387</v>
      </c>
      <c r="B286" s="141" t="s">
        <v>2382</v>
      </c>
      <c r="C286" s="33" t="s">
        <v>2383</v>
      </c>
      <c r="D286" s="268">
        <v>0</v>
      </c>
      <c r="E286" s="14" t="s">
        <v>2286</v>
      </c>
      <c r="F286" s="13" t="s">
        <v>825</v>
      </c>
      <c r="G286" s="254"/>
      <c r="H286" s="179"/>
    </row>
    <row r="287" spans="1:9" ht="30">
      <c r="A287" s="8"/>
      <c r="B287" s="2"/>
      <c r="C287" s="33" t="s">
        <v>1931</v>
      </c>
      <c r="D287" s="268">
        <v>0</v>
      </c>
      <c r="E287" s="14" t="s">
        <v>2286</v>
      </c>
      <c r="F287" s="13" t="s">
        <v>827</v>
      </c>
      <c r="G287" s="254"/>
      <c r="H287" s="179"/>
    </row>
    <row r="288" spans="1:9" ht="45">
      <c r="A288" s="8"/>
      <c r="B288" s="2"/>
      <c r="C288" s="33" t="s">
        <v>828</v>
      </c>
      <c r="D288" s="268">
        <v>0</v>
      </c>
      <c r="E288" s="14" t="s">
        <v>2286</v>
      </c>
      <c r="F288" s="13" t="s">
        <v>829</v>
      </c>
      <c r="G288" s="254"/>
      <c r="H288" s="179"/>
    </row>
    <row r="289" spans="1:10" ht="45">
      <c r="A289" s="8"/>
      <c r="B289" s="2"/>
      <c r="C289" s="33" t="s">
        <v>832</v>
      </c>
      <c r="D289" s="268">
        <v>0</v>
      </c>
      <c r="E289" s="14" t="s">
        <v>2286</v>
      </c>
      <c r="F289" s="13" t="s">
        <v>833</v>
      </c>
      <c r="G289" s="254"/>
      <c r="H289" s="179"/>
      <c r="J289" s="143"/>
    </row>
    <row r="290" spans="1:10" ht="60">
      <c r="A290" s="8"/>
      <c r="B290" s="2"/>
      <c r="C290" s="23" t="s">
        <v>1268</v>
      </c>
      <c r="D290" s="268">
        <v>0</v>
      </c>
      <c r="E290" s="14" t="s">
        <v>2286</v>
      </c>
      <c r="F290" s="13"/>
      <c r="G290" s="254"/>
      <c r="H290" s="179"/>
    </row>
    <row r="291" spans="1:10" ht="47.25">
      <c r="A291" s="8" t="s">
        <v>389</v>
      </c>
      <c r="B291" s="141" t="s">
        <v>2384</v>
      </c>
      <c r="C291" s="33" t="s">
        <v>2372</v>
      </c>
      <c r="D291" s="270">
        <v>0</v>
      </c>
      <c r="E291" s="31" t="s">
        <v>2291</v>
      </c>
      <c r="F291" s="13" t="s">
        <v>1077</v>
      </c>
      <c r="G291" s="254"/>
      <c r="H291" s="179"/>
    </row>
    <row r="292" spans="1:10" ht="30">
      <c r="A292" s="8"/>
      <c r="B292" s="2"/>
      <c r="C292" s="33" t="s">
        <v>1207</v>
      </c>
      <c r="D292" s="270">
        <v>0</v>
      </c>
      <c r="E292" s="31" t="s">
        <v>2291</v>
      </c>
      <c r="F292" s="23"/>
      <c r="G292" s="254"/>
      <c r="H292" s="179"/>
    </row>
    <row r="293" spans="1:10" ht="31.5">
      <c r="A293" s="8" t="s">
        <v>391</v>
      </c>
      <c r="B293" s="2" t="s">
        <v>835</v>
      </c>
      <c r="C293" s="18" t="s">
        <v>837</v>
      </c>
      <c r="D293" s="268">
        <v>0</v>
      </c>
      <c r="E293" s="31" t="s">
        <v>1057</v>
      </c>
      <c r="F293" s="41" t="s">
        <v>2485</v>
      </c>
      <c r="G293" s="254"/>
      <c r="H293" s="179"/>
    </row>
    <row r="294" spans="1:10" ht="15.75">
      <c r="A294" s="8" t="s">
        <v>56</v>
      </c>
      <c r="B294" s="299" t="s">
        <v>1878</v>
      </c>
      <c r="C294" s="300"/>
      <c r="D294" s="335"/>
      <c r="E294" s="300"/>
      <c r="F294" s="300"/>
      <c r="G294" s="301"/>
      <c r="H294" s="179">
        <f>SUM(D295:D298)</f>
        <v>0</v>
      </c>
      <c r="I294" s="165">
        <f>COUNT(D295:D298)*2</f>
        <v>8</v>
      </c>
    </row>
    <row r="295" spans="1:10" ht="47.25">
      <c r="A295" s="8" t="s">
        <v>392</v>
      </c>
      <c r="B295" s="2" t="s">
        <v>839</v>
      </c>
      <c r="C295" s="18" t="s">
        <v>840</v>
      </c>
      <c r="D295" s="268">
        <v>0</v>
      </c>
      <c r="E295" s="24" t="s">
        <v>2286</v>
      </c>
      <c r="F295" s="13"/>
      <c r="G295" s="254"/>
      <c r="H295" s="179"/>
    </row>
    <row r="296" spans="1:10" ht="30">
      <c r="A296" s="8"/>
      <c r="B296" s="2"/>
      <c r="C296" s="18" t="s">
        <v>1269</v>
      </c>
      <c r="D296" s="268">
        <v>0</v>
      </c>
      <c r="E296" s="24" t="s">
        <v>2286</v>
      </c>
      <c r="F296" s="13"/>
      <c r="G296" s="254"/>
      <c r="H296" s="179"/>
    </row>
    <row r="297" spans="1:10" ht="15.75">
      <c r="A297" s="8"/>
      <c r="B297" s="2"/>
      <c r="C297" s="18" t="s">
        <v>841</v>
      </c>
      <c r="D297" s="268">
        <v>0</v>
      </c>
      <c r="E297" s="24" t="s">
        <v>2286</v>
      </c>
      <c r="F297" s="13"/>
      <c r="G297" s="254"/>
      <c r="H297" s="179"/>
    </row>
    <row r="298" spans="1:10" ht="31.5">
      <c r="A298" s="8" t="s">
        <v>393</v>
      </c>
      <c r="B298" s="2" t="s">
        <v>394</v>
      </c>
      <c r="C298" s="18" t="s">
        <v>1270</v>
      </c>
      <c r="D298" s="268">
        <v>0</v>
      </c>
      <c r="E298" s="24" t="s">
        <v>2293</v>
      </c>
      <c r="F298" s="13"/>
      <c r="G298" s="254"/>
      <c r="H298" s="179"/>
    </row>
    <row r="299" spans="1:10" ht="30">
      <c r="A299" s="8"/>
      <c r="B299" s="2"/>
      <c r="C299" s="18" t="s">
        <v>2363</v>
      </c>
      <c r="D299" s="268">
        <v>0</v>
      </c>
      <c r="E299" s="24"/>
      <c r="F299" s="13"/>
      <c r="G299" s="254"/>
      <c r="H299" s="179"/>
    </row>
    <row r="300" spans="1:10">
      <c r="A300" s="8" t="s">
        <v>57</v>
      </c>
      <c r="B300" s="296" t="s">
        <v>2369</v>
      </c>
      <c r="C300" s="297"/>
      <c r="D300" s="333"/>
      <c r="E300" s="297"/>
      <c r="F300" s="297"/>
      <c r="G300" s="298"/>
      <c r="H300" s="179">
        <f>SUM(D301:D305)</f>
        <v>0</v>
      </c>
      <c r="I300" s="165">
        <f>COUNT(D301:D305)*2</f>
        <v>10</v>
      </c>
    </row>
    <row r="301" spans="1:10" ht="60">
      <c r="A301" s="8" t="s">
        <v>395</v>
      </c>
      <c r="B301" s="41" t="s">
        <v>843</v>
      </c>
      <c r="C301" s="23" t="s">
        <v>844</v>
      </c>
      <c r="D301" s="268">
        <v>0</v>
      </c>
      <c r="E301" s="60" t="s">
        <v>2291</v>
      </c>
      <c r="F301" s="13" t="s">
        <v>1271</v>
      </c>
      <c r="G301" s="254"/>
      <c r="H301" s="179"/>
    </row>
    <row r="302" spans="1:10" ht="90">
      <c r="A302" s="8"/>
      <c r="B302" s="41"/>
      <c r="C302" s="18" t="s">
        <v>1272</v>
      </c>
      <c r="D302" s="268">
        <v>0</v>
      </c>
      <c r="E302" s="24" t="s">
        <v>1057</v>
      </c>
      <c r="F302" s="18" t="s">
        <v>1273</v>
      </c>
      <c r="G302" s="254"/>
      <c r="H302" s="179"/>
    </row>
    <row r="303" spans="1:10" ht="30">
      <c r="A303" s="8"/>
      <c r="B303" s="41"/>
      <c r="C303" s="18" t="s">
        <v>848</v>
      </c>
      <c r="D303" s="268">
        <v>0</v>
      </c>
      <c r="E303" s="24" t="s">
        <v>1057</v>
      </c>
      <c r="F303" s="18" t="s">
        <v>849</v>
      </c>
      <c r="G303" s="254"/>
      <c r="H303" s="179"/>
    </row>
    <row r="304" spans="1:10" ht="45">
      <c r="A304" s="8"/>
      <c r="B304" s="41"/>
      <c r="C304" s="18" t="s">
        <v>850</v>
      </c>
      <c r="D304" s="270">
        <v>0</v>
      </c>
      <c r="E304" s="31" t="s">
        <v>2291</v>
      </c>
      <c r="F304" s="23" t="s">
        <v>851</v>
      </c>
      <c r="G304" s="254"/>
      <c r="H304" s="179"/>
    </row>
    <row r="305" spans="1:9" ht="30">
      <c r="A305" s="8"/>
      <c r="B305" s="41"/>
      <c r="C305" s="89" t="s">
        <v>1089</v>
      </c>
      <c r="D305" s="272">
        <v>0</v>
      </c>
      <c r="E305" s="57" t="s">
        <v>2291</v>
      </c>
      <c r="F305" s="13"/>
      <c r="G305" s="254"/>
      <c r="H305" s="179"/>
    </row>
    <row r="306" spans="1:9" ht="60" hidden="1">
      <c r="A306" s="102" t="s">
        <v>396</v>
      </c>
      <c r="B306" s="41" t="s">
        <v>397</v>
      </c>
      <c r="C306" s="56"/>
      <c r="D306" s="57"/>
      <c r="E306" s="57"/>
      <c r="F306" s="18"/>
      <c r="G306" s="14"/>
      <c r="H306" s="10"/>
      <c r="I306"/>
    </row>
    <row r="307" spans="1:9">
      <c r="A307" s="8" t="s">
        <v>59</v>
      </c>
      <c r="B307" s="296" t="s">
        <v>398</v>
      </c>
      <c r="C307" s="297"/>
      <c r="D307" s="333"/>
      <c r="E307" s="297"/>
      <c r="F307" s="297"/>
      <c r="G307" s="298"/>
      <c r="H307" s="179">
        <f>SUM(D309:D310)</f>
        <v>0</v>
      </c>
      <c r="I307" s="165">
        <f>COUNT(D309:D310)*2</f>
        <v>4</v>
      </c>
    </row>
    <row r="308" spans="1:9" ht="30" hidden="1">
      <c r="A308" s="61" t="s">
        <v>399</v>
      </c>
      <c r="B308" s="41" t="s">
        <v>400</v>
      </c>
      <c r="C308" s="13"/>
      <c r="D308" s="14"/>
      <c r="E308" s="14"/>
      <c r="F308" s="13"/>
      <c r="G308" s="14"/>
      <c r="H308" s="10"/>
      <c r="I308"/>
    </row>
    <row r="309" spans="1:9" ht="45">
      <c r="A309" s="8" t="s">
        <v>401</v>
      </c>
      <c r="B309" s="41" t="s">
        <v>402</v>
      </c>
      <c r="C309" s="33" t="s">
        <v>1099</v>
      </c>
      <c r="D309" s="270">
        <v>0</v>
      </c>
      <c r="E309" s="31" t="s">
        <v>2288</v>
      </c>
      <c r="F309" s="23" t="s">
        <v>1100</v>
      </c>
      <c r="G309" s="254"/>
      <c r="H309" s="179"/>
    </row>
    <row r="310" spans="1:9" ht="45">
      <c r="A310" s="8" t="s">
        <v>403</v>
      </c>
      <c r="B310" s="41" t="s">
        <v>855</v>
      </c>
      <c r="C310" s="33" t="s">
        <v>856</v>
      </c>
      <c r="D310" s="270">
        <v>0</v>
      </c>
      <c r="E310" s="31" t="s">
        <v>2291</v>
      </c>
      <c r="F310" s="23"/>
      <c r="G310" s="254" t="s">
        <v>2688</v>
      </c>
      <c r="H310" s="179"/>
    </row>
    <row r="311" spans="1:9" ht="15.75">
      <c r="A311" s="8" t="s">
        <v>60</v>
      </c>
      <c r="B311" s="299" t="s">
        <v>404</v>
      </c>
      <c r="C311" s="300"/>
      <c r="D311" s="335"/>
      <c r="E311" s="300"/>
      <c r="F311" s="300"/>
      <c r="G311" s="301"/>
      <c r="H311" s="179">
        <f>SUM(D312:D323)</f>
        <v>0</v>
      </c>
      <c r="I311" s="165">
        <f>COUNT(D312:D323)*2</f>
        <v>24</v>
      </c>
    </row>
    <row r="312" spans="1:9" ht="63">
      <c r="A312" s="8" t="s">
        <v>405</v>
      </c>
      <c r="B312" s="2" t="s">
        <v>406</v>
      </c>
      <c r="C312" s="18" t="s">
        <v>857</v>
      </c>
      <c r="D312" s="268">
        <v>0</v>
      </c>
      <c r="E312" s="14" t="s">
        <v>2286</v>
      </c>
      <c r="F312" s="13"/>
      <c r="G312" s="254"/>
      <c r="H312" s="179"/>
    </row>
    <row r="313" spans="1:9" ht="30">
      <c r="A313" s="8"/>
      <c r="B313" s="2"/>
      <c r="C313" s="18" t="s">
        <v>858</v>
      </c>
      <c r="D313" s="268">
        <v>0</v>
      </c>
      <c r="E313" s="14" t="s">
        <v>2286</v>
      </c>
      <c r="F313" s="13"/>
      <c r="G313" s="254"/>
      <c r="H313" s="179"/>
    </row>
    <row r="314" spans="1:9" ht="45">
      <c r="A314" s="8"/>
      <c r="B314" s="2"/>
      <c r="C314" s="18" t="s">
        <v>859</v>
      </c>
      <c r="D314" s="268">
        <v>0</v>
      </c>
      <c r="E314" s="14" t="s">
        <v>2286</v>
      </c>
      <c r="F314" s="13"/>
      <c r="G314" s="254"/>
      <c r="H314" s="179"/>
    </row>
    <row r="315" spans="1:9" ht="45">
      <c r="A315" s="8"/>
      <c r="B315" s="2"/>
      <c r="C315" s="18" t="s">
        <v>860</v>
      </c>
      <c r="D315" s="268">
        <v>0</v>
      </c>
      <c r="E315" s="14" t="s">
        <v>2286</v>
      </c>
      <c r="F315" s="13"/>
      <c r="G315" s="254"/>
      <c r="H315" s="179"/>
    </row>
    <row r="316" spans="1:9" ht="30">
      <c r="A316" s="8"/>
      <c r="B316" s="2"/>
      <c r="C316" s="33" t="s">
        <v>861</v>
      </c>
      <c r="D316" s="268">
        <v>0</v>
      </c>
      <c r="E316" s="14" t="s">
        <v>2286</v>
      </c>
      <c r="F316" s="13"/>
      <c r="G316" s="254"/>
      <c r="H316" s="179"/>
    </row>
    <row r="317" spans="1:9" ht="31.5">
      <c r="A317" s="8" t="s">
        <v>407</v>
      </c>
      <c r="B317" s="2" t="s">
        <v>408</v>
      </c>
      <c r="C317" s="33" t="s">
        <v>862</v>
      </c>
      <c r="D317" s="270">
        <v>0</v>
      </c>
      <c r="E317" s="14" t="s">
        <v>2286</v>
      </c>
      <c r="F317" s="13" t="s">
        <v>863</v>
      </c>
      <c r="G317" s="254"/>
      <c r="H317" s="179"/>
    </row>
    <row r="318" spans="1:9" ht="30">
      <c r="A318" s="8"/>
      <c r="B318" s="2"/>
      <c r="C318" s="33" t="s">
        <v>864</v>
      </c>
      <c r="D318" s="270">
        <v>0</v>
      </c>
      <c r="E318" s="14" t="s">
        <v>2286</v>
      </c>
      <c r="F318" s="13" t="s">
        <v>2373</v>
      </c>
      <c r="G318" s="254"/>
      <c r="H318" s="179"/>
    </row>
    <row r="319" spans="1:9" ht="30">
      <c r="A319" s="8"/>
      <c r="B319" s="2"/>
      <c r="C319" s="33" t="s">
        <v>866</v>
      </c>
      <c r="D319" s="270">
        <v>0</v>
      </c>
      <c r="E319" s="14" t="s">
        <v>2293</v>
      </c>
      <c r="F319" s="33" t="s">
        <v>867</v>
      </c>
      <c r="G319" s="254"/>
      <c r="H319" s="179"/>
    </row>
    <row r="320" spans="1:9" ht="30">
      <c r="A320" s="8"/>
      <c r="B320" s="2"/>
      <c r="C320" s="27" t="s">
        <v>868</v>
      </c>
      <c r="D320" s="270">
        <v>0</v>
      </c>
      <c r="E320" s="31" t="s">
        <v>2291</v>
      </c>
      <c r="F320" s="33"/>
      <c r="G320" s="254"/>
      <c r="H320" s="179"/>
    </row>
    <row r="321" spans="1:9" ht="45">
      <c r="A321" s="8"/>
      <c r="B321" s="2"/>
      <c r="C321" s="33" t="s">
        <v>869</v>
      </c>
      <c r="D321" s="270">
        <v>0</v>
      </c>
      <c r="E321" s="31" t="s">
        <v>2302</v>
      </c>
      <c r="F321" s="13" t="s">
        <v>870</v>
      </c>
      <c r="G321" s="254" t="s">
        <v>2684</v>
      </c>
      <c r="H321" s="179"/>
    </row>
    <row r="322" spans="1:9" ht="60">
      <c r="A322" s="8"/>
      <c r="B322" s="2"/>
      <c r="C322" s="33" t="s">
        <v>871</v>
      </c>
      <c r="D322" s="270">
        <v>0</v>
      </c>
      <c r="E322" s="31" t="s">
        <v>2291</v>
      </c>
      <c r="F322" s="13" t="s">
        <v>872</v>
      </c>
      <c r="G322" s="254" t="s">
        <v>2689</v>
      </c>
      <c r="H322" s="179"/>
    </row>
    <row r="323" spans="1:9" ht="31.5">
      <c r="A323" s="8" t="s">
        <v>409</v>
      </c>
      <c r="B323" s="2" t="s">
        <v>410</v>
      </c>
      <c r="C323" s="18" t="s">
        <v>1274</v>
      </c>
      <c r="D323" s="268">
        <v>0</v>
      </c>
      <c r="E323" s="14" t="s">
        <v>2304</v>
      </c>
      <c r="F323" s="13"/>
      <c r="G323" s="254" t="s">
        <v>2620</v>
      </c>
      <c r="H323" s="179"/>
    </row>
    <row r="324" spans="1:9" ht="18.75">
      <c r="A324" s="8"/>
      <c r="B324" s="302" t="s">
        <v>873</v>
      </c>
      <c r="C324" s="303"/>
      <c r="D324" s="336"/>
      <c r="E324" s="303"/>
      <c r="F324" s="303"/>
      <c r="G324" s="304"/>
      <c r="H324" s="179">
        <f>H334+H348</f>
        <v>0</v>
      </c>
      <c r="I324" s="179">
        <f>I334+I348</f>
        <v>22</v>
      </c>
    </row>
    <row r="325" spans="1:9" ht="15.75" hidden="1">
      <c r="A325" s="61" t="s">
        <v>61</v>
      </c>
      <c r="B325" s="299" t="s">
        <v>62</v>
      </c>
      <c r="C325" s="300"/>
      <c r="D325" s="300"/>
      <c r="E325" s="300"/>
      <c r="F325" s="300"/>
      <c r="G325" s="305"/>
      <c r="H325" s="10"/>
      <c r="I325"/>
    </row>
    <row r="326" spans="1:9" ht="15.75" hidden="1">
      <c r="A326" s="61" t="s">
        <v>411</v>
      </c>
      <c r="B326" s="2" t="s">
        <v>412</v>
      </c>
      <c r="C326" s="13"/>
      <c r="D326" s="14"/>
      <c r="E326" s="14"/>
      <c r="F326" s="13"/>
      <c r="G326" s="14"/>
      <c r="H326" s="10"/>
      <c r="I326"/>
    </row>
    <row r="327" spans="1:9" ht="31.5" hidden="1">
      <c r="A327" s="61" t="s">
        <v>413</v>
      </c>
      <c r="B327" s="2" t="s">
        <v>874</v>
      </c>
      <c r="C327" s="13"/>
      <c r="D327" s="14"/>
      <c r="E327" s="14"/>
      <c r="F327" s="13"/>
      <c r="G327" s="14"/>
      <c r="H327" s="10"/>
      <c r="I327"/>
    </row>
    <row r="328" spans="1:9" ht="31.5" hidden="1">
      <c r="A328" s="61" t="s">
        <v>414</v>
      </c>
      <c r="B328" s="2" t="s">
        <v>875</v>
      </c>
      <c r="C328" s="13"/>
      <c r="D328" s="14"/>
      <c r="E328" s="14"/>
      <c r="F328" s="13"/>
      <c r="G328" s="14"/>
      <c r="H328" s="10"/>
      <c r="I328"/>
    </row>
    <row r="329" spans="1:9" ht="30" hidden="1">
      <c r="A329" s="61" t="s">
        <v>415</v>
      </c>
      <c r="B329" s="41" t="s">
        <v>416</v>
      </c>
      <c r="C329" s="13"/>
      <c r="D329" s="14"/>
      <c r="E329" s="14"/>
      <c r="F329" s="13"/>
      <c r="G329" s="14"/>
      <c r="H329" s="10"/>
      <c r="I329"/>
    </row>
    <row r="330" spans="1:9" ht="15.75" hidden="1">
      <c r="A330" s="61" t="s">
        <v>63</v>
      </c>
      <c r="B330" s="299" t="s">
        <v>417</v>
      </c>
      <c r="C330" s="300"/>
      <c r="D330" s="300"/>
      <c r="E330" s="300"/>
      <c r="F330" s="300"/>
      <c r="G330" s="305"/>
      <c r="H330" s="10"/>
      <c r="I330"/>
    </row>
    <row r="331" spans="1:9" ht="31.5" hidden="1">
      <c r="A331" s="61" t="s">
        <v>418</v>
      </c>
      <c r="B331" s="2" t="s">
        <v>876</v>
      </c>
      <c r="C331" s="13"/>
      <c r="D331" s="14"/>
      <c r="E331" s="14"/>
      <c r="F331" s="13"/>
      <c r="G331" s="14"/>
      <c r="H331" s="10"/>
      <c r="I331"/>
    </row>
    <row r="332" spans="1:9" ht="31.5" hidden="1">
      <c r="A332" s="61" t="s">
        <v>419</v>
      </c>
      <c r="B332" s="2" t="s">
        <v>878</v>
      </c>
      <c r="C332" s="13"/>
      <c r="D332" s="14"/>
      <c r="E332" s="14"/>
      <c r="F332" s="13"/>
      <c r="G332" s="14"/>
      <c r="H332" s="10"/>
      <c r="I332"/>
    </row>
    <row r="333" spans="1:9" ht="47.25" hidden="1">
      <c r="A333" s="61" t="s">
        <v>420</v>
      </c>
      <c r="B333" s="2" t="s">
        <v>421</v>
      </c>
      <c r="C333" s="13"/>
      <c r="D333" s="14"/>
      <c r="E333" s="14"/>
      <c r="F333" s="13"/>
      <c r="G333" s="14"/>
      <c r="H333" s="10"/>
      <c r="I333"/>
    </row>
    <row r="334" spans="1:9" ht="15.75">
      <c r="A334" s="8" t="s">
        <v>64</v>
      </c>
      <c r="B334" s="299" t="s">
        <v>422</v>
      </c>
      <c r="C334" s="300"/>
      <c r="D334" s="335"/>
      <c r="E334" s="300"/>
      <c r="F334" s="300"/>
      <c r="G334" s="301"/>
      <c r="H334" s="179">
        <f>SUM(D335:D341)</f>
        <v>0</v>
      </c>
      <c r="I334" s="165">
        <f>COUNT(D335:D341)*2</f>
        <v>14</v>
      </c>
    </row>
    <row r="335" spans="1:9" ht="45">
      <c r="A335" s="8" t="s">
        <v>423</v>
      </c>
      <c r="B335" s="2" t="s">
        <v>424</v>
      </c>
      <c r="C335" s="13" t="s">
        <v>1275</v>
      </c>
      <c r="D335" s="268">
        <v>0</v>
      </c>
      <c r="E335" s="14" t="s">
        <v>2284</v>
      </c>
      <c r="F335" s="13" t="s">
        <v>1932</v>
      </c>
      <c r="G335" s="254"/>
      <c r="H335" s="179"/>
    </row>
    <row r="336" spans="1:9" ht="30">
      <c r="A336" s="8"/>
      <c r="B336" s="2"/>
      <c r="C336" s="13" t="s">
        <v>1276</v>
      </c>
      <c r="D336" s="268">
        <v>0</v>
      </c>
      <c r="E336" s="14" t="s">
        <v>2284</v>
      </c>
      <c r="F336" s="13" t="s">
        <v>1932</v>
      </c>
      <c r="G336" s="254"/>
      <c r="H336" s="179"/>
    </row>
    <row r="337" spans="1:9" ht="30">
      <c r="A337" s="8"/>
      <c r="B337" s="2"/>
      <c r="C337" s="13" t="s">
        <v>1277</v>
      </c>
      <c r="D337" s="268">
        <v>0</v>
      </c>
      <c r="E337" s="14" t="s">
        <v>2284</v>
      </c>
      <c r="F337" s="13"/>
      <c r="G337" s="254"/>
      <c r="H337" s="179"/>
    </row>
    <row r="338" spans="1:9" ht="30">
      <c r="A338" s="8"/>
      <c r="B338" s="2"/>
      <c r="C338" s="13" t="s">
        <v>1278</v>
      </c>
      <c r="D338" s="268">
        <v>0</v>
      </c>
      <c r="E338" s="14" t="s">
        <v>2284</v>
      </c>
      <c r="F338" s="13"/>
      <c r="G338" s="254"/>
      <c r="H338" s="179"/>
    </row>
    <row r="339" spans="1:9" ht="45">
      <c r="A339" s="8" t="s">
        <v>425</v>
      </c>
      <c r="B339" s="2" t="s">
        <v>426</v>
      </c>
      <c r="C339" s="36" t="s">
        <v>1279</v>
      </c>
      <c r="D339" s="268">
        <v>0</v>
      </c>
      <c r="E339" s="14" t="s">
        <v>2284</v>
      </c>
      <c r="F339" s="13"/>
      <c r="G339" s="254"/>
      <c r="H339" s="179"/>
    </row>
    <row r="340" spans="1:9" ht="30">
      <c r="A340" s="8"/>
      <c r="B340" s="2"/>
      <c r="C340" s="16" t="s">
        <v>1280</v>
      </c>
      <c r="D340" s="268">
        <v>0</v>
      </c>
      <c r="E340" s="14" t="s">
        <v>2284</v>
      </c>
      <c r="F340" s="13"/>
      <c r="G340" s="254"/>
      <c r="H340" s="179"/>
    </row>
    <row r="341" spans="1:9" ht="45">
      <c r="A341" s="8"/>
      <c r="B341" s="2"/>
      <c r="C341" s="16" t="s">
        <v>1281</v>
      </c>
      <c r="D341" s="268">
        <v>0</v>
      </c>
      <c r="E341" s="14" t="s">
        <v>2284</v>
      </c>
      <c r="F341" s="13" t="s">
        <v>1282</v>
      </c>
      <c r="G341" s="254"/>
      <c r="H341" s="179"/>
    </row>
    <row r="342" spans="1:9" ht="31.5" hidden="1">
      <c r="A342" s="61" t="s">
        <v>427</v>
      </c>
      <c r="B342" s="2" t="s">
        <v>428</v>
      </c>
      <c r="C342" s="36"/>
      <c r="D342" s="14"/>
      <c r="E342" s="14"/>
      <c r="F342" s="13"/>
      <c r="G342" s="14"/>
      <c r="H342" s="10"/>
      <c r="I342"/>
    </row>
    <row r="343" spans="1:9" ht="47.25" hidden="1">
      <c r="A343" s="61" t="s">
        <v>429</v>
      </c>
      <c r="B343" s="6" t="s">
        <v>430</v>
      </c>
      <c r="C343" s="13"/>
      <c r="D343" s="14"/>
      <c r="E343" s="14"/>
      <c r="F343" s="13"/>
      <c r="G343" s="14"/>
      <c r="H343" s="10"/>
      <c r="I343"/>
    </row>
    <row r="344" spans="1:9" ht="31.5" hidden="1">
      <c r="A344" s="61" t="s">
        <v>431</v>
      </c>
      <c r="B344" s="2" t="s">
        <v>432</v>
      </c>
      <c r="C344" s="13"/>
      <c r="D344" s="14"/>
      <c r="E344" s="14"/>
      <c r="F344" s="13"/>
      <c r="G344" s="14"/>
      <c r="H344" s="10"/>
      <c r="I344"/>
    </row>
    <row r="345" spans="1:9" ht="47.25" hidden="1">
      <c r="A345" s="61" t="s">
        <v>433</v>
      </c>
      <c r="B345" s="2" t="s">
        <v>434</v>
      </c>
      <c r="C345" s="13"/>
      <c r="D345" s="14"/>
      <c r="E345" s="14"/>
      <c r="F345" s="13"/>
      <c r="G345" s="14"/>
      <c r="H345" s="10"/>
      <c r="I345"/>
    </row>
    <row r="346" spans="1:9" ht="31.5" hidden="1">
      <c r="A346" s="61" t="s">
        <v>435</v>
      </c>
      <c r="B346" s="4" t="s">
        <v>436</v>
      </c>
      <c r="C346" s="13"/>
      <c r="D346" s="14"/>
      <c r="E346" s="14"/>
      <c r="F346" s="13"/>
      <c r="G346" s="14"/>
      <c r="H346" s="10"/>
      <c r="I346"/>
    </row>
    <row r="347" spans="1:9" ht="31.5" hidden="1">
      <c r="A347" s="61" t="s">
        <v>437</v>
      </c>
      <c r="B347" s="4" t="s">
        <v>438</v>
      </c>
      <c r="C347" s="13"/>
      <c r="D347" s="14"/>
      <c r="E347" s="14"/>
      <c r="F347" s="13"/>
      <c r="G347" s="14"/>
      <c r="H347" s="10"/>
      <c r="I347"/>
    </row>
    <row r="348" spans="1:9" ht="15.75">
      <c r="A348" s="8" t="s">
        <v>65</v>
      </c>
      <c r="B348" s="299" t="s">
        <v>439</v>
      </c>
      <c r="C348" s="300"/>
      <c r="D348" s="335"/>
      <c r="E348" s="300"/>
      <c r="F348" s="300"/>
      <c r="G348" s="301"/>
      <c r="H348" s="179">
        <f>SUM(D349:D352)</f>
        <v>0</v>
      </c>
      <c r="I348" s="165">
        <f>COUNT(D349:D352)*2</f>
        <v>8</v>
      </c>
    </row>
    <row r="349" spans="1:9" ht="31.5">
      <c r="A349" s="8" t="s">
        <v>440</v>
      </c>
      <c r="B349" s="2" t="s">
        <v>880</v>
      </c>
      <c r="C349" s="13" t="s">
        <v>881</v>
      </c>
      <c r="D349" s="268">
        <v>0</v>
      </c>
      <c r="E349" s="14" t="s">
        <v>2288</v>
      </c>
      <c r="F349" s="13"/>
      <c r="G349" s="254"/>
      <c r="H349" s="179"/>
    </row>
    <row r="350" spans="1:9" ht="47.25">
      <c r="A350" s="8" t="s">
        <v>441</v>
      </c>
      <c r="B350" s="2" t="s">
        <v>442</v>
      </c>
      <c r="C350" s="13" t="s">
        <v>2197</v>
      </c>
      <c r="D350" s="268">
        <v>0</v>
      </c>
      <c r="E350" s="14" t="s">
        <v>2284</v>
      </c>
      <c r="F350" s="13"/>
      <c r="G350" s="254"/>
      <c r="H350" s="179"/>
    </row>
    <row r="351" spans="1:9" ht="105">
      <c r="A351" s="8" t="s">
        <v>443</v>
      </c>
      <c r="B351" s="2" t="s">
        <v>883</v>
      </c>
      <c r="C351" s="36" t="s">
        <v>884</v>
      </c>
      <c r="D351" s="268">
        <v>0</v>
      </c>
      <c r="E351" s="14" t="s">
        <v>2313</v>
      </c>
      <c r="F351" s="13" t="s">
        <v>1283</v>
      </c>
      <c r="G351" s="254" t="s">
        <v>2690</v>
      </c>
      <c r="H351" s="179"/>
    </row>
    <row r="352" spans="1:9" ht="31.5">
      <c r="A352" s="8" t="s">
        <v>444</v>
      </c>
      <c r="B352" s="2" t="s">
        <v>885</v>
      </c>
      <c r="C352" s="13" t="s">
        <v>1284</v>
      </c>
      <c r="D352" s="268">
        <v>0</v>
      </c>
      <c r="E352" s="14" t="s">
        <v>2286</v>
      </c>
      <c r="F352" s="13" t="s">
        <v>1285</v>
      </c>
      <c r="G352" s="254"/>
      <c r="H352" s="179"/>
    </row>
    <row r="353" spans="1:9" ht="18.75">
      <c r="A353" s="8"/>
      <c r="B353" s="302" t="s">
        <v>445</v>
      </c>
      <c r="C353" s="303"/>
      <c r="D353" s="336"/>
      <c r="E353" s="303"/>
      <c r="F353" s="303"/>
      <c r="G353" s="304"/>
      <c r="H353" s="179">
        <f>H354+H358+H361+H365</f>
        <v>0</v>
      </c>
      <c r="I353" s="179">
        <f>I354+I358+I361+I365</f>
        <v>10</v>
      </c>
    </row>
    <row r="354" spans="1:9">
      <c r="A354" s="8" t="s">
        <v>66</v>
      </c>
      <c r="B354" s="296" t="s">
        <v>67</v>
      </c>
      <c r="C354" s="297"/>
      <c r="D354" s="333"/>
      <c r="E354" s="297"/>
      <c r="F354" s="297"/>
      <c r="G354" s="298"/>
      <c r="H354" s="179">
        <f>SUM(D355:D356)</f>
        <v>0</v>
      </c>
      <c r="I354" s="165">
        <f>COUNT(D355:D356)*2</f>
        <v>4</v>
      </c>
    </row>
    <row r="355" spans="1:9" ht="30">
      <c r="A355" s="8" t="s">
        <v>446</v>
      </c>
      <c r="B355" s="41" t="s">
        <v>888</v>
      </c>
      <c r="C355" s="27" t="s">
        <v>2462</v>
      </c>
      <c r="D355" s="268">
        <v>0</v>
      </c>
      <c r="E355" s="14" t="s">
        <v>2290</v>
      </c>
      <c r="F355" s="13"/>
      <c r="G355" s="254"/>
      <c r="H355" s="179"/>
    </row>
    <row r="356" spans="1:9">
      <c r="A356" s="8"/>
      <c r="B356" s="41"/>
      <c r="C356" s="27" t="s">
        <v>2463</v>
      </c>
      <c r="D356" s="268">
        <v>0</v>
      </c>
      <c r="E356" s="14" t="s">
        <v>2290</v>
      </c>
      <c r="F356" s="13"/>
      <c r="G356" s="254"/>
      <c r="H356" s="179"/>
    </row>
    <row r="357" spans="1:9" ht="21" hidden="1" customHeight="1">
      <c r="A357" s="61" t="s">
        <v>447</v>
      </c>
      <c r="B357" s="41" t="s">
        <v>890</v>
      </c>
      <c r="C357" s="13"/>
      <c r="D357" s="14"/>
      <c r="E357" s="14"/>
      <c r="F357" s="13"/>
      <c r="G357" s="14"/>
      <c r="H357" s="10"/>
      <c r="I357"/>
    </row>
    <row r="358" spans="1:9">
      <c r="A358" s="8" t="s">
        <v>68</v>
      </c>
      <c r="B358" s="296" t="s">
        <v>448</v>
      </c>
      <c r="C358" s="297"/>
      <c r="D358" s="333"/>
      <c r="E358" s="297"/>
      <c r="F358" s="297"/>
      <c r="G358" s="298"/>
      <c r="H358" s="179">
        <f>SUM(D359)</f>
        <v>0</v>
      </c>
      <c r="I358" s="165">
        <f>COUNT(D359)*2</f>
        <v>2</v>
      </c>
    </row>
    <row r="359" spans="1:9" ht="30">
      <c r="A359" s="8" t="s">
        <v>449</v>
      </c>
      <c r="B359" s="41" t="s">
        <v>891</v>
      </c>
      <c r="C359" s="27" t="s">
        <v>2464</v>
      </c>
      <c r="D359" s="268">
        <v>0</v>
      </c>
      <c r="E359" s="14" t="s">
        <v>2290</v>
      </c>
      <c r="F359" s="13"/>
      <c r="G359" s="254"/>
      <c r="H359" s="179"/>
    </row>
    <row r="360" spans="1:9" ht="23.25" hidden="1" customHeight="1">
      <c r="A360" s="61" t="s">
        <v>450</v>
      </c>
      <c r="B360" s="41" t="s">
        <v>893</v>
      </c>
      <c r="C360" s="13"/>
      <c r="D360" s="14"/>
      <c r="E360" s="14"/>
      <c r="F360" s="13"/>
      <c r="G360" s="14"/>
      <c r="H360" s="10"/>
      <c r="I360"/>
    </row>
    <row r="361" spans="1:9">
      <c r="A361" s="8" t="s">
        <v>69</v>
      </c>
      <c r="B361" s="296" t="s">
        <v>451</v>
      </c>
      <c r="C361" s="297"/>
      <c r="D361" s="333"/>
      <c r="E361" s="297"/>
      <c r="F361" s="297"/>
      <c r="G361" s="298"/>
      <c r="H361" s="179">
        <f>SUM(D362:D363)</f>
        <v>0</v>
      </c>
      <c r="I361" s="165">
        <f>COUNT(D362:D363)*2</f>
        <v>4</v>
      </c>
    </row>
    <row r="362" spans="1:9" ht="30">
      <c r="A362" s="8" t="s">
        <v>452</v>
      </c>
      <c r="B362" s="41" t="s">
        <v>894</v>
      </c>
      <c r="C362" s="27" t="s">
        <v>2465</v>
      </c>
      <c r="D362" s="268">
        <v>0</v>
      </c>
      <c r="E362" s="14" t="s">
        <v>2290</v>
      </c>
      <c r="F362" s="13"/>
      <c r="G362" s="254"/>
      <c r="H362" s="179"/>
    </row>
    <row r="363" spans="1:9" ht="45">
      <c r="A363" s="8"/>
      <c r="B363" s="41"/>
      <c r="C363" s="27" t="s">
        <v>2466</v>
      </c>
      <c r="D363" s="268">
        <v>0</v>
      </c>
      <c r="E363" s="14" t="s">
        <v>2290</v>
      </c>
      <c r="F363" s="13"/>
      <c r="G363" s="254" t="s">
        <v>2634</v>
      </c>
      <c r="H363" s="179"/>
    </row>
    <row r="364" spans="1:9" ht="45" hidden="1">
      <c r="A364" s="61" t="s">
        <v>453</v>
      </c>
      <c r="B364" s="41" t="s">
        <v>896</v>
      </c>
      <c r="C364" s="13"/>
      <c r="D364" s="14"/>
      <c r="E364" s="14"/>
      <c r="F364" s="13"/>
      <c r="G364" s="14"/>
      <c r="H364" s="10"/>
      <c r="I364"/>
    </row>
    <row r="365" spans="1:9" hidden="1">
      <c r="A365" s="61" t="s">
        <v>70</v>
      </c>
      <c r="B365" s="296" t="s">
        <v>454</v>
      </c>
      <c r="C365" s="297"/>
      <c r="D365" s="297"/>
      <c r="E365" s="297"/>
      <c r="F365" s="297"/>
      <c r="G365" s="334"/>
      <c r="H365" s="10">
        <f>SUM(D366)</f>
        <v>0</v>
      </c>
      <c r="I365">
        <f>COUNT(D366)*2</f>
        <v>0</v>
      </c>
    </row>
    <row r="366" spans="1:9" ht="20.25" hidden="1" customHeight="1">
      <c r="A366" s="61" t="s">
        <v>455</v>
      </c>
      <c r="B366" s="41" t="s">
        <v>897</v>
      </c>
      <c r="C366" s="145" t="s">
        <v>2467</v>
      </c>
      <c r="D366" s="14"/>
      <c r="E366" s="14" t="s">
        <v>2290</v>
      </c>
      <c r="F366" s="13"/>
      <c r="G366" s="14"/>
      <c r="H366" s="10"/>
      <c r="I366"/>
    </row>
    <row r="367" spans="1:9" ht="22.5" hidden="1" customHeight="1">
      <c r="A367" s="61" t="s">
        <v>456</v>
      </c>
      <c r="B367" s="41" t="s">
        <v>901</v>
      </c>
      <c r="C367" s="13"/>
      <c r="D367" s="14"/>
      <c r="E367" s="14"/>
      <c r="F367" s="13"/>
      <c r="G367" s="14"/>
      <c r="H367" s="10"/>
      <c r="I367"/>
    </row>
    <row r="369" spans="1:7" ht="46.5">
      <c r="A369" s="314" t="s">
        <v>2513</v>
      </c>
      <c r="B369" s="314"/>
      <c r="C369" s="314"/>
    </row>
    <row r="370" spans="1:7" ht="46.5">
      <c r="A370" s="151"/>
      <c r="B370" s="152" t="s">
        <v>2514</v>
      </c>
      <c r="C370" s="153">
        <f>D391</f>
        <v>0</v>
      </c>
    </row>
    <row r="371" spans="1:7" ht="26.25">
      <c r="A371" s="146"/>
      <c r="B371" s="312" t="s">
        <v>2486</v>
      </c>
      <c r="C371" s="313"/>
    </row>
    <row r="372" spans="1:7" ht="21">
      <c r="A372" s="147" t="s">
        <v>2487</v>
      </c>
      <c r="B372" s="148" t="s">
        <v>2488</v>
      </c>
      <c r="C372" s="149">
        <f>D383</f>
        <v>0</v>
      </c>
    </row>
    <row r="373" spans="1:7" ht="21">
      <c r="A373" s="147" t="s">
        <v>2489</v>
      </c>
      <c r="B373" s="148" t="s">
        <v>2490</v>
      </c>
      <c r="C373" s="149">
        <f>D384</f>
        <v>0</v>
      </c>
    </row>
    <row r="374" spans="1:7" ht="21">
      <c r="A374" s="147" t="s">
        <v>2491</v>
      </c>
      <c r="B374" s="148" t="s">
        <v>2492</v>
      </c>
      <c r="C374" s="149">
        <f>D385</f>
        <v>0</v>
      </c>
    </row>
    <row r="375" spans="1:7" ht="21">
      <c r="A375" s="147" t="s">
        <v>2493</v>
      </c>
      <c r="B375" s="148" t="s">
        <v>2494</v>
      </c>
      <c r="C375" s="149">
        <f t="shared" ref="C375:C378" si="0">D386</f>
        <v>0</v>
      </c>
    </row>
    <row r="376" spans="1:7" ht="21">
      <c r="A376" s="147" t="s">
        <v>2495</v>
      </c>
      <c r="B376" s="148" t="s">
        <v>2496</v>
      </c>
      <c r="C376" s="149">
        <f t="shared" si="0"/>
        <v>0</v>
      </c>
    </row>
    <row r="377" spans="1:7" ht="21">
      <c r="A377" s="147" t="s">
        <v>2497</v>
      </c>
      <c r="B377" s="148" t="s">
        <v>2498</v>
      </c>
      <c r="C377" s="149">
        <f t="shared" si="0"/>
        <v>0</v>
      </c>
    </row>
    <row r="378" spans="1:7" ht="21">
      <c r="A378" s="147" t="s">
        <v>2499</v>
      </c>
      <c r="B378" s="148" t="s">
        <v>2500</v>
      </c>
      <c r="C378" s="149">
        <f t="shared" si="0"/>
        <v>0</v>
      </c>
    </row>
    <row r="379" spans="1:7" ht="21">
      <c r="A379" s="147" t="s">
        <v>2501</v>
      </c>
      <c r="B379" s="148" t="s">
        <v>2502</v>
      </c>
      <c r="C379" s="149">
        <f>D390</f>
        <v>0</v>
      </c>
    </row>
    <row r="380" spans="1:7">
      <c r="A380" s="165"/>
      <c r="B380" s="166"/>
      <c r="C380" s="166"/>
      <c r="D380" s="274"/>
      <c r="G380" s="9">
        <v>0</v>
      </c>
    </row>
    <row r="381" spans="1:7">
      <c r="A381" s="165"/>
      <c r="B381" s="166"/>
      <c r="C381" s="166"/>
      <c r="D381" s="274"/>
      <c r="G381" s="9">
        <v>1</v>
      </c>
    </row>
    <row r="382" spans="1:7">
      <c r="A382" s="176"/>
      <c r="B382" s="176" t="s">
        <v>2503</v>
      </c>
      <c r="C382" s="176" t="s">
        <v>2504</v>
      </c>
      <c r="D382" s="275" t="s">
        <v>2505</v>
      </c>
      <c r="E382" s="174"/>
      <c r="F382" s="175"/>
      <c r="G382" s="9">
        <v>2</v>
      </c>
    </row>
    <row r="383" spans="1:7">
      <c r="A383" s="176" t="s">
        <v>2487</v>
      </c>
      <c r="B383" s="176">
        <f>H4</f>
        <v>0</v>
      </c>
      <c r="C383" s="176">
        <f>I4</f>
        <v>20</v>
      </c>
      <c r="D383" s="275">
        <f>B383*100/C383</f>
        <v>0</v>
      </c>
      <c r="E383" s="174"/>
      <c r="F383" s="175"/>
    </row>
    <row r="384" spans="1:7">
      <c r="A384" s="176" t="s">
        <v>2489</v>
      </c>
      <c r="B384" s="176">
        <f>H47</f>
        <v>0</v>
      </c>
      <c r="C384" s="176">
        <f>I47</f>
        <v>10</v>
      </c>
      <c r="D384" s="275">
        <f t="shared" ref="D384:D391" si="1">B384*100/C384</f>
        <v>0</v>
      </c>
      <c r="E384" s="174"/>
      <c r="F384" s="175"/>
    </row>
    <row r="385" spans="1:9" s="74" customFormat="1">
      <c r="A385" s="176" t="s">
        <v>2491</v>
      </c>
      <c r="B385" s="176">
        <f>H73</f>
        <v>0</v>
      </c>
      <c r="C385" s="176">
        <f>I73</f>
        <v>42</v>
      </c>
      <c r="D385" s="275">
        <f t="shared" si="1"/>
        <v>0</v>
      </c>
      <c r="E385" s="174"/>
      <c r="F385" s="175"/>
      <c r="G385" s="155"/>
      <c r="H385" s="182"/>
      <c r="I385" s="182"/>
    </row>
    <row r="386" spans="1:9" s="74" customFormat="1">
      <c r="A386" s="176" t="s">
        <v>2493</v>
      </c>
      <c r="B386" s="176">
        <f>H116</f>
        <v>0</v>
      </c>
      <c r="C386" s="176">
        <f>I116</f>
        <v>14</v>
      </c>
      <c r="D386" s="275">
        <f t="shared" si="1"/>
        <v>0</v>
      </c>
      <c r="E386" s="174"/>
      <c r="F386" s="175"/>
      <c r="G386" s="155"/>
      <c r="H386" s="182"/>
      <c r="I386" s="182"/>
    </row>
    <row r="387" spans="1:9" s="74" customFormat="1">
      <c r="A387" s="176" t="s">
        <v>2495</v>
      </c>
      <c r="B387" s="176">
        <f>H176</f>
        <v>0</v>
      </c>
      <c r="C387" s="176">
        <f>I176</f>
        <v>32</v>
      </c>
      <c r="D387" s="275">
        <f t="shared" si="1"/>
        <v>0</v>
      </c>
      <c r="E387" s="174"/>
      <c r="F387" s="175"/>
      <c r="G387" s="155"/>
      <c r="H387" s="182"/>
      <c r="I387" s="182"/>
    </row>
    <row r="388" spans="1:9">
      <c r="A388" s="176" t="s">
        <v>2497</v>
      </c>
      <c r="B388" s="176">
        <f>H281</f>
        <v>0</v>
      </c>
      <c r="C388" s="176">
        <f>I281</f>
        <v>62</v>
      </c>
      <c r="D388" s="275">
        <f t="shared" si="1"/>
        <v>0</v>
      </c>
      <c r="E388" s="174"/>
      <c r="F388" s="175"/>
    </row>
    <row r="389" spans="1:9" s="74" customFormat="1">
      <c r="A389" s="176" t="s">
        <v>2499</v>
      </c>
      <c r="B389" s="176">
        <f>H324</f>
        <v>0</v>
      </c>
      <c r="C389" s="176">
        <f>I324</f>
        <v>22</v>
      </c>
      <c r="D389" s="275">
        <f t="shared" si="1"/>
        <v>0</v>
      </c>
      <c r="E389" s="174"/>
      <c r="F389" s="175"/>
      <c r="G389" s="155"/>
      <c r="H389" s="182"/>
      <c r="I389" s="182"/>
    </row>
    <row r="390" spans="1:9">
      <c r="A390" s="176" t="s">
        <v>2501</v>
      </c>
      <c r="B390" s="176">
        <f>H353</f>
        <v>0</v>
      </c>
      <c r="C390" s="176">
        <f>I353</f>
        <v>10</v>
      </c>
      <c r="D390" s="275">
        <f t="shared" si="1"/>
        <v>0</v>
      </c>
      <c r="E390" s="174"/>
      <c r="F390" s="175"/>
    </row>
    <row r="391" spans="1:9">
      <c r="A391" s="176" t="s">
        <v>2506</v>
      </c>
      <c r="B391" s="176">
        <f>SUM(B383:B390)</f>
        <v>0</v>
      </c>
      <c r="C391" s="176">
        <f>SUM(C383:C390)</f>
        <v>212</v>
      </c>
      <c r="D391" s="275">
        <f t="shared" si="1"/>
        <v>0</v>
      </c>
      <c r="E391" s="174"/>
      <c r="F391" s="175"/>
    </row>
    <row r="392" spans="1:9">
      <c r="A392" s="174"/>
      <c r="B392" s="175"/>
      <c r="C392" s="175"/>
      <c r="D392" s="276"/>
      <c r="E392" s="174"/>
      <c r="F392" s="175"/>
    </row>
    <row r="393" spans="1:9">
      <c r="A393" s="174"/>
      <c r="B393" s="175"/>
      <c r="C393" s="175"/>
      <c r="D393" s="276"/>
      <c r="E393" s="174"/>
      <c r="F393" s="175"/>
    </row>
    <row r="394" spans="1:9">
      <c r="A394" s="174"/>
      <c r="B394" s="175"/>
      <c r="C394" s="175"/>
      <c r="D394" s="276"/>
      <c r="E394" s="174"/>
      <c r="F394" s="175"/>
    </row>
    <row r="395" spans="1:9">
      <c r="A395" s="174"/>
      <c r="B395" s="175"/>
      <c r="C395" s="175"/>
      <c r="D395" s="276"/>
      <c r="E395" s="174"/>
      <c r="F395" s="175"/>
    </row>
    <row r="396" spans="1:9">
      <c r="A396" s="174"/>
      <c r="B396" s="175"/>
      <c r="C396" s="175"/>
      <c r="D396" s="276"/>
      <c r="E396" s="174"/>
      <c r="F396" s="175"/>
    </row>
    <row r="397" spans="1:9">
      <c r="A397" s="174"/>
      <c r="B397" s="175"/>
      <c r="C397" s="175"/>
      <c r="D397" s="276"/>
      <c r="E397" s="174"/>
      <c r="F397" s="175"/>
    </row>
    <row r="398" spans="1:9">
      <c r="A398" s="174"/>
      <c r="B398" s="175"/>
      <c r="C398" s="175"/>
      <c r="D398" s="276"/>
      <c r="E398" s="174"/>
      <c r="F398" s="175"/>
    </row>
    <row r="399" spans="1:9">
      <c r="A399" s="174"/>
      <c r="B399" s="175"/>
      <c r="C399" s="175"/>
      <c r="D399" s="276"/>
      <c r="E399" s="174"/>
      <c r="F399" s="175"/>
    </row>
    <row r="400" spans="1:9">
      <c r="A400" s="174"/>
      <c r="B400" s="175"/>
      <c r="C400" s="175"/>
      <c r="D400" s="276"/>
      <c r="E400" s="174"/>
      <c r="F400" s="175"/>
    </row>
    <row r="401" spans="1:6">
      <c r="A401" s="174"/>
      <c r="B401" s="175"/>
      <c r="C401" s="175"/>
      <c r="D401" s="276"/>
      <c r="E401" s="174"/>
      <c r="F401" s="175"/>
    </row>
  </sheetData>
  <autoFilter ref="A3:G367">
    <filterColumn colId="0">
      <colorFilter dxfId="2"/>
    </filterColumn>
  </autoFilter>
  <mergeCells count="64">
    <mergeCell ref="B371:C371"/>
    <mergeCell ref="A369:C369"/>
    <mergeCell ref="B17:G17"/>
    <mergeCell ref="A1:G1"/>
    <mergeCell ref="A2:G2"/>
    <mergeCell ref="B4:G4"/>
    <mergeCell ref="B5:G5"/>
    <mergeCell ref="B11:G11"/>
    <mergeCell ref="B105:G105"/>
    <mergeCell ref="B31:G31"/>
    <mergeCell ref="B47:G47"/>
    <mergeCell ref="B48:G48"/>
    <mergeCell ref="B57:G57"/>
    <mergeCell ref="B62:G62"/>
    <mergeCell ref="B67:G67"/>
    <mergeCell ref="B73:G73"/>
    <mergeCell ref="B74:G74"/>
    <mergeCell ref="B83:G83"/>
    <mergeCell ref="B88:G88"/>
    <mergeCell ref="B96:G96"/>
    <mergeCell ref="B181:G181"/>
    <mergeCell ref="B116:G116"/>
    <mergeCell ref="B117:G117"/>
    <mergeCell ref="B131:G131"/>
    <mergeCell ref="B137:G137"/>
    <mergeCell ref="B142:G142"/>
    <mergeCell ref="B146:G146"/>
    <mergeCell ref="B151:G151"/>
    <mergeCell ref="B155:G155"/>
    <mergeCell ref="B159:G159"/>
    <mergeCell ref="B176:G176"/>
    <mergeCell ref="B177:G177"/>
    <mergeCell ref="B254:G254"/>
    <mergeCell ref="B185:G185"/>
    <mergeCell ref="B190:G190"/>
    <mergeCell ref="B198:G198"/>
    <mergeCell ref="B205:G205"/>
    <mergeCell ref="B210:G210"/>
    <mergeCell ref="B216:G216"/>
    <mergeCell ref="B231:G231"/>
    <mergeCell ref="B232:G232"/>
    <mergeCell ref="B239:G239"/>
    <mergeCell ref="B243:G243"/>
    <mergeCell ref="B247:G247"/>
    <mergeCell ref="B325:G325"/>
    <mergeCell ref="B260:G260"/>
    <mergeCell ref="B265:G265"/>
    <mergeCell ref="B266:G266"/>
    <mergeCell ref="B281:G281"/>
    <mergeCell ref="B282:G282"/>
    <mergeCell ref="B285:G285"/>
    <mergeCell ref="B294:G294"/>
    <mergeCell ref="B300:G300"/>
    <mergeCell ref="B307:G307"/>
    <mergeCell ref="B311:G311"/>
    <mergeCell ref="B324:G324"/>
    <mergeCell ref="B361:G361"/>
    <mergeCell ref="B365:G365"/>
    <mergeCell ref="B330:G330"/>
    <mergeCell ref="B334:G334"/>
    <mergeCell ref="B348:G348"/>
    <mergeCell ref="B353:G353"/>
    <mergeCell ref="B354:G354"/>
    <mergeCell ref="B358:G358"/>
  </mergeCells>
  <dataValidations count="2">
    <dataValidation type="list" allowBlank="1" showInputMessage="1" showErrorMessage="1" error="Re-enter 0,1,2" sqref="D364:D1048576 D1:D8 D10:D11 D14:D17 D25:D49 D55:D63 D65:D67 D72:D74 D81:D84 D88:D89 D95:D97 D104:D107 D112:D117 D128:D134 D136:D177 D179:D182 D184:D201 D204:D216 D229:D285 D294 D300 D306:D308 D311 D324:D334 D342:D348 D353:D354 D357:D358 D360:D361">
      <formula1>$G$380:$G$382</formula1>
    </dataValidation>
    <dataValidation type="list" showInputMessage="1" showErrorMessage="1" error="Re-enter 0,1,2" sqref="D363 D9 D12 D13 D18 D19 D20 D21:D24 D50:D54 D64 D68:D71 D75:D80 D85:D87 D90:D94 D98:D103 D108:D111 D118:D127 D135 D178 D183 D202:D203 D217:D228 D286:D293 D295:D299 D301:D305 D309:D310 D312:D323 D335:D341 D349:D352 D355:D356 D359 D362">
      <formula1>$G$380:$G$382</formula1>
    </dataValidation>
  </dataValidations>
  <pageMargins left="0.7" right="0.7" top="0.75" bottom="0.75" header="0.3" footer="0.3"/>
  <pageSetup scale="52" orientation="portrait" r:id="rId1"/>
  <rowBreaks count="2" manualBreakCount="2">
    <brk id="89" max="6" man="1"/>
    <brk id="203" max="6" man="1"/>
  </rowBreak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sheetPr filterMode="1"/>
  <dimension ref="A1:I568"/>
  <sheetViews>
    <sheetView view="pageBreakPreview" topLeftCell="A538" zoomScale="90" zoomScaleNormal="91" zoomScaleSheetLayoutView="90" zoomScalePageLayoutView="91" workbookViewId="0">
      <selection activeCell="D538" sqref="D538"/>
    </sheetView>
  </sheetViews>
  <sheetFormatPr defaultColWidth="8.85546875" defaultRowHeight="15"/>
  <cols>
    <col min="1" max="1" width="16.85546875" customWidth="1"/>
    <col min="2" max="2" width="37.7109375" style="9" customWidth="1"/>
    <col min="3" max="3" width="35.42578125" style="9" customWidth="1"/>
    <col min="4" max="4" width="14.28515625" customWidth="1"/>
    <col min="5" max="5" width="13.7109375" customWidth="1"/>
    <col min="6" max="6" width="25.5703125" style="9" customWidth="1"/>
    <col min="7" max="7" width="20.5703125" style="9" customWidth="1"/>
    <col min="8" max="9" width="8.85546875" style="165"/>
  </cols>
  <sheetData>
    <row r="1" spans="1:9" ht="18.75">
      <c r="A1" s="287" t="s">
        <v>457</v>
      </c>
      <c r="B1" s="287"/>
      <c r="C1" s="287"/>
      <c r="D1" s="287"/>
      <c r="E1" s="287"/>
      <c r="F1" s="287"/>
      <c r="G1" s="315"/>
      <c r="H1" s="180"/>
    </row>
    <row r="2" spans="1:9" ht="18.75">
      <c r="A2" s="287" t="s">
        <v>1286</v>
      </c>
      <c r="B2" s="287"/>
      <c r="C2" s="287"/>
      <c r="D2" s="287"/>
      <c r="E2" s="287"/>
      <c r="F2" s="287"/>
      <c r="G2" s="315"/>
      <c r="H2" s="180"/>
    </row>
    <row r="3" spans="1:9" ht="30">
      <c r="A3" s="11" t="s">
        <v>459</v>
      </c>
      <c r="B3" s="11" t="s">
        <v>2586</v>
      </c>
      <c r="C3" s="12" t="s">
        <v>460</v>
      </c>
      <c r="D3" s="59" t="s">
        <v>461</v>
      </c>
      <c r="E3" s="66" t="s">
        <v>903</v>
      </c>
      <c r="F3" s="12" t="s">
        <v>463</v>
      </c>
      <c r="G3" s="12" t="s">
        <v>464</v>
      </c>
      <c r="H3" s="180"/>
    </row>
    <row r="4" spans="1:9" ht="18.75">
      <c r="A4" s="8"/>
      <c r="B4" s="302" t="s">
        <v>465</v>
      </c>
      <c r="C4" s="303"/>
      <c r="D4" s="303"/>
      <c r="E4" s="303"/>
      <c r="F4" s="303"/>
      <c r="G4" s="304"/>
      <c r="H4" s="180">
        <f>H25</f>
        <v>0</v>
      </c>
      <c r="I4" s="180">
        <f>I25</f>
        <v>106</v>
      </c>
    </row>
    <row r="5" spans="1:9" ht="15.75" hidden="1" customHeight="1">
      <c r="A5" s="61" t="s">
        <v>0</v>
      </c>
      <c r="B5" s="207" t="s">
        <v>71</v>
      </c>
      <c r="C5" s="208"/>
      <c r="D5" s="208"/>
      <c r="E5" s="208"/>
      <c r="F5" s="208"/>
      <c r="G5" s="209"/>
      <c r="H5" s="58"/>
      <c r="I5"/>
    </row>
    <row r="6" spans="1:9" ht="31.5" hidden="1" customHeight="1">
      <c r="A6" s="61" t="s">
        <v>72</v>
      </c>
      <c r="B6" s="2" t="s">
        <v>73</v>
      </c>
      <c r="C6" s="13"/>
      <c r="D6" s="14"/>
      <c r="E6" s="14"/>
      <c r="F6" s="13"/>
      <c r="G6" s="14"/>
      <c r="H6" s="58"/>
      <c r="I6"/>
    </row>
    <row r="7" spans="1:9" ht="31.5" hidden="1" customHeight="1">
      <c r="A7" s="61" t="s">
        <v>74</v>
      </c>
      <c r="B7" s="2" t="s">
        <v>75</v>
      </c>
      <c r="C7" s="13"/>
      <c r="D7" s="14"/>
      <c r="E7" s="14"/>
      <c r="F7" s="13"/>
      <c r="G7" s="14"/>
      <c r="H7" s="58"/>
      <c r="I7"/>
    </row>
    <row r="8" spans="1:9" ht="15.75" hidden="1" customHeight="1">
      <c r="A8" s="61" t="s">
        <v>76</v>
      </c>
      <c r="B8" s="2" t="s">
        <v>77</v>
      </c>
      <c r="C8" s="13"/>
      <c r="D8" s="14"/>
      <c r="E8" s="14"/>
      <c r="F8" s="13"/>
      <c r="G8" s="14"/>
      <c r="H8" s="58"/>
      <c r="I8"/>
    </row>
    <row r="9" spans="1:9" ht="31.5" hidden="1" customHeight="1">
      <c r="A9" s="61" t="s">
        <v>78</v>
      </c>
      <c r="B9" s="2" t="s">
        <v>472</v>
      </c>
      <c r="C9" s="13"/>
      <c r="D9" s="14"/>
      <c r="E9" s="14"/>
      <c r="F9" s="13"/>
      <c r="G9" s="14"/>
      <c r="H9" s="58"/>
      <c r="I9"/>
    </row>
    <row r="10" spans="1:9" ht="63" hidden="1" customHeight="1">
      <c r="A10" s="61" t="s">
        <v>79</v>
      </c>
      <c r="B10" s="3" t="s">
        <v>476</v>
      </c>
      <c r="C10" s="13"/>
      <c r="D10" s="14"/>
      <c r="E10" s="14"/>
      <c r="F10" s="13"/>
      <c r="G10" s="14"/>
      <c r="H10" s="58"/>
      <c r="I10"/>
    </row>
    <row r="11" spans="1:9" ht="15.75" hidden="1" customHeight="1">
      <c r="A11" s="61" t="s">
        <v>1</v>
      </c>
      <c r="B11" s="207" t="s">
        <v>80</v>
      </c>
      <c r="C11" s="208"/>
      <c r="D11" s="208"/>
      <c r="E11" s="208"/>
      <c r="F11" s="208"/>
      <c r="G11" s="209"/>
      <c r="H11" s="58"/>
      <c r="I11"/>
    </row>
    <row r="12" spans="1:9" ht="31.5" hidden="1" customHeight="1">
      <c r="A12" s="61" t="s">
        <v>81</v>
      </c>
      <c r="B12" s="4" t="s">
        <v>478</v>
      </c>
      <c r="C12" s="13"/>
      <c r="D12" s="14"/>
      <c r="E12" s="14"/>
      <c r="F12" s="13"/>
      <c r="G12" s="14"/>
      <c r="H12" s="58"/>
      <c r="I12"/>
    </row>
    <row r="13" spans="1:9" ht="31.5" hidden="1" customHeight="1">
      <c r="A13" s="61" t="s">
        <v>82</v>
      </c>
      <c r="B13" s="4" t="s">
        <v>484</v>
      </c>
      <c r="C13" s="13"/>
      <c r="D13" s="14"/>
      <c r="E13" s="14"/>
      <c r="F13" s="13"/>
      <c r="G13" s="14"/>
      <c r="H13" s="58"/>
      <c r="I13"/>
    </row>
    <row r="14" spans="1:9" ht="31.5" hidden="1" customHeight="1">
      <c r="A14" s="61" t="s">
        <v>83</v>
      </c>
      <c r="B14" s="4" t="s">
        <v>908</v>
      </c>
      <c r="C14" s="13"/>
      <c r="D14" s="14"/>
      <c r="E14" s="14"/>
      <c r="F14" s="13"/>
      <c r="G14" s="14"/>
      <c r="H14" s="58"/>
      <c r="I14"/>
    </row>
    <row r="15" spans="1:9" ht="31.5" hidden="1" customHeight="1">
      <c r="A15" s="61" t="s">
        <v>84</v>
      </c>
      <c r="B15" s="4" t="s">
        <v>488</v>
      </c>
      <c r="C15" s="13"/>
      <c r="D15" s="14"/>
      <c r="E15" s="14"/>
      <c r="F15" s="13"/>
      <c r="G15" s="14"/>
      <c r="H15" s="58"/>
      <c r="I15"/>
    </row>
    <row r="16" spans="1:9" ht="31.5" hidden="1" customHeight="1">
      <c r="A16" s="61" t="s">
        <v>85</v>
      </c>
      <c r="B16" s="4" t="s">
        <v>490</v>
      </c>
      <c r="C16" s="13"/>
      <c r="D16" s="14"/>
      <c r="E16" s="14"/>
      <c r="F16" s="13"/>
      <c r="G16" s="14"/>
      <c r="H16" s="58"/>
      <c r="I16"/>
    </row>
    <row r="17" spans="1:9" ht="15.75" hidden="1" customHeight="1">
      <c r="A17" s="61" t="s">
        <v>2</v>
      </c>
      <c r="B17" s="207" t="s">
        <v>2022</v>
      </c>
      <c r="C17" s="208"/>
      <c r="D17" s="208"/>
      <c r="E17" s="208"/>
      <c r="F17" s="208"/>
      <c r="G17" s="209"/>
      <c r="H17" s="58"/>
      <c r="I17"/>
    </row>
    <row r="18" spans="1:9" ht="31.5" hidden="1" customHeight="1">
      <c r="A18" s="61" t="s">
        <v>86</v>
      </c>
      <c r="B18" s="4" t="s">
        <v>87</v>
      </c>
      <c r="C18" s="13"/>
      <c r="D18" s="14"/>
      <c r="E18" s="14"/>
      <c r="F18" s="13"/>
      <c r="G18" s="14"/>
      <c r="H18" s="58"/>
      <c r="I18"/>
    </row>
    <row r="19" spans="1:9" ht="31.5" hidden="1" customHeight="1">
      <c r="A19" s="61" t="s">
        <v>88</v>
      </c>
      <c r="B19" s="4" t="s">
        <v>89</v>
      </c>
      <c r="C19" s="13"/>
      <c r="D19" s="14"/>
      <c r="E19" s="14"/>
      <c r="F19" s="13"/>
      <c r="G19" s="14"/>
      <c r="H19" s="58"/>
      <c r="I19"/>
    </row>
    <row r="20" spans="1:9" ht="31.5" hidden="1" customHeight="1">
      <c r="A20" s="61" t="s">
        <v>90</v>
      </c>
      <c r="B20" s="4" t="s">
        <v>91</v>
      </c>
      <c r="C20" s="13"/>
      <c r="D20" s="14"/>
      <c r="E20" s="14"/>
      <c r="F20" s="13"/>
      <c r="G20" s="14"/>
      <c r="H20" s="58"/>
      <c r="I20"/>
    </row>
    <row r="21" spans="1:9" ht="31.5" hidden="1" customHeight="1">
      <c r="A21" s="61" t="s">
        <v>92</v>
      </c>
      <c r="B21" s="4" t="s">
        <v>93</v>
      </c>
      <c r="C21" s="13"/>
      <c r="D21" s="14"/>
      <c r="E21" s="14"/>
      <c r="F21" s="13"/>
      <c r="G21" s="14"/>
      <c r="H21" s="58"/>
      <c r="I21"/>
    </row>
    <row r="22" spans="1:9" ht="15.75" hidden="1" customHeight="1">
      <c r="A22" s="131" t="s">
        <v>94</v>
      </c>
      <c r="B22" s="90" t="s">
        <v>497</v>
      </c>
      <c r="C22" s="49"/>
      <c r="D22" s="65"/>
      <c r="E22" s="65"/>
      <c r="F22" s="49"/>
      <c r="G22" s="65"/>
      <c r="H22" s="58"/>
      <c r="I22"/>
    </row>
    <row r="23" spans="1:9" s="119" customFormat="1" ht="31.5" hidden="1" customHeight="1">
      <c r="A23" s="131" t="s">
        <v>2023</v>
      </c>
      <c r="B23" s="4" t="s">
        <v>2026</v>
      </c>
      <c r="C23" s="13"/>
      <c r="D23" s="14"/>
      <c r="E23" s="14"/>
      <c r="F23" s="13"/>
      <c r="G23" s="14"/>
      <c r="H23" s="132"/>
    </row>
    <row r="24" spans="1:9" s="119" customFormat="1" ht="15.75" hidden="1" customHeight="1">
      <c r="A24" s="131" t="s">
        <v>2024</v>
      </c>
      <c r="B24" s="4" t="s">
        <v>2025</v>
      </c>
      <c r="C24" s="13"/>
      <c r="D24" s="14"/>
      <c r="E24" s="14"/>
      <c r="F24" s="13"/>
      <c r="G24" s="14"/>
      <c r="H24" s="132"/>
    </row>
    <row r="25" spans="1:9" ht="15.75">
      <c r="A25" s="124" t="s">
        <v>3</v>
      </c>
      <c r="B25" s="207" t="s">
        <v>4</v>
      </c>
      <c r="C25" s="208"/>
      <c r="D25" s="208"/>
      <c r="E25" s="208"/>
      <c r="F25" s="208"/>
      <c r="G25" s="277"/>
      <c r="H25" s="180">
        <f>SUM(D26:D78)</f>
        <v>0</v>
      </c>
      <c r="I25" s="165">
        <f>COUNT(D26:D78)*2</f>
        <v>106</v>
      </c>
    </row>
    <row r="26" spans="1:9" ht="47.25">
      <c r="A26" s="8" t="s">
        <v>95</v>
      </c>
      <c r="B26" s="5" t="s">
        <v>96</v>
      </c>
      <c r="C26" s="13" t="s">
        <v>1984</v>
      </c>
      <c r="D26" s="237">
        <v>0</v>
      </c>
      <c r="E26" s="14" t="s">
        <v>2284</v>
      </c>
      <c r="F26" s="13" t="s">
        <v>2265</v>
      </c>
      <c r="G26" s="254"/>
      <c r="H26" s="180"/>
    </row>
    <row r="27" spans="1:9" ht="15.75">
      <c r="A27" s="8"/>
      <c r="B27" s="5"/>
      <c r="C27" s="9" t="s">
        <v>1986</v>
      </c>
      <c r="D27" s="237">
        <v>0</v>
      </c>
      <c r="E27" s="14" t="s">
        <v>2284</v>
      </c>
      <c r="F27" s="13"/>
      <c r="G27" s="254"/>
      <c r="H27" s="180"/>
    </row>
    <row r="28" spans="1:9">
      <c r="A28" s="8"/>
      <c r="C28" s="13" t="s">
        <v>1985</v>
      </c>
      <c r="D28" s="237">
        <v>0</v>
      </c>
      <c r="E28" s="14" t="s">
        <v>2284</v>
      </c>
      <c r="F28" s="13"/>
      <c r="G28" s="254"/>
      <c r="H28" s="180"/>
    </row>
    <row r="29" spans="1:9" ht="45">
      <c r="A29" s="8"/>
      <c r="B29" s="5"/>
      <c r="C29" s="13" t="s">
        <v>1287</v>
      </c>
      <c r="D29" s="237">
        <v>0</v>
      </c>
      <c r="E29" s="14" t="s">
        <v>2284</v>
      </c>
      <c r="F29" s="13" t="s">
        <v>2264</v>
      </c>
      <c r="G29" s="254"/>
      <c r="H29" s="180"/>
    </row>
    <row r="30" spans="1:9" ht="60">
      <c r="A30" s="8"/>
      <c r="B30" s="5"/>
      <c r="C30" s="118" t="s">
        <v>1987</v>
      </c>
      <c r="D30" s="246">
        <v>0</v>
      </c>
      <c r="E30" s="14" t="s">
        <v>2284</v>
      </c>
      <c r="F30" s="9" t="s">
        <v>1988</v>
      </c>
      <c r="G30" s="254"/>
      <c r="H30" s="180"/>
    </row>
    <row r="31" spans="1:9" ht="75">
      <c r="A31" s="8"/>
      <c r="B31" s="5"/>
      <c r="C31" s="20" t="s">
        <v>1288</v>
      </c>
      <c r="D31" s="237">
        <v>0</v>
      </c>
      <c r="E31" s="14" t="s">
        <v>2284</v>
      </c>
      <c r="F31" s="13" t="s">
        <v>1289</v>
      </c>
      <c r="G31" s="254"/>
      <c r="H31" s="180"/>
    </row>
    <row r="32" spans="1:9" ht="47.25">
      <c r="A32" s="8" t="s">
        <v>97</v>
      </c>
      <c r="B32" s="5" t="s">
        <v>98</v>
      </c>
      <c r="C32" s="71" t="s">
        <v>1989</v>
      </c>
      <c r="D32" s="237">
        <v>0</v>
      </c>
      <c r="E32" s="14" t="s">
        <v>2284</v>
      </c>
      <c r="F32" s="13"/>
      <c r="G32" s="254"/>
      <c r="H32" s="180"/>
    </row>
    <row r="33" spans="1:8" ht="31.5">
      <c r="A33" s="8"/>
      <c r="B33" s="5"/>
      <c r="C33" s="95" t="s">
        <v>1291</v>
      </c>
      <c r="D33" s="237">
        <v>0</v>
      </c>
      <c r="E33" s="14" t="s">
        <v>2284</v>
      </c>
      <c r="F33" s="13"/>
      <c r="G33" s="254"/>
      <c r="H33" s="180"/>
    </row>
    <row r="34" spans="1:8" ht="31.5">
      <c r="A34" s="8"/>
      <c r="B34" s="5"/>
      <c r="C34" s="154" t="s">
        <v>1290</v>
      </c>
      <c r="D34" s="237">
        <v>0</v>
      </c>
      <c r="E34" s="14" t="s">
        <v>2284</v>
      </c>
      <c r="G34" s="254"/>
      <c r="H34" s="180"/>
    </row>
    <row r="35" spans="1:8" ht="15.75">
      <c r="A35" s="8"/>
      <c r="B35" s="5"/>
      <c r="C35" s="9" t="s">
        <v>1991</v>
      </c>
      <c r="D35" s="237">
        <v>0</v>
      </c>
      <c r="E35" s="14" t="s">
        <v>2284</v>
      </c>
      <c r="F35" s="13"/>
      <c r="G35" s="254"/>
      <c r="H35" s="180"/>
    </row>
    <row r="36" spans="1:8" ht="45">
      <c r="A36" s="8"/>
      <c r="B36" s="5"/>
      <c r="C36" s="118" t="s">
        <v>1992</v>
      </c>
      <c r="D36" s="237">
        <v>0</v>
      </c>
      <c r="E36" s="14" t="s">
        <v>2284</v>
      </c>
      <c r="F36" s="13"/>
      <c r="G36" s="254"/>
      <c r="H36" s="180"/>
    </row>
    <row r="37" spans="1:8" ht="47.25">
      <c r="A37" s="8"/>
      <c r="B37" s="5"/>
      <c r="C37" s="95" t="s">
        <v>1990</v>
      </c>
      <c r="D37" s="237">
        <v>0</v>
      </c>
      <c r="E37" s="14" t="s">
        <v>2284</v>
      </c>
      <c r="F37" s="13"/>
      <c r="G37" s="254"/>
      <c r="H37" s="180"/>
    </row>
    <row r="38" spans="1:8" ht="47.25">
      <c r="A38" s="8" t="s">
        <v>99</v>
      </c>
      <c r="B38" s="5" t="s">
        <v>100</v>
      </c>
      <c r="C38" s="13" t="s">
        <v>1292</v>
      </c>
      <c r="D38" s="237">
        <v>0</v>
      </c>
      <c r="E38" s="14" t="s">
        <v>2284</v>
      </c>
      <c r="F38" s="13" t="s">
        <v>1293</v>
      </c>
      <c r="G38" s="254"/>
      <c r="H38" s="180"/>
    </row>
    <row r="39" spans="1:8" ht="60">
      <c r="A39" s="8"/>
      <c r="B39" s="5"/>
      <c r="C39" s="13" t="s">
        <v>1294</v>
      </c>
      <c r="D39" s="237">
        <v>0</v>
      </c>
      <c r="E39" s="14" t="s">
        <v>2284</v>
      </c>
      <c r="F39" s="13" t="s">
        <v>1295</v>
      </c>
      <c r="G39" s="254"/>
      <c r="H39" s="180"/>
    </row>
    <row r="40" spans="1:8" ht="105">
      <c r="A40" s="8"/>
      <c r="B40" s="5"/>
      <c r="C40" s="13" t="s">
        <v>1296</v>
      </c>
      <c r="D40" s="237">
        <v>0</v>
      </c>
      <c r="E40" s="14" t="s">
        <v>2284</v>
      </c>
      <c r="F40" s="13" t="s">
        <v>1993</v>
      </c>
      <c r="G40" s="254"/>
      <c r="H40" s="180"/>
    </row>
    <row r="41" spans="1:8" ht="120">
      <c r="A41" s="8"/>
      <c r="B41" s="5"/>
      <c r="C41" s="13" t="s">
        <v>1994</v>
      </c>
      <c r="D41" s="237">
        <v>0</v>
      </c>
      <c r="E41" s="14" t="s">
        <v>2284</v>
      </c>
      <c r="F41" s="13" t="s">
        <v>1297</v>
      </c>
      <c r="G41" s="254"/>
      <c r="H41" s="180"/>
    </row>
    <row r="42" spans="1:8" ht="60">
      <c r="A42" s="8" t="s">
        <v>101</v>
      </c>
      <c r="B42" s="5" t="s">
        <v>102</v>
      </c>
      <c r="C42" s="13" t="s">
        <v>1298</v>
      </c>
      <c r="D42" s="237">
        <v>0</v>
      </c>
      <c r="E42" s="14" t="s">
        <v>2284</v>
      </c>
      <c r="F42" s="13" t="s">
        <v>2266</v>
      </c>
      <c r="G42" s="254"/>
      <c r="H42" s="180"/>
    </row>
    <row r="43" spans="1:8" ht="30">
      <c r="A43" s="8"/>
      <c r="B43" s="5"/>
      <c r="C43" s="13" t="s">
        <v>1299</v>
      </c>
      <c r="D43" s="237">
        <v>0</v>
      </c>
      <c r="E43" s="14" t="s">
        <v>2284</v>
      </c>
      <c r="F43" s="13"/>
      <c r="G43" s="254"/>
      <c r="H43" s="180"/>
    </row>
    <row r="44" spans="1:8" ht="30">
      <c r="A44" s="8"/>
      <c r="B44" s="5"/>
      <c r="C44" s="13" t="s">
        <v>1302</v>
      </c>
      <c r="D44" s="246">
        <v>0</v>
      </c>
      <c r="E44" s="14" t="s">
        <v>2284</v>
      </c>
      <c r="G44" s="254"/>
      <c r="H44" s="180"/>
    </row>
    <row r="45" spans="1:8" ht="30">
      <c r="A45" s="8"/>
      <c r="B45" s="5"/>
      <c r="C45" s="13" t="s">
        <v>1303</v>
      </c>
      <c r="D45" s="237">
        <v>0</v>
      </c>
      <c r="E45" s="14" t="s">
        <v>2284</v>
      </c>
      <c r="F45" s="13"/>
      <c r="G45" s="254"/>
      <c r="H45" s="180"/>
    </row>
    <row r="46" spans="1:8" ht="30">
      <c r="A46" s="8"/>
      <c r="B46" s="5"/>
      <c r="C46" s="13" t="s">
        <v>1304</v>
      </c>
      <c r="D46" s="237">
        <v>0</v>
      </c>
      <c r="E46" s="14" t="s">
        <v>2284</v>
      </c>
      <c r="F46" s="13"/>
      <c r="G46" s="254"/>
      <c r="H46" s="180"/>
    </row>
    <row r="47" spans="1:8" ht="30">
      <c r="A47" s="8"/>
      <c r="B47" s="5"/>
      <c r="C47" s="13" t="s">
        <v>1305</v>
      </c>
      <c r="D47" s="237">
        <v>0</v>
      </c>
      <c r="E47" s="14" t="s">
        <v>2284</v>
      </c>
      <c r="F47" s="13"/>
      <c r="G47" s="254"/>
      <c r="H47" s="180"/>
    </row>
    <row r="48" spans="1:8" ht="47.25">
      <c r="A48" s="8" t="s">
        <v>103</v>
      </c>
      <c r="B48" s="5" t="s">
        <v>104</v>
      </c>
      <c r="C48" s="13" t="s">
        <v>1306</v>
      </c>
      <c r="D48" s="237">
        <v>0</v>
      </c>
      <c r="E48" s="14" t="s">
        <v>2284</v>
      </c>
      <c r="F48" s="13" t="s">
        <v>2269</v>
      </c>
      <c r="G48" s="254"/>
      <c r="H48" s="180"/>
    </row>
    <row r="49" spans="1:8" ht="30">
      <c r="A49" s="8"/>
      <c r="B49" s="5"/>
      <c r="C49" s="13" t="s">
        <v>1307</v>
      </c>
      <c r="D49" s="237">
        <v>0</v>
      </c>
      <c r="E49" s="14" t="s">
        <v>2284</v>
      </c>
      <c r="F49" s="13" t="s">
        <v>2268</v>
      </c>
      <c r="G49" s="254"/>
      <c r="H49" s="180"/>
    </row>
    <row r="50" spans="1:8" ht="30">
      <c r="A50" s="8"/>
      <c r="B50" s="5"/>
      <c r="C50" s="13" t="s">
        <v>2267</v>
      </c>
      <c r="D50" s="237">
        <v>0</v>
      </c>
      <c r="E50" s="14" t="s">
        <v>2284</v>
      </c>
      <c r="F50" s="13"/>
      <c r="G50" s="254"/>
      <c r="H50" s="180"/>
    </row>
    <row r="51" spans="1:8" ht="165">
      <c r="A51" s="8"/>
      <c r="B51" s="5"/>
      <c r="C51" s="13" t="s">
        <v>1995</v>
      </c>
      <c r="D51" s="237">
        <v>0</v>
      </c>
      <c r="E51" s="14" t="s">
        <v>2284</v>
      </c>
      <c r="F51" s="13" t="s">
        <v>1308</v>
      </c>
      <c r="G51" s="254"/>
      <c r="H51" s="180"/>
    </row>
    <row r="52" spans="1:8" ht="90">
      <c r="A52" s="8" t="s">
        <v>105</v>
      </c>
      <c r="B52" s="5" t="s">
        <v>106</v>
      </c>
      <c r="C52" s="13" t="s">
        <v>1309</v>
      </c>
      <c r="D52" s="245">
        <v>0</v>
      </c>
      <c r="E52" s="14" t="s">
        <v>2284</v>
      </c>
      <c r="F52" s="13" t="s">
        <v>2270</v>
      </c>
      <c r="G52" s="254"/>
      <c r="H52" s="180"/>
    </row>
    <row r="53" spans="1:8" ht="30">
      <c r="A53" s="8"/>
      <c r="B53" s="5"/>
      <c r="C53" s="13" t="s">
        <v>1310</v>
      </c>
      <c r="D53" s="237">
        <v>0</v>
      </c>
      <c r="E53" s="14" t="s">
        <v>2284</v>
      </c>
      <c r="F53" s="13" t="s">
        <v>2271</v>
      </c>
      <c r="G53" s="254"/>
      <c r="H53" s="180"/>
    </row>
    <row r="54" spans="1:8" ht="30">
      <c r="A54" s="8"/>
      <c r="B54" s="5"/>
      <c r="C54" s="23" t="s">
        <v>1933</v>
      </c>
      <c r="D54" s="237">
        <v>0</v>
      </c>
      <c r="E54" s="14" t="s">
        <v>2284</v>
      </c>
      <c r="F54" s="13"/>
      <c r="G54" s="254"/>
      <c r="H54" s="180"/>
    </row>
    <row r="55" spans="1:8" ht="47.25">
      <c r="A55" s="8" t="s">
        <v>107</v>
      </c>
      <c r="B55" s="5" t="s">
        <v>108</v>
      </c>
      <c r="C55" s="13" t="s">
        <v>1996</v>
      </c>
      <c r="D55" s="237">
        <v>0</v>
      </c>
      <c r="E55" s="14" t="s">
        <v>2284</v>
      </c>
      <c r="F55" s="161" t="s">
        <v>2375</v>
      </c>
      <c r="G55" s="254"/>
      <c r="H55" s="180"/>
    </row>
    <row r="56" spans="1:8" ht="45">
      <c r="A56" s="8"/>
      <c r="B56" s="5"/>
      <c r="C56" s="13" t="s">
        <v>1311</v>
      </c>
      <c r="D56" s="237">
        <v>0</v>
      </c>
      <c r="E56" s="14" t="s">
        <v>2284</v>
      </c>
      <c r="F56" s="13"/>
      <c r="G56" s="254"/>
      <c r="H56" s="180"/>
    </row>
    <row r="57" spans="1:8" ht="90">
      <c r="A57" s="8" t="s">
        <v>109</v>
      </c>
      <c r="B57" s="5" t="s">
        <v>110</v>
      </c>
      <c r="C57" s="13" t="s">
        <v>1312</v>
      </c>
      <c r="D57" s="237">
        <v>0</v>
      </c>
      <c r="E57" s="14" t="s">
        <v>2284</v>
      </c>
      <c r="F57" s="13" t="s">
        <v>1313</v>
      </c>
      <c r="G57" s="254"/>
      <c r="H57" s="180"/>
    </row>
    <row r="58" spans="1:8" ht="60">
      <c r="A58" s="8"/>
      <c r="B58" s="5"/>
      <c r="C58" s="13" t="s">
        <v>1314</v>
      </c>
      <c r="D58" s="237">
        <v>0</v>
      </c>
      <c r="E58" s="14" t="s">
        <v>2284</v>
      </c>
      <c r="F58" s="13" t="s">
        <v>1315</v>
      </c>
      <c r="G58" s="254"/>
      <c r="H58" s="180"/>
    </row>
    <row r="59" spans="1:8" ht="47.25">
      <c r="A59" s="8" t="s">
        <v>111</v>
      </c>
      <c r="B59" s="5" t="s">
        <v>498</v>
      </c>
      <c r="C59" s="13" t="s">
        <v>1997</v>
      </c>
      <c r="D59" s="237">
        <v>0</v>
      </c>
      <c r="E59" s="14" t="s">
        <v>2284</v>
      </c>
      <c r="F59" s="13" t="s">
        <v>1998</v>
      </c>
      <c r="G59" s="254"/>
      <c r="H59" s="180"/>
    </row>
    <row r="60" spans="1:8" ht="47.25">
      <c r="A60" s="8" t="s">
        <v>112</v>
      </c>
      <c r="B60" s="5" t="s">
        <v>911</v>
      </c>
      <c r="C60" s="13" t="s">
        <v>1999</v>
      </c>
      <c r="D60" s="237">
        <v>0</v>
      </c>
      <c r="E60" s="14" t="s">
        <v>2284</v>
      </c>
      <c r="F60" s="13" t="s">
        <v>2000</v>
      </c>
      <c r="G60" s="254"/>
      <c r="H60" s="180"/>
    </row>
    <row r="61" spans="1:8" ht="75">
      <c r="A61" s="8"/>
      <c r="B61" s="5"/>
      <c r="C61" s="13" t="s">
        <v>1316</v>
      </c>
      <c r="D61" s="237">
        <v>0</v>
      </c>
      <c r="E61" s="14" t="s">
        <v>2284</v>
      </c>
      <c r="F61" s="36" t="s">
        <v>1317</v>
      </c>
      <c r="G61" s="254"/>
      <c r="H61" s="180"/>
    </row>
    <row r="62" spans="1:8" ht="75">
      <c r="A62" s="8"/>
      <c r="B62" s="5"/>
      <c r="C62" s="13" t="s">
        <v>1318</v>
      </c>
      <c r="D62" s="237">
        <v>0</v>
      </c>
      <c r="E62" s="14" t="s">
        <v>2284</v>
      </c>
      <c r="F62" s="41" t="s">
        <v>2376</v>
      </c>
      <c r="G62" s="254"/>
      <c r="H62" s="180"/>
    </row>
    <row r="63" spans="1:8" ht="15.75">
      <c r="A63" s="8"/>
      <c r="B63" s="5"/>
      <c r="C63" s="13" t="s">
        <v>1319</v>
      </c>
      <c r="D63" s="237">
        <v>0</v>
      </c>
      <c r="E63" s="14" t="s">
        <v>2284</v>
      </c>
      <c r="F63" s="23" t="s">
        <v>2378</v>
      </c>
      <c r="G63" s="254"/>
      <c r="H63" s="180"/>
    </row>
    <row r="64" spans="1:8" ht="31.5">
      <c r="A64" s="8" t="s">
        <v>114</v>
      </c>
      <c r="B64" s="5" t="s">
        <v>819</v>
      </c>
      <c r="C64" s="13" t="s">
        <v>1320</v>
      </c>
      <c r="D64" s="237">
        <v>0</v>
      </c>
      <c r="E64" s="14" t="s">
        <v>2284</v>
      </c>
      <c r="F64" s="13"/>
      <c r="G64" s="254"/>
      <c r="H64" s="180"/>
    </row>
    <row r="65" spans="1:9" ht="150">
      <c r="A65" s="8"/>
      <c r="B65" s="5"/>
      <c r="C65" s="13" t="s">
        <v>2272</v>
      </c>
      <c r="D65" s="237">
        <v>0</v>
      </c>
      <c r="E65" s="14" t="s">
        <v>2284</v>
      </c>
      <c r="F65" s="13" t="s">
        <v>2002</v>
      </c>
      <c r="G65" s="254"/>
      <c r="H65" s="180"/>
    </row>
    <row r="66" spans="1:9" ht="90">
      <c r="A66" s="8"/>
      <c r="B66" s="5"/>
      <c r="C66" s="13" t="s">
        <v>1321</v>
      </c>
      <c r="D66" s="237">
        <v>0</v>
      </c>
      <c r="E66" s="14" t="s">
        <v>2284</v>
      </c>
      <c r="F66" s="13" t="s">
        <v>2001</v>
      </c>
      <c r="G66" s="254" t="s">
        <v>2607</v>
      </c>
      <c r="H66" s="180"/>
    </row>
    <row r="67" spans="1:9" ht="30">
      <c r="A67" s="8"/>
      <c r="B67" s="5"/>
      <c r="C67" s="13" t="s">
        <v>1322</v>
      </c>
      <c r="D67" s="237">
        <v>0</v>
      </c>
      <c r="E67" s="14" t="s">
        <v>2284</v>
      </c>
      <c r="G67" s="254"/>
      <c r="H67" s="180"/>
    </row>
    <row r="68" spans="1:9" ht="135">
      <c r="A68" s="8"/>
      <c r="B68" s="5"/>
      <c r="C68" s="13" t="s">
        <v>1323</v>
      </c>
      <c r="D68" s="247">
        <v>0</v>
      </c>
      <c r="E68" s="14" t="s">
        <v>2284</v>
      </c>
      <c r="F68" s="41" t="s">
        <v>2377</v>
      </c>
      <c r="G68" s="254"/>
      <c r="H68" s="184"/>
    </row>
    <row r="69" spans="1:9" ht="31.5">
      <c r="A69" s="8" t="s">
        <v>116</v>
      </c>
      <c r="B69" s="5" t="s">
        <v>499</v>
      </c>
      <c r="C69" s="13" t="s">
        <v>1324</v>
      </c>
      <c r="D69" s="237">
        <v>0</v>
      </c>
      <c r="E69" s="14" t="s">
        <v>2284</v>
      </c>
      <c r="F69" s="13" t="s">
        <v>1325</v>
      </c>
      <c r="G69" s="254"/>
      <c r="H69" s="180"/>
    </row>
    <row r="70" spans="1:9" ht="30">
      <c r="A70" s="8"/>
      <c r="B70" s="5"/>
      <c r="C70" s="13" t="s">
        <v>1326</v>
      </c>
      <c r="D70" s="237">
        <v>0</v>
      </c>
      <c r="E70" s="14" t="s">
        <v>2284</v>
      </c>
      <c r="F70" s="13" t="s">
        <v>1327</v>
      </c>
      <c r="G70" s="254"/>
      <c r="H70" s="180"/>
    </row>
    <row r="71" spans="1:9" ht="30">
      <c r="A71" s="8"/>
      <c r="B71" s="5"/>
      <c r="C71" s="13" t="s">
        <v>1328</v>
      </c>
      <c r="D71" s="237">
        <v>0</v>
      </c>
      <c r="E71" s="14" t="s">
        <v>2284</v>
      </c>
      <c r="F71" s="13" t="s">
        <v>1329</v>
      </c>
      <c r="G71" s="254"/>
      <c r="H71" s="180"/>
    </row>
    <row r="72" spans="1:9" ht="45">
      <c r="A72" s="8"/>
      <c r="B72" s="5"/>
      <c r="C72" s="13" t="s">
        <v>1330</v>
      </c>
      <c r="D72" s="237">
        <v>0</v>
      </c>
      <c r="E72" s="14" t="s">
        <v>2284</v>
      </c>
      <c r="F72" s="13" t="s">
        <v>1934</v>
      </c>
      <c r="G72" s="254"/>
      <c r="H72" s="180"/>
    </row>
    <row r="73" spans="1:9" ht="30">
      <c r="A73" s="8"/>
      <c r="B73" s="5"/>
      <c r="C73" s="13" t="s">
        <v>1331</v>
      </c>
      <c r="D73" s="237">
        <v>0</v>
      </c>
      <c r="E73" s="14" t="s">
        <v>2284</v>
      </c>
      <c r="F73" s="13" t="s">
        <v>1332</v>
      </c>
      <c r="G73" s="254"/>
      <c r="H73" s="180"/>
    </row>
    <row r="74" spans="1:9" ht="63.75" customHeight="1">
      <c r="A74" s="8"/>
      <c r="B74" s="5"/>
      <c r="C74" s="13" t="s">
        <v>1333</v>
      </c>
      <c r="D74" s="237">
        <v>0</v>
      </c>
      <c r="E74" s="14" t="s">
        <v>2284</v>
      </c>
      <c r="F74" s="13" t="s">
        <v>2294</v>
      </c>
      <c r="G74" s="254"/>
      <c r="H74" s="180"/>
    </row>
    <row r="75" spans="1:9" ht="45">
      <c r="A75" s="8"/>
      <c r="B75" s="5"/>
      <c r="C75" s="9" t="s">
        <v>2004</v>
      </c>
      <c r="D75" s="237">
        <v>0</v>
      </c>
      <c r="E75" s="14" t="s">
        <v>2284</v>
      </c>
      <c r="F75" s="13" t="s">
        <v>2003</v>
      </c>
      <c r="G75" s="254"/>
      <c r="H75" s="180"/>
    </row>
    <row r="76" spans="1:9" ht="31.5">
      <c r="A76" s="8" t="s">
        <v>117</v>
      </c>
      <c r="B76" s="5" t="s">
        <v>820</v>
      </c>
      <c r="C76" s="13" t="s">
        <v>2520</v>
      </c>
      <c r="D76" s="237">
        <v>0</v>
      </c>
      <c r="E76" s="14" t="s">
        <v>2284</v>
      </c>
      <c r="F76" s="13"/>
      <c r="G76" s="254"/>
      <c r="H76" s="180"/>
    </row>
    <row r="77" spans="1:9" ht="60">
      <c r="A77" s="8" t="s">
        <v>119</v>
      </c>
      <c r="B77" s="5" t="s">
        <v>500</v>
      </c>
      <c r="C77" s="13" t="s">
        <v>2006</v>
      </c>
      <c r="D77" s="237">
        <v>0</v>
      </c>
      <c r="E77" s="14" t="s">
        <v>2284</v>
      </c>
      <c r="F77" s="13" t="s">
        <v>2005</v>
      </c>
      <c r="G77" s="254"/>
      <c r="H77" s="180"/>
    </row>
    <row r="78" spans="1:9" ht="45">
      <c r="A78" s="8"/>
      <c r="B78" s="5"/>
      <c r="C78" s="13" t="s">
        <v>2007</v>
      </c>
      <c r="D78" s="237">
        <v>0</v>
      </c>
      <c r="E78" s="14" t="s">
        <v>2284</v>
      </c>
      <c r="F78" s="13"/>
      <c r="G78" s="254"/>
      <c r="H78" s="180"/>
    </row>
    <row r="79" spans="1:9" ht="45" hidden="1" customHeight="1">
      <c r="A79" s="61" t="s">
        <v>120</v>
      </c>
      <c r="B79" s="23" t="s">
        <v>501</v>
      </c>
      <c r="C79" s="13"/>
      <c r="D79" s="14"/>
      <c r="E79" s="14"/>
      <c r="F79" s="13"/>
      <c r="G79" s="14"/>
      <c r="H79" s="58"/>
      <c r="I79"/>
    </row>
    <row r="80" spans="1:9" ht="18.75">
      <c r="A80" s="8"/>
      <c r="B80" s="302" t="s">
        <v>1877</v>
      </c>
      <c r="C80" s="303"/>
      <c r="D80" s="303"/>
      <c r="E80" s="303"/>
      <c r="F80" s="303"/>
      <c r="G80" s="304"/>
      <c r="H80" s="180">
        <f>H81</f>
        <v>0</v>
      </c>
      <c r="I80" s="180">
        <f>I81</f>
        <v>14</v>
      </c>
    </row>
    <row r="81" spans="1:9" ht="15.75">
      <c r="A81" s="8" t="s">
        <v>5</v>
      </c>
      <c r="B81" s="207" t="s">
        <v>502</v>
      </c>
      <c r="C81" s="208"/>
      <c r="D81" s="208"/>
      <c r="E81" s="208"/>
      <c r="F81" s="208"/>
      <c r="G81" s="277"/>
      <c r="H81" s="180">
        <f>SUM(D83:D90)</f>
        <v>0</v>
      </c>
      <c r="I81" s="165">
        <f>COUNT(D83:D90)*2</f>
        <v>14</v>
      </c>
    </row>
    <row r="82" spans="1:9" ht="31.5" hidden="1" customHeight="1">
      <c r="A82" s="61" t="s">
        <v>121</v>
      </c>
      <c r="B82" s="6" t="s">
        <v>122</v>
      </c>
      <c r="C82" s="13"/>
      <c r="D82" s="14"/>
      <c r="E82" s="14"/>
      <c r="F82" s="13"/>
      <c r="G82" s="14"/>
      <c r="H82" s="58"/>
      <c r="I82"/>
    </row>
    <row r="83" spans="1:9" ht="47.25">
      <c r="A83" s="8" t="s">
        <v>123</v>
      </c>
      <c r="B83" s="6" t="s">
        <v>503</v>
      </c>
      <c r="C83" s="13" t="s">
        <v>2273</v>
      </c>
      <c r="D83" s="237">
        <v>0</v>
      </c>
      <c r="E83" s="14" t="s">
        <v>2286</v>
      </c>
      <c r="F83" s="13" t="s">
        <v>1334</v>
      </c>
      <c r="G83" s="254"/>
      <c r="H83" s="180"/>
    </row>
    <row r="84" spans="1:9" ht="31.5" hidden="1" customHeight="1">
      <c r="A84" s="61" t="s">
        <v>124</v>
      </c>
      <c r="B84" s="6" t="s">
        <v>506</v>
      </c>
      <c r="C84" s="97"/>
      <c r="D84" s="14"/>
      <c r="E84" s="14"/>
      <c r="F84" s="13"/>
      <c r="G84" s="254"/>
      <c r="H84" s="58"/>
      <c r="I84"/>
    </row>
    <row r="85" spans="1:9" ht="75">
      <c r="A85" s="8" t="s">
        <v>125</v>
      </c>
      <c r="B85" s="6" t="s">
        <v>126</v>
      </c>
      <c r="C85" s="97" t="s">
        <v>2013</v>
      </c>
      <c r="D85" s="237">
        <v>0</v>
      </c>
      <c r="E85" s="14" t="s">
        <v>2286</v>
      </c>
      <c r="F85" s="13" t="s">
        <v>2014</v>
      </c>
      <c r="G85" s="254"/>
      <c r="H85" s="180"/>
    </row>
    <row r="86" spans="1:9" ht="90">
      <c r="A86" s="8"/>
      <c r="B86" s="6"/>
      <c r="C86" s="97" t="s">
        <v>2274</v>
      </c>
      <c r="D86" s="237">
        <v>0</v>
      </c>
      <c r="E86" s="14" t="s">
        <v>2286</v>
      </c>
      <c r="F86" s="13" t="s">
        <v>2521</v>
      </c>
      <c r="G86" s="254"/>
      <c r="H86" s="180"/>
    </row>
    <row r="87" spans="1:9" ht="90">
      <c r="A87" s="8"/>
      <c r="B87" s="6"/>
      <c r="C87" s="13" t="s">
        <v>2015</v>
      </c>
      <c r="D87" s="237">
        <v>0</v>
      </c>
      <c r="E87" s="14" t="s">
        <v>2286</v>
      </c>
      <c r="F87" s="75" t="s">
        <v>1335</v>
      </c>
      <c r="G87" s="254"/>
      <c r="H87" s="180"/>
    </row>
    <row r="88" spans="1:9" ht="60">
      <c r="A88" s="8"/>
      <c r="B88" s="6"/>
      <c r="C88" s="13" t="s">
        <v>1336</v>
      </c>
      <c r="D88" s="237">
        <v>0</v>
      </c>
      <c r="E88" s="14" t="s">
        <v>2286</v>
      </c>
      <c r="F88" s="13" t="s">
        <v>1337</v>
      </c>
      <c r="G88" s="254"/>
      <c r="H88" s="180"/>
    </row>
    <row r="89" spans="1:9" ht="45">
      <c r="A89" s="8"/>
      <c r="B89" s="6"/>
      <c r="C89" s="13" t="s">
        <v>2275</v>
      </c>
      <c r="D89" s="237">
        <v>0</v>
      </c>
      <c r="E89" s="14" t="s">
        <v>2286</v>
      </c>
      <c r="F89" s="13" t="s">
        <v>1338</v>
      </c>
      <c r="G89" s="254"/>
      <c r="H89" s="180"/>
    </row>
    <row r="90" spans="1:9" ht="75">
      <c r="A90" s="8"/>
      <c r="B90" s="6"/>
      <c r="C90" s="13" t="s">
        <v>1300</v>
      </c>
      <c r="D90" s="237">
        <v>0</v>
      </c>
      <c r="E90" s="14" t="s">
        <v>2286</v>
      </c>
      <c r="F90" s="13" t="s">
        <v>1301</v>
      </c>
      <c r="G90" s="254"/>
      <c r="H90" s="180"/>
    </row>
    <row r="91" spans="1:9" ht="31.5" hidden="1" customHeight="1">
      <c r="A91" s="61" t="s">
        <v>127</v>
      </c>
      <c r="B91" s="6" t="s">
        <v>509</v>
      </c>
      <c r="C91" s="13"/>
      <c r="D91" s="14"/>
      <c r="E91" s="14"/>
      <c r="F91" s="13"/>
      <c r="G91" s="14"/>
      <c r="H91" s="58"/>
      <c r="I91"/>
    </row>
    <row r="92" spans="1:9" ht="47.25" hidden="1" customHeight="1">
      <c r="A92" s="61" t="s">
        <v>128</v>
      </c>
      <c r="B92" s="2" t="s">
        <v>510</v>
      </c>
      <c r="C92" s="13"/>
      <c r="D92" s="14"/>
      <c r="E92" s="14"/>
      <c r="F92" s="13"/>
      <c r="G92" s="14"/>
      <c r="H92" s="58"/>
      <c r="I92"/>
    </row>
    <row r="93" spans="1:9" ht="47.25" hidden="1" customHeight="1">
      <c r="A93" s="61" t="s">
        <v>129</v>
      </c>
      <c r="B93" s="2" t="s">
        <v>511</v>
      </c>
      <c r="C93" s="13"/>
      <c r="D93" s="14"/>
      <c r="E93" s="14"/>
      <c r="F93" s="13"/>
      <c r="G93" s="14"/>
      <c r="H93" s="58"/>
      <c r="I93"/>
    </row>
    <row r="94" spans="1:9" ht="47.25" hidden="1" customHeight="1">
      <c r="A94" s="61" t="s">
        <v>130</v>
      </c>
      <c r="B94" s="2" t="s">
        <v>516</v>
      </c>
      <c r="C94" s="13"/>
      <c r="D94" s="14"/>
      <c r="E94" s="14"/>
      <c r="F94" s="13"/>
      <c r="G94" s="14"/>
      <c r="H94" s="58"/>
      <c r="I94"/>
    </row>
    <row r="95" spans="1:9" ht="15.75" hidden="1" customHeight="1">
      <c r="A95" s="61" t="s">
        <v>6</v>
      </c>
      <c r="B95" s="207" t="s">
        <v>7</v>
      </c>
      <c r="C95" s="208"/>
      <c r="D95" s="208"/>
      <c r="E95" s="208"/>
      <c r="F95" s="208"/>
      <c r="G95" s="209"/>
      <c r="H95" s="58"/>
      <c r="I95"/>
    </row>
    <row r="96" spans="1:9" ht="31.5" hidden="1" customHeight="1">
      <c r="A96" s="61" t="s">
        <v>131</v>
      </c>
      <c r="B96" s="2" t="s">
        <v>517</v>
      </c>
      <c r="C96" s="13"/>
      <c r="D96" s="14"/>
      <c r="E96" s="14"/>
      <c r="F96" s="13"/>
      <c r="G96" s="14"/>
      <c r="H96" s="58"/>
      <c r="I96"/>
    </row>
    <row r="97" spans="1:9" ht="63" hidden="1" customHeight="1">
      <c r="A97" s="61" t="s">
        <v>132</v>
      </c>
      <c r="B97" s="2" t="s">
        <v>522</v>
      </c>
      <c r="C97" s="13"/>
      <c r="D97" s="14"/>
      <c r="E97" s="14"/>
      <c r="F97" s="13"/>
      <c r="G97" s="14"/>
      <c r="H97" s="58"/>
      <c r="I97"/>
    </row>
    <row r="98" spans="1:9" ht="31.5" hidden="1" customHeight="1">
      <c r="A98" s="61" t="s">
        <v>133</v>
      </c>
      <c r="B98" s="2" t="s">
        <v>134</v>
      </c>
      <c r="C98" s="13"/>
      <c r="D98" s="14"/>
      <c r="E98" s="14"/>
      <c r="F98" s="13"/>
      <c r="G98" s="14"/>
      <c r="H98" s="58"/>
      <c r="I98"/>
    </row>
    <row r="99" spans="1:9" ht="47.25" hidden="1" customHeight="1">
      <c r="A99" s="61" t="s">
        <v>135</v>
      </c>
      <c r="B99" s="2" t="s">
        <v>136</v>
      </c>
      <c r="C99" s="13"/>
      <c r="D99" s="14"/>
      <c r="E99" s="14"/>
      <c r="F99" s="13"/>
      <c r="G99" s="14"/>
      <c r="H99" s="58"/>
      <c r="I99"/>
    </row>
    <row r="100" spans="1:9" ht="15.75" hidden="1" customHeight="1">
      <c r="A100" s="61" t="s">
        <v>8</v>
      </c>
      <c r="B100" s="207" t="s">
        <v>137</v>
      </c>
      <c r="C100" s="208"/>
      <c r="D100" s="208"/>
      <c r="E100" s="208"/>
      <c r="F100" s="208"/>
      <c r="G100" s="209"/>
      <c r="H100" s="58"/>
      <c r="I100"/>
    </row>
    <row r="101" spans="1:9" ht="31.5" hidden="1" customHeight="1">
      <c r="A101" s="61" t="s">
        <v>138</v>
      </c>
      <c r="B101" s="2" t="s">
        <v>139</v>
      </c>
      <c r="C101" s="13"/>
      <c r="D101" s="14"/>
      <c r="E101" s="14"/>
      <c r="F101" s="13"/>
      <c r="G101" s="14"/>
      <c r="H101" s="58"/>
      <c r="I101"/>
    </row>
    <row r="102" spans="1:9" ht="31.5" hidden="1" customHeight="1">
      <c r="A102" s="61" t="s">
        <v>140</v>
      </c>
      <c r="B102" s="2" t="s">
        <v>526</v>
      </c>
      <c r="C102" s="13"/>
      <c r="D102" s="14"/>
      <c r="E102" s="14"/>
      <c r="F102" s="13"/>
      <c r="G102" s="14"/>
      <c r="H102" s="58"/>
      <c r="I102"/>
    </row>
    <row r="103" spans="1:9" ht="47.25" hidden="1" customHeight="1">
      <c r="A103" s="61" t="s">
        <v>141</v>
      </c>
      <c r="B103" s="2" t="s">
        <v>527</v>
      </c>
      <c r="C103" s="13"/>
      <c r="D103" s="14"/>
      <c r="E103" s="14"/>
      <c r="F103" s="13"/>
      <c r="G103" s="14"/>
      <c r="H103" s="58"/>
      <c r="I103"/>
    </row>
    <row r="104" spans="1:9" ht="78.75" hidden="1" customHeight="1">
      <c r="A104" s="61" t="s">
        <v>142</v>
      </c>
      <c r="B104" s="2" t="s">
        <v>529</v>
      </c>
      <c r="C104" s="13"/>
      <c r="D104" s="14"/>
      <c r="E104" s="14"/>
      <c r="F104" s="13"/>
      <c r="G104" s="14"/>
      <c r="H104" s="58"/>
      <c r="I104"/>
    </row>
    <row r="105" spans="1:9" ht="15.75" hidden="1" customHeight="1">
      <c r="A105" s="61" t="s">
        <v>9</v>
      </c>
      <c r="B105" s="207" t="s">
        <v>10</v>
      </c>
      <c r="C105" s="208"/>
      <c r="D105" s="208"/>
      <c r="E105" s="208"/>
      <c r="F105" s="208"/>
      <c r="G105" s="209"/>
      <c r="H105" s="58"/>
      <c r="I105"/>
    </row>
    <row r="106" spans="1:9" ht="63" hidden="1" customHeight="1">
      <c r="A106" s="61" t="s">
        <v>143</v>
      </c>
      <c r="B106" s="2" t="s">
        <v>531</v>
      </c>
      <c r="C106" s="13"/>
      <c r="D106" s="14"/>
      <c r="E106" s="14"/>
      <c r="F106" s="13"/>
      <c r="G106" s="14"/>
      <c r="H106" s="58"/>
      <c r="I106"/>
    </row>
    <row r="107" spans="1:9" ht="47.25" hidden="1" customHeight="1">
      <c r="A107" s="61" t="s">
        <v>144</v>
      </c>
      <c r="B107" s="2" t="s">
        <v>533</v>
      </c>
      <c r="C107" s="13"/>
      <c r="D107" s="14"/>
      <c r="E107" s="14"/>
      <c r="F107" s="13"/>
      <c r="G107" s="14"/>
      <c r="H107" s="58"/>
      <c r="I107"/>
    </row>
    <row r="108" spans="1:9" ht="47.25" hidden="1" customHeight="1">
      <c r="A108" s="61" t="s">
        <v>145</v>
      </c>
      <c r="B108" s="2" t="s">
        <v>534</v>
      </c>
      <c r="C108" s="13"/>
      <c r="D108" s="14"/>
      <c r="E108" s="14"/>
      <c r="F108" s="13"/>
      <c r="G108" s="14"/>
      <c r="H108" s="58"/>
      <c r="I108"/>
    </row>
    <row r="109" spans="1:9" ht="63" hidden="1" customHeight="1">
      <c r="A109" s="61" t="s">
        <v>146</v>
      </c>
      <c r="B109" s="2" t="s">
        <v>535</v>
      </c>
      <c r="C109" s="13"/>
      <c r="D109" s="14"/>
      <c r="E109" s="14"/>
      <c r="F109" s="13"/>
      <c r="G109" s="14"/>
      <c r="H109" s="58"/>
      <c r="I109"/>
    </row>
    <row r="110" spans="1:9" ht="63" hidden="1" customHeight="1">
      <c r="A110" s="61" t="s">
        <v>147</v>
      </c>
      <c r="B110" s="2" t="s">
        <v>536</v>
      </c>
      <c r="C110" s="13"/>
      <c r="D110" s="14"/>
      <c r="E110" s="14"/>
      <c r="F110" s="13"/>
      <c r="G110" s="14"/>
      <c r="H110" s="58"/>
      <c r="I110"/>
    </row>
    <row r="111" spans="1:9" ht="18.75">
      <c r="A111" s="8"/>
      <c r="B111" s="302" t="s">
        <v>537</v>
      </c>
      <c r="C111" s="303"/>
      <c r="D111" s="303"/>
      <c r="E111" s="303"/>
      <c r="F111" s="303"/>
      <c r="G111" s="304"/>
      <c r="H111" s="180">
        <f>H123+H153</f>
        <v>0</v>
      </c>
      <c r="I111" s="180">
        <f>I123+I153</f>
        <v>58</v>
      </c>
    </row>
    <row r="112" spans="1:9" ht="15.75" hidden="1" customHeight="1">
      <c r="A112" s="61" t="s">
        <v>11</v>
      </c>
      <c r="B112" s="207" t="s">
        <v>12</v>
      </c>
      <c r="C112" s="208"/>
      <c r="D112" s="208"/>
      <c r="E112" s="208"/>
      <c r="F112" s="208"/>
      <c r="G112" s="209"/>
      <c r="H112" s="58"/>
      <c r="I112"/>
    </row>
    <row r="113" spans="1:9" ht="31.5" hidden="1" customHeight="1">
      <c r="A113" s="61" t="s">
        <v>148</v>
      </c>
      <c r="B113" s="2" t="s">
        <v>149</v>
      </c>
      <c r="C113" s="13"/>
      <c r="D113" s="14"/>
      <c r="E113" s="14"/>
      <c r="F113" s="13"/>
      <c r="G113" s="14"/>
      <c r="H113" s="58"/>
      <c r="I113"/>
    </row>
    <row r="114" spans="1:9" ht="31.5" hidden="1" customHeight="1">
      <c r="A114" s="61" t="s">
        <v>150</v>
      </c>
      <c r="B114" s="6" t="s">
        <v>151</v>
      </c>
      <c r="C114" s="13"/>
      <c r="D114" s="14"/>
      <c r="E114" s="14"/>
      <c r="F114" s="13"/>
      <c r="G114" s="14"/>
      <c r="H114" s="58"/>
      <c r="I114"/>
    </row>
    <row r="115" spans="1:9" ht="31.5" hidden="1" customHeight="1">
      <c r="A115" s="61" t="s">
        <v>152</v>
      </c>
      <c r="B115" s="2" t="s">
        <v>541</v>
      </c>
      <c r="C115" s="95"/>
      <c r="D115" s="14"/>
      <c r="E115" s="14"/>
      <c r="F115" s="13"/>
      <c r="G115" s="14"/>
      <c r="H115" s="58"/>
      <c r="I115"/>
    </row>
    <row r="116" spans="1:9" ht="47.25" hidden="1" customHeight="1">
      <c r="A116" s="61" t="s">
        <v>153</v>
      </c>
      <c r="B116" s="2" t="s">
        <v>154</v>
      </c>
      <c r="C116" s="13"/>
      <c r="D116" s="14"/>
      <c r="E116" s="14"/>
      <c r="F116" s="13"/>
      <c r="G116" s="14"/>
      <c r="H116" s="58"/>
      <c r="I116"/>
    </row>
    <row r="117" spans="1:9" ht="47.25" hidden="1" customHeight="1">
      <c r="A117" s="61" t="s">
        <v>155</v>
      </c>
      <c r="B117" s="2" t="s">
        <v>156</v>
      </c>
      <c r="C117" s="13"/>
      <c r="D117" s="14"/>
      <c r="E117" s="14"/>
      <c r="F117" s="13"/>
      <c r="G117" s="14"/>
      <c r="H117" s="58"/>
      <c r="I117"/>
    </row>
    <row r="118" spans="1:9" ht="15.75" hidden="1" customHeight="1">
      <c r="A118" s="61" t="s">
        <v>13</v>
      </c>
      <c r="B118" s="207" t="s">
        <v>157</v>
      </c>
      <c r="C118" s="208"/>
      <c r="D118" s="208"/>
      <c r="E118" s="208"/>
      <c r="F118" s="208"/>
      <c r="G118" s="209"/>
      <c r="H118" s="58"/>
      <c r="I118"/>
    </row>
    <row r="119" spans="1:9" ht="31.5" hidden="1" customHeight="1">
      <c r="A119" s="61" t="s">
        <v>158</v>
      </c>
      <c r="B119" s="6" t="s">
        <v>546</v>
      </c>
      <c r="C119" s="13"/>
      <c r="D119" s="14"/>
      <c r="E119" s="14"/>
      <c r="F119" s="13"/>
      <c r="G119" s="14"/>
      <c r="H119" s="58"/>
      <c r="I119"/>
    </row>
    <row r="120" spans="1:9" ht="31.5" hidden="1" customHeight="1">
      <c r="A120" s="61" t="s">
        <v>159</v>
      </c>
      <c r="B120" s="6" t="s">
        <v>160</v>
      </c>
      <c r="C120" s="13"/>
      <c r="D120" s="14"/>
      <c r="E120" s="14"/>
      <c r="F120" s="13"/>
      <c r="G120" s="14"/>
      <c r="H120" s="58"/>
      <c r="I120"/>
    </row>
    <row r="121" spans="1:9" ht="31.5" hidden="1" customHeight="1">
      <c r="A121" s="61" t="s">
        <v>161</v>
      </c>
      <c r="B121" s="6" t="s">
        <v>548</v>
      </c>
      <c r="C121" s="13"/>
      <c r="D121" s="14"/>
      <c r="E121" s="14"/>
      <c r="F121" s="13"/>
      <c r="G121" s="14"/>
      <c r="H121" s="58"/>
      <c r="I121"/>
    </row>
    <row r="122" spans="1:9" ht="47.25" hidden="1" customHeight="1">
      <c r="A122" s="61" t="s">
        <v>162</v>
      </c>
      <c r="B122" s="6" t="s">
        <v>550</v>
      </c>
      <c r="C122" s="13"/>
      <c r="D122" s="14"/>
      <c r="E122" s="14"/>
      <c r="F122" s="13"/>
      <c r="G122" s="14"/>
      <c r="H122" s="58"/>
      <c r="I122"/>
    </row>
    <row r="123" spans="1:9" ht="15.75">
      <c r="A123" s="8" t="s">
        <v>14</v>
      </c>
      <c r="B123" s="207" t="s">
        <v>163</v>
      </c>
      <c r="C123" s="208"/>
      <c r="D123" s="208"/>
      <c r="E123" s="208"/>
      <c r="F123" s="208"/>
      <c r="G123" s="277"/>
      <c r="H123" s="180">
        <f>SUM(D126:D151)</f>
        <v>0</v>
      </c>
      <c r="I123" s="165">
        <f>COUNT(D126:D151)*2</f>
        <v>50</v>
      </c>
    </row>
    <row r="124" spans="1:9" ht="47.25" hidden="1" customHeight="1">
      <c r="A124" s="61" t="s">
        <v>164</v>
      </c>
      <c r="B124" s="2" t="s">
        <v>165</v>
      </c>
      <c r="C124" s="13"/>
      <c r="D124" s="14"/>
      <c r="E124" s="14"/>
      <c r="F124" s="13"/>
      <c r="G124" s="14"/>
      <c r="H124" s="58"/>
      <c r="I124"/>
    </row>
    <row r="125" spans="1:9" ht="47.25" hidden="1" customHeight="1">
      <c r="A125" s="61" t="s">
        <v>166</v>
      </c>
      <c r="B125" s="2" t="s">
        <v>167</v>
      </c>
      <c r="C125" s="95"/>
      <c r="D125" s="14"/>
      <c r="E125" s="14"/>
      <c r="F125" s="13"/>
      <c r="G125" s="14"/>
      <c r="H125" s="58"/>
      <c r="I125"/>
    </row>
    <row r="126" spans="1:9" ht="31.5">
      <c r="A126" s="8" t="s">
        <v>168</v>
      </c>
      <c r="B126" s="2" t="s">
        <v>169</v>
      </c>
      <c r="C126" s="95" t="s">
        <v>2276</v>
      </c>
      <c r="D126" s="237">
        <v>0</v>
      </c>
      <c r="E126" s="14" t="s">
        <v>1057</v>
      </c>
      <c r="F126" s="13"/>
      <c r="G126" s="254"/>
      <c r="H126" s="180"/>
    </row>
    <row r="127" spans="1:9" ht="15.75" hidden="1" customHeight="1">
      <c r="A127" s="61" t="s">
        <v>170</v>
      </c>
      <c r="B127" s="2" t="s">
        <v>171</v>
      </c>
      <c r="C127" s="13"/>
      <c r="D127" s="14"/>
      <c r="E127" s="14"/>
      <c r="F127" s="13"/>
      <c r="G127" s="254"/>
      <c r="H127" s="58"/>
      <c r="I127"/>
    </row>
    <row r="128" spans="1:9" ht="63">
      <c r="A128" s="8" t="s">
        <v>172</v>
      </c>
      <c r="B128" s="5" t="s">
        <v>1879</v>
      </c>
      <c r="C128" s="154" t="s">
        <v>2054</v>
      </c>
      <c r="D128" s="237">
        <v>0</v>
      </c>
      <c r="E128" s="14" t="s">
        <v>2284</v>
      </c>
      <c r="F128" s="13" t="s">
        <v>2061</v>
      </c>
      <c r="G128" s="254"/>
      <c r="H128" s="180"/>
    </row>
    <row r="129" spans="1:8" ht="31.5">
      <c r="A129" s="8"/>
      <c r="B129" s="2"/>
      <c r="C129" s="95" t="s">
        <v>2055</v>
      </c>
      <c r="D129" s="237">
        <v>0</v>
      </c>
      <c r="E129" s="14" t="s">
        <v>2284</v>
      </c>
      <c r="F129" s="13" t="s">
        <v>2056</v>
      </c>
      <c r="G129" s="254"/>
      <c r="H129" s="180"/>
    </row>
    <row r="130" spans="1:8" ht="15.75">
      <c r="A130" s="8"/>
      <c r="B130" s="2"/>
      <c r="C130" s="95" t="s">
        <v>1339</v>
      </c>
      <c r="D130" s="237">
        <v>0</v>
      </c>
      <c r="E130" s="14" t="s">
        <v>2284</v>
      </c>
      <c r="F130" s="13" t="s">
        <v>2057</v>
      </c>
      <c r="G130" s="254"/>
      <c r="H130" s="180"/>
    </row>
    <row r="131" spans="1:8" ht="90">
      <c r="A131" s="8"/>
      <c r="B131" s="2"/>
      <c r="C131" s="154" t="s">
        <v>2058</v>
      </c>
      <c r="D131" s="237">
        <v>0</v>
      </c>
      <c r="E131" s="14" t="s">
        <v>2284</v>
      </c>
      <c r="F131" s="13" t="s">
        <v>2059</v>
      </c>
      <c r="G131" s="254"/>
      <c r="H131" s="180"/>
    </row>
    <row r="132" spans="1:8" ht="47.25">
      <c r="A132" s="8"/>
      <c r="B132" s="2"/>
      <c r="C132" s="154" t="s">
        <v>2060</v>
      </c>
      <c r="D132" s="237">
        <v>0</v>
      </c>
      <c r="E132" s="14" t="s">
        <v>2284</v>
      </c>
      <c r="F132" s="13" t="s">
        <v>2277</v>
      </c>
      <c r="G132" s="254"/>
      <c r="H132" s="180"/>
    </row>
    <row r="133" spans="1:8" ht="31.5">
      <c r="A133" s="8"/>
      <c r="B133" s="2"/>
      <c r="C133" s="6" t="s">
        <v>2062</v>
      </c>
      <c r="D133" s="237">
        <v>0</v>
      </c>
      <c r="E133" s="14" t="s">
        <v>2284</v>
      </c>
      <c r="F133" s="13"/>
      <c r="G133" s="254"/>
      <c r="H133" s="180"/>
    </row>
    <row r="134" spans="1:8" ht="30">
      <c r="A134" s="8"/>
      <c r="B134" s="2"/>
      <c r="C134" s="13" t="s">
        <v>1340</v>
      </c>
      <c r="D134" s="237">
        <v>0</v>
      </c>
      <c r="E134" s="14" t="s">
        <v>2284</v>
      </c>
      <c r="F134" s="13"/>
      <c r="G134" s="254"/>
      <c r="H134" s="180"/>
    </row>
    <row r="135" spans="1:8" ht="30">
      <c r="A135" s="8"/>
      <c r="B135" s="2"/>
      <c r="C135" s="13" t="s">
        <v>1341</v>
      </c>
      <c r="D135" s="237">
        <v>0</v>
      </c>
      <c r="E135" s="14" t="s">
        <v>2284</v>
      </c>
      <c r="F135" s="13"/>
      <c r="G135" s="254"/>
      <c r="H135" s="180"/>
    </row>
    <row r="136" spans="1:8" ht="60">
      <c r="A136" s="8"/>
      <c r="B136" s="2"/>
      <c r="C136" s="13" t="s">
        <v>2063</v>
      </c>
      <c r="D136" s="237">
        <v>0</v>
      </c>
      <c r="E136" s="14" t="s">
        <v>2284</v>
      </c>
      <c r="F136" s="13"/>
      <c r="G136" s="254"/>
      <c r="H136" s="180"/>
    </row>
    <row r="137" spans="1:8" ht="75">
      <c r="A137" s="8"/>
      <c r="B137" s="2"/>
      <c r="C137" s="9" t="s">
        <v>2064</v>
      </c>
      <c r="D137" s="237">
        <v>0</v>
      </c>
      <c r="E137" s="14" t="s">
        <v>2284</v>
      </c>
      <c r="F137" s="13" t="s">
        <v>2522</v>
      </c>
      <c r="G137" s="254"/>
      <c r="H137" s="180"/>
    </row>
    <row r="138" spans="1:8" ht="90">
      <c r="A138" s="8"/>
      <c r="B138" s="2"/>
      <c r="C138" s="13" t="s">
        <v>1342</v>
      </c>
      <c r="D138" s="237">
        <v>0</v>
      </c>
      <c r="E138" s="14" t="s">
        <v>2284</v>
      </c>
      <c r="F138" s="13" t="s">
        <v>1343</v>
      </c>
      <c r="G138" s="254"/>
      <c r="H138" s="180"/>
    </row>
    <row r="139" spans="1:8" ht="75">
      <c r="A139" s="8"/>
      <c r="B139" s="2"/>
      <c r="C139" s="13" t="s">
        <v>1344</v>
      </c>
      <c r="D139" s="237">
        <v>0</v>
      </c>
      <c r="E139" s="14" t="s">
        <v>2284</v>
      </c>
      <c r="F139" s="13" t="s">
        <v>1345</v>
      </c>
      <c r="G139" s="254"/>
      <c r="H139" s="180"/>
    </row>
    <row r="140" spans="1:8" ht="105">
      <c r="A140" s="8"/>
      <c r="B140" s="2"/>
      <c r="C140" s="13" t="s">
        <v>2065</v>
      </c>
      <c r="D140" s="237">
        <v>0</v>
      </c>
      <c r="E140" s="14" t="s">
        <v>2284</v>
      </c>
      <c r="F140" s="13" t="s">
        <v>1346</v>
      </c>
      <c r="G140" s="254"/>
      <c r="H140" s="180"/>
    </row>
    <row r="141" spans="1:8" ht="120">
      <c r="A141" s="8"/>
      <c r="B141" s="2"/>
      <c r="C141" s="13" t="s">
        <v>1347</v>
      </c>
      <c r="D141" s="237">
        <v>0</v>
      </c>
      <c r="E141" s="14" t="s">
        <v>2284</v>
      </c>
      <c r="F141" s="13" t="s">
        <v>1348</v>
      </c>
      <c r="G141" s="254"/>
      <c r="H141" s="185"/>
    </row>
    <row r="142" spans="1:8" ht="30">
      <c r="A142" s="8"/>
      <c r="B142" s="2"/>
      <c r="C142" s="13" t="s">
        <v>2066</v>
      </c>
      <c r="D142" s="237">
        <v>0</v>
      </c>
      <c r="E142" s="14" t="s">
        <v>2284</v>
      </c>
      <c r="F142" s="13" t="s">
        <v>1349</v>
      </c>
      <c r="G142" s="254"/>
      <c r="H142" s="180"/>
    </row>
    <row r="143" spans="1:8" ht="45">
      <c r="A143" s="8"/>
      <c r="B143" s="2"/>
      <c r="C143" s="13" t="s">
        <v>2067</v>
      </c>
      <c r="D143" s="237">
        <v>0</v>
      </c>
      <c r="E143" s="14" t="s">
        <v>2284</v>
      </c>
      <c r="F143" s="13" t="s">
        <v>1350</v>
      </c>
      <c r="G143" s="254"/>
      <c r="H143" s="180"/>
    </row>
    <row r="144" spans="1:8" ht="30">
      <c r="A144" s="8"/>
      <c r="B144" s="2"/>
      <c r="C144" s="27" t="s">
        <v>2068</v>
      </c>
      <c r="D144" s="237">
        <v>0</v>
      </c>
      <c r="E144" s="14" t="s">
        <v>2284</v>
      </c>
      <c r="F144" s="13" t="s">
        <v>2069</v>
      </c>
      <c r="G144" s="254"/>
      <c r="H144" s="180"/>
    </row>
    <row r="145" spans="1:9" ht="30">
      <c r="A145" s="8"/>
      <c r="B145" s="2"/>
      <c r="C145" s="27" t="s">
        <v>2070</v>
      </c>
      <c r="D145" s="237">
        <v>0</v>
      </c>
      <c r="E145" s="14" t="s">
        <v>2284</v>
      </c>
      <c r="F145" s="13" t="s">
        <v>2071</v>
      </c>
      <c r="G145" s="254"/>
      <c r="H145" s="180"/>
    </row>
    <row r="146" spans="1:9" ht="60">
      <c r="A146" s="8"/>
      <c r="B146" s="2"/>
      <c r="C146" s="13" t="s">
        <v>2072</v>
      </c>
      <c r="D146" s="237">
        <v>0</v>
      </c>
      <c r="E146" s="14" t="s">
        <v>2284</v>
      </c>
      <c r="F146" s="13" t="s">
        <v>2073</v>
      </c>
      <c r="G146" s="254"/>
      <c r="H146" s="180"/>
    </row>
    <row r="147" spans="1:9" ht="15.75">
      <c r="A147" s="8"/>
      <c r="B147" s="2"/>
      <c r="C147" s="27" t="s">
        <v>2074</v>
      </c>
      <c r="D147" s="237">
        <v>0</v>
      </c>
      <c r="E147" s="14" t="s">
        <v>2284</v>
      </c>
      <c r="F147" s="13"/>
      <c r="G147" s="254"/>
      <c r="H147" s="180"/>
    </row>
    <row r="148" spans="1:9" ht="15.75">
      <c r="A148" s="8"/>
      <c r="B148" s="2"/>
      <c r="C148" s="27" t="s">
        <v>2075</v>
      </c>
      <c r="D148" s="237">
        <v>0</v>
      </c>
      <c r="E148" s="14" t="s">
        <v>2284</v>
      </c>
      <c r="F148" s="13"/>
      <c r="G148" s="254"/>
      <c r="H148" s="180"/>
    </row>
    <row r="149" spans="1:9" ht="15.75">
      <c r="A149" s="8"/>
      <c r="B149" s="2"/>
      <c r="C149" s="27" t="s">
        <v>2076</v>
      </c>
      <c r="D149" s="237">
        <v>0</v>
      </c>
      <c r="E149" s="14" t="s">
        <v>2284</v>
      </c>
      <c r="F149" s="13"/>
      <c r="G149" s="254"/>
      <c r="H149" s="180"/>
    </row>
    <row r="150" spans="1:9" ht="15.75">
      <c r="A150" s="8"/>
      <c r="B150" s="2"/>
      <c r="C150" s="27" t="s">
        <v>2077</v>
      </c>
      <c r="D150" s="237">
        <v>0</v>
      </c>
      <c r="E150" s="14" t="s">
        <v>2284</v>
      </c>
      <c r="F150" s="13"/>
      <c r="G150" s="254"/>
      <c r="H150" s="180"/>
    </row>
    <row r="151" spans="1:9" ht="15.75">
      <c r="A151" s="8"/>
      <c r="B151" s="2"/>
      <c r="C151" s="27" t="s">
        <v>2078</v>
      </c>
      <c r="D151" s="237">
        <v>0</v>
      </c>
      <c r="E151" s="14" t="s">
        <v>2284</v>
      </c>
      <c r="F151" s="13"/>
      <c r="G151" s="254"/>
      <c r="H151" s="180"/>
    </row>
    <row r="152" spans="1:9" ht="31.5" hidden="1" customHeight="1">
      <c r="A152" s="61" t="s">
        <v>173</v>
      </c>
      <c r="B152" s="5" t="s">
        <v>1880</v>
      </c>
      <c r="C152" s="13"/>
      <c r="D152" s="14"/>
      <c r="E152" s="14"/>
      <c r="F152" s="13"/>
      <c r="G152" s="14"/>
      <c r="H152" s="58"/>
      <c r="I152"/>
    </row>
    <row r="153" spans="1:9" ht="15.75">
      <c r="A153" s="8" t="s">
        <v>15</v>
      </c>
      <c r="B153" s="251" t="s">
        <v>16</v>
      </c>
      <c r="C153" s="252"/>
      <c r="D153" s="252"/>
      <c r="E153" s="252"/>
      <c r="F153" s="252"/>
      <c r="G153" s="278"/>
      <c r="H153" s="180">
        <f>SUM(D154:D157)</f>
        <v>0</v>
      </c>
      <c r="I153" s="165">
        <f>COUNT(D154:D157)*2</f>
        <v>8</v>
      </c>
    </row>
    <row r="154" spans="1:9" ht="60">
      <c r="A154" s="8" t="s">
        <v>174</v>
      </c>
      <c r="B154" s="2" t="s">
        <v>175</v>
      </c>
      <c r="C154" s="118" t="s">
        <v>2085</v>
      </c>
      <c r="D154" s="246">
        <v>0</v>
      </c>
      <c r="E154" s="119" t="s">
        <v>2301</v>
      </c>
      <c r="F154" s="157" t="s">
        <v>2279</v>
      </c>
      <c r="G154" s="254"/>
      <c r="H154" s="180"/>
    </row>
    <row r="155" spans="1:9" ht="75">
      <c r="A155" s="8"/>
      <c r="B155" s="2"/>
      <c r="C155" s="118" t="s">
        <v>2278</v>
      </c>
      <c r="D155" s="246">
        <v>0</v>
      </c>
      <c r="E155" s="119" t="s">
        <v>2301</v>
      </c>
      <c r="F155" s="16" t="s">
        <v>1643</v>
      </c>
      <c r="G155" s="254"/>
      <c r="H155" s="180"/>
    </row>
    <row r="156" spans="1:9" ht="45">
      <c r="A156" s="8"/>
      <c r="B156" s="2"/>
      <c r="C156" s="13" t="s">
        <v>1353</v>
      </c>
      <c r="D156" s="237">
        <v>0</v>
      </c>
      <c r="E156" s="119" t="s">
        <v>2301</v>
      </c>
      <c r="F156" s="13" t="s">
        <v>1354</v>
      </c>
      <c r="G156" s="254"/>
      <c r="H156" s="180"/>
    </row>
    <row r="157" spans="1:9" ht="150">
      <c r="A157" s="8"/>
      <c r="B157" s="2"/>
      <c r="C157" s="13" t="s">
        <v>1351</v>
      </c>
      <c r="D157" s="237">
        <v>0</v>
      </c>
      <c r="E157" s="119" t="s">
        <v>2301</v>
      </c>
      <c r="F157" s="13" t="s">
        <v>1352</v>
      </c>
      <c r="G157" s="254"/>
      <c r="H157" s="180"/>
    </row>
    <row r="158" spans="1:9" ht="31.5" hidden="1" customHeight="1">
      <c r="A158" s="102" t="s">
        <v>176</v>
      </c>
      <c r="B158" s="2" t="s">
        <v>177</v>
      </c>
      <c r="C158" s="118"/>
      <c r="D158" s="119"/>
      <c r="E158" s="119"/>
      <c r="G158" s="14"/>
      <c r="H158" s="58"/>
      <c r="I158"/>
    </row>
    <row r="159" spans="1:9" ht="47.25" hidden="1" customHeight="1">
      <c r="A159" s="102" t="s">
        <v>178</v>
      </c>
      <c r="B159" s="6" t="s">
        <v>563</v>
      </c>
      <c r="C159" s="13"/>
      <c r="D159" s="14"/>
      <c r="E159" s="14"/>
      <c r="F159" s="13"/>
      <c r="G159" s="14"/>
      <c r="H159" s="58"/>
      <c r="I159"/>
    </row>
    <row r="160" spans="1:9" ht="15.75" hidden="1" customHeight="1">
      <c r="A160" s="102" t="s">
        <v>17</v>
      </c>
      <c r="B160" s="207" t="s">
        <v>18</v>
      </c>
      <c r="C160" s="208"/>
      <c r="D160" s="208"/>
      <c r="E160" s="208"/>
      <c r="F160" s="208"/>
      <c r="G160" s="209"/>
      <c r="H160" s="58"/>
      <c r="I160"/>
    </row>
    <row r="161" spans="1:9" ht="47.25" hidden="1" customHeight="1">
      <c r="A161" s="61" t="s">
        <v>179</v>
      </c>
      <c r="B161" s="2" t="s">
        <v>180</v>
      </c>
      <c r="C161" s="13"/>
      <c r="D161" s="14"/>
      <c r="E161" s="14"/>
      <c r="F161" s="13"/>
      <c r="G161" s="14"/>
      <c r="H161" s="58"/>
      <c r="I161"/>
    </row>
    <row r="162" spans="1:9" ht="47.25" hidden="1" customHeight="1">
      <c r="A162" s="102" t="s">
        <v>181</v>
      </c>
      <c r="B162" s="2" t="s">
        <v>569</v>
      </c>
      <c r="C162" s="13"/>
      <c r="D162" s="14"/>
      <c r="E162" s="14"/>
      <c r="F162" s="118"/>
      <c r="G162" s="14"/>
      <c r="H162" s="58"/>
      <c r="I162"/>
    </row>
    <row r="163" spans="1:9" ht="47.25" hidden="1" customHeight="1">
      <c r="A163" s="102" t="s">
        <v>182</v>
      </c>
      <c r="B163" s="2" t="s">
        <v>570</v>
      </c>
      <c r="C163" s="13"/>
      <c r="D163" s="14"/>
      <c r="E163" s="14"/>
      <c r="F163" s="95"/>
      <c r="G163" s="14"/>
      <c r="H163" s="58"/>
      <c r="I163"/>
    </row>
    <row r="164" spans="1:9" ht="47.25" hidden="1" customHeight="1">
      <c r="A164" s="61" t="s">
        <v>183</v>
      </c>
      <c r="B164" s="4" t="s">
        <v>572</v>
      </c>
      <c r="C164" s="13"/>
      <c r="D164" s="14"/>
      <c r="E164" s="14"/>
      <c r="F164" s="13"/>
      <c r="G164" s="14"/>
      <c r="H164" s="58"/>
      <c r="I164"/>
    </row>
    <row r="165" spans="1:9" ht="15.75" hidden="1" customHeight="1">
      <c r="A165" s="61" t="s">
        <v>184</v>
      </c>
      <c r="B165" s="2" t="s">
        <v>574</v>
      </c>
      <c r="C165" s="13"/>
      <c r="D165" s="14"/>
      <c r="E165" s="14"/>
      <c r="F165" s="13"/>
      <c r="G165" s="14"/>
      <c r="H165" s="58"/>
      <c r="I165"/>
    </row>
    <row r="166" spans="1:9" ht="47.25" hidden="1" customHeight="1">
      <c r="A166" s="61" t="s">
        <v>185</v>
      </c>
      <c r="B166" s="7" t="s">
        <v>186</v>
      </c>
      <c r="C166" s="13"/>
      <c r="D166" s="14"/>
      <c r="E166" s="14"/>
      <c r="F166" s="13"/>
      <c r="G166" s="14"/>
      <c r="H166" s="58"/>
      <c r="I166"/>
    </row>
    <row r="167" spans="1:9" ht="47.25" hidden="1" customHeight="1">
      <c r="A167" s="61" t="s">
        <v>187</v>
      </c>
      <c r="B167" s="2" t="s">
        <v>577</v>
      </c>
      <c r="C167" s="13"/>
      <c r="D167" s="14"/>
      <c r="E167" s="14"/>
      <c r="F167" s="13"/>
      <c r="G167" s="14"/>
      <c r="H167" s="58"/>
      <c r="I167"/>
    </row>
    <row r="168" spans="1:9" ht="18.75">
      <c r="A168" s="8"/>
      <c r="B168" s="302" t="s">
        <v>582</v>
      </c>
      <c r="C168" s="303"/>
      <c r="D168" s="303"/>
      <c r="E168" s="303"/>
      <c r="F168" s="303"/>
      <c r="G168" s="304"/>
      <c r="H168" s="180">
        <f>H211</f>
        <v>0</v>
      </c>
      <c r="I168" s="165">
        <f>I211</f>
        <v>56</v>
      </c>
    </row>
    <row r="169" spans="1:9" ht="15.75" hidden="1" customHeight="1">
      <c r="A169" s="61" t="s">
        <v>19</v>
      </c>
      <c r="B169" s="207" t="s">
        <v>583</v>
      </c>
      <c r="C169" s="208"/>
      <c r="D169" s="208"/>
      <c r="E169" s="208"/>
      <c r="F169" s="208"/>
      <c r="G169" s="209"/>
      <c r="H169" s="58"/>
      <c r="I169"/>
    </row>
    <row r="170" spans="1:9" ht="31.5" hidden="1" customHeight="1">
      <c r="A170" s="61" t="s">
        <v>188</v>
      </c>
      <c r="B170" s="6" t="s">
        <v>189</v>
      </c>
      <c r="C170" s="13"/>
      <c r="D170" s="14"/>
      <c r="E170" s="14"/>
      <c r="F170" s="13"/>
      <c r="G170" s="14"/>
      <c r="H170" s="58"/>
      <c r="I170"/>
    </row>
    <row r="171" spans="1:9" ht="31.5" hidden="1" customHeight="1">
      <c r="A171" s="61" t="s">
        <v>190</v>
      </c>
      <c r="B171" s="2" t="s">
        <v>191</v>
      </c>
      <c r="C171" s="13"/>
      <c r="D171" s="14"/>
      <c r="E171" s="14"/>
      <c r="F171" s="13"/>
      <c r="G171" s="14"/>
      <c r="H171" s="58"/>
      <c r="I171"/>
    </row>
    <row r="172" spans="1:9" ht="47.25" hidden="1" customHeight="1">
      <c r="A172" s="61" t="s">
        <v>192</v>
      </c>
      <c r="B172" s="2" t="s">
        <v>193</v>
      </c>
      <c r="C172" s="13"/>
      <c r="D172" s="14"/>
      <c r="E172" s="14"/>
      <c r="F172" s="13"/>
      <c r="G172" s="14"/>
      <c r="H172" s="58"/>
      <c r="I172"/>
    </row>
    <row r="173" spans="1:9" ht="31.5" hidden="1" customHeight="1">
      <c r="A173" s="61" t="s">
        <v>194</v>
      </c>
      <c r="B173" s="4" t="s">
        <v>584</v>
      </c>
      <c r="C173" s="13"/>
      <c r="D173" s="14"/>
      <c r="E173" s="14"/>
      <c r="F173" s="13"/>
      <c r="G173" s="14"/>
      <c r="H173" s="58"/>
      <c r="I173"/>
    </row>
    <row r="174" spans="1:9" ht="47.25" hidden="1" customHeight="1">
      <c r="A174" s="61" t="s">
        <v>195</v>
      </c>
      <c r="B174" s="4" t="s">
        <v>196</v>
      </c>
      <c r="C174" s="13"/>
      <c r="D174" s="14"/>
      <c r="E174" s="14"/>
      <c r="F174" s="13"/>
      <c r="G174" s="14"/>
      <c r="H174" s="58"/>
      <c r="I174"/>
    </row>
    <row r="175" spans="1:9" ht="31.5" hidden="1" customHeight="1">
      <c r="A175" s="61" t="s">
        <v>197</v>
      </c>
      <c r="B175" s="6" t="s">
        <v>198</v>
      </c>
      <c r="C175" s="13"/>
      <c r="D175" s="14"/>
      <c r="E175" s="14"/>
      <c r="F175" s="13"/>
      <c r="G175" s="14"/>
      <c r="H175" s="58"/>
      <c r="I175"/>
    </row>
    <row r="176" spans="1:9" ht="31.5" hidden="1" customHeight="1">
      <c r="A176" s="61" t="s">
        <v>199</v>
      </c>
      <c r="B176" s="6" t="s">
        <v>587</v>
      </c>
      <c r="C176" s="13"/>
      <c r="D176" s="14"/>
      <c r="E176" s="14"/>
      <c r="F176" s="13"/>
      <c r="G176" s="14"/>
      <c r="H176" s="58"/>
      <c r="I176"/>
    </row>
    <row r="177" spans="1:8" customFormat="1" ht="31.5" hidden="1" customHeight="1">
      <c r="A177" s="61" t="s">
        <v>200</v>
      </c>
      <c r="B177" s="2" t="s">
        <v>201</v>
      </c>
      <c r="C177" s="13"/>
      <c r="D177" s="14"/>
      <c r="E177" s="14"/>
      <c r="F177" s="13"/>
      <c r="G177" s="14"/>
      <c r="H177" s="58"/>
    </row>
    <row r="178" spans="1:8" customFormat="1" ht="31.5" hidden="1" customHeight="1">
      <c r="A178" s="61" t="s">
        <v>202</v>
      </c>
      <c r="B178" s="2" t="s">
        <v>594</v>
      </c>
      <c r="C178" s="13"/>
      <c r="D178" s="14"/>
      <c r="E178" s="14"/>
      <c r="F178" s="13"/>
      <c r="G178" s="14"/>
      <c r="H178" s="58"/>
    </row>
    <row r="179" spans="1:8" customFormat="1" ht="31.5" hidden="1" customHeight="1">
      <c r="A179" s="61" t="s">
        <v>203</v>
      </c>
      <c r="B179" s="2" t="s">
        <v>595</v>
      </c>
      <c r="C179" s="13"/>
      <c r="D179" s="14"/>
      <c r="E179" s="14"/>
      <c r="F179" s="13"/>
      <c r="G179" s="14"/>
      <c r="H179" s="58"/>
    </row>
    <row r="180" spans="1:8" customFormat="1" ht="31.5" hidden="1" customHeight="1">
      <c r="A180" s="61" t="s">
        <v>204</v>
      </c>
      <c r="B180" s="2" t="s">
        <v>597</v>
      </c>
      <c r="C180" s="13"/>
      <c r="D180" s="14"/>
      <c r="E180" s="14"/>
      <c r="F180" s="13"/>
      <c r="G180" s="14"/>
      <c r="H180" s="58"/>
    </row>
    <row r="181" spans="1:8" customFormat="1" ht="31.5" hidden="1" customHeight="1">
      <c r="A181" s="61" t="s">
        <v>205</v>
      </c>
      <c r="B181" s="4" t="s">
        <v>598</v>
      </c>
      <c r="C181" s="13"/>
      <c r="D181" s="14"/>
      <c r="E181" s="14"/>
      <c r="F181" s="13"/>
      <c r="G181" s="14"/>
      <c r="H181" s="58"/>
    </row>
    <row r="182" spans="1:8" customFormat="1" ht="30" hidden="1" customHeight="1">
      <c r="A182" s="61" t="s">
        <v>206</v>
      </c>
      <c r="B182" s="39" t="s">
        <v>599</v>
      </c>
      <c r="C182" s="13"/>
      <c r="D182" s="14"/>
      <c r="E182" s="14"/>
      <c r="F182" s="13"/>
      <c r="G182" s="14"/>
      <c r="H182" s="58"/>
    </row>
    <row r="183" spans="1:8" customFormat="1" ht="15.75" hidden="1" customHeight="1">
      <c r="A183" s="61" t="s">
        <v>20</v>
      </c>
      <c r="B183" s="207" t="s">
        <v>207</v>
      </c>
      <c r="C183" s="208"/>
      <c r="D183" s="208"/>
      <c r="E183" s="208"/>
      <c r="F183" s="208"/>
      <c r="G183" s="209"/>
      <c r="H183" s="58"/>
    </row>
    <row r="184" spans="1:8" customFormat="1" ht="47.25" hidden="1" customHeight="1">
      <c r="A184" s="61" t="s">
        <v>208</v>
      </c>
      <c r="B184" s="2" t="s">
        <v>209</v>
      </c>
      <c r="C184" s="13"/>
      <c r="D184" s="14"/>
      <c r="E184" s="14"/>
      <c r="F184" s="13"/>
      <c r="G184" s="14"/>
      <c r="H184" s="58"/>
    </row>
    <row r="185" spans="1:8" customFormat="1" ht="31.5" hidden="1" customHeight="1">
      <c r="A185" s="61" t="s">
        <v>210</v>
      </c>
      <c r="B185" s="2" t="s">
        <v>211</v>
      </c>
      <c r="C185" s="13"/>
      <c r="D185" s="14"/>
      <c r="E185" s="14"/>
      <c r="F185" s="13"/>
      <c r="G185" s="14"/>
      <c r="H185" s="58"/>
    </row>
    <row r="186" spans="1:8" customFormat="1" ht="31.5" hidden="1" customHeight="1">
      <c r="A186" s="61" t="s">
        <v>212</v>
      </c>
      <c r="B186" s="2" t="s">
        <v>213</v>
      </c>
      <c r="C186" s="13"/>
      <c r="D186" s="14"/>
      <c r="E186" s="14"/>
      <c r="F186" s="13"/>
      <c r="G186" s="14"/>
      <c r="H186" s="58"/>
    </row>
    <row r="187" spans="1:8" customFormat="1" ht="31.5" hidden="1" customHeight="1">
      <c r="A187" s="61" t="s">
        <v>214</v>
      </c>
      <c r="B187" s="6" t="s">
        <v>215</v>
      </c>
      <c r="C187" s="13"/>
      <c r="D187" s="14"/>
      <c r="E187" s="14"/>
      <c r="F187" s="13"/>
      <c r="G187" s="14"/>
      <c r="H187" s="58"/>
    </row>
    <row r="188" spans="1:8" customFormat="1" ht="47.25" hidden="1" customHeight="1">
      <c r="A188" s="61" t="s">
        <v>216</v>
      </c>
      <c r="B188" s="2" t="s">
        <v>603</v>
      </c>
      <c r="C188" s="13"/>
      <c r="D188" s="14"/>
      <c r="E188" s="14"/>
      <c r="F188" s="13"/>
      <c r="G188" s="14"/>
      <c r="H188" s="58"/>
    </row>
    <row r="189" spans="1:8" customFormat="1" ht="15.75" hidden="1" customHeight="1">
      <c r="A189" s="61" t="s">
        <v>21</v>
      </c>
      <c r="B189" s="207" t="s">
        <v>22</v>
      </c>
      <c r="C189" s="208"/>
      <c r="D189" s="208"/>
      <c r="E189" s="208"/>
      <c r="F189" s="208"/>
      <c r="G189" s="209"/>
      <c r="H189" s="58"/>
    </row>
    <row r="190" spans="1:8" customFormat="1" ht="47.25" hidden="1" customHeight="1">
      <c r="A190" s="61" t="s">
        <v>217</v>
      </c>
      <c r="B190" s="2" t="s">
        <v>604</v>
      </c>
      <c r="C190" s="13"/>
      <c r="D190" s="14"/>
      <c r="E190" s="14"/>
      <c r="F190" s="13"/>
      <c r="G190" s="14"/>
      <c r="H190" s="58"/>
    </row>
    <row r="191" spans="1:8" customFormat="1" ht="47.25" hidden="1" customHeight="1">
      <c r="A191" s="61" t="s">
        <v>218</v>
      </c>
      <c r="B191" s="2" t="s">
        <v>605</v>
      </c>
      <c r="C191" s="13"/>
      <c r="D191" s="14"/>
      <c r="E191" s="14"/>
      <c r="F191" s="13"/>
      <c r="G191" s="14"/>
      <c r="H191" s="58"/>
    </row>
    <row r="192" spans="1:8" customFormat="1" ht="47.25" hidden="1" customHeight="1">
      <c r="A192" s="61" t="s">
        <v>219</v>
      </c>
      <c r="B192" s="2" t="s">
        <v>220</v>
      </c>
      <c r="C192" s="13"/>
      <c r="D192" s="14"/>
      <c r="E192" s="14"/>
      <c r="F192" s="13"/>
      <c r="G192" s="14"/>
      <c r="H192" s="58"/>
    </row>
    <row r="193" spans="1:8" customFormat="1" ht="31.5" hidden="1" customHeight="1">
      <c r="A193" s="61" t="s">
        <v>221</v>
      </c>
      <c r="B193" s="2" t="s">
        <v>222</v>
      </c>
      <c r="C193" s="13"/>
      <c r="D193" s="14"/>
      <c r="E193" s="14"/>
      <c r="F193" s="13"/>
      <c r="G193" s="14"/>
      <c r="H193" s="58"/>
    </row>
    <row r="194" spans="1:8" customFormat="1" ht="15.75" hidden="1" customHeight="1">
      <c r="A194" s="61" t="s">
        <v>23</v>
      </c>
      <c r="B194" s="207" t="s">
        <v>24</v>
      </c>
      <c r="C194" s="208"/>
      <c r="D194" s="208"/>
      <c r="E194" s="208"/>
      <c r="F194" s="208"/>
      <c r="G194" s="209"/>
      <c r="H194" s="58"/>
    </row>
    <row r="195" spans="1:8" customFormat="1" ht="47.25" hidden="1" customHeight="1">
      <c r="A195" s="61" t="s">
        <v>223</v>
      </c>
      <c r="B195" s="2" t="s">
        <v>606</v>
      </c>
      <c r="C195" s="13"/>
      <c r="D195" s="14"/>
      <c r="E195" s="14"/>
      <c r="F195" s="13"/>
      <c r="G195" s="14"/>
      <c r="H195" s="58"/>
    </row>
    <row r="196" spans="1:8" customFormat="1" ht="47.25" hidden="1" customHeight="1">
      <c r="A196" s="61" t="s">
        <v>224</v>
      </c>
      <c r="B196" s="2" t="s">
        <v>225</v>
      </c>
      <c r="C196" s="13"/>
      <c r="D196" s="14"/>
      <c r="E196" s="14"/>
      <c r="F196" s="13"/>
      <c r="G196" s="14"/>
      <c r="H196" s="58"/>
    </row>
    <row r="197" spans="1:8" customFormat="1" ht="63" hidden="1" customHeight="1">
      <c r="A197" s="61" t="s">
        <v>226</v>
      </c>
      <c r="B197" s="2" t="s">
        <v>2135</v>
      </c>
      <c r="C197" s="13"/>
      <c r="D197" s="14"/>
      <c r="E197" s="14"/>
      <c r="F197" s="13"/>
      <c r="G197" s="14"/>
      <c r="H197" s="58"/>
    </row>
    <row r="198" spans="1:8" customFormat="1" ht="15.75" hidden="1" customHeight="1">
      <c r="A198" s="61" t="s">
        <v>25</v>
      </c>
      <c r="B198" s="207" t="s">
        <v>26</v>
      </c>
      <c r="C198" s="208"/>
      <c r="D198" s="208"/>
      <c r="E198" s="208"/>
      <c r="F198" s="208"/>
      <c r="G198" s="209"/>
      <c r="H198" s="58"/>
    </row>
    <row r="199" spans="1:8" customFormat="1" ht="31.5" hidden="1" customHeight="1">
      <c r="A199" s="61" t="s">
        <v>227</v>
      </c>
      <c r="B199" s="2" t="s">
        <v>228</v>
      </c>
      <c r="C199" s="13"/>
      <c r="D199" s="14"/>
      <c r="E199" s="14"/>
      <c r="F199" s="13"/>
      <c r="G199" s="14"/>
      <c r="H199" s="58"/>
    </row>
    <row r="200" spans="1:8" customFormat="1" ht="47.25" hidden="1" customHeight="1">
      <c r="A200" s="61" t="s">
        <v>229</v>
      </c>
      <c r="B200" s="2" t="s">
        <v>230</v>
      </c>
      <c r="C200" s="13"/>
      <c r="D200" s="14"/>
      <c r="E200" s="14"/>
      <c r="F200" s="13"/>
      <c r="G200" s="14"/>
      <c r="H200" s="58"/>
    </row>
    <row r="201" spans="1:8" customFormat="1" ht="30" hidden="1" customHeight="1">
      <c r="A201" s="61" t="s">
        <v>231</v>
      </c>
      <c r="B201" s="41" t="s">
        <v>607</v>
      </c>
      <c r="C201" s="13"/>
      <c r="D201" s="14"/>
      <c r="E201" s="14"/>
      <c r="F201" s="13"/>
      <c r="G201" s="14"/>
      <c r="H201" s="58"/>
    </row>
    <row r="202" spans="1:8" customFormat="1" ht="30" hidden="1" customHeight="1">
      <c r="A202" s="61" t="s">
        <v>232</v>
      </c>
      <c r="B202" s="41" t="s">
        <v>608</v>
      </c>
      <c r="C202" s="13"/>
      <c r="D202" s="14"/>
      <c r="E202" s="14"/>
      <c r="F202" s="13"/>
      <c r="G202" s="14"/>
      <c r="H202" s="58"/>
    </row>
    <row r="203" spans="1:8" customFormat="1" ht="15.75" hidden="1" customHeight="1">
      <c r="A203" s="61" t="s">
        <v>27</v>
      </c>
      <c r="B203" s="207" t="s">
        <v>233</v>
      </c>
      <c r="C203" s="208"/>
      <c r="D203" s="208"/>
      <c r="E203" s="208"/>
      <c r="F203" s="208"/>
      <c r="G203" s="209"/>
      <c r="H203" s="58"/>
    </row>
    <row r="204" spans="1:8" customFormat="1" ht="47.25" hidden="1" customHeight="1">
      <c r="A204" s="61" t="s">
        <v>234</v>
      </c>
      <c r="B204" s="2" t="s">
        <v>609</v>
      </c>
      <c r="C204" s="13"/>
      <c r="D204" s="14"/>
      <c r="E204" s="14"/>
      <c r="F204" s="13"/>
      <c r="G204" s="14"/>
      <c r="H204" s="58"/>
    </row>
    <row r="205" spans="1:8" customFormat="1" ht="47.25" hidden="1" customHeight="1">
      <c r="A205" s="61" t="s">
        <v>235</v>
      </c>
      <c r="B205" s="2" t="s">
        <v>236</v>
      </c>
      <c r="C205" s="13"/>
      <c r="D205" s="14"/>
      <c r="E205" s="14"/>
      <c r="F205" s="13"/>
      <c r="G205" s="14"/>
      <c r="H205" s="58"/>
    </row>
    <row r="206" spans="1:8" customFormat="1" ht="47.25" hidden="1" customHeight="1">
      <c r="A206" s="61" t="s">
        <v>237</v>
      </c>
      <c r="B206" s="84" t="s">
        <v>238</v>
      </c>
      <c r="C206" s="13"/>
      <c r="D206" s="14"/>
      <c r="E206" s="14"/>
      <c r="F206" s="13"/>
      <c r="G206" s="14"/>
      <c r="H206" s="58"/>
    </row>
    <row r="207" spans="1:8" customFormat="1" ht="15.75" hidden="1" customHeight="1">
      <c r="A207" s="61" t="s">
        <v>28</v>
      </c>
      <c r="B207" s="207" t="s">
        <v>29</v>
      </c>
      <c r="C207" s="208"/>
      <c r="D207" s="208"/>
      <c r="E207" s="208"/>
      <c r="F207" s="208"/>
      <c r="G207" s="209"/>
      <c r="H207" s="58"/>
    </row>
    <row r="208" spans="1:8" customFormat="1" ht="31.5" hidden="1" customHeight="1">
      <c r="A208" s="61" t="s">
        <v>239</v>
      </c>
      <c r="B208" s="4" t="s">
        <v>610</v>
      </c>
      <c r="C208" s="13"/>
      <c r="D208" s="14"/>
      <c r="E208" s="14"/>
      <c r="F208" s="13"/>
      <c r="G208" s="14"/>
      <c r="H208" s="58"/>
    </row>
    <row r="209" spans="1:9" ht="47.25" hidden="1" customHeight="1">
      <c r="A209" s="61" t="s">
        <v>240</v>
      </c>
      <c r="B209" s="4" t="s">
        <v>241</v>
      </c>
      <c r="C209" s="13"/>
      <c r="D209" s="14"/>
      <c r="E209" s="14"/>
      <c r="F209" s="13"/>
      <c r="G209" s="14"/>
      <c r="H209" s="58"/>
      <c r="I209"/>
    </row>
    <row r="210" spans="1:9" ht="63" hidden="1" customHeight="1">
      <c r="A210" s="61" t="s">
        <v>242</v>
      </c>
      <c r="B210" s="4" t="s">
        <v>611</v>
      </c>
      <c r="C210" s="13"/>
      <c r="D210" s="14"/>
      <c r="E210" s="14"/>
      <c r="F210" s="13"/>
      <c r="G210" s="14"/>
      <c r="H210" s="58"/>
      <c r="I210"/>
    </row>
    <row r="211" spans="1:9" ht="15.75">
      <c r="A211" s="8" t="s">
        <v>612</v>
      </c>
      <c r="B211" s="251" t="s">
        <v>243</v>
      </c>
      <c r="C211" s="252"/>
      <c r="D211" s="252"/>
      <c r="E211" s="252"/>
      <c r="F211" s="252"/>
      <c r="G211" s="278"/>
      <c r="H211" s="180">
        <f>SUM(D212:D243)</f>
        <v>0</v>
      </c>
      <c r="I211" s="165">
        <f>COUNT(D212:D243)*2</f>
        <v>56</v>
      </c>
    </row>
    <row r="212" spans="1:9" ht="210">
      <c r="A212" s="8" t="s">
        <v>244</v>
      </c>
      <c r="B212" s="2" t="s">
        <v>613</v>
      </c>
      <c r="C212" s="13" t="s">
        <v>1356</v>
      </c>
      <c r="D212" s="237">
        <v>0</v>
      </c>
      <c r="E212" s="14" t="s">
        <v>2290</v>
      </c>
      <c r="F212" s="13" t="s">
        <v>1357</v>
      </c>
      <c r="G212" s="254"/>
      <c r="H212" s="180"/>
    </row>
    <row r="213" spans="1:9" ht="75">
      <c r="A213" s="8"/>
      <c r="B213" s="2"/>
      <c r="C213" s="13" t="s">
        <v>1358</v>
      </c>
      <c r="D213" s="237">
        <v>0</v>
      </c>
      <c r="E213" s="14" t="s">
        <v>2290</v>
      </c>
      <c r="F213" s="27" t="s">
        <v>2280</v>
      </c>
      <c r="G213" s="254"/>
      <c r="H213" s="180"/>
    </row>
    <row r="214" spans="1:9" ht="90">
      <c r="A214" s="8"/>
      <c r="B214" s="2"/>
      <c r="C214" s="13" t="s">
        <v>2145</v>
      </c>
      <c r="D214" s="237">
        <v>0</v>
      </c>
      <c r="E214" s="14" t="s">
        <v>2290</v>
      </c>
      <c r="F214" s="13" t="s">
        <v>1359</v>
      </c>
      <c r="G214" s="254"/>
      <c r="H214" s="180"/>
    </row>
    <row r="215" spans="1:9" ht="60">
      <c r="A215" s="8"/>
      <c r="B215" s="2"/>
      <c r="C215" s="13" t="s">
        <v>1360</v>
      </c>
      <c r="D215" s="237">
        <v>0</v>
      </c>
      <c r="E215" s="14" t="s">
        <v>2290</v>
      </c>
      <c r="F215" s="13" t="s">
        <v>1361</v>
      </c>
      <c r="G215" s="254"/>
      <c r="H215" s="180"/>
    </row>
    <row r="216" spans="1:9" ht="63">
      <c r="A216" s="8" t="s">
        <v>245</v>
      </c>
      <c r="B216" s="2" t="s">
        <v>614</v>
      </c>
      <c r="C216" s="27" t="s">
        <v>1362</v>
      </c>
      <c r="D216" s="248">
        <v>0</v>
      </c>
      <c r="E216" s="14" t="s">
        <v>2290</v>
      </c>
      <c r="F216" s="13"/>
      <c r="G216" s="254"/>
      <c r="H216" s="180"/>
    </row>
    <row r="217" spans="1:9" ht="60">
      <c r="A217" s="8"/>
      <c r="B217" s="2"/>
      <c r="C217" s="27" t="s">
        <v>1363</v>
      </c>
      <c r="D217" s="248">
        <v>0</v>
      </c>
      <c r="E217" s="14" t="s">
        <v>2290</v>
      </c>
      <c r="F217" s="13"/>
      <c r="G217" s="254"/>
      <c r="H217" s="180"/>
    </row>
    <row r="218" spans="1:9" ht="45">
      <c r="A218" s="8"/>
      <c r="B218" s="2"/>
      <c r="C218" s="27" t="s">
        <v>1364</v>
      </c>
      <c r="D218" s="248">
        <v>0</v>
      </c>
      <c r="E218" s="14" t="s">
        <v>2290</v>
      </c>
      <c r="F218" s="13"/>
      <c r="G218" s="254"/>
      <c r="H218" s="180"/>
    </row>
    <row r="219" spans="1:9" ht="60">
      <c r="A219" s="8"/>
      <c r="B219" s="2"/>
      <c r="C219" s="27" t="s">
        <v>1365</v>
      </c>
      <c r="D219" s="248">
        <v>0</v>
      </c>
      <c r="E219" s="14" t="s">
        <v>2290</v>
      </c>
      <c r="F219" s="13"/>
      <c r="G219" s="254"/>
      <c r="H219" s="180"/>
    </row>
    <row r="220" spans="1:9" ht="75">
      <c r="A220" s="8"/>
      <c r="B220" s="2"/>
      <c r="C220" s="27" t="s">
        <v>2281</v>
      </c>
      <c r="D220" s="249">
        <v>0</v>
      </c>
      <c r="E220" s="14" t="s">
        <v>2290</v>
      </c>
      <c r="F220" s="13" t="s">
        <v>1366</v>
      </c>
      <c r="G220" s="254"/>
      <c r="H220" s="180"/>
    </row>
    <row r="221" spans="1:9" ht="63">
      <c r="A221" s="8" t="s">
        <v>246</v>
      </c>
      <c r="B221" s="2" t="s">
        <v>247</v>
      </c>
      <c r="C221" s="27" t="s">
        <v>2139</v>
      </c>
      <c r="D221" s="250">
        <v>0</v>
      </c>
      <c r="E221" s="14" t="s">
        <v>2290</v>
      </c>
      <c r="F221" s="49" t="s">
        <v>2353</v>
      </c>
      <c r="G221" s="254"/>
      <c r="H221" s="180"/>
    </row>
    <row r="222" spans="1:9" ht="60">
      <c r="A222" s="8" t="s">
        <v>248</v>
      </c>
      <c r="B222" s="2" t="s">
        <v>615</v>
      </c>
      <c r="C222" s="27" t="s">
        <v>1367</v>
      </c>
      <c r="D222" s="242">
        <v>0</v>
      </c>
      <c r="E222" s="14" t="s">
        <v>2290</v>
      </c>
      <c r="F222" s="27" t="s">
        <v>1368</v>
      </c>
      <c r="G222" s="254"/>
      <c r="H222" s="180"/>
    </row>
    <row r="223" spans="1:9" ht="60">
      <c r="A223" s="8"/>
      <c r="B223" s="2"/>
      <c r="C223" s="27" t="s">
        <v>1369</v>
      </c>
      <c r="D223" s="242">
        <v>0</v>
      </c>
      <c r="E223" s="14" t="s">
        <v>2290</v>
      </c>
      <c r="F223" s="27" t="s">
        <v>1370</v>
      </c>
      <c r="G223" s="254"/>
      <c r="H223" s="180"/>
    </row>
    <row r="224" spans="1:9" ht="30">
      <c r="A224" s="8"/>
      <c r="B224" s="2"/>
      <c r="C224" s="27" t="s">
        <v>1371</v>
      </c>
      <c r="D224" s="242">
        <v>0</v>
      </c>
      <c r="E224" s="14" t="s">
        <v>2290</v>
      </c>
      <c r="F224" s="27"/>
      <c r="G224" s="254"/>
      <c r="H224" s="180"/>
    </row>
    <row r="225" spans="1:9" ht="63" hidden="1" customHeight="1">
      <c r="A225" s="61" t="s">
        <v>249</v>
      </c>
      <c r="B225" s="2" t="s">
        <v>250</v>
      </c>
      <c r="C225" s="27"/>
      <c r="D225" s="14"/>
      <c r="E225" s="14"/>
      <c r="F225" s="36"/>
      <c r="G225" s="254"/>
      <c r="H225" s="58"/>
      <c r="I225"/>
    </row>
    <row r="226" spans="1:9" ht="47.25" hidden="1" customHeight="1">
      <c r="A226" s="61" t="s">
        <v>251</v>
      </c>
      <c r="B226" s="2" t="s">
        <v>616</v>
      </c>
      <c r="C226" s="13"/>
      <c r="D226" s="14"/>
      <c r="E226" s="14"/>
      <c r="F226" s="13"/>
      <c r="G226" s="254"/>
      <c r="H226" s="58"/>
      <c r="I226"/>
    </row>
    <row r="227" spans="1:9" ht="90">
      <c r="A227" s="8" t="s">
        <v>252</v>
      </c>
      <c r="B227" s="2" t="s">
        <v>253</v>
      </c>
      <c r="C227" s="36" t="s">
        <v>2140</v>
      </c>
      <c r="D227" s="237">
        <v>0</v>
      </c>
      <c r="E227" s="14" t="s">
        <v>2290</v>
      </c>
      <c r="F227" s="13" t="s">
        <v>1372</v>
      </c>
      <c r="G227" s="254"/>
      <c r="H227" s="180"/>
    </row>
    <row r="228" spans="1:9" ht="78.75" hidden="1" customHeight="1">
      <c r="A228" s="61" t="s">
        <v>254</v>
      </c>
      <c r="B228" s="4" t="s">
        <v>1373</v>
      </c>
      <c r="C228" s="27"/>
      <c r="D228" s="14"/>
      <c r="E228" s="14"/>
      <c r="F228" s="36"/>
      <c r="G228" s="254"/>
      <c r="H228" s="58"/>
      <c r="I228"/>
    </row>
    <row r="229" spans="1:9" ht="210">
      <c r="A229" s="8" t="s">
        <v>255</v>
      </c>
      <c r="B229" s="4" t="s">
        <v>618</v>
      </c>
      <c r="C229" s="27" t="s">
        <v>1374</v>
      </c>
      <c r="D229" s="237">
        <v>0</v>
      </c>
      <c r="E229" s="14" t="s">
        <v>2290</v>
      </c>
      <c r="F229" s="13" t="s">
        <v>2144</v>
      </c>
      <c r="G229" s="254"/>
      <c r="H229" s="180"/>
    </row>
    <row r="230" spans="1:9" ht="135">
      <c r="A230" s="8"/>
      <c r="B230" s="4"/>
      <c r="C230" s="27" t="s">
        <v>1375</v>
      </c>
      <c r="D230" s="237">
        <v>0</v>
      </c>
      <c r="E230" s="14" t="s">
        <v>2290</v>
      </c>
      <c r="F230" s="36" t="s">
        <v>1376</v>
      </c>
      <c r="G230" s="254"/>
      <c r="H230" s="180"/>
    </row>
    <row r="231" spans="1:9" ht="165">
      <c r="A231" s="8"/>
      <c r="B231" s="4"/>
      <c r="C231" s="93" t="s">
        <v>1377</v>
      </c>
      <c r="D231" s="237">
        <v>0</v>
      </c>
      <c r="E231" s="14" t="s">
        <v>2290</v>
      </c>
      <c r="F231" s="13" t="s">
        <v>2523</v>
      </c>
      <c r="G231" s="254"/>
      <c r="H231" s="180"/>
    </row>
    <row r="232" spans="1:9" ht="120">
      <c r="A232" s="8"/>
      <c r="B232" s="4"/>
      <c r="C232" s="27" t="s">
        <v>1378</v>
      </c>
      <c r="D232" s="237">
        <v>0</v>
      </c>
      <c r="E232" s="14" t="s">
        <v>2290</v>
      </c>
      <c r="F232" s="36" t="s">
        <v>1379</v>
      </c>
      <c r="G232" s="254"/>
      <c r="H232" s="180"/>
    </row>
    <row r="233" spans="1:9" ht="210">
      <c r="A233" s="8"/>
      <c r="B233" s="4"/>
      <c r="C233" s="27" t="s">
        <v>1380</v>
      </c>
      <c r="D233" s="237">
        <v>0</v>
      </c>
      <c r="E233" s="14" t="s">
        <v>2290</v>
      </c>
      <c r="F233" s="13" t="s">
        <v>2142</v>
      </c>
      <c r="G233" s="254"/>
      <c r="H233" s="180"/>
    </row>
    <row r="234" spans="1:9" ht="60">
      <c r="A234" s="8"/>
      <c r="B234" s="4"/>
      <c r="C234" s="27" t="s">
        <v>2524</v>
      </c>
      <c r="D234" s="237">
        <v>0</v>
      </c>
      <c r="E234" s="14" t="s">
        <v>2290</v>
      </c>
      <c r="F234" s="13" t="s">
        <v>1381</v>
      </c>
      <c r="G234" s="254"/>
      <c r="H234" s="180"/>
    </row>
    <row r="235" spans="1:9" ht="105">
      <c r="A235" s="8"/>
      <c r="B235" s="4"/>
      <c r="C235" s="27" t="s">
        <v>1382</v>
      </c>
      <c r="D235" s="237">
        <v>0</v>
      </c>
      <c r="E235" s="14" t="s">
        <v>2290</v>
      </c>
      <c r="F235" s="36" t="s">
        <v>2143</v>
      </c>
      <c r="G235" s="254"/>
      <c r="H235" s="180"/>
    </row>
    <row r="236" spans="1:9" ht="75">
      <c r="A236" s="8"/>
      <c r="B236" s="4"/>
      <c r="C236" s="27" t="s">
        <v>2525</v>
      </c>
      <c r="D236" s="237">
        <v>0</v>
      </c>
      <c r="E236" s="14" t="s">
        <v>2290</v>
      </c>
      <c r="F236" s="13" t="s">
        <v>1383</v>
      </c>
      <c r="G236" s="254"/>
      <c r="H236" s="180"/>
    </row>
    <row r="237" spans="1:9" ht="45">
      <c r="A237" s="8"/>
      <c r="B237" s="4"/>
      <c r="C237" s="27" t="s">
        <v>1384</v>
      </c>
      <c r="D237" s="237">
        <v>0</v>
      </c>
      <c r="E237" s="14" t="s">
        <v>2290</v>
      </c>
      <c r="F237" s="13" t="s">
        <v>1385</v>
      </c>
      <c r="G237" s="254"/>
      <c r="H237" s="180"/>
    </row>
    <row r="238" spans="1:9" ht="15.75">
      <c r="A238" s="8"/>
      <c r="B238" s="4"/>
      <c r="C238" s="27" t="s">
        <v>1386</v>
      </c>
      <c r="D238" s="237">
        <v>0</v>
      </c>
      <c r="E238" s="14" t="s">
        <v>2290</v>
      </c>
      <c r="F238" s="13" t="s">
        <v>1387</v>
      </c>
      <c r="G238" s="254"/>
      <c r="H238" s="180"/>
    </row>
    <row r="239" spans="1:9" ht="150">
      <c r="A239" s="8"/>
      <c r="B239" s="4"/>
      <c r="C239" s="13" t="s">
        <v>1498</v>
      </c>
      <c r="D239" s="237">
        <v>0</v>
      </c>
      <c r="E239" s="14" t="s">
        <v>2284</v>
      </c>
      <c r="F239" s="13" t="s">
        <v>1499</v>
      </c>
      <c r="G239" s="254" t="s">
        <v>2608</v>
      </c>
      <c r="H239" s="180"/>
    </row>
    <row r="240" spans="1:9" ht="150">
      <c r="A240" s="8" t="s">
        <v>256</v>
      </c>
      <c r="B240" s="2" t="s">
        <v>619</v>
      </c>
      <c r="C240" s="27" t="s">
        <v>2146</v>
      </c>
      <c r="D240" s="237">
        <v>0</v>
      </c>
      <c r="E240" s="14" t="s">
        <v>2290</v>
      </c>
      <c r="F240" s="13" t="s">
        <v>2147</v>
      </c>
      <c r="G240" s="254"/>
      <c r="H240" s="180"/>
    </row>
    <row r="241" spans="1:9" ht="47.25" hidden="1" customHeight="1">
      <c r="A241" s="102" t="s">
        <v>257</v>
      </c>
      <c r="B241" s="2" t="s">
        <v>620</v>
      </c>
      <c r="C241" s="13"/>
      <c r="D241" s="14"/>
      <c r="E241" s="14"/>
      <c r="F241" s="13"/>
      <c r="G241" s="254"/>
      <c r="H241" s="58"/>
      <c r="I241"/>
    </row>
    <row r="242" spans="1:9" ht="60">
      <c r="A242" s="8" t="s">
        <v>258</v>
      </c>
      <c r="B242" s="2" t="s">
        <v>621</v>
      </c>
      <c r="C242" s="18" t="s">
        <v>2526</v>
      </c>
      <c r="D242" s="237">
        <v>0</v>
      </c>
      <c r="E242" s="14" t="s">
        <v>2291</v>
      </c>
      <c r="F242" s="13" t="s">
        <v>2354</v>
      </c>
      <c r="G242" s="254"/>
      <c r="H242" s="180"/>
    </row>
    <row r="243" spans="1:9" ht="45">
      <c r="A243" s="8"/>
      <c r="B243" s="2"/>
      <c r="C243" s="117" t="s">
        <v>2527</v>
      </c>
      <c r="D243" s="237">
        <v>0</v>
      </c>
      <c r="E243" s="14" t="s">
        <v>2290</v>
      </c>
      <c r="F243" s="13"/>
      <c r="G243" s="254"/>
      <c r="H243" s="180"/>
    </row>
    <row r="244" spans="1:9" ht="47.25" hidden="1" customHeight="1">
      <c r="A244" s="102" t="s">
        <v>259</v>
      </c>
      <c r="B244" s="2" t="s">
        <v>622</v>
      </c>
      <c r="C244" s="13"/>
      <c r="D244" s="14"/>
      <c r="E244" s="14"/>
      <c r="F244" s="13"/>
      <c r="G244" s="254"/>
      <c r="H244" s="58"/>
      <c r="I244"/>
    </row>
    <row r="245" spans="1:9" ht="47.25" hidden="1" customHeight="1">
      <c r="A245" s="102" t="s">
        <v>260</v>
      </c>
      <c r="B245" s="2" t="s">
        <v>623</v>
      </c>
      <c r="C245" s="13"/>
      <c r="D245" s="14"/>
      <c r="E245" s="14"/>
      <c r="F245" s="13"/>
      <c r="G245" s="254"/>
      <c r="H245" s="58"/>
      <c r="I245"/>
    </row>
    <row r="246" spans="1:9" ht="30" hidden="1" customHeight="1">
      <c r="A246" s="61" t="s">
        <v>1790</v>
      </c>
      <c r="B246" s="13" t="s">
        <v>1791</v>
      </c>
      <c r="C246" s="13"/>
      <c r="D246" s="14"/>
      <c r="E246" s="14"/>
      <c r="F246" s="13"/>
      <c r="G246" s="254"/>
      <c r="H246" s="58"/>
      <c r="I246"/>
    </row>
    <row r="247" spans="1:9" ht="30" hidden="1" customHeight="1">
      <c r="A247" s="61" t="s">
        <v>1795</v>
      </c>
      <c r="B247" s="13" t="s">
        <v>1796</v>
      </c>
      <c r="C247" s="13"/>
      <c r="D247" s="14"/>
      <c r="E247" s="14"/>
      <c r="F247" s="13"/>
      <c r="G247" s="254"/>
      <c r="H247" s="58"/>
      <c r="I247"/>
    </row>
    <row r="248" spans="1:9" ht="30">
      <c r="A248" s="8"/>
      <c r="B248" s="20"/>
      <c r="C248" s="13" t="s">
        <v>2355</v>
      </c>
      <c r="D248" s="237">
        <v>0</v>
      </c>
      <c r="E248" s="14" t="s">
        <v>2291</v>
      </c>
      <c r="F248" s="13" t="s">
        <v>2356</v>
      </c>
      <c r="G248" s="254"/>
      <c r="H248" s="180"/>
    </row>
    <row r="249" spans="1:9" ht="30">
      <c r="A249" s="8"/>
      <c r="B249" s="20"/>
      <c r="C249" s="13" t="s">
        <v>2357</v>
      </c>
      <c r="D249" s="237">
        <v>0</v>
      </c>
      <c r="E249" s="14" t="s">
        <v>2290</v>
      </c>
      <c r="F249" s="13" t="s">
        <v>2358</v>
      </c>
      <c r="G249" s="254"/>
      <c r="H249" s="180"/>
    </row>
    <row r="250" spans="1:9" ht="18.75">
      <c r="A250" s="8"/>
      <c r="B250" s="302" t="s">
        <v>261</v>
      </c>
      <c r="C250" s="303"/>
      <c r="D250" s="303"/>
      <c r="E250" s="303"/>
      <c r="F250" s="303"/>
      <c r="G250" s="304"/>
      <c r="H250" s="180">
        <f>H272+H294+H341</f>
        <v>0</v>
      </c>
      <c r="I250" s="180">
        <f>I272+I294+I341</f>
        <v>220</v>
      </c>
    </row>
    <row r="251" spans="1:9" ht="15.75" hidden="1" customHeight="1">
      <c r="A251" s="102" t="s">
        <v>30</v>
      </c>
      <c r="B251" s="207" t="s">
        <v>31</v>
      </c>
      <c r="C251" s="208"/>
      <c r="D251" s="208"/>
      <c r="E251" s="208"/>
      <c r="F251" s="208"/>
      <c r="G251" s="209"/>
      <c r="H251" s="58"/>
      <c r="I251"/>
    </row>
    <row r="252" spans="1:9" ht="31.5" hidden="1" customHeight="1">
      <c r="A252" s="102" t="s">
        <v>262</v>
      </c>
      <c r="B252" s="2" t="s">
        <v>263</v>
      </c>
      <c r="C252" s="13"/>
      <c r="D252" s="14"/>
      <c r="E252" s="14"/>
      <c r="F252" s="13"/>
      <c r="G252" s="14"/>
      <c r="H252" s="58"/>
      <c r="I252"/>
    </row>
    <row r="253" spans="1:9" ht="31.5" hidden="1" customHeight="1">
      <c r="A253" s="102" t="s">
        <v>264</v>
      </c>
      <c r="B253" s="2" t="s">
        <v>265</v>
      </c>
      <c r="C253" s="13"/>
      <c r="D253" s="14"/>
      <c r="E253" s="14"/>
      <c r="F253" s="13"/>
      <c r="G253" s="14"/>
      <c r="H253" s="58"/>
      <c r="I253"/>
    </row>
    <row r="254" spans="1:9" ht="31.5" hidden="1" customHeight="1">
      <c r="A254" s="102" t="s">
        <v>266</v>
      </c>
      <c r="B254" s="2" t="s">
        <v>267</v>
      </c>
      <c r="C254" s="13"/>
      <c r="D254" s="14"/>
      <c r="E254" s="14"/>
      <c r="F254" s="13"/>
      <c r="G254" s="14"/>
      <c r="H254" s="58"/>
      <c r="I254"/>
    </row>
    <row r="255" spans="1:9" ht="15.75" hidden="1" customHeight="1">
      <c r="A255" s="102" t="s">
        <v>32</v>
      </c>
      <c r="B255" s="207" t="s">
        <v>268</v>
      </c>
      <c r="C255" s="208"/>
      <c r="D255" s="208"/>
      <c r="E255" s="208"/>
      <c r="F255" s="208"/>
      <c r="G255" s="209"/>
      <c r="H255" s="58"/>
      <c r="I255"/>
    </row>
    <row r="256" spans="1:9" ht="47.25" hidden="1" customHeight="1">
      <c r="A256" s="102" t="s">
        <v>269</v>
      </c>
      <c r="B256" s="2" t="s">
        <v>629</v>
      </c>
      <c r="C256" s="13"/>
      <c r="D256" s="14"/>
      <c r="E256" s="14"/>
      <c r="F256" s="13"/>
      <c r="G256" s="14"/>
      <c r="H256" s="58"/>
      <c r="I256"/>
    </row>
    <row r="257" spans="1:9" ht="45" hidden="1" customHeight="1">
      <c r="A257" s="102" t="s">
        <v>270</v>
      </c>
      <c r="B257" s="13" t="s">
        <v>271</v>
      </c>
      <c r="C257" s="13"/>
      <c r="D257" s="14"/>
      <c r="E257" s="14"/>
      <c r="F257" s="13"/>
      <c r="G257" s="14"/>
      <c r="H257" s="58"/>
      <c r="I257"/>
    </row>
    <row r="258" spans="1:9" ht="31.5" hidden="1" customHeight="1">
      <c r="A258" s="102" t="s">
        <v>272</v>
      </c>
      <c r="B258" s="2" t="s">
        <v>1009</v>
      </c>
      <c r="C258" s="13"/>
      <c r="D258" s="14"/>
      <c r="E258" s="14"/>
      <c r="F258" s="13"/>
      <c r="G258" s="14"/>
      <c r="H258" s="58"/>
      <c r="I258"/>
    </row>
    <row r="259" spans="1:9" ht="15.75" hidden="1" customHeight="1">
      <c r="A259" s="102" t="s">
        <v>33</v>
      </c>
      <c r="B259" s="207" t="s">
        <v>34</v>
      </c>
      <c r="C259" s="208"/>
      <c r="D259" s="208"/>
      <c r="E259" s="208"/>
      <c r="F259" s="208"/>
      <c r="G259" s="209"/>
      <c r="H259" s="58"/>
      <c r="I259"/>
    </row>
    <row r="260" spans="1:9" ht="31.5" hidden="1" customHeight="1">
      <c r="A260" s="102" t="s">
        <v>273</v>
      </c>
      <c r="B260" s="2" t="s">
        <v>274</v>
      </c>
      <c r="C260" s="13"/>
      <c r="D260" s="14"/>
      <c r="E260" s="14"/>
      <c r="F260" s="13"/>
      <c r="G260" s="14"/>
      <c r="H260" s="58"/>
      <c r="I260"/>
    </row>
    <row r="261" spans="1:9" ht="45" hidden="1" customHeight="1">
      <c r="A261" s="102" t="s">
        <v>275</v>
      </c>
      <c r="B261" s="41" t="s">
        <v>276</v>
      </c>
      <c r="C261" s="13"/>
      <c r="D261" s="14"/>
      <c r="E261" s="14"/>
      <c r="F261" s="13"/>
      <c r="G261" s="14"/>
      <c r="H261" s="58"/>
      <c r="I261"/>
    </row>
    <row r="262" spans="1:9" ht="47.25" hidden="1" customHeight="1">
      <c r="A262" s="102" t="s">
        <v>277</v>
      </c>
      <c r="B262" s="2" t="s">
        <v>278</v>
      </c>
      <c r="C262" s="13"/>
      <c r="D262" s="14"/>
      <c r="E262" s="14"/>
      <c r="F262" s="13"/>
      <c r="G262" s="14"/>
      <c r="H262" s="58"/>
      <c r="I262"/>
    </row>
    <row r="263" spans="1:9" ht="15.75" hidden="1" customHeight="1">
      <c r="A263" s="102" t="s">
        <v>279</v>
      </c>
      <c r="B263" s="2" t="s">
        <v>637</v>
      </c>
      <c r="C263" s="13"/>
      <c r="D263" s="14"/>
      <c r="E263" s="14"/>
      <c r="F263" s="13"/>
      <c r="G263" s="14"/>
      <c r="H263" s="58"/>
      <c r="I263"/>
    </row>
    <row r="264" spans="1:9" ht="15.75" hidden="1" customHeight="1">
      <c r="A264" s="102" t="s">
        <v>35</v>
      </c>
      <c r="B264" s="207" t="s">
        <v>280</v>
      </c>
      <c r="C264" s="208"/>
      <c r="D264" s="208"/>
      <c r="E264" s="208"/>
      <c r="F264" s="208"/>
      <c r="G264" s="209"/>
      <c r="H264" s="58"/>
      <c r="I264"/>
    </row>
    <row r="265" spans="1:9" ht="31.5" hidden="1" customHeight="1">
      <c r="A265" s="102" t="s">
        <v>281</v>
      </c>
      <c r="B265" s="2" t="s">
        <v>282</v>
      </c>
      <c r="C265" s="13"/>
      <c r="D265" s="14"/>
      <c r="E265" s="14"/>
      <c r="F265" s="13"/>
      <c r="G265" s="14"/>
      <c r="H265" s="58"/>
      <c r="I265"/>
    </row>
    <row r="266" spans="1:9" ht="31.5" hidden="1" customHeight="1">
      <c r="A266" s="102" t="s">
        <v>283</v>
      </c>
      <c r="B266" s="2" t="s">
        <v>284</v>
      </c>
      <c r="C266" s="13"/>
      <c r="D266" s="14"/>
      <c r="E266" s="14"/>
      <c r="F266" s="13"/>
      <c r="G266" s="14"/>
      <c r="H266" s="58"/>
      <c r="I266"/>
    </row>
    <row r="267" spans="1:9" ht="31.5" hidden="1" customHeight="1">
      <c r="A267" s="102" t="s">
        <v>285</v>
      </c>
      <c r="B267" s="2" t="s">
        <v>286</v>
      </c>
      <c r="C267" s="13"/>
      <c r="D267" s="14"/>
      <c r="E267" s="14"/>
      <c r="F267" s="13"/>
      <c r="G267" s="14"/>
      <c r="H267" s="58"/>
      <c r="I267"/>
    </row>
    <row r="268" spans="1:9" ht="31.5" hidden="1" customHeight="1">
      <c r="A268" s="102" t="s">
        <v>287</v>
      </c>
      <c r="B268" s="2" t="s">
        <v>647</v>
      </c>
      <c r="C268" s="13"/>
      <c r="D268" s="14"/>
      <c r="E268" s="14"/>
      <c r="F268" s="13"/>
      <c r="G268" s="14"/>
      <c r="H268" s="58"/>
      <c r="I268"/>
    </row>
    <row r="269" spans="1:9" ht="30" hidden="1" customHeight="1">
      <c r="A269" s="102" t="s">
        <v>288</v>
      </c>
      <c r="B269" s="13" t="s">
        <v>289</v>
      </c>
      <c r="C269" s="13"/>
      <c r="D269" s="14"/>
      <c r="E269" s="14"/>
      <c r="F269" s="13"/>
      <c r="G269" s="14"/>
      <c r="H269" s="58"/>
      <c r="I269"/>
    </row>
    <row r="270" spans="1:9" ht="30" hidden="1" customHeight="1">
      <c r="A270" s="102" t="s">
        <v>290</v>
      </c>
      <c r="B270" s="41" t="s">
        <v>291</v>
      </c>
      <c r="C270" s="13"/>
      <c r="D270" s="14"/>
      <c r="E270" s="14"/>
      <c r="F270" s="13"/>
      <c r="G270" s="14"/>
      <c r="H270" s="58"/>
      <c r="I270"/>
    </row>
    <row r="271" spans="1:9" ht="30" hidden="1" customHeight="1">
      <c r="A271" s="102" t="s">
        <v>292</v>
      </c>
      <c r="B271" s="41" t="s">
        <v>293</v>
      </c>
      <c r="C271" s="13"/>
      <c r="D271" s="14"/>
      <c r="E271" s="14"/>
      <c r="F271" s="13"/>
      <c r="G271" s="14"/>
      <c r="H271" s="58"/>
      <c r="I271"/>
    </row>
    <row r="272" spans="1:9" ht="15.75">
      <c r="A272" s="8" t="s">
        <v>36</v>
      </c>
      <c r="B272" s="207" t="s">
        <v>294</v>
      </c>
      <c r="C272" s="208"/>
      <c r="D272" s="208"/>
      <c r="E272" s="208"/>
      <c r="F272" s="208"/>
      <c r="G272" s="277"/>
      <c r="H272" s="180">
        <f>SUM(D276:D281)</f>
        <v>0</v>
      </c>
      <c r="I272" s="165">
        <f>COUNT(D276:D281)*2</f>
        <v>12</v>
      </c>
    </row>
    <row r="273" spans="1:9" ht="47.25" hidden="1" customHeight="1">
      <c r="A273" s="102" t="s">
        <v>295</v>
      </c>
      <c r="B273" s="2" t="s">
        <v>654</v>
      </c>
      <c r="C273" s="13"/>
      <c r="D273" s="14"/>
      <c r="E273" s="14"/>
      <c r="F273" s="13"/>
      <c r="G273" s="14"/>
      <c r="H273" s="58"/>
      <c r="I273"/>
    </row>
    <row r="274" spans="1:9" ht="31.5" hidden="1" customHeight="1">
      <c r="A274" s="102" t="s">
        <v>296</v>
      </c>
      <c r="B274" s="2" t="s">
        <v>656</v>
      </c>
      <c r="C274" s="13"/>
      <c r="D274" s="14"/>
      <c r="E274" s="14"/>
      <c r="F274" s="13"/>
      <c r="G274" s="14"/>
      <c r="H274" s="58"/>
      <c r="I274"/>
    </row>
    <row r="275" spans="1:9" ht="31.5" hidden="1" customHeight="1">
      <c r="A275" s="102" t="s">
        <v>297</v>
      </c>
      <c r="B275" s="6" t="s">
        <v>298</v>
      </c>
      <c r="C275" s="13"/>
      <c r="D275" s="14"/>
      <c r="E275" s="14"/>
      <c r="F275" s="13"/>
      <c r="G275" s="14"/>
      <c r="H275" s="58"/>
      <c r="I275"/>
    </row>
    <row r="276" spans="1:9" ht="135">
      <c r="A276" s="8" t="s">
        <v>299</v>
      </c>
      <c r="B276" s="4" t="s">
        <v>300</v>
      </c>
      <c r="C276" s="13" t="s">
        <v>1388</v>
      </c>
      <c r="D276" s="237">
        <v>0</v>
      </c>
      <c r="E276" s="14" t="s">
        <v>2305</v>
      </c>
      <c r="F276" s="13" t="s">
        <v>1389</v>
      </c>
      <c r="G276" s="254"/>
      <c r="H276" s="180"/>
    </row>
    <row r="277" spans="1:9" ht="135">
      <c r="A277" s="8"/>
      <c r="B277" s="4"/>
      <c r="C277" s="36" t="s">
        <v>1390</v>
      </c>
      <c r="D277" s="237">
        <v>0</v>
      </c>
      <c r="E277" s="14" t="s">
        <v>2305</v>
      </c>
      <c r="F277" s="36" t="s">
        <v>2141</v>
      </c>
      <c r="G277" s="254"/>
      <c r="H277" s="180"/>
    </row>
    <row r="278" spans="1:9" ht="90">
      <c r="A278" s="8" t="s">
        <v>301</v>
      </c>
      <c r="B278" s="4" t="s">
        <v>302</v>
      </c>
      <c r="C278" s="97" t="s">
        <v>1391</v>
      </c>
      <c r="D278" s="237">
        <v>0</v>
      </c>
      <c r="E278" s="14" t="s">
        <v>2290</v>
      </c>
      <c r="F278" s="13" t="s">
        <v>1392</v>
      </c>
      <c r="G278" s="254"/>
      <c r="H278" s="180"/>
    </row>
    <row r="279" spans="1:9" ht="120">
      <c r="A279" s="8"/>
      <c r="B279" s="4"/>
      <c r="C279" s="13" t="s">
        <v>1393</v>
      </c>
      <c r="D279" s="237">
        <v>0</v>
      </c>
      <c r="E279" s="14" t="s">
        <v>2290</v>
      </c>
      <c r="F279" s="36" t="s">
        <v>1394</v>
      </c>
      <c r="G279" s="254"/>
      <c r="H279" s="180"/>
    </row>
    <row r="280" spans="1:9" ht="60">
      <c r="A280" s="8"/>
      <c r="B280" s="4"/>
      <c r="C280" s="13" t="s">
        <v>1395</v>
      </c>
      <c r="D280" s="237">
        <v>0</v>
      </c>
      <c r="E280" s="14" t="s">
        <v>2290</v>
      </c>
      <c r="F280" s="13" t="s">
        <v>1396</v>
      </c>
      <c r="G280" s="254"/>
      <c r="H280" s="180"/>
    </row>
    <row r="281" spans="1:9" ht="195">
      <c r="A281" s="8"/>
      <c r="B281" s="4"/>
      <c r="C281" s="13" t="s">
        <v>1397</v>
      </c>
      <c r="D281" s="237">
        <v>0</v>
      </c>
      <c r="E281" s="14" t="s">
        <v>2290</v>
      </c>
      <c r="F281" s="96" t="s">
        <v>1398</v>
      </c>
      <c r="G281" s="254"/>
      <c r="H281" s="180"/>
    </row>
    <row r="282" spans="1:9" ht="47.25" hidden="1" customHeight="1">
      <c r="A282" s="102" t="s">
        <v>303</v>
      </c>
      <c r="B282" s="4" t="s">
        <v>304</v>
      </c>
      <c r="C282" s="36"/>
      <c r="D282" s="14"/>
      <c r="E282" s="14"/>
      <c r="F282" s="13"/>
      <c r="G282" s="254"/>
      <c r="H282" s="58"/>
      <c r="I282"/>
    </row>
    <row r="283" spans="1:9" ht="15.75" hidden="1" customHeight="1">
      <c r="A283" s="102" t="s">
        <v>37</v>
      </c>
      <c r="B283" s="207" t="s">
        <v>305</v>
      </c>
      <c r="C283" s="208"/>
      <c r="D283" s="208"/>
      <c r="E283" s="208"/>
      <c r="F283" s="208"/>
      <c r="G283" s="254"/>
      <c r="H283" s="58"/>
      <c r="I283"/>
    </row>
    <row r="284" spans="1:9" ht="31.5" hidden="1" customHeight="1">
      <c r="A284" s="102" t="s">
        <v>306</v>
      </c>
      <c r="B284" s="2" t="s">
        <v>662</v>
      </c>
      <c r="C284" s="13"/>
      <c r="D284" s="14"/>
      <c r="E284" s="14"/>
      <c r="F284" s="13"/>
      <c r="G284" s="254"/>
      <c r="H284" s="58"/>
      <c r="I284"/>
    </row>
    <row r="285" spans="1:9" ht="47.25" hidden="1" customHeight="1">
      <c r="A285" s="102" t="s">
        <v>307</v>
      </c>
      <c r="B285" s="2" t="s">
        <v>308</v>
      </c>
      <c r="C285" s="13"/>
      <c r="D285" s="14"/>
      <c r="E285" s="14"/>
      <c r="F285" s="13"/>
      <c r="G285" s="254"/>
      <c r="H285" s="58"/>
      <c r="I285"/>
    </row>
    <row r="286" spans="1:9" ht="31.5" hidden="1" customHeight="1">
      <c r="A286" s="102" t="s">
        <v>309</v>
      </c>
      <c r="B286" s="2" t="s">
        <v>663</v>
      </c>
      <c r="C286" s="13"/>
      <c r="D286" s="14"/>
      <c r="E286" s="14"/>
      <c r="F286" s="13"/>
      <c r="G286" s="254"/>
      <c r="H286" s="58"/>
      <c r="I286"/>
    </row>
    <row r="287" spans="1:9" ht="47.25" hidden="1" customHeight="1">
      <c r="A287" s="102" t="s">
        <v>310</v>
      </c>
      <c r="B287" s="2" t="s">
        <v>1034</v>
      </c>
      <c r="C287" s="13"/>
      <c r="D287" s="14"/>
      <c r="E287" s="14"/>
      <c r="F287" s="13"/>
      <c r="G287" s="254"/>
      <c r="H287" s="58"/>
      <c r="I287"/>
    </row>
    <row r="288" spans="1:9" ht="15.75" hidden="1" customHeight="1">
      <c r="A288" s="102" t="s">
        <v>38</v>
      </c>
      <c r="B288" s="207" t="s">
        <v>39</v>
      </c>
      <c r="C288" s="208"/>
      <c r="D288" s="208"/>
      <c r="E288" s="208"/>
      <c r="F288" s="208"/>
      <c r="G288" s="254"/>
      <c r="H288" s="58"/>
      <c r="I288"/>
    </row>
    <row r="289" spans="1:9" ht="31.5" hidden="1" customHeight="1">
      <c r="A289" s="102" t="s">
        <v>312</v>
      </c>
      <c r="B289" s="2" t="s">
        <v>664</v>
      </c>
      <c r="C289" s="13"/>
      <c r="D289" s="14"/>
      <c r="E289" s="14"/>
      <c r="F289" s="13"/>
      <c r="G289" s="254"/>
      <c r="H289" s="58"/>
      <c r="I289"/>
    </row>
    <row r="290" spans="1:9" ht="31.5" hidden="1" customHeight="1">
      <c r="A290" s="102" t="s">
        <v>313</v>
      </c>
      <c r="B290" s="2" t="s">
        <v>314</v>
      </c>
      <c r="C290" s="13"/>
      <c r="D290" s="14"/>
      <c r="E290" s="14"/>
      <c r="F290" s="13"/>
      <c r="G290" s="254"/>
      <c r="H290" s="58"/>
      <c r="I290"/>
    </row>
    <row r="291" spans="1:9" ht="31.5" hidden="1" customHeight="1">
      <c r="A291" s="102" t="s">
        <v>315</v>
      </c>
      <c r="B291" s="2" t="s">
        <v>316</v>
      </c>
      <c r="C291" s="13"/>
      <c r="D291" s="14"/>
      <c r="E291" s="14"/>
      <c r="F291" s="13"/>
      <c r="G291" s="254"/>
      <c r="H291" s="58"/>
      <c r="I291"/>
    </row>
    <row r="292" spans="1:9" ht="47.25" hidden="1" customHeight="1">
      <c r="A292" s="102" t="s">
        <v>317</v>
      </c>
      <c r="B292" s="6" t="s">
        <v>670</v>
      </c>
      <c r="C292" s="13"/>
      <c r="D292" s="14"/>
      <c r="E292" s="14"/>
      <c r="F292" s="13"/>
      <c r="G292" s="254"/>
      <c r="H292" s="58"/>
      <c r="I292"/>
    </row>
    <row r="293" spans="1:9" ht="31.5" hidden="1" customHeight="1">
      <c r="A293" s="102" t="s">
        <v>318</v>
      </c>
      <c r="B293" s="2" t="s">
        <v>678</v>
      </c>
      <c r="C293" s="13"/>
      <c r="D293" s="14"/>
      <c r="E293" s="14"/>
      <c r="F293" s="13"/>
      <c r="G293" s="254"/>
      <c r="H293" s="58"/>
      <c r="I293"/>
    </row>
    <row r="294" spans="1:9" ht="15.75">
      <c r="A294" s="8" t="s">
        <v>40</v>
      </c>
      <c r="B294" s="207" t="s">
        <v>2370</v>
      </c>
      <c r="C294" s="208"/>
      <c r="D294" s="208"/>
      <c r="E294" s="208"/>
      <c r="F294" s="208"/>
      <c r="G294" s="254"/>
      <c r="H294" s="180">
        <f>SUM(D298:D305)</f>
        <v>0</v>
      </c>
      <c r="I294" s="165">
        <f>COUNT(D298:D305)*2</f>
        <v>16</v>
      </c>
    </row>
    <row r="295" spans="1:9" ht="31.5" hidden="1" customHeight="1">
      <c r="A295" s="102" t="s">
        <v>320</v>
      </c>
      <c r="B295" s="2" t="s">
        <v>321</v>
      </c>
      <c r="C295" s="13"/>
      <c r="D295" s="14"/>
      <c r="E295" s="14"/>
      <c r="F295" s="13"/>
      <c r="G295" s="254"/>
      <c r="H295" s="58"/>
      <c r="I295"/>
    </row>
    <row r="296" spans="1:9" ht="31.5" hidden="1" customHeight="1">
      <c r="A296" s="102" t="s">
        <v>322</v>
      </c>
      <c r="B296" s="2" t="s">
        <v>323</v>
      </c>
      <c r="C296" s="13"/>
      <c r="D296" s="14"/>
      <c r="E296" s="14"/>
      <c r="F296" s="13"/>
      <c r="G296" s="254"/>
      <c r="H296" s="58"/>
      <c r="I296"/>
    </row>
    <row r="297" spans="1:9" ht="31.5" hidden="1" customHeight="1">
      <c r="A297" s="102" t="s">
        <v>324</v>
      </c>
      <c r="B297" s="2" t="s">
        <v>325</v>
      </c>
      <c r="C297" s="13"/>
      <c r="D297" s="14"/>
      <c r="E297" s="14"/>
      <c r="F297" s="13"/>
      <c r="G297" s="254"/>
      <c r="H297" s="58"/>
      <c r="I297"/>
    </row>
    <row r="298" spans="1:9" ht="47.25">
      <c r="A298" s="8" t="s">
        <v>2327</v>
      </c>
      <c r="B298" s="2" t="s">
        <v>1399</v>
      </c>
      <c r="C298" s="99" t="s">
        <v>2153</v>
      </c>
      <c r="D298" s="237">
        <v>0</v>
      </c>
      <c r="E298" s="14" t="s">
        <v>2288</v>
      </c>
      <c r="F298" s="13"/>
      <c r="G298" s="254"/>
      <c r="H298" s="180"/>
    </row>
    <row r="299" spans="1:9" ht="45">
      <c r="A299" s="8"/>
      <c r="B299" s="2"/>
      <c r="C299" s="68" t="s">
        <v>1400</v>
      </c>
      <c r="D299" s="237">
        <v>0</v>
      </c>
      <c r="E299" s="14" t="s">
        <v>2284</v>
      </c>
      <c r="F299" s="23" t="s">
        <v>1935</v>
      </c>
      <c r="G299" s="254"/>
      <c r="H299" s="180"/>
    </row>
    <row r="300" spans="1:9" ht="47.25">
      <c r="A300" s="8"/>
      <c r="B300" s="2"/>
      <c r="C300" s="95" t="s">
        <v>1401</v>
      </c>
      <c r="D300" s="237">
        <v>0</v>
      </c>
      <c r="E300" s="14" t="s">
        <v>2317</v>
      </c>
      <c r="F300" s="13" t="s">
        <v>1402</v>
      </c>
      <c r="G300" s="254"/>
      <c r="H300" s="180"/>
    </row>
    <row r="301" spans="1:9" ht="90">
      <c r="A301" s="8"/>
      <c r="B301" s="2"/>
      <c r="C301" s="154" t="s">
        <v>2154</v>
      </c>
      <c r="D301" s="237">
        <v>0</v>
      </c>
      <c r="E301" s="14" t="s">
        <v>1057</v>
      </c>
      <c r="F301" s="13" t="s">
        <v>2156</v>
      </c>
      <c r="G301" s="254"/>
      <c r="H301" s="180"/>
    </row>
    <row r="302" spans="1:9" ht="51" customHeight="1">
      <c r="A302" s="8"/>
      <c r="B302" s="2"/>
      <c r="C302" s="154" t="s">
        <v>2528</v>
      </c>
      <c r="D302" s="237">
        <v>0</v>
      </c>
      <c r="E302" s="14" t="s">
        <v>1057</v>
      </c>
      <c r="F302" s="13" t="s">
        <v>2157</v>
      </c>
      <c r="G302" s="254"/>
      <c r="H302" s="180"/>
    </row>
    <row r="303" spans="1:9" ht="47.25">
      <c r="A303" s="8"/>
      <c r="B303" s="2"/>
      <c r="C303" s="97" t="s">
        <v>2155</v>
      </c>
      <c r="D303" s="237">
        <v>0</v>
      </c>
      <c r="E303" s="14" t="s">
        <v>2286</v>
      </c>
      <c r="F303" s="13" t="s">
        <v>2157</v>
      </c>
      <c r="G303" s="254"/>
      <c r="H303" s="180"/>
    </row>
    <row r="304" spans="1:9" ht="47.25">
      <c r="A304" s="8" t="s">
        <v>2328</v>
      </c>
      <c r="B304" s="141" t="s">
        <v>2529</v>
      </c>
      <c r="C304" s="162" t="s">
        <v>1404</v>
      </c>
      <c r="D304" s="245">
        <v>0</v>
      </c>
      <c r="E304" s="101" t="s">
        <v>1057</v>
      </c>
      <c r="G304" s="254"/>
      <c r="H304" s="180"/>
    </row>
    <row r="305" spans="1:9" ht="45">
      <c r="A305" s="8"/>
      <c r="B305" s="2"/>
      <c r="C305" s="163" t="s">
        <v>1405</v>
      </c>
      <c r="D305" s="237">
        <v>0</v>
      </c>
      <c r="E305" s="101" t="s">
        <v>1057</v>
      </c>
      <c r="F305" s="13"/>
      <c r="G305" s="254"/>
      <c r="H305" s="180"/>
    </row>
    <row r="306" spans="1:9" ht="18.75" hidden="1" customHeight="1">
      <c r="A306" s="102"/>
      <c r="B306" s="210" t="s">
        <v>41</v>
      </c>
      <c r="C306" s="211"/>
      <c r="D306" s="211"/>
      <c r="E306" s="211"/>
      <c r="F306" s="211"/>
      <c r="G306" s="212"/>
      <c r="H306" s="103"/>
      <c r="I306"/>
    </row>
    <row r="307" spans="1:9" ht="15.75" hidden="1" customHeight="1">
      <c r="A307" s="102" t="s">
        <v>42</v>
      </c>
      <c r="B307" s="207" t="s">
        <v>43</v>
      </c>
      <c r="C307" s="208"/>
      <c r="D307" s="208"/>
      <c r="E307" s="208"/>
      <c r="F307" s="208"/>
      <c r="G307" s="209"/>
      <c r="H307" s="58"/>
      <c r="I307"/>
    </row>
    <row r="308" spans="1:9" ht="47.25" hidden="1" customHeight="1">
      <c r="A308" s="102" t="s">
        <v>326</v>
      </c>
      <c r="B308" s="2" t="s">
        <v>681</v>
      </c>
      <c r="C308" s="13"/>
      <c r="D308" s="14"/>
      <c r="E308" s="14"/>
      <c r="F308" s="13"/>
      <c r="G308" s="14"/>
      <c r="H308" s="58"/>
      <c r="I308"/>
    </row>
    <row r="309" spans="1:9" ht="63" hidden="1" customHeight="1">
      <c r="A309" s="102" t="s">
        <v>327</v>
      </c>
      <c r="B309" s="2" t="s">
        <v>328</v>
      </c>
      <c r="C309" s="13"/>
      <c r="D309" s="14"/>
      <c r="E309" s="14"/>
      <c r="F309" s="13"/>
      <c r="G309" s="14"/>
      <c r="H309" s="58"/>
      <c r="I309"/>
    </row>
    <row r="310" spans="1:9" ht="47.25" hidden="1" customHeight="1">
      <c r="A310" s="102" t="s">
        <v>329</v>
      </c>
      <c r="B310" s="2" t="s">
        <v>330</v>
      </c>
      <c r="C310" s="13"/>
      <c r="D310" s="14"/>
      <c r="E310" s="14"/>
      <c r="F310" s="13"/>
      <c r="G310" s="14"/>
      <c r="H310" s="58"/>
      <c r="I310"/>
    </row>
    <row r="311" spans="1:9" ht="47.25" hidden="1" customHeight="1">
      <c r="A311" s="102" t="s">
        <v>331</v>
      </c>
      <c r="B311" s="2" t="s">
        <v>721</v>
      </c>
      <c r="C311" s="13"/>
      <c r="D311" s="14"/>
      <c r="E311" s="14"/>
      <c r="F311" s="13"/>
      <c r="G311" s="14"/>
      <c r="H311" s="58"/>
      <c r="I311"/>
    </row>
    <row r="312" spans="1:9" ht="47.25" hidden="1" customHeight="1">
      <c r="A312" s="102" t="s">
        <v>332</v>
      </c>
      <c r="B312" s="2" t="s">
        <v>333</v>
      </c>
      <c r="C312" s="13"/>
      <c r="D312" s="14"/>
      <c r="E312" s="14"/>
      <c r="F312" s="13"/>
      <c r="G312" s="14"/>
      <c r="H312" s="58"/>
      <c r="I312"/>
    </row>
    <row r="313" spans="1:9" ht="47.25" hidden="1" customHeight="1">
      <c r="A313" s="102" t="s">
        <v>334</v>
      </c>
      <c r="B313" s="2" t="s">
        <v>335</v>
      </c>
      <c r="C313" s="13"/>
      <c r="D313" s="14"/>
      <c r="E313" s="14"/>
      <c r="F313" s="13"/>
      <c r="G313" s="14"/>
      <c r="H313" s="58"/>
      <c r="I313"/>
    </row>
    <row r="314" spans="1:9" ht="15.75" hidden="1" customHeight="1">
      <c r="A314" s="102" t="s">
        <v>44</v>
      </c>
      <c r="B314" s="207" t="s">
        <v>45</v>
      </c>
      <c r="C314" s="208"/>
      <c r="D314" s="208"/>
      <c r="E314" s="208"/>
      <c r="F314" s="208"/>
      <c r="G314" s="209"/>
      <c r="H314" s="58"/>
      <c r="I314"/>
    </row>
    <row r="315" spans="1:9" ht="78.75" hidden="1" customHeight="1">
      <c r="A315" s="102" t="s">
        <v>336</v>
      </c>
      <c r="B315" s="2" t="s">
        <v>1035</v>
      </c>
      <c r="C315" s="13"/>
      <c r="D315" s="14"/>
      <c r="E315" s="14"/>
      <c r="F315" s="13"/>
      <c r="G315" s="14"/>
      <c r="H315" s="58"/>
      <c r="I315"/>
    </row>
    <row r="316" spans="1:9" ht="47.25" hidden="1" customHeight="1">
      <c r="A316" s="102" t="s">
        <v>337</v>
      </c>
      <c r="B316" s="2" t="s">
        <v>338</v>
      </c>
      <c r="C316" s="13"/>
      <c r="D316" s="14"/>
      <c r="E316" s="14"/>
      <c r="F316" s="13"/>
      <c r="G316" s="14"/>
      <c r="H316" s="58"/>
      <c r="I316"/>
    </row>
    <row r="317" spans="1:9" ht="47.25" hidden="1" customHeight="1">
      <c r="A317" s="102" t="s">
        <v>339</v>
      </c>
      <c r="B317" s="2" t="s">
        <v>340</v>
      </c>
      <c r="C317" s="13"/>
      <c r="D317" s="14"/>
      <c r="E317" s="14"/>
      <c r="F317" s="13"/>
      <c r="G317" s="14"/>
      <c r="H317" s="58"/>
      <c r="I317"/>
    </row>
    <row r="318" spans="1:9" ht="15.75" hidden="1" customHeight="1">
      <c r="A318" s="102" t="s">
        <v>46</v>
      </c>
      <c r="B318" s="207" t="s">
        <v>341</v>
      </c>
      <c r="C318" s="208"/>
      <c r="D318" s="208"/>
      <c r="E318" s="208"/>
      <c r="F318" s="208"/>
      <c r="G318" s="209"/>
      <c r="H318" s="58"/>
      <c r="I318"/>
    </row>
    <row r="319" spans="1:9" ht="31.5" hidden="1" customHeight="1">
      <c r="A319" s="102" t="s">
        <v>342</v>
      </c>
      <c r="B319" s="2" t="s">
        <v>737</v>
      </c>
      <c r="C319" s="13"/>
      <c r="D319" s="14"/>
      <c r="E319" s="14"/>
      <c r="F319" s="13"/>
      <c r="G319" s="14"/>
      <c r="H319" s="58"/>
      <c r="I319"/>
    </row>
    <row r="320" spans="1:9" ht="63" hidden="1" customHeight="1">
      <c r="A320" s="102" t="s">
        <v>343</v>
      </c>
      <c r="B320" s="2" t="s">
        <v>738</v>
      </c>
      <c r="C320" s="13"/>
      <c r="D320" s="14"/>
      <c r="E320" s="14"/>
      <c r="F320" s="13"/>
      <c r="G320" s="14"/>
      <c r="H320" s="58"/>
      <c r="I320"/>
    </row>
    <row r="321" spans="1:8" customFormat="1" ht="31.5" hidden="1" customHeight="1">
      <c r="A321" s="102" t="s">
        <v>344</v>
      </c>
      <c r="B321" s="2" t="s">
        <v>739</v>
      </c>
      <c r="C321" s="13"/>
      <c r="D321" s="14"/>
      <c r="E321" s="14"/>
      <c r="F321" s="13"/>
      <c r="G321" s="14"/>
      <c r="H321" s="58"/>
    </row>
    <row r="322" spans="1:8" customFormat="1" ht="15.75" hidden="1" customHeight="1">
      <c r="A322" s="102" t="s">
        <v>47</v>
      </c>
      <c r="B322" s="207" t="s">
        <v>345</v>
      </c>
      <c r="C322" s="208"/>
      <c r="D322" s="208"/>
      <c r="E322" s="208"/>
      <c r="F322" s="208"/>
      <c r="G322" s="209"/>
      <c r="H322" s="58"/>
    </row>
    <row r="323" spans="1:8" customFormat="1" ht="31.5" hidden="1" customHeight="1">
      <c r="A323" s="102" t="s">
        <v>346</v>
      </c>
      <c r="B323" s="4" t="s">
        <v>347</v>
      </c>
      <c r="C323" s="13"/>
      <c r="D323" s="14"/>
      <c r="E323" s="14"/>
      <c r="F323" s="13"/>
      <c r="G323" s="14"/>
      <c r="H323" s="58"/>
    </row>
    <row r="324" spans="1:8" customFormat="1" ht="60" hidden="1" customHeight="1">
      <c r="A324" s="102" t="s">
        <v>348</v>
      </c>
      <c r="B324" s="41" t="s">
        <v>349</v>
      </c>
      <c r="C324" s="13"/>
      <c r="D324" s="14"/>
      <c r="E324" s="14"/>
      <c r="F324" s="13"/>
      <c r="G324" s="14"/>
      <c r="H324" s="58"/>
    </row>
    <row r="325" spans="1:8" customFormat="1" ht="31.5" hidden="1" customHeight="1">
      <c r="A325" s="102" t="s">
        <v>350</v>
      </c>
      <c r="B325" s="3" t="s">
        <v>1074</v>
      </c>
      <c r="C325" s="13"/>
      <c r="D325" s="14"/>
      <c r="E325" s="14"/>
      <c r="F325" s="13"/>
      <c r="G325" s="14"/>
      <c r="H325" s="58"/>
    </row>
    <row r="326" spans="1:8" customFormat="1" ht="47.25" hidden="1" customHeight="1">
      <c r="A326" s="102" t="s">
        <v>351</v>
      </c>
      <c r="B326" s="4" t="s">
        <v>754</v>
      </c>
      <c r="C326" s="13"/>
      <c r="D326" s="14"/>
      <c r="E326" s="14"/>
      <c r="F326" s="13"/>
      <c r="G326" s="14"/>
      <c r="H326" s="58"/>
    </row>
    <row r="327" spans="1:8" customFormat="1" ht="47.25" hidden="1" customHeight="1">
      <c r="A327" s="102" t="s">
        <v>352</v>
      </c>
      <c r="B327" s="4" t="s">
        <v>755</v>
      </c>
      <c r="C327" s="13"/>
      <c r="D327" s="14"/>
      <c r="E327" s="14"/>
      <c r="F327" s="13"/>
      <c r="G327" s="14"/>
      <c r="H327" s="58"/>
    </row>
    <row r="328" spans="1:8" customFormat="1" ht="31.5" hidden="1" customHeight="1">
      <c r="A328" s="102" t="s">
        <v>353</v>
      </c>
      <c r="B328" s="4" t="s">
        <v>757</v>
      </c>
      <c r="C328" s="13"/>
      <c r="D328" s="14"/>
      <c r="E328" s="14"/>
      <c r="F328" s="13"/>
      <c r="G328" s="14"/>
      <c r="H328" s="58"/>
    </row>
    <row r="329" spans="1:8" customFormat="1" ht="15.75" hidden="1" customHeight="1">
      <c r="A329" s="102" t="s">
        <v>48</v>
      </c>
      <c r="B329" s="207" t="s">
        <v>769</v>
      </c>
      <c r="C329" s="208"/>
      <c r="D329" s="208"/>
      <c r="E329" s="208"/>
      <c r="F329" s="208"/>
      <c r="G329" s="209"/>
      <c r="H329" s="58"/>
    </row>
    <row r="330" spans="1:8" customFormat="1" ht="31.5" hidden="1" customHeight="1">
      <c r="A330" s="102" t="s">
        <v>354</v>
      </c>
      <c r="B330" s="4" t="s">
        <v>355</v>
      </c>
      <c r="C330" s="13"/>
      <c r="D330" s="14"/>
      <c r="E330" s="14"/>
      <c r="F330" s="13"/>
      <c r="G330" s="14"/>
      <c r="H330" s="58"/>
    </row>
    <row r="331" spans="1:8" customFormat="1" ht="31.5" hidden="1" customHeight="1">
      <c r="A331" s="102" t="s">
        <v>356</v>
      </c>
      <c r="B331" s="4" t="s">
        <v>774</v>
      </c>
      <c r="C331" s="13"/>
      <c r="D331" s="14"/>
      <c r="E331" s="14"/>
      <c r="F331" s="13"/>
      <c r="G331" s="14"/>
      <c r="H331" s="58"/>
    </row>
    <row r="332" spans="1:8" customFormat="1" ht="31.5" hidden="1" customHeight="1">
      <c r="A332" s="102" t="s">
        <v>357</v>
      </c>
      <c r="B332" s="4" t="s">
        <v>2177</v>
      </c>
      <c r="C332" s="13"/>
      <c r="D332" s="14"/>
      <c r="E332" s="14"/>
      <c r="F332" s="13"/>
      <c r="G332" s="14"/>
      <c r="H332" s="58"/>
    </row>
    <row r="333" spans="1:8" customFormat="1" ht="31.5" hidden="1" customHeight="1">
      <c r="A333" s="102" t="s">
        <v>358</v>
      </c>
      <c r="B333" s="4" t="s">
        <v>786</v>
      </c>
      <c r="C333" s="13"/>
      <c r="D333" s="14"/>
      <c r="E333" s="14"/>
      <c r="F333" s="13"/>
      <c r="G333" s="14"/>
      <c r="H333" s="58"/>
    </row>
    <row r="334" spans="1:8" customFormat="1" ht="31.5" hidden="1" customHeight="1">
      <c r="A334" s="102" t="s">
        <v>359</v>
      </c>
      <c r="B334" s="4" t="s">
        <v>791</v>
      </c>
      <c r="C334" s="13"/>
      <c r="D334" s="14"/>
      <c r="E334" s="14"/>
      <c r="F334" s="13"/>
      <c r="G334" s="14"/>
      <c r="H334" s="58"/>
    </row>
    <row r="335" spans="1:8" customFormat="1" ht="15.75" hidden="1" customHeight="1">
      <c r="A335" s="102" t="s">
        <v>49</v>
      </c>
      <c r="B335" s="207" t="s">
        <v>50</v>
      </c>
      <c r="C335" s="208"/>
      <c r="D335" s="208"/>
      <c r="E335" s="208"/>
      <c r="F335" s="208"/>
      <c r="G335" s="209"/>
      <c r="H335" s="58"/>
    </row>
    <row r="336" spans="1:8" customFormat="1" ht="31.5" hidden="1" customHeight="1">
      <c r="A336" s="102" t="s">
        <v>360</v>
      </c>
      <c r="B336" s="4" t="s">
        <v>361</v>
      </c>
      <c r="C336" s="13"/>
      <c r="D336" s="14"/>
      <c r="E336" s="14"/>
      <c r="F336" s="13"/>
      <c r="G336" s="14"/>
      <c r="H336" s="58"/>
    </row>
    <row r="337" spans="1:9" ht="31.5" hidden="1" customHeight="1">
      <c r="A337" s="102" t="s">
        <v>362</v>
      </c>
      <c r="B337" s="4" t="s">
        <v>363</v>
      </c>
      <c r="C337" s="13"/>
      <c r="D337" s="14"/>
      <c r="E337" s="14"/>
      <c r="F337" s="13"/>
      <c r="G337" s="14"/>
      <c r="H337" s="58"/>
      <c r="I337"/>
    </row>
    <row r="338" spans="1:9" ht="31.5" hidden="1" customHeight="1">
      <c r="A338" s="102" t="s">
        <v>364</v>
      </c>
      <c r="B338" s="4" t="s">
        <v>365</v>
      </c>
      <c r="C338" s="13"/>
      <c r="D338" s="14"/>
      <c r="E338" s="14"/>
      <c r="F338" s="13"/>
      <c r="G338" s="14"/>
      <c r="H338" s="58"/>
      <c r="I338"/>
    </row>
    <row r="339" spans="1:9" ht="31.5" hidden="1" customHeight="1">
      <c r="A339" s="102" t="s">
        <v>366</v>
      </c>
      <c r="B339" s="4" t="s">
        <v>367</v>
      </c>
      <c r="C339" s="13"/>
      <c r="D339" s="14"/>
      <c r="E339" s="14"/>
      <c r="F339" s="13"/>
      <c r="G339" s="14"/>
      <c r="H339" s="58"/>
      <c r="I339"/>
    </row>
    <row r="340" spans="1:9" ht="18.75">
      <c r="A340" s="8"/>
      <c r="B340" s="306" t="s">
        <v>51</v>
      </c>
      <c r="C340" s="307"/>
      <c r="D340" s="307"/>
      <c r="E340" s="307"/>
      <c r="F340" s="307"/>
      <c r="G340" s="324"/>
      <c r="H340" s="180">
        <f>H341</f>
        <v>0</v>
      </c>
      <c r="I340" s="180">
        <f>I341</f>
        <v>192</v>
      </c>
    </row>
    <row r="341" spans="1:9" ht="15.75">
      <c r="A341" s="8" t="s">
        <v>52</v>
      </c>
      <c r="B341" s="207" t="s">
        <v>2385</v>
      </c>
      <c r="C341" s="208"/>
      <c r="D341" s="208"/>
      <c r="E341" s="208"/>
      <c r="F341" s="208"/>
      <c r="G341" s="277"/>
      <c r="H341" s="180">
        <f>SUM(D342:D439)</f>
        <v>0</v>
      </c>
      <c r="I341" s="180">
        <f>COUNT(D342:D439)*2</f>
        <v>192</v>
      </c>
    </row>
    <row r="342" spans="1:9" ht="135">
      <c r="A342" s="8" t="s">
        <v>369</v>
      </c>
      <c r="B342" s="2" t="s">
        <v>96</v>
      </c>
      <c r="C342" s="13" t="s">
        <v>1406</v>
      </c>
      <c r="D342" s="237">
        <v>0</v>
      </c>
      <c r="E342" s="14" t="s">
        <v>1057</v>
      </c>
      <c r="F342" s="16" t="s">
        <v>2179</v>
      </c>
      <c r="G342" s="254"/>
      <c r="H342" s="180"/>
    </row>
    <row r="343" spans="1:9" ht="75">
      <c r="A343" s="8"/>
      <c r="B343" s="2"/>
      <c r="C343" s="13" t="s">
        <v>1407</v>
      </c>
      <c r="D343" s="237">
        <v>0</v>
      </c>
      <c r="E343" s="14" t="s">
        <v>2290</v>
      </c>
      <c r="F343" s="16" t="s">
        <v>1408</v>
      </c>
      <c r="G343" s="254"/>
      <c r="H343" s="180"/>
    </row>
    <row r="344" spans="1:9" ht="75">
      <c r="A344" s="8"/>
      <c r="B344" s="2"/>
      <c r="C344" s="13" t="s">
        <v>1409</v>
      </c>
      <c r="D344" s="245">
        <v>0</v>
      </c>
      <c r="E344" s="101" t="s">
        <v>1057</v>
      </c>
      <c r="F344" s="16" t="s">
        <v>2181</v>
      </c>
      <c r="G344" s="254"/>
      <c r="H344" s="180"/>
    </row>
    <row r="345" spans="1:9" ht="105">
      <c r="A345" s="8"/>
      <c r="B345" s="2"/>
      <c r="C345" s="13" t="s">
        <v>2180</v>
      </c>
      <c r="D345" s="245">
        <v>0</v>
      </c>
      <c r="E345" s="101" t="s">
        <v>1057</v>
      </c>
      <c r="F345" s="16" t="s">
        <v>2182</v>
      </c>
      <c r="G345" s="254"/>
      <c r="H345" s="180"/>
    </row>
    <row r="346" spans="1:9" ht="105">
      <c r="A346" s="8"/>
      <c r="B346" s="2"/>
      <c r="C346" s="13" t="s">
        <v>1410</v>
      </c>
      <c r="D346" s="247">
        <v>0</v>
      </c>
      <c r="E346" s="101" t="s">
        <v>2324</v>
      </c>
      <c r="F346" s="16" t="s">
        <v>1411</v>
      </c>
      <c r="G346" s="254"/>
      <c r="H346" s="180"/>
    </row>
    <row r="347" spans="1:9" ht="315">
      <c r="A347" s="8"/>
      <c r="B347" s="2"/>
      <c r="C347" s="13" t="s">
        <v>1412</v>
      </c>
      <c r="D347" s="237">
        <v>0</v>
      </c>
      <c r="E347" s="14" t="s">
        <v>1057</v>
      </c>
      <c r="F347" s="16" t="s">
        <v>2530</v>
      </c>
      <c r="G347" s="254"/>
      <c r="H347" s="180"/>
    </row>
    <row r="348" spans="1:9" ht="75">
      <c r="A348" s="8"/>
      <c r="B348" s="2"/>
      <c r="C348" s="13" t="s">
        <v>2531</v>
      </c>
      <c r="D348" s="237">
        <v>0</v>
      </c>
      <c r="E348" s="14" t="s">
        <v>1057</v>
      </c>
      <c r="F348" s="16" t="s">
        <v>1413</v>
      </c>
      <c r="G348" s="254"/>
      <c r="H348" s="180"/>
    </row>
    <row r="349" spans="1:9" ht="105">
      <c r="A349" s="8"/>
      <c r="B349" s="2"/>
      <c r="C349" s="13" t="s">
        <v>1414</v>
      </c>
      <c r="D349" s="237">
        <v>0</v>
      </c>
      <c r="E349" s="14" t="s">
        <v>1057</v>
      </c>
      <c r="F349" s="16" t="s">
        <v>1415</v>
      </c>
      <c r="G349" s="254"/>
      <c r="H349" s="180"/>
    </row>
    <row r="350" spans="1:9" ht="45">
      <c r="A350" s="8"/>
      <c r="B350" s="2"/>
      <c r="C350" s="13" t="s">
        <v>2532</v>
      </c>
      <c r="D350" s="237">
        <v>0</v>
      </c>
      <c r="E350" s="14" t="s">
        <v>1057</v>
      </c>
      <c r="F350" s="16" t="s">
        <v>2183</v>
      </c>
      <c r="G350" s="254"/>
      <c r="H350" s="180"/>
    </row>
    <row r="351" spans="1:9" ht="45">
      <c r="A351" s="8"/>
      <c r="B351" s="2"/>
      <c r="C351" s="13" t="s">
        <v>1416</v>
      </c>
      <c r="D351" s="237">
        <v>0</v>
      </c>
      <c r="E351" s="14" t="s">
        <v>1057</v>
      </c>
      <c r="F351" s="16"/>
      <c r="G351" s="254"/>
      <c r="H351" s="180"/>
    </row>
    <row r="352" spans="1:9" ht="105">
      <c r="A352" s="8"/>
      <c r="B352" s="2"/>
      <c r="C352" s="13" t="s">
        <v>1417</v>
      </c>
      <c r="D352" s="237">
        <v>0</v>
      </c>
      <c r="E352" s="14" t="s">
        <v>1057</v>
      </c>
      <c r="F352" s="16" t="s">
        <v>1418</v>
      </c>
      <c r="G352" s="254"/>
      <c r="H352" s="180"/>
    </row>
    <row r="353" spans="1:8" ht="285">
      <c r="A353" s="8"/>
      <c r="B353" s="2"/>
      <c r="C353" s="13" t="s">
        <v>1419</v>
      </c>
      <c r="D353" s="237">
        <v>0</v>
      </c>
      <c r="E353" s="14" t="s">
        <v>1057</v>
      </c>
      <c r="F353" s="16" t="s">
        <v>1420</v>
      </c>
      <c r="G353" s="254"/>
      <c r="H353" s="180"/>
    </row>
    <row r="354" spans="1:8" ht="210">
      <c r="A354" s="8"/>
      <c r="B354" s="2"/>
      <c r="C354" s="13" t="s">
        <v>1421</v>
      </c>
      <c r="D354" s="237">
        <v>0</v>
      </c>
      <c r="E354" s="14" t="s">
        <v>2315</v>
      </c>
      <c r="F354" s="16" t="s">
        <v>1422</v>
      </c>
      <c r="G354" s="254"/>
      <c r="H354" s="180"/>
    </row>
    <row r="355" spans="1:8" ht="225">
      <c r="A355" s="8" t="s">
        <v>370</v>
      </c>
      <c r="B355" s="2" t="s">
        <v>98</v>
      </c>
      <c r="C355" s="6" t="s">
        <v>1423</v>
      </c>
      <c r="D355" s="237">
        <v>0</v>
      </c>
      <c r="E355" s="14" t="s">
        <v>2329</v>
      </c>
      <c r="F355" s="13" t="s">
        <v>1936</v>
      </c>
      <c r="G355" s="254"/>
      <c r="H355" s="180"/>
    </row>
    <row r="356" spans="1:8" ht="31.5">
      <c r="A356" s="8"/>
      <c r="B356" s="2"/>
      <c r="C356" s="6" t="s">
        <v>1424</v>
      </c>
      <c r="D356" s="237">
        <v>0</v>
      </c>
      <c r="E356" s="14" t="s">
        <v>2288</v>
      </c>
      <c r="F356" s="13" t="s">
        <v>1937</v>
      </c>
      <c r="G356" s="254"/>
      <c r="H356" s="180"/>
    </row>
    <row r="357" spans="1:8" ht="94.5">
      <c r="A357" s="8"/>
      <c r="B357" s="2"/>
      <c r="C357" s="6" t="s">
        <v>1425</v>
      </c>
      <c r="D357" s="237">
        <v>0</v>
      </c>
      <c r="E357" s="14" t="s">
        <v>1057</v>
      </c>
      <c r="F357" s="6" t="s">
        <v>2184</v>
      </c>
      <c r="G357" s="254"/>
      <c r="H357" s="180"/>
    </row>
    <row r="358" spans="1:8" ht="105">
      <c r="A358" s="8"/>
      <c r="B358" s="2"/>
      <c r="C358" s="6" t="s">
        <v>1426</v>
      </c>
      <c r="D358" s="237">
        <v>0</v>
      </c>
      <c r="E358" s="14" t="s">
        <v>2324</v>
      </c>
      <c r="F358" s="13" t="s">
        <v>2185</v>
      </c>
      <c r="G358" s="254"/>
      <c r="H358" s="180"/>
    </row>
    <row r="359" spans="1:8" ht="63">
      <c r="A359" s="8"/>
      <c r="B359" s="2"/>
      <c r="C359" s="6" t="s">
        <v>1427</v>
      </c>
      <c r="D359" s="237">
        <v>0</v>
      </c>
      <c r="E359" s="14" t="s">
        <v>1057</v>
      </c>
      <c r="F359" s="13" t="s">
        <v>1428</v>
      </c>
      <c r="G359" s="254"/>
      <c r="H359" s="180"/>
    </row>
    <row r="360" spans="1:8" ht="63">
      <c r="A360" s="8"/>
      <c r="B360" s="2"/>
      <c r="C360" s="6" t="s">
        <v>1429</v>
      </c>
      <c r="D360" s="237">
        <v>0</v>
      </c>
      <c r="E360" s="14" t="s">
        <v>1057</v>
      </c>
      <c r="F360" s="13" t="s">
        <v>1430</v>
      </c>
      <c r="G360" s="254"/>
      <c r="H360" s="180"/>
    </row>
    <row r="361" spans="1:8" ht="31.5">
      <c r="A361" s="8"/>
      <c r="B361" s="2"/>
      <c r="C361" s="6" t="s">
        <v>1431</v>
      </c>
      <c r="D361" s="237">
        <v>0</v>
      </c>
      <c r="E361" s="14" t="s">
        <v>1057</v>
      </c>
      <c r="F361" s="13" t="s">
        <v>1432</v>
      </c>
      <c r="G361" s="254"/>
      <c r="H361" s="180"/>
    </row>
    <row r="362" spans="1:8" ht="105">
      <c r="A362" s="8"/>
      <c r="B362" s="2"/>
      <c r="C362" s="95" t="s">
        <v>1433</v>
      </c>
      <c r="D362" s="237">
        <v>0</v>
      </c>
      <c r="E362" s="14" t="s">
        <v>1057</v>
      </c>
      <c r="F362" s="13" t="s">
        <v>1434</v>
      </c>
      <c r="G362" s="254"/>
      <c r="H362" s="180"/>
    </row>
    <row r="363" spans="1:8" ht="135">
      <c r="A363" s="8"/>
      <c r="B363" s="2"/>
      <c r="C363" s="95" t="s">
        <v>1435</v>
      </c>
      <c r="D363" s="237">
        <v>0</v>
      </c>
      <c r="E363" s="14" t="s">
        <v>1057</v>
      </c>
      <c r="F363" s="13" t="s">
        <v>1436</v>
      </c>
      <c r="G363" s="254"/>
      <c r="H363" s="180"/>
    </row>
    <row r="364" spans="1:8" ht="45">
      <c r="A364" s="8"/>
      <c r="B364" s="2"/>
      <c r="C364" s="95" t="s">
        <v>1437</v>
      </c>
      <c r="D364" s="237">
        <v>0</v>
      </c>
      <c r="E364" s="14" t="s">
        <v>1057</v>
      </c>
      <c r="F364" s="13" t="s">
        <v>1438</v>
      </c>
      <c r="G364" s="254"/>
      <c r="H364" s="180"/>
    </row>
    <row r="365" spans="1:8" ht="47.25">
      <c r="A365" s="8"/>
      <c r="B365" s="2"/>
      <c r="C365" s="95" t="s">
        <v>1439</v>
      </c>
      <c r="D365" s="237">
        <v>0</v>
      </c>
      <c r="E365" s="14" t="s">
        <v>1057</v>
      </c>
      <c r="F365" s="13" t="s">
        <v>1440</v>
      </c>
      <c r="G365" s="254"/>
      <c r="H365" s="180"/>
    </row>
    <row r="366" spans="1:8" ht="47.25">
      <c r="A366" s="8"/>
      <c r="B366" s="2"/>
      <c r="C366" s="95" t="s">
        <v>1441</v>
      </c>
      <c r="D366" s="237">
        <v>0</v>
      </c>
      <c r="E366" s="14" t="s">
        <v>1057</v>
      </c>
      <c r="F366" s="13"/>
      <c r="G366" s="254"/>
      <c r="H366" s="180"/>
    </row>
    <row r="367" spans="1:8" ht="47.25">
      <c r="A367" s="8"/>
      <c r="B367" s="2"/>
      <c r="C367" s="95" t="s">
        <v>1442</v>
      </c>
      <c r="D367" s="237">
        <v>0</v>
      </c>
      <c r="E367" s="14" t="s">
        <v>1057</v>
      </c>
      <c r="F367" s="27"/>
      <c r="G367" s="254"/>
      <c r="H367" s="180"/>
    </row>
    <row r="368" spans="1:8" ht="47.25">
      <c r="A368" s="8"/>
      <c r="B368" s="2"/>
      <c r="C368" s="95" t="s">
        <v>1443</v>
      </c>
      <c r="D368" s="237">
        <v>0</v>
      </c>
      <c r="E368" s="14" t="s">
        <v>1057</v>
      </c>
      <c r="F368" s="27"/>
      <c r="G368" s="254"/>
      <c r="H368" s="180"/>
    </row>
    <row r="369" spans="1:9" ht="47.25">
      <c r="A369" s="8"/>
      <c r="B369" s="2"/>
      <c r="C369" s="95" t="s">
        <v>2186</v>
      </c>
      <c r="D369" s="237">
        <v>0</v>
      </c>
      <c r="E369" s="14" t="s">
        <v>1057</v>
      </c>
      <c r="F369" s="13" t="s">
        <v>1444</v>
      </c>
      <c r="G369" s="254"/>
      <c r="H369" s="180"/>
    </row>
    <row r="370" spans="1:9" ht="135">
      <c r="A370" s="8"/>
      <c r="B370" s="2"/>
      <c r="C370" s="154" t="s">
        <v>2534</v>
      </c>
      <c r="D370" s="237">
        <v>0</v>
      </c>
      <c r="E370" s="14" t="s">
        <v>1057</v>
      </c>
      <c r="F370" s="13" t="s">
        <v>1445</v>
      </c>
      <c r="G370" s="254"/>
      <c r="H370" s="180"/>
    </row>
    <row r="371" spans="1:9" ht="135">
      <c r="A371" s="8"/>
      <c r="B371" s="2"/>
      <c r="C371" s="154" t="s">
        <v>2533</v>
      </c>
      <c r="D371" s="237">
        <v>0</v>
      </c>
      <c r="E371" s="14" t="s">
        <v>1057</v>
      </c>
      <c r="F371" s="13" t="s">
        <v>1446</v>
      </c>
      <c r="G371" s="254"/>
      <c r="H371" s="180"/>
    </row>
    <row r="372" spans="1:9" ht="90">
      <c r="A372" s="8"/>
      <c r="B372" s="2"/>
      <c r="C372" s="93" t="s">
        <v>1447</v>
      </c>
      <c r="D372" s="237">
        <v>0</v>
      </c>
      <c r="E372" s="14" t="s">
        <v>1057</v>
      </c>
      <c r="F372" s="13" t="s">
        <v>1448</v>
      </c>
      <c r="G372" s="254"/>
      <c r="H372" s="180"/>
    </row>
    <row r="373" spans="1:9" ht="60">
      <c r="A373" s="8"/>
      <c r="B373" s="2"/>
      <c r="C373" s="154" t="s">
        <v>2535</v>
      </c>
      <c r="D373" s="237">
        <v>0</v>
      </c>
      <c r="E373" s="14" t="s">
        <v>1057</v>
      </c>
      <c r="F373" s="13" t="s">
        <v>1449</v>
      </c>
      <c r="G373" s="254"/>
      <c r="H373" s="180"/>
    </row>
    <row r="374" spans="1:9" ht="31.5">
      <c r="A374" s="8"/>
      <c r="B374" s="2"/>
      <c r="C374" s="95" t="s">
        <v>1450</v>
      </c>
      <c r="D374" s="237">
        <v>0</v>
      </c>
      <c r="E374" s="14" t="s">
        <v>1057</v>
      </c>
      <c r="F374" s="13"/>
      <c r="G374" s="254"/>
      <c r="H374" s="180"/>
    </row>
    <row r="375" spans="1:9" ht="31.5">
      <c r="A375" s="8"/>
      <c r="B375" s="2"/>
      <c r="C375" s="154" t="s">
        <v>2536</v>
      </c>
      <c r="D375" s="237">
        <v>0</v>
      </c>
      <c r="E375" s="14" t="s">
        <v>1057</v>
      </c>
      <c r="F375" s="13" t="s">
        <v>1451</v>
      </c>
      <c r="G375" s="254"/>
      <c r="H375" s="180"/>
    </row>
    <row r="376" spans="1:9" ht="31.5">
      <c r="A376" s="8"/>
      <c r="B376" s="2"/>
      <c r="C376" s="95" t="s">
        <v>1452</v>
      </c>
      <c r="D376" s="237">
        <v>0</v>
      </c>
      <c r="E376" s="14" t="s">
        <v>1057</v>
      </c>
      <c r="F376" s="13"/>
      <c r="G376" s="254"/>
      <c r="H376" s="180"/>
    </row>
    <row r="377" spans="1:9" s="133" customFormat="1" ht="75">
      <c r="A377" s="8" t="s">
        <v>371</v>
      </c>
      <c r="B377" s="2" t="s">
        <v>100</v>
      </c>
      <c r="C377" s="13" t="s">
        <v>2537</v>
      </c>
      <c r="D377" s="237">
        <v>0</v>
      </c>
      <c r="E377" s="14" t="s">
        <v>1057</v>
      </c>
      <c r="F377" s="13" t="s">
        <v>1453</v>
      </c>
      <c r="G377" s="254"/>
      <c r="H377" s="186"/>
      <c r="I377" s="183"/>
    </row>
    <row r="378" spans="1:9" s="135" customFormat="1" ht="90">
      <c r="A378" s="8"/>
      <c r="B378" s="2"/>
      <c r="C378" s="13" t="s">
        <v>2538</v>
      </c>
      <c r="D378" s="237">
        <v>0</v>
      </c>
      <c r="E378" s="14" t="s">
        <v>1057</v>
      </c>
      <c r="F378" s="13" t="s">
        <v>1454</v>
      </c>
      <c r="G378" s="254"/>
      <c r="H378" s="187"/>
      <c r="I378" s="188"/>
    </row>
    <row r="379" spans="1:9" ht="210">
      <c r="A379" s="124"/>
      <c r="B379" s="134"/>
      <c r="C379" s="96" t="s">
        <v>2539</v>
      </c>
      <c r="D379" s="245">
        <v>0</v>
      </c>
      <c r="E379" s="14" t="s">
        <v>1057</v>
      </c>
      <c r="F379" s="96" t="s">
        <v>1455</v>
      </c>
      <c r="G379" s="254"/>
      <c r="H379" s="180"/>
    </row>
    <row r="380" spans="1:9" ht="240">
      <c r="A380" s="8"/>
      <c r="B380" s="2"/>
      <c r="C380" s="13" t="s">
        <v>1456</v>
      </c>
      <c r="D380" s="237">
        <v>0</v>
      </c>
      <c r="E380" s="14" t="s">
        <v>1057</v>
      </c>
      <c r="F380" s="13" t="s">
        <v>1457</v>
      </c>
      <c r="G380" s="254"/>
      <c r="H380" s="180"/>
    </row>
    <row r="381" spans="1:9" ht="105">
      <c r="A381" s="8"/>
      <c r="B381" s="2"/>
      <c r="C381" s="13" t="s">
        <v>2540</v>
      </c>
      <c r="D381" s="237">
        <v>0</v>
      </c>
      <c r="E381" s="14" t="s">
        <v>1057</v>
      </c>
      <c r="F381" s="13" t="s">
        <v>1458</v>
      </c>
      <c r="G381" s="254"/>
      <c r="H381" s="180"/>
    </row>
    <row r="382" spans="1:9" ht="75">
      <c r="A382" s="8"/>
      <c r="B382" s="2"/>
      <c r="C382" s="13" t="s">
        <v>1459</v>
      </c>
      <c r="D382" s="237">
        <v>0</v>
      </c>
      <c r="E382" s="14" t="s">
        <v>1057</v>
      </c>
      <c r="F382" s="13" t="s">
        <v>1460</v>
      </c>
      <c r="G382" s="254"/>
      <c r="H382" s="180"/>
    </row>
    <row r="383" spans="1:9" ht="45">
      <c r="A383" s="8"/>
      <c r="B383" s="2"/>
      <c r="C383" s="13" t="s">
        <v>1461</v>
      </c>
      <c r="D383" s="237">
        <v>0</v>
      </c>
      <c r="E383" s="14" t="s">
        <v>1057</v>
      </c>
      <c r="F383" s="13" t="s">
        <v>1462</v>
      </c>
      <c r="G383" s="254"/>
      <c r="H383" s="180"/>
    </row>
    <row r="384" spans="1:9" ht="135">
      <c r="A384" s="8"/>
      <c r="B384" s="2"/>
      <c r="C384" s="13" t="s">
        <v>1463</v>
      </c>
      <c r="D384" s="237">
        <v>0</v>
      </c>
      <c r="E384" s="14" t="s">
        <v>1057</v>
      </c>
      <c r="F384" s="13" t="s">
        <v>2187</v>
      </c>
      <c r="G384" s="254"/>
      <c r="H384" s="180"/>
    </row>
    <row r="385" spans="1:8" ht="105">
      <c r="A385" s="8"/>
      <c r="B385" s="2"/>
      <c r="C385" s="13" t="s">
        <v>1464</v>
      </c>
      <c r="D385" s="237">
        <v>0</v>
      </c>
      <c r="E385" s="14" t="s">
        <v>1057</v>
      </c>
      <c r="F385" s="13" t="s">
        <v>1465</v>
      </c>
      <c r="G385" s="254"/>
      <c r="H385" s="180"/>
    </row>
    <row r="386" spans="1:8" ht="60">
      <c r="A386" s="8"/>
      <c r="B386" s="2"/>
      <c r="C386" s="13" t="s">
        <v>1466</v>
      </c>
      <c r="D386" s="237">
        <v>0</v>
      </c>
      <c r="E386" s="14" t="s">
        <v>1057</v>
      </c>
      <c r="F386" s="13" t="s">
        <v>1467</v>
      </c>
      <c r="G386" s="254"/>
      <c r="H386" s="180"/>
    </row>
    <row r="387" spans="1:8" ht="120">
      <c r="A387" s="8"/>
      <c r="B387" s="2"/>
      <c r="C387" s="13" t="s">
        <v>1468</v>
      </c>
      <c r="D387" s="237">
        <v>0</v>
      </c>
      <c r="E387" s="14" t="s">
        <v>1057</v>
      </c>
      <c r="F387" s="13" t="s">
        <v>1469</v>
      </c>
      <c r="G387" s="254"/>
      <c r="H387" s="180"/>
    </row>
    <row r="388" spans="1:8" ht="45">
      <c r="A388" s="8"/>
      <c r="B388" s="2"/>
      <c r="C388" s="13" t="s">
        <v>2541</v>
      </c>
      <c r="D388" s="237">
        <v>0</v>
      </c>
      <c r="E388" s="14" t="s">
        <v>1057</v>
      </c>
      <c r="F388" s="13" t="s">
        <v>1470</v>
      </c>
      <c r="G388" s="254"/>
      <c r="H388" s="180"/>
    </row>
    <row r="389" spans="1:8" ht="120">
      <c r="A389" s="8" t="s">
        <v>372</v>
      </c>
      <c r="B389" s="2" t="s">
        <v>102</v>
      </c>
      <c r="C389" s="41" t="s">
        <v>1471</v>
      </c>
      <c r="D389" s="243">
        <v>0</v>
      </c>
      <c r="E389" s="158" t="s">
        <v>1057</v>
      </c>
      <c r="F389" s="41" t="s">
        <v>1472</v>
      </c>
      <c r="G389" s="254"/>
      <c r="H389" s="180"/>
    </row>
    <row r="390" spans="1:8" ht="30">
      <c r="A390" s="8"/>
      <c r="B390" s="2"/>
      <c r="C390" s="41" t="s">
        <v>2542</v>
      </c>
      <c r="D390" s="243">
        <v>0</v>
      </c>
      <c r="E390" s="158" t="s">
        <v>1057</v>
      </c>
      <c r="F390" s="41" t="s">
        <v>1473</v>
      </c>
      <c r="G390" s="254"/>
      <c r="H390" s="180"/>
    </row>
    <row r="391" spans="1:8" ht="222" customHeight="1">
      <c r="A391" s="8"/>
      <c r="B391" s="2"/>
      <c r="C391" s="41" t="s">
        <v>2543</v>
      </c>
      <c r="D391" s="243">
        <v>0</v>
      </c>
      <c r="E391" s="158" t="s">
        <v>1057</v>
      </c>
      <c r="F391" s="41" t="s">
        <v>2188</v>
      </c>
      <c r="G391" s="254"/>
      <c r="H391" s="180"/>
    </row>
    <row r="392" spans="1:8" ht="180">
      <c r="A392" s="8"/>
      <c r="B392" s="2"/>
      <c r="C392" s="41" t="s">
        <v>2544</v>
      </c>
      <c r="D392" s="243">
        <v>0</v>
      </c>
      <c r="E392" s="158" t="s">
        <v>1057</v>
      </c>
      <c r="F392" s="41" t="s">
        <v>1474</v>
      </c>
      <c r="G392" s="254"/>
      <c r="H392" s="180"/>
    </row>
    <row r="393" spans="1:8" ht="120">
      <c r="A393" s="8"/>
      <c r="B393" s="2"/>
      <c r="C393" s="41" t="s">
        <v>1475</v>
      </c>
      <c r="D393" s="243">
        <v>0</v>
      </c>
      <c r="E393" s="158" t="s">
        <v>1057</v>
      </c>
      <c r="F393" s="41" t="s">
        <v>1476</v>
      </c>
      <c r="G393" s="254"/>
      <c r="H393" s="180"/>
    </row>
    <row r="394" spans="1:8" ht="225">
      <c r="A394" s="8"/>
      <c r="B394" s="2"/>
      <c r="C394" s="41" t="s">
        <v>1477</v>
      </c>
      <c r="D394" s="243">
        <v>0</v>
      </c>
      <c r="E394" s="158" t="s">
        <v>1057</v>
      </c>
      <c r="F394" s="41" t="s">
        <v>1478</v>
      </c>
      <c r="G394" s="254"/>
      <c r="H394" s="180"/>
    </row>
    <row r="395" spans="1:8" ht="75">
      <c r="A395" s="8"/>
      <c r="B395" s="2"/>
      <c r="C395" s="41" t="s">
        <v>2545</v>
      </c>
      <c r="D395" s="243">
        <v>0</v>
      </c>
      <c r="E395" s="158" t="s">
        <v>1057</v>
      </c>
      <c r="F395" s="41" t="s">
        <v>1479</v>
      </c>
      <c r="G395" s="254"/>
      <c r="H395" s="180"/>
    </row>
    <row r="396" spans="1:8" ht="47.25">
      <c r="A396" s="8" t="s">
        <v>373</v>
      </c>
      <c r="B396" s="2" t="s">
        <v>104</v>
      </c>
      <c r="C396" s="13" t="s">
        <v>1480</v>
      </c>
      <c r="D396" s="237">
        <v>0</v>
      </c>
      <c r="E396" s="14" t="s">
        <v>2304</v>
      </c>
      <c r="F396" s="13" t="s">
        <v>1481</v>
      </c>
      <c r="G396" s="254"/>
      <c r="H396" s="180"/>
    </row>
    <row r="397" spans="1:8" ht="45">
      <c r="A397" s="8"/>
      <c r="B397" s="2"/>
      <c r="C397" s="13" t="s">
        <v>1482</v>
      </c>
      <c r="D397" s="237">
        <v>0</v>
      </c>
      <c r="E397" s="14" t="s">
        <v>2304</v>
      </c>
      <c r="F397" s="13" t="s">
        <v>1481</v>
      </c>
      <c r="G397" s="254"/>
      <c r="H397" s="180"/>
    </row>
    <row r="398" spans="1:8" ht="47.25">
      <c r="A398" s="8" t="s">
        <v>374</v>
      </c>
      <c r="B398" s="2" t="s">
        <v>106</v>
      </c>
      <c r="C398" s="13" t="s">
        <v>1483</v>
      </c>
      <c r="D398" s="237">
        <v>0</v>
      </c>
      <c r="E398" s="14" t="s">
        <v>1057</v>
      </c>
      <c r="F398" s="13"/>
      <c r="G398" s="254"/>
      <c r="H398" s="180"/>
    </row>
    <row r="399" spans="1:8" ht="30">
      <c r="A399" s="8"/>
      <c r="B399" s="2"/>
      <c r="C399" s="13" t="s">
        <v>1484</v>
      </c>
      <c r="D399" s="237">
        <v>0</v>
      </c>
      <c r="E399" s="14" t="s">
        <v>1057</v>
      </c>
      <c r="F399" s="13"/>
      <c r="G399" s="254"/>
      <c r="H399" s="180"/>
    </row>
    <row r="400" spans="1:8" ht="45">
      <c r="A400" s="8"/>
      <c r="B400" s="2"/>
      <c r="C400" s="13" t="s">
        <v>1485</v>
      </c>
      <c r="D400" s="237">
        <v>0</v>
      </c>
      <c r="E400" s="14" t="s">
        <v>1057</v>
      </c>
      <c r="F400" s="13"/>
      <c r="G400" s="254"/>
      <c r="H400" s="180"/>
    </row>
    <row r="401" spans="1:9" ht="45">
      <c r="A401" s="8"/>
      <c r="B401" s="2"/>
      <c r="C401" s="13" t="s">
        <v>1486</v>
      </c>
      <c r="D401" s="237">
        <v>0</v>
      </c>
      <c r="E401" s="14" t="s">
        <v>1057</v>
      </c>
      <c r="F401" s="13"/>
      <c r="G401" s="254"/>
      <c r="H401" s="180"/>
    </row>
    <row r="402" spans="1:9" ht="30">
      <c r="A402" s="8"/>
      <c r="B402" s="2"/>
      <c r="C402" s="13" t="s">
        <v>1487</v>
      </c>
      <c r="D402" s="237">
        <v>0</v>
      </c>
      <c r="E402" s="14" t="s">
        <v>1057</v>
      </c>
      <c r="F402" s="13"/>
      <c r="G402" s="254"/>
      <c r="H402" s="180"/>
    </row>
    <row r="403" spans="1:9" ht="90">
      <c r="A403" s="8" t="s">
        <v>375</v>
      </c>
      <c r="B403" s="2" t="s">
        <v>108</v>
      </c>
      <c r="C403" s="13" t="s">
        <v>1488</v>
      </c>
      <c r="D403" s="237">
        <v>0</v>
      </c>
      <c r="E403" s="14" t="s">
        <v>1057</v>
      </c>
      <c r="G403" s="254"/>
      <c r="H403" s="180"/>
    </row>
    <row r="404" spans="1:9" ht="60">
      <c r="A404" s="8"/>
      <c r="B404" s="2"/>
      <c r="C404" s="13" t="s">
        <v>2282</v>
      </c>
      <c r="D404" s="237">
        <v>0</v>
      </c>
      <c r="E404" s="14" t="s">
        <v>1057</v>
      </c>
      <c r="F404" s="13"/>
      <c r="G404" s="254"/>
      <c r="H404" s="180"/>
    </row>
    <row r="405" spans="1:9" ht="78.75" hidden="1" customHeight="1">
      <c r="A405" s="123" t="s">
        <v>376</v>
      </c>
      <c r="B405" s="2" t="s">
        <v>377</v>
      </c>
      <c r="C405" s="13"/>
      <c r="D405" s="14"/>
      <c r="E405" s="14"/>
      <c r="F405" s="13"/>
      <c r="G405" s="254"/>
      <c r="H405" s="58"/>
      <c r="I405"/>
    </row>
    <row r="406" spans="1:9" ht="90">
      <c r="A406" s="8" t="s">
        <v>378</v>
      </c>
      <c r="B406" s="4" t="s">
        <v>818</v>
      </c>
      <c r="C406" s="13" t="s">
        <v>1489</v>
      </c>
      <c r="D406" s="237">
        <v>0</v>
      </c>
      <c r="E406" s="14" t="s">
        <v>1057</v>
      </c>
      <c r="F406" s="13" t="s">
        <v>1490</v>
      </c>
      <c r="G406" s="254"/>
      <c r="H406" s="180"/>
    </row>
    <row r="407" spans="1:9" ht="75">
      <c r="A407" s="8"/>
      <c r="B407" s="4"/>
      <c r="C407" s="13" t="s">
        <v>2189</v>
      </c>
      <c r="D407" s="237">
        <v>0</v>
      </c>
      <c r="E407" s="14" t="s">
        <v>1057</v>
      </c>
      <c r="F407" s="13" t="s">
        <v>1913</v>
      </c>
      <c r="G407" s="254"/>
      <c r="H407" s="180"/>
    </row>
    <row r="408" spans="1:9" ht="30">
      <c r="A408" s="8"/>
      <c r="B408" s="4"/>
      <c r="C408" s="13" t="s">
        <v>1491</v>
      </c>
      <c r="D408" s="237">
        <v>0</v>
      </c>
      <c r="E408" s="14" t="s">
        <v>2305</v>
      </c>
      <c r="F408" s="13"/>
      <c r="G408" s="254"/>
      <c r="H408" s="180"/>
    </row>
    <row r="409" spans="1:9" ht="60">
      <c r="A409" s="8"/>
      <c r="B409" s="4"/>
      <c r="C409" s="13" t="s">
        <v>1492</v>
      </c>
      <c r="D409" s="237">
        <v>0</v>
      </c>
      <c r="E409" s="14" t="s">
        <v>2305</v>
      </c>
      <c r="F409" s="13"/>
      <c r="G409" s="254"/>
      <c r="H409" s="180"/>
    </row>
    <row r="410" spans="1:9" ht="120">
      <c r="A410" s="8"/>
      <c r="B410" s="4"/>
      <c r="C410" s="13" t="s">
        <v>1493</v>
      </c>
      <c r="D410" s="237">
        <v>0</v>
      </c>
      <c r="E410" s="14" t="s">
        <v>2305</v>
      </c>
      <c r="F410" s="13" t="s">
        <v>1494</v>
      </c>
      <c r="G410" s="254"/>
      <c r="H410" s="180"/>
    </row>
    <row r="411" spans="1:9" ht="45">
      <c r="A411" s="8"/>
      <c r="B411" s="4"/>
      <c r="C411" s="13" t="s">
        <v>2190</v>
      </c>
      <c r="D411" s="237">
        <v>0</v>
      </c>
      <c r="E411" s="14" t="s">
        <v>2305</v>
      </c>
      <c r="F411" s="13" t="s">
        <v>1495</v>
      </c>
      <c r="G411" s="254"/>
      <c r="H411" s="180"/>
    </row>
    <row r="412" spans="1:9" ht="45">
      <c r="A412" s="8"/>
      <c r="B412" s="4"/>
      <c r="C412" s="13" t="s">
        <v>1496</v>
      </c>
      <c r="D412" s="237">
        <v>0</v>
      </c>
      <c r="E412" s="14" t="s">
        <v>2284</v>
      </c>
      <c r="F412" s="13" t="s">
        <v>1497</v>
      </c>
      <c r="G412" s="254"/>
      <c r="H412" s="180"/>
    </row>
    <row r="413" spans="1:9" ht="75">
      <c r="A413" s="8"/>
      <c r="B413" s="4"/>
      <c r="C413" s="13" t="s">
        <v>1500</v>
      </c>
      <c r="D413" s="237">
        <v>0</v>
      </c>
      <c r="E413" s="14" t="s">
        <v>2284</v>
      </c>
      <c r="F413" s="13" t="s">
        <v>1501</v>
      </c>
      <c r="G413" s="254"/>
      <c r="H413" s="180"/>
    </row>
    <row r="414" spans="1:9" ht="120">
      <c r="A414" s="8"/>
      <c r="B414" s="4"/>
      <c r="C414" s="13" t="s">
        <v>1502</v>
      </c>
      <c r="D414" s="237">
        <v>0</v>
      </c>
      <c r="E414" s="14" t="s">
        <v>2291</v>
      </c>
      <c r="F414" s="13" t="s">
        <v>2546</v>
      </c>
      <c r="G414" s="254"/>
      <c r="H414" s="180"/>
    </row>
    <row r="415" spans="1:9" ht="60">
      <c r="A415" s="8" t="s">
        <v>379</v>
      </c>
      <c r="B415" s="2" t="s">
        <v>619</v>
      </c>
      <c r="C415" s="13" t="s">
        <v>1503</v>
      </c>
      <c r="D415" s="237">
        <v>0</v>
      </c>
      <c r="E415" s="14" t="s">
        <v>1057</v>
      </c>
      <c r="F415" s="13"/>
      <c r="G415" s="254"/>
      <c r="H415" s="180"/>
    </row>
    <row r="416" spans="1:9" ht="60">
      <c r="A416" s="8"/>
      <c r="B416" s="4"/>
      <c r="C416" s="13" t="s">
        <v>1504</v>
      </c>
      <c r="D416" s="237">
        <v>0</v>
      </c>
      <c r="E416" s="14" t="s">
        <v>1057</v>
      </c>
      <c r="F416" s="13"/>
      <c r="G416" s="254"/>
      <c r="H416" s="180"/>
    </row>
    <row r="417" spans="1:8" ht="60">
      <c r="A417" s="8" t="s">
        <v>380</v>
      </c>
      <c r="B417" s="2" t="s">
        <v>819</v>
      </c>
      <c r="C417" s="13" t="s">
        <v>1505</v>
      </c>
      <c r="D417" s="237">
        <v>0</v>
      </c>
      <c r="E417" s="14" t="s">
        <v>2284</v>
      </c>
      <c r="F417" s="18" t="s">
        <v>1506</v>
      </c>
      <c r="G417" s="254"/>
      <c r="H417" s="180"/>
    </row>
    <row r="418" spans="1:8" ht="30">
      <c r="A418" s="8"/>
      <c r="B418" s="2"/>
      <c r="C418" s="13" t="s">
        <v>1507</v>
      </c>
      <c r="D418" s="237">
        <v>0</v>
      </c>
      <c r="E418" s="14" t="s">
        <v>2284</v>
      </c>
      <c r="F418" s="18"/>
      <c r="G418" s="254"/>
      <c r="H418" s="180"/>
    </row>
    <row r="419" spans="1:8" ht="195">
      <c r="A419" s="8"/>
      <c r="B419" s="2"/>
      <c r="C419" s="13" t="s">
        <v>1508</v>
      </c>
      <c r="D419" s="237">
        <v>0</v>
      </c>
      <c r="E419" s="14" t="s">
        <v>1057</v>
      </c>
      <c r="F419" s="13" t="s">
        <v>1509</v>
      </c>
      <c r="G419" s="254"/>
      <c r="H419" s="180"/>
    </row>
    <row r="420" spans="1:8" ht="75">
      <c r="A420" s="8"/>
      <c r="B420" s="2"/>
      <c r="C420" s="13" t="s">
        <v>1510</v>
      </c>
      <c r="D420" s="237">
        <v>0</v>
      </c>
      <c r="E420" s="14" t="s">
        <v>1057</v>
      </c>
      <c r="F420" s="13" t="s">
        <v>1511</v>
      </c>
      <c r="G420" s="254"/>
      <c r="H420" s="180"/>
    </row>
    <row r="421" spans="1:8" ht="60">
      <c r="A421" s="8"/>
      <c r="B421" s="2"/>
      <c r="C421" s="13" t="s">
        <v>1512</v>
      </c>
      <c r="D421" s="237">
        <v>0</v>
      </c>
      <c r="E421" s="14" t="s">
        <v>1057</v>
      </c>
      <c r="F421" s="13" t="s">
        <v>1513</v>
      </c>
      <c r="G421" s="254"/>
      <c r="H421" s="180"/>
    </row>
    <row r="422" spans="1:8" ht="30">
      <c r="A422" s="8"/>
      <c r="B422" s="2"/>
      <c r="C422" s="13" t="s">
        <v>1514</v>
      </c>
      <c r="D422" s="237">
        <v>0</v>
      </c>
      <c r="E422" s="14" t="s">
        <v>1057</v>
      </c>
      <c r="F422" s="13" t="s">
        <v>1515</v>
      </c>
      <c r="G422" s="254"/>
      <c r="H422" s="180"/>
    </row>
    <row r="423" spans="1:8" ht="60">
      <c r="A423" s="8"/>
      <c r="B423" s="2"/>
      <c r="C423" s="13" t="s">
        <v>1516</v>
      </c>
      <c r="D423" s="237">
        <v>0</v>
      </c>
      <c r="E423" s="14" t="s">
        <v>1057</v>
      </c>
      <c r="F423" s="13" t="s">
        <v>2547</v>
      </c>
      <c r="G423" s="254"/>
      <c r="H423" s="180"/>
    </row>
    <row r="424" spans="1:8" ht="75">
      <c r="A424" s="8"/>
      <c r="B424" s="2"/>
      <c r="C424" s="13" t="s">
        <v>1517</v>
      </c>
      <c r="D424" s="237">
        <v>0</v>
      </c>
      <c r="E424" s="14" t="s">
        <v>1057</v>
      </c>
      <c r="F424" s="13" t="s">
        <v>1518</v>
      </c>
      <c r="G424" s="254"/>
      <c r="H424" s="180"/>
    </row>
    <row r="425" spans="1:8" ht="75">
      <c r="A425" s="8" t="s">
        <v>381</v>
      </c>
      <c r="B425" s="2" t="s">
        <v>499</v>
      </c>
      <c r="C425" s="51" t="s">
        <v>1949</v>
      </c>
      <c r="D425" s="237">
        <v>0</v>
      </c>
      <c r="E425" s="14" t="s">
        <v>2291</v>
      </c>
      <c r="F425" s="13" t="s">
        <v>1950</v>
      </c>
      <c r="G425" s="254"/>
      <c r="H425" s="180"/>
    </row>
    <row r="426" spans="1:8" ht="105">
      <c r="A426" s="8"/>
      <c r="B426" s="2"/>
      <c r="C426" s="51" t="s">
        <v>1953</v>
      </c>
      <c r="D426" s="237">
        <v>0</v>
      </c>
      <c r="E426" s="14" t="s">
        <v>2291</v>
      </c>
      <c r="F426" s="13" t="s">
        <v>1954</v>
      </c>
      <c r="G426" s="254"/>
      <c r="H426" s="180"/>
    </row>
    <row r="427" spans="1:8" ht="45">
      <c r="A427" s="8"/>
      <c r="B427" s="2"/>
      <c r="C427" s="51" t="s">
        <v>1955</v>
      </c>
      <c r="D427" s="237">
        <v>0</v>
      </c>
      <c r="E427" s="14" t="s">
        <v>2291</v>
      </c>
      <c r="F427" s="13"/>
      <c r="G427" s="254"/>
      <c r="H427" s="180"/>
    </row>
    <row r="428" spans="1:8" ht="30">
      <c r="A428" s="8"/>
      <c r="B428" s="2"/>
      <c r="C428" s="51" t="s">
        <v>1958</v>
      </c>
      <c r="D428" s="237">
        <v>0</v>
      </c>
      <c r="E428" s="14" t="s">
        <v>2290</v>
      </c>
      <c r="F428" s="13"/>
      <c r="G428" s="254"/>
      <c r="H428" s="180"/>
    </row>
    <row r="429" spans="1:8" ht="30">
      <c r="A429" s="8"/>
      <c r="B429" s="2"/>
      <c r="C429" s="51" t="s">
        <v>1959</v>
      </c>
      <c r="D429" s="237">
        <v>0</v>
      </c>
      <c r="E429" s="14" t="s">
        <v>2290</v>
      </c>
      <c r="F429" s="13" t="s">
        <v>712</v>
      </c>
      <c r="G429" s="254"/>
      <c r="H429" s="180"/>
    </row>
    <row r="430" spans="1:8" ht="45">
      <c r="A430" s="8"/>
      <c r="B430" s="2"/>
      <c r="C430" s="18" t="s">
        <v>1960</v>
      </c>
      <c r="D430" s="237">
        <v>0</v>
      </c>
      <c r="E430" s="14" t="s">
        <v>1057</v>
      </c>
      <c r="F430" s="164"/>
      <c r="G430" s="254"/>
      <c r="H430" s="180"/>
    </row>
    <row r="431" spans="1:8" ht="45">
      <c r="A431" s="8"/>
      <c r="B431" s="2"/>
      <c r="C431" s="18" t="s">
        <v>2548</v>
      </c>
      <c r="D431" s="237">
        <v>0</v>
      </c>
      <c r="E431" s="14" t="s">
        <v>1057</v>
      </c>
      <c r="F431" s="13" t="s">
        <v>1961</v>
      </c>
      <c r="G431" s="254"/>
      <c r="H431" s="180"/>
    </row>
    <row r="432" spans="1:8" ht="90">
      <c r="A432" s="8"/>
      <c r="B432" s="2"/>
      <c r="C432" s="18" t="s">
        <v>1962</v>
      </c>
      <c r="D432" s="237">
        <v>0</v>
      </c>
      <c r="E432" s="14" t="s">
        <v>1057</v>
      </c>
      <c r="F432" s="13" t="s">
        <v>2191</v>
      </c>
      <c r="G432" s="254"/>
      <c r="H432" s="180"/>
    </row>
    <row r="433" spans="1:9" ht="30">
      <c r="A433" s="8"/>
      <c r="B433" s="2"/>
      <c r="C433" s="51" t="s">
        <v>1963</v>
      </c>
      <c r="D433" s="237">
        <v>0</v>
      </c>
      <c r="E433" s="14" t="s">
        <v>2290</v>
      </c>
      <c r="F433" s="13"/>
      <c r="G433" s="254"/>
      <c r="H433" s="180"/>
    </row>
    <row r="434" spans="1:9" ht="75">
      <c r="A434" s="8"/>
      <c r="B434" s="2"/>
      <c r="C434" s="51" t="s">
        <v>1964</v>
      </c>
      <c r="D434" s="237">
        <v>0</v>
      </c>
      <c r="E434" s="14" t="s">
        <v>2290</v>
      </c>
      <c r="F434" s="13" t="s">
        <v>1965</v>
      </c>
      <c r="G434" s="254"/>
      <c r="H434" s="180"/>
    </row>
    <row r="435" spans="1:9" ht="31.5" hidden="1" customHeight="1">
      <c r="A435" s="102" t="s">
        <v>382</v>
      </c>
      <c r="B435" s="2" t="s">
        <v>820</v>
      </c>
      <c r="C435" s="13"/>
      <c r="D435" s="14"/>
      <c r="E435" s="14"/>
      <c r="F435" s="18"/>
      <c r="G435" s="254"/>
      <c r="H435" s="58"/>
      <c r="I435"/>
    </row>
    <row r="436" spans="1:9" ht="75">
      <c r="A436" s="8" t="s">
        <v>383</v>
      </c>
      <c r="B436" s="2" t="s">
        <v>500</v>
      </c>
      <c r="C436" s="13" t="s">
        <v>1519</v>
      </c>
      <c r="D436" s="237">
        <v>0</v>
      </c>
      <c r="E436" s="14" t="s">
        <v>1057</v>
      </c>
      <c r="F436" s="13" t="s">
        <v>2192</v>
      </c>
      <c r="G436" s="254"/>
      <c r="H436" s="180"/>
    </row>
    <row r="437" spans="1:9" ht="30">
      <c r="A437" s="8"/>
      <c r="B437" s="2"/>
      <c r="C437" s="13" t="s">
        <v>1520</v>
      </c>
      <c r="D437" s="237">
        <v>0</v>
      </c>
      <c r="E437" s="14" t="s">
        <v>2291</v>
      </c>
      <c r="F437" s="23" t="s">
        <v>2283</v>
      </c>
      <c r="G437" s="254"/>
      <c r="H437" s="180"/>
    </row>
    <row r="438" spans="1:9" ht="45">
      <c r="A438" s="8"/>
      <c r="B438" s="2"/>
      <c r="C438" s="13" t="s">
        <v>1521</v>
      </c>
      <c r="D438" s="237">
        <v>0</v>
      </c>
      <c r="E438" s="14" t="s">
        <v>2286</v>
      </c>
      <c r="F438" s="13" t="s">
        <v>1522</v>
      </c>
      <c r="G438" s="254"/>
      <c r="H438" s="180"/>
    </row>
    <row r="439" spans="1:9" ht="45">
      <c r="A439" s="8"/>
      <c r="B439" s="2"/>
      <c r="C439" s="13" t="s">
        <v>1947</v>
      </c>
      <c r="D439" s="237">
        <v>0</v>
      </c>
      <c r="E439" s="14" t="s">
        <v>2317</v>
      </c>
      <c r="F439" s="13"/>
      <c r="G439" s="254"/>
      <c r="H439" s="180"/>
    </row>
    <row r="440" spans="1:9" ht="18.75">
      <c r="A440" s="8"/>
      <c r="B440" s="302" t="s">
        <v>821</v>
      </c>
      <c r="C440" s="303"/>
      <c r="D440" s="303"/>
      <c r="E440" s="303"/>
      <c r="F440" s="303"/>
      <c r="G440" s="304"/>
      <c r="H440" s="180">
        <f>H458</f>
        <v>0</v>
      </c>
      <c r="I440" s="165">
        <f>I458</f>
        <v>8</v>
      </c>
    </row>
    <row r="441" spans="1:9" ht="15.75" hidden="1" customHeight="1">
      <c r="A441" s="102" t="s">
        <v>53</v>
      </c>
      <c r="B441" s="207" t="s">
        <v>384</v>
      </c>
      <c r="C441" s="208"/>
      <c r="D441" s="208"/>
      <c r="E441" s="208"/>
      <c r="F441" s="208"/>
      <c r="G441" s="209"/>
      <c r="H441" s="58"/>
      <c r="I441"/>
    </row>
    <row r="442" spans="1:9" ht="31.5" hidden="1" customHeight="1">
      <c r="A442" s="102" t="s">
        <v>385</v>
      </c>
      <c r="B442" s="2" t="s">
        <v>822</v>
      </c>
      <c r="C442" s="13"/>
      <c r="D442" s="14"/>
      <c r="E442" s="14"/>
      <c r="F442" s="13"/>
      <c r="G442" s="14"/>
      <c r="H442" s="58"/>
      <c r="I442"/>
    </row>
    <row r="443" spans="1:9" ht="47.25" hidden="1" customHeight="1">
      <c r="A443" s="102" t="s">
        <v>386</v>
      </c>
      <c r="B443" s="2" t="s">
        <v>823</v>
      </c>
      <c r="C443" s="13"/>
      <c r="D443" s="14"/>
      <c r="E443" s="14"/>
      <c r="F443" s="13"/>
      <c r="G443" s="14"/>
      <c r="H443" s="58"/>
      <c r="I443"/>
    </row>
    <row r="444" spans="1:9" ht="15.75" hidden="1" customHeight="1">
      <c r="A444" s="102" t="s">
        <v>54</v>
      </c>
      <c r="B444" s="207" t="s">
        <v>55</v>
      </c>
      <c r="C444" s="208"/>
      <c r="D444" s="208"/>
      <c r="E444" s="208"/>
      <c r="F444" s="208"/>
      <c r="G444" s="209"/>
      <c r="H444" s="58"/>
      <c r="I444"/>
    </row>
    <row r="445" spans="1:9" ht="31.5" hidden="1" customHeight="1">
      <c r="A445" s="102" t="s">
        <v>387</v>
      </c>
      <c r="B445" s="2" t="s">
        <v>388</v>
      </c>
      <c r="C445" s="13"/>
      <c r="D445" s="14"/>
      <c r="E445" s="14"/>
      <c r="F445" s="13"/>
      <c r="G445" s="14"/>
      <c r="H445" s="58"/>
      <c r="I445"/>
    </row>
    <row r="446" spans="1:9" ht="47.25" hidden="1" customHeight="1">
      <c r="A446" s="102" t="s">
        <v>389</v>
      </c>
      <c r="B446" s="2" t="s">
        <v>390</v>
      </c>
      <c r="C446" s="13"/>
      <c r="D446" s="14"/>
      <c r="E446" s="14"/>
      <c r="F446" s="13"/>
      <c r="G446" s="14"/>
      <c r="H446" s="58"/>
      <c r="I446"/>
    </row>
    <row r="447" spans="1:9" ht="31.5" hidden="1" customHeight="1">
      <c r="A447" s="102" t="s">
        <v>391</v>
      </c>
      <c r="B447" s="2" t="s">
        <v>835</v>
      </c>
      <c r="C447" s="13"/>
      <c r="D447" s="14"/>
      <c r="E447" s="14"/>
      <c r="F447" s="13"/>
      <c r="G447" s="14"/>
      <c r="H447" s="58"/>
      <c r="I447"/>
    </row>
    <row r="448" spans="1:9" ht="15.75" hidden="1" customHeight="1">
      <c r="A448" s="102" t="s">
        <v>56</v>
      </c>
      <c r="B448" s="207" t="s">
        <v>1878</v>
      </c>
      <c r="C448" s="208"/>
      <c r="D448" s="208"/>
      <c r="E448" s="208"/>
      <c r="F448" s="208"/>
      <c r="G448" s="209"/>
      <c r="H448" s="58"/>
      <c r="I448"/>
    </row>
    <row r="449" spans="1:9" ht="47.25" hidden="1" customHeight="1">
      <c r="A449" s="102" t="s">
        <v>392</v>
      </c>
      <c r="B449" s="2" t="s">
        <v>839</v>
      </c>
      <c r="C449" s="13"/>
      <c r="D449" s="14"/>
      <c r="E449" s="14"/>
      <c r="F449" s="13"/>
      <c r="G449" s="14"/>
      <c r="H449" s="58"/>
      <c r="I449"/>
    </row>
    <row r="450" spans="1:9" ht="31.5" hidden="1" customHeight="1">
      <c r="A450" s="102" t="s">
        <v>393</v>
      </c>
      <c r="B450" s="2" t="s">
        <v>394</v>
      </c>
      <c r="C450" s="13"/>
      <c r="D450" s="14"/>
      <c r="E450" s="14"/>
      <c r="F450" s="13"/>
      <c r="G450" s="14"/>
      <c r="H450" s="58"/>
      <c r="I450"/>
    </row>
    <row r="451" spans="1:9" ht="15" hidden="1" customHeight="1">
      <c r="A451" s="102" t="s">
        <v>57</v>
      </c>
      <c r="B451" s="213" t="s">
        <v>58</v>
      </c>
      <c r="C451" s="214"/>
      <c r="D451" s="214"/>
      <c r="E451" s="214"/>
      <c r="F451" s="214"/>
      <c r="G451" s="215"/>
      <c r="H451" s="58"/>
      <c r="I451"/>
    </row>
    <row r="452" spans="1:9" ht="60" hidden="1" customHeight="1">
      <c r="A452" s="102" t="s">
        <v>395</v>
      </c>
      <c r="B452" s="41" t="s">
        <v>843</v>
      </c>
      <c r="C452" s="13"/>
      <c r="D452" s="14"/>
      <c r="E452" s="14"/>
      <c r="F452" s="13"/>
      <c r="G452" s="14"/>
      <c r="H452" s="58"/>
      <c r="I452"/>
    </row>
    <row r="453" spans="1:9" ht="60" hidden="1" customHeight="1">
      <c r="A453" s="102" t="s">
        <v>396</v>
      </c>
      <c r="B453" s="41" t="s">
        <v>397</v>
      </c>
      <c r="C453" s="13"/>
      <c r="D453" s="14"/>
      <c r="E453" s="14"/>
      <c r="F453" s="13"/>
      <c r="G453" s="14"/>
      <c r="H453" s="58"/>
      <c r="I453"/>
    </row>
    <row r="454" spans="1:9" ht="15" hidden="1" customHeight="1">
      <c r="A454" s="102" t="s">
        <v>59</v>
      </c>
      <c r="B454" s="213" t="s">
        <v>398</v>
      </c>
      <c r="C454" s="214"/>
      <c r="D454" s="214"/>
      <c r="E454" s="214"/>
      <c r="F454" s="214"/>
      <c r="G454" s="215"/>
      <c r="H454" s="58"/>
      <c r="I454"/>
    </row>
    <row r="455" spans="1:9" ht="30" hidden="1" customHeight="1">
      <c r="A455" s="102" t="s">
        <v>399</v>
      </c>
      <c r="B455" s="41" t="s">
        <v>400</v>
      </c>
      <c r="C455" s="13"/>
      <c r="D455" s="14"/>
      <c r="E455" s="14"/>
      <c r="F455" s="13"/>
      <c r="G455" s="14"/>
      <c r="H455" s="58"/>
      <c r="I455"/>
    </row>
    <row r="456" spans="1:9" ht="45" hidden="1" customHeight="1">
      <c r="A456" s="102" t="s">
        <v>401</v>
      </c>
      <c r="B456" s="41" t="s">
        <v>402</v>
      </c>
      <c r="C456" s="13"/>
      <c r="D456" s="14"/>
      <c r="E456" s="14"/>
      <c r="F456" s="13"/>
      <c r="G456" s="14"/>
      <c r="H456" s="58"/>
      <c r="I456"/>
    </row>
    <row r="457" spans="1:9" ht="45" hidden="1" customHeight="1">
      <c r="A457" s="102" t="s">
        <v>403</v>
      </c>
      <c r="B457" s="41" t="s">
        <v>855</v>
      </c>
      <c r="C457" s="13"/>
      <c r="D457" s="14"/>
      <c r="E457" s="14"/>
      <c r="F457" s="13"/>
      <c r="G457" s="14"/>
      <c r="H457" s="58"/>
      <c r="I457"/>
    </row>
    <row r="458" spans="1:9" ht="15.75">
      <c r="A458" s="8" t="s">
        <v>60</v>
      </c>
      <c r="B458" s="251" t="s">
        <v>404</v>
      </c>
      <c r="C458" s="252"/>
      <c r="D458" s="252"/>
      <c r="E458" s="252"/>
      <c r="F458" s="252"/>
      <c r="G458" s="278"/>
      <c r="H458" s="180">
        <f>SUM(D461:D464)</f>
        <v>0</v>
      </c>
      <c r="I458" s="165">
        <f>COUNT(D461:D464)*2</f>
        <v>8</v>
      </c>
    </row>
    <row r="459" spans="1:9" ht="63" hidden="1" customHeight="1">
      <c r="A459" s="102" t="s">
        <v>405</v>
      </c>
      <c r="B459" s="2" t="s">
        <v>406</v>
      </c>
      <c r="C459" s="13"/>
      <c r="D459" s="14"/>
      <c r="E459" s="14"/>
      <c r="F459" s="13"/>
      <c r="G459" s="14"/>
      <c r="H459" s="58"/>
      <c r="I459"/>
    </row>
    <row r="460" spans="1:9" ht="31.5" hidden="1" customHeight="1">
      <c r="A460" s="102" t="s">
        <v>407</v>
      </c>
      <c r="B460" s="2" t="s">
        <v>408</v>
      </c>
      <c r="C460" s="13"/>
      <c r="D460" s="14"/>
      <c r="E460" s="14"/>
      <c r="F460" s="13"/>
      <c r="G460" s="14"/>
      <c r="H460" s="58"/>
      <c r="I460"/>
    </row>
    <row r="461" spans="1:9" ht="120">
      <c r="A461" s="8" t="s">
        <v>409</v>
      </c>
      <c r="B461" s="2" t="s">
        <v>410</v>
      </c>
      <c r="C461" s="95" t="s">
        <v>1523</v>
      </c>
      <c r="D461" s="237">
        <v>0</v>
      </c>
      <c r="E461" s="14" t="s">
        <v>2304</v>
      </c>
      <c r="F461" s="13" t="s">
        <v>1524</v>
      </c>
      <c r="G461" s="254"/>
      <c r="H461" s="180"/>
    </row>
    <row r="462" spans="1:9" ht="47.25">
      <c r="A462" s="8"/>
      <c r="B462" s="2"/>
      <c r="C462" s="95" t="s">
        <v>1525</v>
      </c>
      <c r="D462" s="237">
        <v>0</v>
      </c>
      <c r="E462" s="14" t="s">
        <v>2291</v>
      </c>
      <c r="F462" s="13" t="s">
        <v>1526</v>
      </c>
      <c r="G462" s="254"/>
      <c r="H462" s="180"/>
    </row>
    <row r="463" spans="1:9" ht="31.5">
      <c r="A463" s="8"/>
      <c r="B463" s="2"/>
      <c r="C463" s="95" t="s">
        <v>1527</v>
      </c>
      <c r="D463" s="237">
        <v>0</v>
      </c>
      <c r="E463" s="14" t="s">
        <v>2291</v>
      </c>
      <c r="F463" s="23" t="s">
        <v>2379</v>
      </c>
      <c r="G463" s="254"/>
      <c r="H463" s="180"/>
    </row>
    <row r="464" spans="1:9" ht="75">
      <c r="A464" s="8"/>
      <c r="B464" s="2"/>
      <c r="C464" s="95" t="s">
        <v>1528</v>
      </c>
      <c r="D464" s="237">
        <v>0</v>
      </c>
      <c r="E464" s="14" t="s">
        <v>2291</v>
      </c>
      <c r="F464" s="13" t="s">
        <v>1529</v>
      </c>
      <c r="G464" s="254"/>
      <c r="H464" s="180"/>
    </row>
    <row r="465" spans="1:9" ht="18.75">
      <c r="A465" s="8"/>
      <c r="B465" s="302" t="s">
        <v>873</v>
      </c>
      <c r="C465" s="303"/>
      <c r="D465" s="303"/>
      <c r="E465" s="303"/>
      <c r="F465" s="303"/>
      <c r="G465" s="304"/>
      <c r="H465" s="180">
        <f>H471+H475+H499</f>
        <v>0</v>
      </c>
      <c r="I465" s="180">
        <f>I471+I475+I499</f>
        <v>62</v>
      </c>
    </row>
    <row r="466" spans="1:9" ht="15.75" hidden="1" customHeight="1">
      <c r="A466" s="102" t="s">
        <v>61</v>
      </c>
      <c r="B466" s="207" t="s">
        <v>62</v>
      </c>
      <c r="C466" s="208"/>
      <c r="D466" s="208"/>
      <c r="E466" s="208"/>
      <c r="F466" s="208"/>
      <c r="G466" s="209"/>
      <c r="H466" s="58"/>
      <c r="I466"/>
    </row>
    <row r="467" spans="1:9" ht="15.75" hidden="1" customHeight="1">
      <c r="A467" s="102" t="s">
        <v>411</v>
      </c>
      <c r="B467" s="2" t="s">
        <v>412</v>
      </c>
      <c r="C467" s="13"/>
      <c r="D467" s="14"/>
      <c r="E467" s="14"/>
      <c r="F467" s="13"/>
      <c r="G467" s="14"/>
      <c r="H467" s="58"/>
      <c r="I467"/>
    </row>
    <row r="468" spans="1:9" ht="31.5" hidden="1" customHeight="1">
      <c r="A468" s="102" t="s">
        <v>413</v>
      </c>
      <c r="B468" s="2" t="s">
        <v>874</v>
      </c>
      <c r="C468" s="13"/>
      <c r="D468" s="14"/>
      <c r="E468" s="14"/>
      <c r="F468" s="13"/>
      <c r="G468" s="14"/>
      <c r="H468" s="58"/>
      <c r="I468"/>
    </row>
    <row r="469" spans="1:9" ht="31.5" hidden="1" customHeight="1">
      <c r="A469" s="102" t="s">
        <v>414</v>
      </c>
      <c r="B469" s="2" t="s">
        <v>875</v>
      </c>
      <c r="C469" s="13"/>
      <c r="D469" s="14"/>
      <c r="E469" s="14"/>
      <c r="F469" s="13"/>
      <c r="G469" s="14"/>
      <c r="H469" s="58"/>
      <c r="I469"/>
    </row>
    <row r="470" spans="1:9" ht="30" hidden="1" customHeight="1">
      <c r="A470" s="102" t="s">
        <v>415</v>
      </c>
      <c r="B470" s="41" t="s">
        <v>416</v>
      </c>
      <c r="C470" s="13"/>
      <c r="D470" s="14"/>
      <c r="E470" s="14"/>
      <c r="F470" s="13"/>
      <c r="G470" s="14"/>
      <c r="H470" s="58"/>
      <c r="I470"/>
    </row>
    <row r="471" spans="1:9" ht="15.75">
      <c r="A471" s="8" t="s">
        <v>63</v>
      </c>
      <c r="B471" s="251" t="s">
        <v>417</v>
      </c>
      <c r="C471" s="252"/>
      <c r="D471" s="252"/>
      <c r="E471" s="252"/>
      <c r="F471" s="252"/>
      <c r="G471" s="278"/>
      <c r="H471" s="180">
        <f>SUM(D472)</f>
        <v>0</v>
      </c>
      <c r="I471" s="165">
        <f>COUNT(D472)*2</f>
        <v>2</v>
      </c>
    </row>
    <row r="472" spans="1:9" ht="31.5">
      <c r="A472" s="8" t="s">
        <v>418</v>
      </c>
      <c r="B472" s="2" t="s">
        <v>876</v>
      </c>
      <c r="C472" s="13" t="s">
        <v>1530</v>
      </c>
      <c r="D472" s="14">
        <v>0</v>
      </c>
      <c r="E472" s="14" t="s">
        <v>2290</v>
      </c>
      <c r="F472" s="13" t="s">
        <v>1531</v>
      </c>
      <c r="G472" s="254"/>
      <c r="H472" s="180"/>
    </row>
    <row r="473" spans="1:9" ht="31.5" hidden="1" customHeight="1">
      <c r="A473" s="102" t="s">
        <v>419</v>
      </c>
      <c r="B473" s="2" t="s">
        <v>878</v>
      </c>
      <c r="C473" s="13"/>
      <c r="D473" s="14"/>
      <c r="E473" s="14"/>
      <c r="F473" s="13"/>
      <c r="G473" s="14"/>
      <c r="H473" s="58"/>
      <c r="I473"/>
    </row>
    <row r="474" spans="1:9" ht="47.25" hidden="1" customHeight="1">
      <c r="A474" s="102" t="s">
        <v>420</v>
      </c>
      <c r="B474" s="2" t="s">
        <v>421</v>
      </c>
      <c r="C474" s="13"/>
      <c r="D474" s="14"/>
      <c r="E474" s="14"/>
      <c r="F474" s="13"/>
      <c r="G474" s="14"/>
      <c r="H474" s="58"/>
      <c r="I474"/>
    </row>
    <row r="475" spans="1:9" ht="15.75">
      <c r="A475" s="8" t="s">
        <v>64</v>
      </c>
      <c r="B475" s="251" t="s">
        <v>422</v>
      </c>
      <c r="C475" s="252"/>
      <c r="D475" s="252"/>
      <c r="E475" s="252"/>
      <c r="F475" s="252"/>
      <c r="G475" s="278"/>
      <c r="H475" s="180">
        <f>SUM(D476:D492)</f>
        <v>0</v>
      </c>
      <c r="I475" s="165">
        <f>COUNT(D476:D492)*2</f>
        <v>34</v>
      </c>
    </row>
    <row r="476" spans="1:9" ht="45">
      <c r="A476" s="8" t="s">
        <v>423</v>
      </c>
      <c r="B476" s="2" t="s">
        <v>424</v>
      </c>
      <c r="C476" s="13" t="s">
        <v>1532</v>
      </c>
      <c r="D476" s="237">
        <v>0</v>
      </c>
      <c r="E476" s="14" t="s">
        <v>2284</v>
      </c>
      <c r="F476" s="13"/>
      <c r="G476" s="254"/>
      <c r="H476" s="180"/>
    </row>
    <row r="477" spans="1:9" ht="47.25">
      <c r="A477" s="8" t="s">
        <v>425</v>
      </c>
      <c r="B477" s="2" t="s">
        <v>426</v>
      </c>
      <c r="C477" s="95" t="s">
        <v>1533</v>
      </c>
      <c r="D477" s="237">
        <v>0</v>
      </c>
      <c r="E477" s="14" t="s">
        <v>2284</v>
      </c>
      <c r="F477" s="13" t="s">
        <v>1534</v>
      </c>
      <c r="G477" s="254"/>
      <c r="H477" s="180"/>
    </row>
    <row r="478" spans="1:9" ht="47.25">
      <c r="A478" s="8"/>
      <c r="B478" s="2"/>
      <c r="C478" s="6" t="s">
        <v>1535</v>
      </c>
      <c r="D478" s="237">
        <v>0</v>
      </c>
      <c r="E478" s="14" t="s">
        <v>2284</v>
      </c>
      <c r="F478" s="13"/>
      <c r="G478" s="254"/>
      <c r="H478" s="180"/>
    </row>
    <row r="479" spans="1:9" ht="47.25">
      <c r="A479" s="8"/>
      <c r="B479" s="2"/>
      <c r="C479" s="6" t="s">
        <v>1536</v>
      </c>
      <c r="D479" s="237">
        <v>0</v>
      </c>
      <c r="E479" s="14" t="s">
        <v>2284</v>
      </c>
      <c r="F479" s="13"/>
      <c r="G479" s="254"/>
      <c r="H479" s="180"/>
    </row>
    <row r="480" spans="1:9" ht="31.5">
      <c r="A480" s="8"/>
      <c r="B480" s="2"/>
      <c r="C480" s="6" t="s">
        <v>1537</v>
      </c>
      <c r="D480" s="237">
        <v>0</v>
      </c>
      <c r="E480" s="14" t="s">
        <v>2284</v>
      </c>
      <c r="F480" s="13"/>
      <c r="G480" s="254"/>
      <c r="H480" s="180"/>
    </row>
    <row r="481" spans="1:9" ht="45">
      <c r="A481" s="8"/>
      <c r="B481" s="2"/>
      <c r="C481" s="27" t="s">
        <v>2549</v>
      </c>
      <c r="D481" s="237">
        <v>0</v>
      </c>
      <c r="E481" s="14" t="s">
        <v>2284</v>
      </c>
      <c r="F481" s="13" t="s">
        <v>1534</v>
      </c>
      <c r="G481" s="254"/>
      <c r="H481" s="180"/>
    </row>
    <row r="482" spans="1:9" ht="31.5">
      <c r="A482" s="8"/>
      <c r="B482" s="2"/>
      <c r="C482" s="6" t="s">
        <v>2326</v>
      </c>
      <c r="D482" s="237">
        <v>0</v>
      </c>
      <c r="E482" s="14" t="s">
        <v>2284</v>
      </c>
      <c r="F482" s="13"/>
      <c r="G482" s="254"/>
      <c r="H482" s="180"/>
    </row>
    <row r="483" spans="1:9" ht="31.5">
      <c r="A483" s="8"/>
      <c r="B483" s="2"/>
      <c r="C483" s="6" t="s">
        <v>1538</v>
      </c>
      <c r="D483" s="237">
        <v>0</v>
      </c>
      <c r="E483" s="14" t="s">
        <v>2284</v>
      </c>
      <c r="F483" s="13"/>
      <c r="G483" s="254"/>
      <c r="H483" s="180"/>
    </row>
    <row r="484" spans="1:9" ht="47.25">
      <c r="A484" s="8"/>
      <c r="B484" s="2"/>
      <c r="C484" s="6" t="s">
        <v>1539</v>
      </c>
      <c r="D484" s="237">
        <v>0</v>
      </c>
      <c r="E484" s="14" t="s">
        <v>2284</v>
      </c>
      <c r="F484" s="13"/>
      <c r="G484" s="254"/>
      <c r="H484" s="180"/>
    </row>
    <row r="485" spans="1:9" ht="75">
      <c r="A485" s="8"/>
      <c r="B485" s="2"/>
      <c r="C485" s="47" t="s">
        <v>2550</v>
      </c>
      <c r="D485" s="237">
        <v>0</v>
      </c>
      <c r="E485" s="14" t="s">
        <v>2284</v>
      </c>
      <c r="F485" s="13"/>
      <c r="G485" s="254"/>
      <c r="H485" s="180"/>
    </row>
    <row r="486" spans="1:9" ht="45">
      <c r="A486" s="8"/>
      <c r="B486" s="2"/>
      <c r="C486" s="23" t="s">
        <v>1540</v>
      </c>
      <c r="D486" s="237">
        <v>0</v>
      </c>
      <c r="E486" s="14" t="s">
        <v>2284</v>
      </c>
      <c r="F486" s="13"/>
      <c r="G486" s="254"/>
      <c r="H486" s="180"/>
    </row>
    <row r="487" spans="1:9" ht="60">
      <c r="A487" s="8"/>
      <c r="B487" s="2"/>
      <c r="C487" s="13" t="s">
        <v>1541</v>
      </c>
      <c r="D487" s="237">
        <v>0</v>
      </c>
      <c r="E487" s="14" t="s">
        <v>2284</v>
      </c>
      <c r="F487" s="13"/>
      <c r="G487" s="254"/>
      <c r="H487" s="180"/>
    </row>
    <row r="488" spans="1:9" ht="60">
      <c r="A488" s="8"/>
      <c r="B488" s="2"/>
      <c r="C488" s="13" t="s">
        <v>1542</v>
      </c>
      <c r="D488" s="237">
        <v>0</v>
      </c>
      <c r="E488" s="14" t="s">
        <v>2284</v>
      </c>
      <c r="F488" s="13"/>
      <c r="G488" s="254"/>
      <c r="H488" s="180"/>
    </row>
    <row r="489" spans="1:9" ht="45">
      <c r="A489" s="8"/>
      <c r="B489" s="2"/>
      <c r="C489" s="13" t="s">
        <v>1543</v>
      </c>
      <c r="D489" s="237">
        <v>0</v>
      </c>
      <c r="E489" s="14" t="s">
        <v>2284</v>
      </c>
      <c r="F489" s="13"/>
      <c r="G489" s="254"/>
      <c r="H489" s="180"/>
    </row>
    <row r="490" spans="1:9" ht="45">
      <c r="A490" s="8"/>
      <c r="B490" s="2"/>
      <c r="C490" s="13" t="s">
        <v>1544</v>
      </c>
      <c r="D490" s="237">
        <v>0</v>
      </c>
      <c r="E490" s="14" t="s">
        <v>2284</v>
      </c>
      <c r="F490" s="13"/>
      <c r="G490" s="254"/>
      <c r="H490" s="180"/>
    </row>
    <row r="491" spans="1:9" ht="45">
      <c r="A491" s="8"/>
      <c r="B491" s="2"/>
      <c r="C491" s="13" t="s">
        <v>1545</v>
      </c>
      <c r="D491" s="237">
        <v>0</v>
      </c>
      <c r="E491" s="14" t="s">
        <v>2284</v>
      </c>
      <c r="F491" s="13"/>
      <c r="G491" s="254"/>
      <c r="H491" s="180"/>
    </row>
    <row r="492" spans="1:9" ht="30">
      <c r="A492" s="8"/>
      <c r="B492" s="2"/>
      <c r="C492" s="13" t="s">
        <v>1546</v>
      </c>
      <c r="D492" s="237">
        <v>0</v>
      </c>
      <c r="E492" s="14" t="s">
        <v>2284</v>
      </c>
      <c r="F492" s="13"/>
      <c r="G492" s="254"/>
      <c r="H492" s="180"/>
    </row>
    <row r="493" spans="1:9" ht="31.5" hidden="1" customHeight="1">
      <c r="A493" s="102" t="s">
        <v>427</v>
      </c>
      <c r="B493" s="2" t="s">
        <v>428</v>
      </c>
      <c r="C493" s="13"/>
      <c r="D493" s="14"/>
      <c r="E493" s="14"/>
      <c r="F493" s="13"/>
      <c r="G493" s="14"/>
      <c r="H493" s="58"/>
      <c r="I493"/>
    </row>
    <row r="494" spans="1:9" ht="47.25" hidden="1" customHeight="1">
      <c r="A494" s="102" t="s">
        <v>429</v>
      </c>
      <c r="B494" s="6" t="s">
        <v>430</v>
      </c>
      <c r="C494" s="13"/>
      <c r="D494" s="14"/>
      <c r="E494" s="14"/>
      <c r="F494" s="13"/>
      <c r="G494" s="14"/>
      <c r="H494" s="58"/>
      <c r="I494"/>
    </row>
    <row r="495" spans="1:9" ht="31.5" hidden="1" customHeight="1">
      <c r="A495" s="102" t="s">
        <v>431</v>
      </c>
      <c r="B495" s="2" t="s">
        <v>432</v>
      </c>
      <c r="C495" s="13"/>
      <c r="D495" s="14"/>
      <c r="E495" s="14"/>
      <c r="F495" s="13"/>
      <c r="G495" s="14"/>
      <c r="H495" s="58"/>
      <c r="I495"/>
    </row>
    <row r="496" spans="1:9" ht="47.25" hidden="1" customHeight="1">
      <c r="A496" s="102" t="s">
        <v>433</v>
      </c>
      <c r="B496" s="2" t="s">
        <v>434</v>
      </c>
      <c r="C496" s="13"/>
      <c r="D496" s="14"/>
      <c r="E496" s="14"/>
      <c r="F496" s="13"/>
      <c r="G496" s="14"/>
      <c r="H496" s="58"/>
      <c r="I496"/>
    </row>
    <row r="497" spans="1:9" ht="31.5" hidden="1" customHeight="1">
      <c r="A497" s="102" t="s">
        <v>435</v>
      </c>
      <c r="B497" s="4" t="s">
        <v>436</v>
      </c>
      <c r="C497" s="13"/>
      <c r="D497" s="14"/>
      <c r="E497" s="14"/>
      <c r="F497" s="13"/>
      <c r="G497" s="14"/>
      <c r="H497" s="58"/>
      <c r="I497"/>
    </row>
    <row r="498" spans="1:9" ht="31.5" hidden="1" customHeight="1">
      <c r="A498" s="102" t="s">
        <v>437</v>
      </c>
      <c r="B498" s="4" t="s">
        <v>438</v>
      </c>
      <c r="C498" s="13"/>
      <c r="D498" s="14"/>
      <c r="E498" s="14"/>
      <c r="F498" s="13"/>
      <c r="G498" s="14"/>
      <c r="H498" s="58"/>
      <c r="I498"/>
    </row>
    <row r="499" spans="1:9" ht="15.75">
      <c r="A499" s="8" t="s">
        <v>65</v>
      </c>
      <c r="B499" s="251" t="s">
        <v>439</v>
      </c>
      <c r="C499" s="252"/>
      <c r="D499" s="252"/>
      <c r="E499" s="252"/>
      <c r="F499" s="252"/>
      <c r="G499" s="278"/>
      <c r="H499" s="180">
        <f>SUM(D500:D512)</f>
        <v>0</v>
      </c>
      <c r="I499" s="165">
        <f>COUNT(D500:D512)*2</f>
        <v>26</v>
      </c>
    </row>
    <row r="500" spans="1:9" ht="45" customHeight="1">
      <c r="A500" s="8" t="s">
        <v>440</v>
      </c>
      <c r="B500" s="2" t="s">
        <v>880</v>
      </c>
      <c r="C500" s="13" t="s">
        <v>881</v>
      </c>
      <c r="D500" s="237">
        <v>0</v>
      </c>
      <c r="E500" s="14" t="s">
        <v>2315</v>
      </c>
      <c r="F500" s="13"/>
      <c r="G500" s="254"/>
      <c r="H500" s="180"/>
    </row>
    <row r="501" spans="1:9" ht="47.25">
      <c r="A501" s="8" t="s">
        <v>441</v>
      </c>
      <c r="B501" s="2" t="s">
        <v>442</v>
      </c>
      <c r="C501" s="23" t="s">
        <v>2198</v>
      </c>
      <c r="D501" s="237">
        <v>0</v>
      </c>
      <c r="E501" s="14" t="s">
        <v>1057</v>
      </c>
      <c r="F501" s="13"/>
      <c r="G501" s="254"/>
      <c r="H501" s="180"/>
    </row>
    <row r="502" spans="1:9" ht="45">
      <c r="A502" s="8"/>
      <c r="B502" s="2"/>
      <c r="C502" s="13" t="s">
        <v>2200</v>
      </c>
      <c r="D502" s="237">
        <v>0</v>
      </c>
      <c r="E502" s="14" t="s">
        <v>1057</v>
      </c>
      <c r="F502" s="13"/>
      <c r="G502" s="254"/>
      <c r="H502" s="180"/>
    </row>
    <row r="503" spans="1:9" ht="45">
      <c r="A503" s="8"/>
      <c r="B503" s="2"/>
      <c r="C503" s="13" t="s">
        <v>2202</v>
      </c>
      <c r="D503" s="237">
        <v>0</v>
      </c>
      <c r="E503" s="14" t="s">
        <v>1057</v>
      </c>
      <c r="F503" s="13"/>
      <c r="G503" s="254"/>
      <c r="H503" s="180"/>
    </row>
    <row r="504" spans="1:9" ht="45">
      <c r="A504" s="8"/>
      <c r="B504" s="2"/>
      <c r="C504" s="13" t="s">
        <v>2201</v>
      </c>
      <c r="D504" s="237">
        <v>0</v>
      </c>
      <c r="E504" s="14" t="s">
        <v>1057</v>
      </c>
      <c r="F504" s="13"/>
      <c r="G504" s="254"/>
      <c r="H504" s="180"/>
    </row>
    <row r="505" spans="1:9" ht="30">
      <c r="A505" s="8"/>
      <c r="B505" s="2"/>
      <c r="C505" s="13" t="s">
        <v>2203</v>
      </c>
      <c r="D505" s="237">
        <v>0</v>
      </c>
      <c r="E505" s="14" t="s">
        <v>1057</v>
      </c>
      <c r="F505" s="13"/>
      <c r="G505" s="254"/>
      <c r="H505" s="180"/>
    </row>
    <row r="506" spans="1:9" ht="45">
      <c r="A506" s="8"/>
      <c r="B506" s="2"/>
      <c r="C506" s="13" t="s">
        <v>2204</v>
      </c>
      <c r="D506" s="237">
        <v>0</v>
      </c>
      <c r="E506" s="14" t="s">
        <v>1057</v>
      </c>
      <c r="F506" s="13"/>
      <c r="G506" s="254"/>
      <c r="H506" s="180"/>
    </row>
    <row r="507" spans="1:9" ht="30">
      <c r="A507" s="8"/>
      <c r="B507" s="2"/>
      <c r="C507" s="13" t="s">
        <v>2205</v>
      </c>
      <c r="D507" s="237">
        <v>0</v>
      </c>
      <c r="E507" s="14" t="s">
        <v>1057</v>
      </c>
      <c r="F507" s="13"/>
      <c r="G507" s="254"/>
      <c r="H507" s="180"/>
    </row>
    <row r="508" spans="1:9" ht="45">
      <c r="A508" s="8"/>
      <c r="B508" s="2"/>
      <c r="C508" s="13" t="s">
        <v>2206</v>
      </c>
      <c r="D508" s="237">
        <v>0</v>
      </c>
      <c r="E508" s="14" t="s">
        <v>1057</v>
      </c>
      <c r="F508" s="13"/>
      <c r="G508" s="254"/>
      <c r="H508" s="180"/>
    </row>
    <row r="509" spans="1:9" ht="30">
      <c r="A509" s="8"/>
      <c r="B509" s="2"/>
      <c r="C509" s="13" t="s">
        <v>2207</v>
      </c>
      <c r="D509" s="237">
        <v>0</v>
      </c>
      <c r="E509" s="14" t="s">
        <v>1057</v>
      </c>
      <c r="F509" s="13"/>
      <c r="G509" s="254"/>
      <c r="H509" s="180"/>
    </row>
    <row r="510" spans="1:9" ht="45">
      <c r="A510" s="8"/>
      <c r="B510" s="2"/>
      <c r="C510" s="13" t="s">
        <v>2208</v>
      </c>
      <c r="D510" s="237">
        <v>0</v>
      </c>
      <c r="E510" s="14" t="s">
        <v>1057</v>
      </c>
      <c r="F510" s="13"/>
      <c r="G510" s="254"/>
      <c r="H510" s="180"/>
    </row>
    <row r="511" spans="1:9" ht="31.5">
      <c r="A511" s="8" t="s">
        <v>443</v>
      </c>
      <c r="B511" s="2" t="s">
        <v>883</v>
      </c>
      <c r="C511" s="13" t="s">
        <v>884</v>
      </c>
      <c r="D511" s="237">
        <v>0</v>
      </c>
      <c r="E511" s="14" t="s">
        <v>2291</v>
      </c>
      <c r="F511" s="13"/>
      <c r="G511" s="254"/>
      <c r="H511" s="180"/>
    </row>
    <row r="512" spans="1:9" ht="31.5">
      <c r="A512" s="8" t="s">
        <v>444</v>
      </c>
      <c r="B512" s="2" t="s">
        <v>885</v>
      </c>
      <c r="C512" s="23" t="s">
        <v>1547</v>
      </c>
      <c r="D512" s="237">
        <v>0</v>
      </c>
      <c r="E512" s="14" t="s">
        <v>2286</v>
      </c>
      <c r="F512" s="13"/>
      <c r="G512" s="254"/>
      <c r="H512" s="180"/>
    </row>
    <row r="513" spans="1:9" ht="18.75">
      <c r="A513" s="8"/>
      <c r="B513" s="302" t="s">
        <v>445</v>
      </c>
      <c r="C513" s="303"/>
      <c r="D513" s="303"/>
      <c r="E513" s="303"/>
      <c r="F513" s="303"/>
      <c r="G513" s="304"/>
      <c r="H513" s="180">
        <f>H514+H522+H529</f>
        <v>0</v>
      </c>
      <c r="I513" s="180">
        <f>I514+I522+I529</f>
        <v>30</v>
      </c>
    </row>
    <row r="514" spans="1:9">
      <c r="A514" s="8" t="s">
        <v>66</v>
      </c>
      <c r="B514" s="213" t="s">
        <v>67</v>
      </c>
      <c r="C514" s="214"/>
      <c r="D514" s="214"/>
      <c r="E514" s="214"/>
      <c r="F514" s="214"/>
      <c r="G514" s="279"/>
      <c r="H514" s="180">
        <f>SUM(D515:D520)</f>
        <v>0</v>
      </c>
      <c r="I514" s="165">
        <f>COUNT(D515:D520)*2</f>
        <v>12</v>
      </c>
    </row>
    <row r="515" spans="1:9" ht="30">
      <c r="A515" s="8" t="s">
        <v>446</v>
      </c>
      <c r="B515" s="41" t="s">
        <v>888</v>
      </c>
      <c r="C515" s="27" t="s">
        <v>1548</v>
      </c>
      <c r="D515" s="237">
        <v>0</v>
      </c>
      <c r="E515" s="14" t="s">
        <v>2290</v>
      </c>
      <c r="F515" s="13"/>
      <c r="G515" s="254"/>
      <c r="H515" s="180"/>
    </row>
    <row r="516" spans="1:9" ht="30">
      <c r="A516" s="8"/>
      <c r="B516" s="41"/>
      <c r="C516" s="27" t="s">
        <v>1549</v>
      </c>
      <c r="D516" s="237">
        <v>0</v>
      </c>
      <c r="E516" s="14" t="s">
        <v>2290</v>
      </c>
      <c r="F516" s="13"/>
      <c r="G516" s="254"/>
      <c r="H516" s="180"/>
    </row>
    <row r="517" spans="1:9" ht="30">
      <c r="A517" s="8"/>
      <c r="B517" s="41"/>
      <c r="C517" s="27" t="s">
        <v>2468</v>
      </c>
      <c r="D517" s="237">
        <v>0</v>
      </c>
      <c r="E517" s="14" t="s">
        <v>2290</v>
      </c>
      <c r="F517" s="13"/>
      <c r="G517" s="254"/>
      <c r="H517" s="180"/>
    </row>
    <row r="518" spans="1:9" ht="30">
      <c r="A518" s="8"/>
      <c r="B518" s="41"/>
      <c r="C518" s="93" t="s">
        <v>2469</v>
      </c>
      <c r="D518" s="237">
        <v>0</v>
      </c>
      <c r="E518" s="14" t="s">
        <v>2290</v>
      </c>
      <c r="F518" s="13"/>
      <c r="G518" s="254"/>
      <c r="H518" s="180"/>
    </row>
    <row r="519" spans="1:9" ht="30">
      <c r="A519" s="8"/>
      <c r="B519" s="41"/>
      <c r="C519" s="27" t="s">
        <v>1550</v>
      </c>
      <c r="D519" s="237">
        <v>0</v>
      </c>
      <c r="E519" s="14" t="s">
        <v>2290</v>
      </c>
      <c r="F519" s="13"/>
      <c r="G519" s="254"/>
      <c r="H519" s="180"/>
    </row>
    <row r="520" spans="1:9" ht="30">
      <c r="A520" s="8"/>
      <c r="B520" s="41"/>
      <c r="C520" s="27" t="s">
        <v>2479</v>
      </c>
      <c r="D520" s="237">
        <v>0</v>
      </c>
      <c r="E520" s="14" t="s">
        <v>2290</v>
      </c>
      <c r="F520" s="13"/>
      <c r="G520" s="254"/>
      <c r="H520" s="180"/>
    </row>
    <row r="521" spans="1:9" ht="45" hidden="1" customHeight="1">
      <c r="A521" s="102" t="s">
        <v>447</v>
      </c>
      <c r="B521" s="41" t="s">
        <v>890</v>
      </c>
      <c r="C521" s="13"/>
      <c r="D521" s="14"/>
      <c r="E521" s="14"/>
      <c r="F521" s="13"/>
      <c r="G521" s="14"/>
      <c r="H521" s="58"/>
      <c r="I521"/>
    </row>
    <row r="522" spans="1:9">
      <c r="A522" s="8" t="s">
        <v>68</v>
      </c>
      <c r="B522" s="213" t="s">
        <v>448</v>
      </c>
      <c r="C522" s="214"/>
      <c r="D522" s="214"/>
      <c r="E522" s="214"/>
      <c r="F522" s="214"/>
      <c r="G522" s="279"/>
      <c r="H522" s="180">
        <f>SUM(D523:D527)</f>
        <v>0</v>
      </c>
      <c r="I522" s="165">
        <f>COUNT(D523:D527)*2</f>
        <v>10</v>
      </c>
    </row>
    <row r="523" spans="1:9" ht="30">
      <c r="A523" s="8" t="s">
        <v>449</v>
      </c>
      <c r="B523" s="41" t="s">
        <v>891</v>
      </c>
      <c r="C523" s="27" t="s">
        <v>2470</v>
      </c>
      <c r="D523" s="237">
        <v>0</v>
      </c>
      <c r="E523" s="14" t="s">
        <v>2290</v>
      </c>
      <c r="F523" s="13"/>
      <c r="G523" s="254"/>
      <c r="H523" s="180"/>
    </row>
    <row r="524" spans="1:9" ht="30">
      <c r="A524" s="8"/>
      <c r="B524" s="41"/>
      <c r="C524" s="27" t="s">
        <v>2471</v>
      </c>
      <c r="D524" s="237">
        <v>0</v>
      </c>
      <c r="E524" s="14" t="s">
        <v>2290</v>
      </c>
      <c r="F524" s="13"/>
      <c r="G524" s="254"/>
      <c r="H524" s="180"/>
    </row>
    <row r="525" spans="1:9" ht="30">
      <c r="A525" s="8"/>
      <c r="B525" s="41"/>
      <c r="C525" s="27" t="s">
        <v>2472</v>
      </c>
      <c r="D525" s="237">
        <v>0</v>
      </c>
      <c r="E525" s="14" t="s">
        <v>2290</v>
      </c>
      <c r="F525" s="13"/>
      <c r="G525" s="254"/>
      <c r="H525" s="180"/>
    </row>
    <row r="526" spans="1:9">
      <c r="A526" s="8"/>
      <c r="B526" s="41"/>
      <c r="C526" s="27" t="s">
        <v>2473</v>
      </c>
      <c r="D526" s="237">
        <v>0</v>
      </c>
      <c r="E526" s="14" t="s">
        <v>2290</v>
      </c>
      <c r="F526" s="13"/>
      <c r="G526" s="254"/>
      <c r="H526" s="180"/>
    </row>
    <row r="527" spans="1:9" ht="30">
      <c r="A527" s="8"/>
      <c r="B527" s="41"/>
      <c r="C527" s="27" t="s">
        <v>2474</v>
      </c>
      <c r="D527" s="237">
        <v>0</v>
      </c>
      <c r="E527" s="14" t="s">
        <v>2290</v>
      </c>
      <c r="F527" s="13"/>
      <c r="G527" s="254"/>
      <c r="H527" s="180"/>
    </row>
    <row r="528" spans="1:9" ht="45" hidden="1" customHeight="1">
      <c r="A528" s="102" t="s">
        <v>450</v>
      </c>
      <c r="B528" s="41" t="s">
        <v>893</v>
      </c>
      <c r="C528" s="36"/>
      <c r="D528" s="14"/>
      <c r="E528" s="14"/>
      <c r="F528" s="13"/>
      <c r="G528" s="14"/>
      <c r="H528" s="58"/>
      <c r="I528"/>
    </row>
    <row r="529" spans="1:9">
      <c r="A529" s="8" t="s">
        <v>69</v>
      </c>
      <c r="B529" s="213" t="s">
        <v>451</v>
      </c>
      <c r="C529" s="214"/>
      <c r="D529" s="214"/>
      <c r="E529" s="214"/>
      <c r="F529" s="214"/>
      <c r="G529" s="279"/>
      <c r="H529" s="180">
        <f>SUM(D530:D533)</f>
        <v>0</v>
      </c>
      <c r="I529" s="165">
        <f>COUNT(D530:D533)*2</f>
        <v>8</v>
      </c>
    </row>
    <row r="530" spans="1:9" ht="30">
      <c r="A530" s="8" t="s">
        <v>452</v>
      </c>
      <c r="B530" s="41" t="s">
        <v>894</v>
      </c>
      <c r="C530" s="27" t="s">
        <v>2475</v>
      </c>
      <c r="D530" s="237">
        <v>0</v>
      </c>
      <c r="E530" s="14" t="s">
        <v>2290</v>
      </c>
      <c r="F530" s="13"/>
      <c r="G530" s="254"/>
      <c r="H530" s="180"/>
    </row>
    <row r="531" spans="1:9" ht="30">
      <c r="A531" s="8"/>
      <c r="B531" s="41"/>
      <c r="C531" s="16" t="s">
        <v>1551</v>
      </c>
      <c r="D531" s="237">
        <v>0</v>
      </c>
      <c r="E531" s="14" t="s">
        <v>2290</v>
      </c>
      <c r="F531" s="13"/>
      <c r="G531" s="254"/>
      <c r="H531" s="180"/>
    </row>
    <row r="532" spans="1:9" ht="30">
      <c r="A532" s="8"/>
      <c r="B532" s="41"/>
      <c r="C532" s="100" t="s">
        <v>1552</v>
      </c>
      <c r="D532" s="237">
        <v>0</v>
      </c>
      <c r="E532" s="14" t="s">
        <v>2290</v>
      </c>
      <c r="F532" s="13"/>
      <c r="G532" s="254"/>
      <c r="H532" s="180"/>
    </row>
    <row r="533" spans="1:9" ht="45">
      <c r="A533" s="8"/>
      <c r="B533" s="41"/>
      <c r="C533" s="16" t="s">
        <v>1553</v>
      </c>
      <c r="D533" s="237">
        <v>0</v>
      </c>
      <c r="E533" s="14" t="s">
        <v>2290</v>
      </c>
      <c r="F533" s="13"/>
      <c r="G533" s="254"/>
      <c r="H533" s="180"/>
    </row>
    <row r="534" spans="1:9" ht="45" hidden="1">
      <c r="A534" s="102" t="s">
        <v>453</v>
      </c>
      <c r="B534" s="41" t="s">
        <v>896</v>
      </c>
      <c r="C534" s="13"/>
      <c r="D534" s="14"/>
      <c r="E534" s="14"/>
      <c r="F534" s="13"/>
      <c r="G534" s="14"/>
      <c r="H534" s="58"/>
      <c r="I534"/>
    </row>
    <row r="535" spans="1:9" hidden="1">
      <c r="A535" s="102" t="s">
        <v>70</v>
      </c>
      <c r="B535" s="296" t="s">
        <v>454</v>
      </c>
      <c r="C535" s="297"/>
      <c r="D535" s="297"/>
      <c r="E535" s="297"/>
      <c r="F535" s="297"/>
      <c r="G535" s="334"/>
      <c r="H535" s="58"/>
      <c r="I535"/>
    </row>
    <row r="536" spans="1:9" ht="30" hidden="1">
      <c r="A536" s="102" t="s">
        <v>455</v>
      </c>
      <c r="B536" s="41" t="s">
        <v>897</v>
      </c>
      <c r="C536" s="13"/>
      <c r="D536" s="14"/>
      <c r="E536" s="14"/>
      <c r="F536" s="13"/>
      <c r="G536" s="14"/>
      <c r="H536" s="58"/>
      <c r="I536"/>
    </row>
    <row r="537" spans="1:9" ht="45" hidden="1">
      <c r="A537" s="102" t="s">
        <v>456</v>
      </c>
      <c r="B537" s="41" t="s">
        <v>901</v>
      </c>
      <c r="C537" s="13"/>
      <c r="D537" s="14"/>
      <c r="E537" s="14"/>
      <c r="F537" s="13"/>
      <c r="G537" s="14"/>
      <c r="H537" s="58"/>
      <c r="I537"/>
    </row>
    <row r="540" spans="1:9" ht="46.5">
      <c r="A540" s="314" t="s">
        <v>2515</v>
      </c>
      <c r="B540" s="314"/>
      <c r="C540" s="314"/>
    </row>
    <row r="541" spans="1:9" ht="46.5">
      <c r="A541" s="151"/>
      <c r="B541" s="152" t="s">
        <v>2516</v>
      </c>
      <c r="C541" s="153">
        <f>D562</f>
        <v>0</v>
      </c>
    </row>
    <row r="542" spans="1:9" ht="26.25">
      <c r="A542" s="146"/>
      <c r="B542" s="312" t="s">
        <v>2486</v>
      </c>
      <c r="C542" s="313"/>
    </row>
    <row r="543" spans="1:9" ht="21">
      <c r="A543" s="147" t="s">
        <v>2487</v>
      </c>
      <c r="B543" s="148" t="s">
        <v>2488</v>
      </c>
      <c r="C543" s="149">
        <f>D554</f>
        <v>0</v>
      </c>
    </row>
    <row r="544" spans="1:9" ht="21">
      <c r="A544" s="147" t="s">
        <v>2489</v>
      </c>
      <c r="B544" s="148" t="s">
        <v>2490</v>
      </c>
      <c r="C544" s="149">
        <f>D555</f>
        <v>0</v>
      </c>
    </row>
    <row r="545" spans="1:9" ht="21">
      <c r="A545" s="147" t="s">
        <v>2491</v>
      </c>
      <c r="B545" s="148" t="s">
        <v>2492</v>
      </c>
      <c r="C545" s="149">
        <f>D556</f>
        <v>0</v>
      </c>
    </row>
    <row r="546" spans="1:9" ht="21">
      <c r="A546" s="147" t="s">
        <v>2493</v>
      </c>
      <c r="B546" s="148" t="s">
        <v>2494</v>
      </c>
      <c r="C546" s="149">
        <f t="shared" ref="C546:C550" si="0">D557</f>
        <v>0</v>
      </c>
    </row>
    <row r="547" spans="1:9" ht="21">
      <c r="A547" s="147" t="s">
        <v>2495</v>
      </c>
      <c r="B547" s="148" t="s">
        <v>2496</v>
      </c>
      <c r="C547" s="149">
        <f>D558</f>
        <v>0</v>
      </c>
      <c r="G547" s="166">
        <v>0</v>
      </c>
    </row>
    <row r="548" spans="1:9" ht="21">
      <c r="A548" s="147" t="s">
        <v>2497</v>
      </c>
      <c r="B548" s="148" t="s">
        <v>2498</v>
      </c>
      <c r="C548" s="149">
        <f t="shared" si="0"/>
        <v>0</v>
      </c>
      <c r="G548" s="166">
        <v>1</v>
      </c>
    </row>
    <row r="549" spans="1:9" ht="21">
      <c r="A549" s="147" t="s">
        <v>2499</v>
      </c>
      <c r="B549" s="148" t="s">
        <v>2500</v>
      </c>
      <c r="C549" s="149">
        <f t="shared" si="0"/>
        <v>0</v>
      </c>
      <c r="G549" s="166">
        <v>2</v>
      </c>
    </row>
    <row r="550" spans="1:9" ht="21">
      <c r="A550" s="147" t="s">
        <v>2501</v>
      </c>
      <c r="B550" s="148" t="s">
        <v>2502</v>
      </c>
      <c r="C550" s="149">
        <f t="shared" si="0"/>
        <v>0</v>
      </c>
    </row>
    <row r="551" spans="1:9">
      <c r="A551" s="266"/>
      <c r="B551" s="166"/>
      <c r="C551" s="166"/>
      <c r="D551" s="165"/>
    </row>
    <row r="552" spans="1:9">
      <c r="A552" s="217"/>
      <c r="B552" s="218"/>
      <c r="C552" s="218"/>
      <c r="D552" s="182"/>
      <c r="E552" s="216"/>
      <c r="F552" s="205"/>
      <c r="G552" s="166">
        <v>0</v>
      </c>
    </row>
    <row r="553" spans="1:9">
      <c r="A553" s="219"/>
      <c r="B553" s="220" t="s">
        <v>2503</v>
      </c>
      <c r="C553" s="220" t="s">
        <v>2504</v>
      </c>
      <c r="D553" s="220" t="s">
        <v>2505</v>
      </c>
      <c r="E553" s="216"/>
      <c r="F553" s="205"/>
    </row>
    <row r="554" spans="1:9">
      <c r="A554" s="220" t="s">
        <v>2487</v>
      </c>
      <c r="B554" s="220">
        <f>H4</f>
        <v>0</v>
      </c>
      <c r="C554" s="220">
        <f>I4</f>
        <v>106</v>
      </c>
      <c r="D554" s="220">
        <f>B554*100/C554</f>
        <v>0</v>
      </c>
      <c r="E554" s="216"/>
      <c r="F554" s="205"/>
      <c r="G554" s="9">
        <v>1</v>
      </c>
    </row>
    <row r="555" spans="1:9">
      <c r="A555" s="220" t="s">
        <v>2489</v>
      </c>
      <c r="B555" s="220">
        <f>H80</f>
        <v>0</v>
      </c>
      <c r="C555" s="220">
        <f>I80</f>
        <v>14</v>
      </c>
      <c r="D555" s="220">
        <f t="shared" ref="D555:D562" si="1">B555*100/C555</f>
        <v>0</v>
      </c>
      <c r="E555" s="216"/>
      <c r="F555" s="205"/>
      <c r="G555" s="9">
        <v>2</v>
      </c>
    </row>
    <row r="556" spans="1:9" s="74" customFormat="1">
      <c r="A556" s="220" t="s">
        <v>2491</v>
      </c>
      <c r="B556" s="220">
        <f>H111</f>
        <v>0</v>
      </c>
      <c r="C556" s="220">
        <f>I111</f>
        <v>58</v>
      </c>
      <c r="D556" s="190">
        <f>B556*100/C556</f>
        <v>0</v>
      </c>
      <c r="E556" s="216"/>
      <c r="F556" s="205"/>
      <c r="G556" s="155"/>
      <c r="H556" s="182"/>
      <c r="I556" s="182"/>
    </row>
    <row r="557" spans="1:9" s="74" customFormat="1">
      <c r="A557" s="220" t="s">
        <v>2493</v>
      </c>
      <c r="B557" s="220">
        <f>H168</f>
        <v>0</v>
      </c>
      <c r="C557" s="220">
        <f>I168</f>
        <v>56</v>
      </c>
      <c r="D557" s="220">
        <f t="shared" si="1"/>
        <v>0</v>
      </c>
      <c r="E557" s="216"/>
      <c r="F557" s="205"/>
      <c r="G557" s="155"/>
      <c r="H557" s="182"/>
      <c r="I557" s="182"/>
    </row>
    <row r="558" spans="1:9" s="74" customFormat="1">
      <c r="A558" s="220" t="s">
        <v>2495</v>
      </c>
      <c r="B558" s="220">
        <f>H340</f>
        <v>0</v>
      </c>
      <c r="C558" s="220">
        <f>I340</f>
        <v>192</v>
      </c>
      <c r="D558" s="220">
        <f t="shared" si="1"/>
        <v>0</v>
      </c>
      <c r="E558" s="216"/>
      <c r="F558" s="205"/>
      <c r="G558" s="155"/>
      <c r="H558" s="182"/>
      <c r="I558" s="182"/>
    </row>
    <row r="559" spans="1:9">
      <c r="A559" s="220" t="s">
        <v>2497</v>
      </c>
      <c r="B559" s="220">
        <f>H440</f>
        <v>0</v>
      </c>
      <c r="C559" s="220">
        <f>I440</f>
        <v>8</v>
      </c>
      <c r="D559" s="220">
        <f t="shared" si="1"/>
        <v>0</v>
      </c>
      <c r="E559" s="216"/>
      <c r="F559" s="205"/>
    </row>
    <row r="560" spans="1:9" s="74" customFormat="1">
      <c r="A560" s="220" t="s">
        <v>2499</v>
      </c>
      <c r="B560" s="220">
        <f>H465</f>
        <v>0</v>
      </c>
      <c r="C560" s="220">
        <f>I465</f>
        <v>62</v>
      </c>
      <c r="D560" s="220">
        <f t="shared" si="1"/>
        <v>0</v>
      </c>
      <c r="E560" s="216"/>
      <c r="F560" s="206"/>
      <c r="G560" s="155"/>
      <c r="H560" s="182"/>
      <c r="I560" s="182"/>
    </row>
    <row r="561" spans="1:6">
      <c r="A561" s="220" t="s">
        <v>2501</v>
      </c>
      <c r="B561" s="220">
        <f>H513</f>
        <v>0</v>
      </c>
      <c r="C561" s="220">
        <f>I513</f>
        <v>30</v>
      </c>
      <c r="D561" s="220">
        <f t="shared" si="1"/>
        <v>0</v>
      </c>
      <c r="E561" s="216"/>
      <c r="F561" s="205"/>
    </row>
    <row r="562" spans="1:6">
      <c r="A562" s="220" t="s">
        <v>2506</v>
      </c>
      <c r="B562" s="220">
        <f>SUM(B554:B561)</f>
        <v>0</v>
      </c>
      <c r="C562" s="220">
        <f>SUM(C554:C561)</f>
        <v>526</v>
      </c>
      <c r="D562" s="220">
        <f t="shared" si="1"/>
        <v>0</v>
      </c>
      <c r="E562" s="216"/>
      <c r="F562" s="205"/>
    </row>
    <row r="563" spans="1:6">
      <c r="A563" s="182"/>
      <c r="B563" s="218"/>
      <c r="C563" s="218"/>
      <c r="D563" s="182"/>
      <c r="E563" s="216"/>
      <c r="F563" s="205"/>
    </row>
    <row r="564" spans="1:6">
      <c r="A564" s="182"/>
      <c r="B564" s="218"/>
      <c r="C564" s="218"/>
      <c r="D564" s="182"/>
      <c r="E564" s="216"/>
      <c r="F564" s="205"/>
    </row>
    <row r="565" spans="1:6">
      <c r="A565" s="182">
        <v>0</v>
      </c>
      <c r="B565" s="218"/>
      <c r="C565" s="218"/>
      <c r="D565" s="182"/>
      <c r="E565" s="216"/>
      <c r="F565" s="205"/>
    </row>
    <row r="566" spans="1:6">
      <c r="A566" s="182">
        <v>1</v>
      </c>
      <c r="B566" s="218"/>
      <c r="C566" s="218"/>
      <c r="D566" s="182"/>
      <c r="E566" s="216"/>
      <c r="F566" s="205"/>
    </row>
    <row r="567" spans="1:6">
      <c r="A567" s="182">
        <v>2</v>
      </c>
      <c r="B567" s="218"/>
      <c r="C567" s="218"/>
      <c r="D567" s="182"/>
      <c r="E567" s="174"/>
      <c r="F567" s="175"/>
    </row>
    <row r="568" spans="1:6">
      <c r="A568" s="182"/>
      <c r="B568" s="218"/>
      <c r="C568" s="218"/>
      <c r="D568" s="182"/>
    </row>
  </sheetData>
  <protectedRanges>
    <protectedRange sqref="G26:G533" name="Range2"/>
    <protectedRange sqref="D26:D533" name="Range1"/>
  </protectedRanges>
  <autoFilter ref="A3:G537">
    <filterColumn colId="0">
      <colorFilter dxfId="1"/>
    </filterColumn>
  </autoFilter>
  <mergeCells count="14">
    <mergeCell ref="B535:G535"/>
    <mergeCell ref="B542:C542"/>
    <mergeCell ref="A540:C540"/>
    <mergeCell ref="A1:G1"/>
    <mergeCell ref="A2:G2"/>
    <mergeCell ref="B4:G4"/>
    <mergeCell ref="B340:G340"/>
    <mergeCell ref="B465:G465"/>
    <mergeCell ref="B513:G513"/>
    <mergeCell ref="B440:G440"/>
    <mergeCell ref="B250:G250"/>
    <mergeCell ref="B168:G168"/>
    <mergeCell ref="B80:G80"/>
    <mergeCell ref="B111:G111"/>
  </mergeCells>
  <dataValidations count="3">
    <dataValidation type="list" allowBlank="1" showInputMessage="1" showErrorMessage="1" error="Re-enter 0,1 or 2" sqref="D557:D1048576 F560 D534:D555 D1:D3 D5:D25">
      <formula1>"0"</formula1>
    </dataValidation>
    <dataValidation type="list" allowBlank="1" showInputMessage="1" showErrorMessage="1" sqref="A551:A553">
      <formula1>$A$551:$A$553</formula1>
    </dataValidation>
    <dataValidation type="list" allowBlank="1" showInputMessage="1" showErrorMessage="1" error="Re-enter 0,1 or 2" sqref="D441:D464 D514:D533 D466:D512 D341:D439 D251:D339 D169:D249 D26:D79 D81:D110 D112:D167">
      <formula1>$A$565:$A$567</formula1>
    </dataValidation>
  </dataValidations>
  <pageMargins left="0.7" right="0.7" top="0.75" bottom="0.75" header="0.3" footer="0.3"/>
  <pageSetup scale="54"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sheetPr filterMode="1"/>
  <dimension ref="A1:AF576"/>
  <sheetViews>
    <sheetView showGridLines="0" tabSelected="1" zoomScaleNormal="100" zoomScaleSheetLayoutView="100" workbookViewId="0">
      <selection activeCell="F522" sqref="F522"/>
    </sheetView>
  </sheetViews>
  <sheetFormatPr defaultColWidth="8.85546875" defaultRowHeight="15"/>
  <cols>
    <col min="1" max="1" width="16.7109375" customWidth="1"/>
    <col min="2" max="2" width="32.42578125" style="9" customWidth="1"/>
    <col min="3" max="3" width="28.28515625" customWidth="1"/>
    <col min="4" max="4" width="12.7109375" style="191" customWidth="1"/>
    <col min="5" max="5" width="12.140625" customWidth="1"/>
    <col min="6" max="6" width="26.5703125" customWidth="1"/>
    <col min="7" max="7" width="22.140625" customWidth="1"/>
    <col min="8" max="9" width="8.85546875" style="280"/>
    <col min="10" max="16384" width="8.85546875" style="281"/>
  </cols>
  <sheetData>
    <row r="1" spans="1:9" ht="18.75">
      <c r="A1" s="315" t="s">
        <v>457</v>
      </c>
      <c r="B1" s="315"/>
      <c r="C1" s="315"/>
      <c r="D1" s="315"/>
      <c r="E1" s="315"/>
      <c r="F1" s="315"/>
      <c r="G1" s="315"/>
    </row>
    <row r="2" spans="1:9" ht="18.75">
      <c r="A2" s="315" t="s">
        <v>1554</v>
      </c>
      <c r="B2" s="315"/>
      <c r="C2" s="315"/>
      <c r="D2" s="315"/>
      <c r="E2" s="315"/>
      <c r="F2" s="315"/>
      <c r="G2" s="315"/>
    </row>
    <row r="3" spans="1:9" ht="30">
      <c r="A3" s="11" t="s">
        <v>459</v>
      </c>
      <c r="B3" s="11" t="s">
        <v>2586</v>
      </c>
      <c r="C3" s="12" t="s">
        <v>460</v>
      </c>
      <c r="D3" s="12" t="s">
        <v>461</v>
      </c>
      <c r="E3" s="66" t="s">
        <v>903</v>
      </c>
      <c r="F3" s="12" t="s">
        <v>463</v>
      </c>
      <c r="G3" s="12" t="s">
        <v>464</v>
      </c>
    </row>
    <row r="4" spans="1:9" ht="18.75">
      <c r="A4" s="8"/>
      <c r="B4" s="318" t="s">
        <v>465</v>
      </c>
      <c r="C4" s="319"/>
      <c r="D4" s="319"/>
      <c r="E4" s="319"/>
      <c r="F4" s="319"/>
      <c r="G4" s="304"/>
      <c r="H4" s="280">
        <f>H5</f>
        <v>0</v>
      </c>
      <c r="I4" s="280">
        <f>I5</f>
        <v>18</v>
      </c>
    </row>
    <row r="5" spans="1:9" ht="15.75">
      <c r="A5" s="8" t="s">
        <v>0</v>
      </c>
      <c r="B5" s="320" t="s">
        <v>71</v>
      </c>
      <c r="C5" s="321"/>
      <c r="D5" s="321"/>
      <c r="E5" s="321"/>
      <c r="F5" s="321"/>
      <c r="G5" s="301"/>
      <c r="H5" s="280">
        <f>SUM(D22:D30)</f>
        <v>0</v>
      </c>
      <c r="I5" s="280">
        <f>COUNT(D22:D30)*2</f>
        <v>18</v>
      </c>
    </row>
    <row r="6" spans="1:9" customFormat="1" ht="31.5" hidden="1">
      <c r="A6" s="98" t="s">
        <v>72</v>
      </c>
      <c r="B6" s="2" t="s">
        <v>73</v>
      </c>
      <c r="C6" s="13"/>
      <c r="D6" s="13"/>
      <c r="E6" s="13"/>
      <c r="F6" s="13"/>
      <c r="G6" s="13"/>
    </row>
    <row r="7" spans="1:9" customFormat="1" ht="31.5" hidden="1">
      <c r="A7" s="98" t="s">
        <v>74</v>
      </c>
      <c r="B7" s="2" t="s">
        <v>75</v>
      </c>
      <c r="C7" s="13"/>
      <c r="D7" s="13"/>
      <c r="E7" s="13"/>
      <c r="F7" s="13"/>
      <c r="G7" s="13"/>
    </row>
    <row r="8" spans="1:9" customFormat="1" ht="31.5" hidden="1">
      <c r="A8" s="98" t="s">
        <v>76</v>
      </c>
      <c r="B8" s="2" t="s">
        <v>77</v>
      </c>
      <c r="C8" s="13"/>
      <c r="D8" s="13"/>
      <c r="E8" s="13"/>
      <c r="F8" s="13"/>
      <c r="G8" s="13"/>
    </row>
    <row r="9" spans="1:9" customFormat="1" ht="31.5" hidden="1">
      <c r="A9" s="98" t="s">
        <v>78</v>
      </c>
      <c r="B9" s="2" t="s">
        <v>472</v>
      </c>
      <c r="C9" s="13"/>
      <c r="D9" s="13"/>
      <c r="E9" s="13"/>
      <c r="F9" s="13"/>
      <c r="G9" s="13"/>
    </row>
    <row r="10" spans="1:9" customFormat="1" ht="63" hidden="1">
      <c r="A10" s="98" t="s">
        <v>79</v>
      </c>
      <c r="B10" s="3" t="s">
        <v>476</v>
      </c>
      <c r="C10" s="13"/>
      <c r="D10" s="13"/>
      <c r="E10" s="13"/>
      <c r="F10" s="13"/>
      <c r="G10" s="13"/>
    </row>
    <row r="11" spans="1:9" customFormat="1" ht="15.75" hidden="1">
      <c r="A11" s="98" t="s">
        <v>1</v>
      </c>
      <c r="B11" s="320" t="s">
        <v>80</v>
      </c>
      <c r="C11" s="321"/>
      <c r="D11" s="321"/>
      <c r="E11" s="321"/>
      <c r="F11" s="321"/>
      <c r="G11" s="301"/>
    </row>
    <row r="12" spans="1:9" customFormat="1" ht="31.5" hidden="1">
      <c r="A12" s="98" t="s">
        <v>81</v>
      </c>
      <c r="B12" s="4" t="s">
        <v>478</v>
      </c>
      <c r="C12" s="13"/>
      <c r="D12" s="13"/>
      <c r="E12" s="13"/>
      <c r="F12" s="13"/>
      <c r="G12" s="13"/>
    </row>
    <row r="13" spans="1:9" customFormat="1" ht="31.5" hidden="1">
      <c r="A13" s="98" t="s">
        <v>82</v>
      </c>
      <c r="B13" s="4" t="s">
        <v>484</v>
      </c>
      <c r="C13" s="13"/>
      <c r="D13" s="13"/>
      <c r="E13" s="13"/>
      <c r="F13" s="13"/>
      <c r="G13" s="13"/>
    </row>
    <row r="14" spans="1:9" customFormat="1" ht="31.5" hidden="1">
      <c r="A14" s="98" t="s">
        <v>83</v>
      </c>
      <c r="B14" s="4" t="s">
        <v>908</v>
      </c>
      <c r="C14" s="13"/>
      <c r="D14" s="13"/>
      <c r="E14" s="13"/>
      <c r="F14" s="13"/>
      <c r="G14" s="13"/>
    </row>
    <row r="15" spans="1:9" customFormat="1" ht="31.5" hidden="1">
      <c r="A15" s="98" t="s">
        <v>84</v>
      </c>
      <c r="B15" s="4" t="s">
        <v>488</v>
      </c>
      <c r="C15" s="13"/>
      <c r="D15" s="13"/>
      <c r="E15" s="13"/>
      <c r="F15" s="13"/>
      <c r="G15" s="13"/>
    </row>
    <row r="16" spans="1:9" customFormat="1" ht="31.5" hidden="1">
      <c r="A16" s="98" t="s">
        <v>85</v>
      </c>
      <c r="B16" s="4" t="s">
        <v>490</v>
      </c>
      <c r="C16" s="13"/>
      <c r="D16" s="13"/>
      <c r="E16" s="13"/>
      <c r="F16" s="13"/>
      <c r="G16" s="13"/>
    </row>
    <row r="17" spans="1:32" customFormat="1" ht="15.75" hidden="1">
      <c r="A17" s="98" t="s">
        <v>2</v>
      </c>
      <c r="B17" s="320" t="s">
        <v>2022</v>
      </c>
      <c r="C17" s="321"/>
      <c r="D17" s="321"/>
      <c r="E17" s="321"/>
      <c r="F17" s="321"/>
      <c r="G17" s="301"/>
    </row>
    <row r="18" spans="1:32" customFormat="1" ht="31.5" hidden="1">
      <c r="A18" s="98" t="s">
        <v>86</v>
      </c>
      <c r="B18" s="4" t="s">
        <v>87</v>
      </c>
      <c r="C18" s="13"/>
      <c r="D18" s="13"/>
      <c r="E18" s="13"/>
      <c r="F18" s="13"/>
      <c r="G18" s="13"/>
    </row>
    <row r="19" spans="1:32" customFormat="1" ht="31.5" hidden="1">
      <c r="A19" s="98" t="s">
        <v>88</v>
      </c>
      <c r="B19" s="4" t="s">
        <v>89</v>
      </c>
      <c r="C19" s="13"/>
      <c r="D19" s="13"/>
      <c r="E19" s="13"/>
      <c r="F19" s="13"/>
      <c r="G19" s="13"/>
    </row>
    <row r="20" spans="1:32" customFormat="1" ht="31.5" hidden="1">
      <c r="A20" s="98" t="s">
        <v>90</v>
      </c>
      <c r="B20" s="4" t="s">
        <v>91</v>
      </c>
      <c r="C20" s="13"/>
      <c r="D20" s="13"/>
      <c r="E20" s="13"/>
      <c r="F20" s="13"/>
      <c r="G20" s="13"/>
    </row>
    <row r="21" spans="1:32" customFormat="1" ht="31.5" hidden="1">
      <c r="A21" s="98" t="s">
        <v>92</v>
      </c>
      <c r="B21" s="4" t="s">
        <v>93</v>
      </c>
      <c r="C21" s="13"/>
      <c r="D21" s="13"/>
      <c r="E21" s="13"/>
      <c r="F21" s="13"/>
      <c r="G21" s="13"/>
    </row>
    <row r="22" spans="1:32" ht="31.5">
      <c r="A22" s="8" t="s">
        <v>94</v>
      </c>
      <c r="B22" s="90" t="s">
        <v>497</v>
      </c>
      <c r="C22" s="49" t="s">
        <v>1983</v>
      </c>
      <c r="D22" s="345">
        <v>0</v>
      </c>
      <c r="E22" s="49" t="s">
        <v>1057</v>
      </c>
      <c r="F22" s="49"/>
      <c r="G22" s="253"/>
    </row>
    <row r="23" spans="1:32" s="284" customFormat="1" ht="75">
      <c r="A23" s="8" t="s">
        <v>2023</v>
      </c>
      <c r="B23" s="4" t="s">
        <v>2026</v>
      </c>
      <c r="C23" s="13" t="s">
        <v>2027</v>
      </c>
      <c r="D23" s="231">
        <v>0</v>
      </c>
      <c r="E23" s="49" t="s">
        <v>1057</v>
      </c>
      <c r="F23" s="13" t="s">
        <v>2032</v>
      </c>
      <c r="G23" s="254"/>
      <c r="H23" s="282"/>
      <c r="I23" s="282"/>
      <c r="J23" s="283"/>
      <c r="K23" s="283"/>
      <c r="L23" s="283"/>
      <c r="M23" s="283"/>
      <c r="N23" s="283"/>
      <c r="O23" s="283"/>
      <c r="P23" s="283"/>
      <c r="Q23" s="283"/>
      <c r="R23" s="283"/>
      <c r="S23" s="283"/>
      <c r="T23" s="283"/>
      <c r="U23" s="283"/>
      <c r="V23" s="283"/>
      <c r="W23" s="283"/>
      <c r="X23" s="283"/>
      <c r="Y23" s="283"/>
      <c r="Z23" s="283"/>
      <c r="AA23" s="283"/>
      <c r="AB23" s="283"/>
      <c r="AC23" s="283"/>
      <c r="AD23" s="283"/>
      <c r="AE23" s="283"/>
      <c r="AF23" s="283"/>
    </row>
    <row r="24" spans="1:32" s="283" customFormat="1" ht="60">
      <c r="A24" s="8"/>
      <c r="B24" s="4"/>
      <c r="C24" s="13" t="s">
        <v>2028</v>
      </c>
      <c r="D24" s="231">
        <v>0</v>
      </c>
      <c r="E24" s="49" t="s">
        <v>1057</v>
      </c>
      <c r="F24" s="13" t="s">
        <v>2029</v>
      </c>
      <c r="G24" s="255"/>
      <c r="H24" s="282"/>
      <c r="I24" s="282"/>
    </row>
    <row r="25" spans="1:32" s="283" customFormat="1" ht="30">
      <c r="A25" s="8"/>
      <c r="B25" s="4"/>
      <c r="C25" s="13" t="s">
        <v>2030</v>
      </c>
      <c r="D25" s="231">
        <v>0</v>
      </c>
      <c r="E25" s="49" t="s">
        <v>1057</v>
      </c>
      <c r="F25" s="13" t="s">
        <v>2031</v>
      </c>
      <c r="G25" s="255"/>
      <c r="H25" s="282"/>
      <c r="I25" s="282"/>
    </row>
    <row r="26" spans="1:32" s="283" customFormat="1" ht="60">
      <c r="A26" s="8"/>
      <c r="B26" s="4"/>
      <c r="C26" s="13" t="s">
        <v>2033</v>
      </c>
      <c r="D26" s="231">
        <v>0</v>
      </c>
      <c r="E26" s="49" t="s">
        <v>1057</v>
      </c>
      <c r="F26" s="13" t="s">
        <v>2034</v>
      </c>
      <c r="G26" s="255"/>
      <c r="H26" s="282"/>
      <c r="I26" s="282"/>
    </row>
    <row r="27" spans="1:32" s="283" customFormat="1" ht="30">
      <c r="A27" s="8"/>
      <c r="B27" s="4"/>
      <c r="C27" s="13" t="s">
        <v>2035</v>
      </c>
      <c r="D27" s="231">
        <v>0</v>
      </c>
      <c r="E27" s="49" t="s">
        <v>1057</v>
      </c>
      <c r="F27" s="13"/>
      <c r="G27" s="255"/>
      <c r="H27" s="282"/>
      <c r="I27" s="282"/>
    </row>
    <row r="28" spans="1:32" s="283" customFormat="1" ht="31.5">
      <c r="A28" s="8" t="s">
        <v>2024</v>
      </c>
      <c r="B28" s="4" t="s">
        <v>2025</v>
      </c>
      <c r="C28" s="13" t="s">
        <v>2036</v>
      </c>
      <c r="D28" s="231">
        <v>0</v>
      </c>
      <c r="E28" s="49" t="s">
        <v>1057</v>
      </c>
      <c r="F28" s="13"/>
      <c r="G28" s="254"/>
      <c r="H28" s="282"/>
      <c r="I28" s="282"/>
    </row>
    <row r="29" spans="1:32" s="283" customFormat="1" ht="30">
      <c r="A29" s="124"/>
      <c r="B29" s="4"/>
      <c r="C29" s="13" t="s">
        <v>2037</v>
      </c>
      <c r="D29" s="231">
        <v>0</v>
      </c>
      <c r="E29" s="49" t="s">
        <v>1057</v>
      </c>
      <c r="F29" s="13"/>
      <c r="G29" s="254" t="s">
        <v>2609</v>
      </c>
      <c r="H29" s="282"/>
      <c r="I29" s="282"/>
    </row>
    <row r="30" spans="1:32" s="283" customFormat="1" ht="30">
      <c r="A30" s="124"/>
      <c r="B30" s="4"/>
      <c r="C30" s="13" t="s">
        <v>2038</v>
      </c>
      <c r="D30" s="231">
        <v>0</v>
      </c>
      <c r="E30" s="49" t="s">
        <v>1057</v>
      </c>
      <c r="F30" s="13"/>
      <c r="G30" s="254" t="s">
        <v>2610</v>
      </c>
      <c r="H30" s="282"/>
      <c r="I30" s="282"/>
    </row>
    <row r="31" spans="1:32" customFormat="1" ht="15.75" hidden="1">
      <c r="A31" s="130" t="s">
        <v>3</v>
      </c>
      <c r="B31" s="327" t="s">
        <v>4</v>
      </c>
      <c r="C31" s="328"/>
      <c r="D31" s="328"/>
      <c r="E31" s="328"/>
      <c r="F31" s="328"/>
      <c r="G31" s="329"/>
    </row>
    <row r="32" spans="1:32" customFormat="1" ht="63" hidden="1">
      <c r="A32" s="98" t="s">
        <v>95</v>
      </c>
      <c r="B32" s="5" t="s">
        <v>96</v>
      </c>
      <c r="C32" s="13"/>
      <c r="D32" s="13"/>
      <c r="E32" s="13"/>
      <c r="F32" s="13"/>
      <c r="G32" s="13"/>
    </row>
    <row r="33" spans="1:9" customFormat="1" ht="63" hidden="1">
      <c r="A33" s="98" t="s">
        <v>97</v>
      </c>
      <c r="B33" s="5" t="s">
        <v>98</v>
      </c>
      <c r="C33" s="13"/>
      <c r="D33" s="13"/>
      <c r="E33" s="13"/>
      <c r="F33" s="13"/>
      <c r="G33" s="13"/>
    </row>
    <row r="34" spans="1:9" customFormat="1" ht="63" hidden="1">
      <c r="A34" s="98" t="s">
        <v>99</v>
      </c>
      <c r="B34" s="5" t="s">
        <v>100</v>
      </c>
      <c r="C34" s="13"/>
      <c r="D34" s="13"/>
      <c r="E34" s="13"/>
      <c r="F34" s="13"/>
      <c r="G34" s="13"/>
    </row>
    <row r="35" spans="1:9" customFormat="1" ht="47.25" hidden="1">
      <c r="A35" s="98" t="s">
        <v>101</v>
      </c>
      <c r="B35" s="5" t="s">
        <v>102</v>
      </c>
      <c r="C35" s="13"/>
      <c r="D35" s="13"/>
      <c r="E35" s="13"/>
      <c r="F35" s="13"/>
      <c r="G35" s="13"/>
    </row>
    <row r="36" spans="1:9" customFormat="1" ht="63" hidden="1">
      <c r="A36" s="98" t="s">
        <v>103</v>
      </c>
      <c r="B36" s="5" t="s">
        <v>104</v>
      </c>
      <c r="C36" s="13"/>
      <c r="D36" s="13"/>
      <c r="E36" s="13"/>
      <c r="F36" s="13"/>
      <c r="G36" s="13"/>
    </row>
    <row r="37" spans="1:9" customFormat="1" ht="47.25" hidden="1">
      <c r="A37" s="98" t="s">
        <v>105</v>
      </c>
      <c r="B37" s="5" t="s">
        <v>106</v>
      </c>
      <c r="C37" s="13"/>
      <c r="D37" s="13"/>
      <c r="E37" s="13"/>
      <c r="F37" s="13"/>
      <c r="G37" s="13"/>
    </row>
    <row r="38" spans="1:9" customFormat="1" ht="63" hidden="1">
      <c r="A38" s="98" t="s">
        <v>107</v>
      </c>
      <c r="B38" s="5" t="s">
        <v>108</v>
      </c>
      <c r="C38" s="13"/>
      <c r="D38" s="13"/>
      <c r="E38" s="13"/>
      <c r="F38" s="13"/>
      <c r="G38" s="13"/>
    </row>
    <row r="39" spans="1:9" customFormat="1" ht="94.5" hidden="1">
      <c r="A39" s="98" t="s">
        <v>109</v>
      </c>
      <c r="B39" s="5" t="s">
        <v>110</v>
      </c>
      <c r="C39" s="13"/>
      <c r="D39" s="13"/>
      <c r="E39" s="13"/>
      <c r="F39" s="13"/>
      <c r="G39" s="13"/>
    </row>
    <row r="40" spans="1:9" customFormat="1" ht="63" hidden="1">
      <c r="A40" s="98" t="s">
        <v>111</v>
      </c>
      <c r="B40" s="5" t="s">
        <v>498</v>
      </c>
      <c r="C40" s="13"/>
      <c r="D40" s="13"/>
      <c r="E40" s="13"/>
      <c r="F40" s="13"/>
      <c r="G40" s="13"/>
    </row>
    <row r="41" spans="1:9" customFormat="1" ht="63" hidden="1">
      <c r="A41" s="98" t="s">
        <v>112</v>
      </c>
      <c r="B41" s="5" t="s">
        <v>911</v>
      </c>
      <c r="C41" s="13"/>
      <c r="D41" s="13"/>
      <c r="E41" s="13"/>
      <c r="F41" s="13"/>
      <c r="G41" s="13"/>
    </row>
    <row r="42" spans="1:9" customFormat="1" ht="31.5" hidden="1">
      <c r="A42" s="98" t="s">
        <v>114</v>
      </c>
      <c r="B42" s="5" t="s">
        <v>819</v>
      </c>
      <c r="C42" s="13"/>
      <c r="D42" s="13"/>
      <c r="E42" s="13"/>
      <c r="F42" s="13"/>
      <c r="G42" s="13"/>
    </row>
    <row r="43" spans="1:9" customFormat="1" ht="47.25" hidden="1">
      <c r="A43" s="98" t="s">
        <v>116</v>
      </c>
      <c r="B43" s="5" t="s">
        <v>499</v>
      </c>
      <c r="C43" s="13"/>
      <c r="D43" s="13"/>
      <c r="E43" s="13"/>
      <c r="F43" s="13"/>
      <c r="G43" s="13"/>
    </row>
    <row r="44" spans="1:9" customFormat="1" ht="47.25" hidden="1">
      <c r="A44" s="98" t="s">
        <v>117</v>
      </c>
      <c r="B44" s="5" t="s">
        <v>820</v>
      </c>
      <c r="C44" s="13"/>
      <c r="D44" s="13"/>
      <c r="E44" s="13"/>
      <c r="F44" s="13"/>
      <c r="G44" s="13"/>
    </row>
    <row r="45" spans="1:9" customFormat="1" ht="47.25" hidden="1">
      <c r="A45" s="98" t="s">
        <v>119</v>
      </c>
      <c r="B45" s="5" t="s">
        <v>500</v>
      </c>
      <c r="C45" s="13"/>
      <c r="D45" s="13"/>
      <c r="E45" s="13"/>
      <c r="F45" s="13"/>
      <c r="G45" s="13"/>
    </row>
    <row r="46" spans="1:9" customFormat="1" ht="45" hidden="1">
      <c r="A46" s="98" t="s">
        <v>120</v>
      </c>
      <c r="B46" s="23" t="s">
        <v>501</v>
      </c>
      <c r="C46" s="13"/>
      <c r="D46" s="13"/>
      <c r="E46" s="13"/>
      <c r="F46" s="13"/>
      <c r="G46" s="13"/>
    </row>
    <row r="47" spans="1:9" ht="18.75">
      <c r="A47" s="1"/>
      <c r="B47" s="318" t="s">
        <v>1877</v>
      </c>
      <c r="C47" s="319"/>
      <c r="D47" s="319"/>
      <c r="E47" s="319"/>
      <c r="F47" s="319"/>
      <c r="G47" s="304"/>
      <c r="H47" s="280">
        <f>H48+H69+H79+H84</f>
        <v>0</v>
      </c>
      <c r="I47" s="280">
        <f>I48+I69+I79+I84</f>
        <v>70</v>
      </c>
    </row>
    <row r="48" spans="1:9" ht="15.75">
      <c r="A48" s="1" t="s">
        <v>5</v>
      </c>
      <c r="B48" s="320" t="s">
        <v>502</v>
      </c>
      <c r="C48" s="321"/>
      <c r="D48" s="321"/>
      <c r="E48" s="321"/>
      <c r="F48" s="321"/>
      <c r="G48" s="301"/>
      <c r="H48" s="280">
        <f>SUM(D49:D68)</f>
        <v>0</v>
      </c>
      <c r="I48" s="280">
        <f>COUNT(D49:D68)*2</f>
        <v>36</v>
      </c>
    </row>
    <row r="49" spans="1:7" ht="31.5">
      <c r="A49" s="1" t="s">
        <v>121</v>
      </c>
      <c r="B49" s="6" t="s">
        <v>122</v>
      </c>
      <c r="C49" s="13" t="s">
        <v>1555</v>
      </c>
      <c r="D49" s="231">
        <v>0</v>
      </c>
      <c r="E49" s="13" t="s">
        <v>2286</v>
      </c>
      <c r="F49" s="13"/>
      <c r="G49" s="254"/>
    </row>
    <row r="50" spans="1:7" ht="47.25">
      <c r="A50" s="1"/>
      <c r="B50" s="6"/>
      <c r="C50" s="2" t="s">
        <v>2010</v>
      </c>
      <c r="D50" s="231">
        <v>0</v>
      </c>
      <c r="E50" s="13" t="s">
        <v>2286</v>
      </c>
      <c r="F50" s="13" t="s">
        <v>2009</v>
      </c>
      <c r="G50" s="254"/>
    </row>
    <row r="51" spans="1:7" ht="47.25">
      <c r="A51" s="1"/>
      <c r="B51" s="6"/>
      <c r="C51" s="2" t="s">
        <v>1556</v>
      </c>
      <c r="D51" s="231">
        <v>0</v>
      </c>
      <c r="E51" s="13" t="s">
        <v>2286</v>
      </c>
      <c r="F51" s="13" t="s">
        <v>2330</v>
      </c>
      <c r="G51" s="254"/>
    </row>
    <row r="52" spans="1:7" ht="45">
      <c r="A52" s="1"/>
      <c r="B52" s="6"/>
      <c r="C52" s="13" t="s">
        <v>1557</v>
      </c>
      <c r="D52" s="231">
        <v>0</v>
      </c>
      <c r="E52" s="13" t="s">
        <v>2286</v>
      </c>
      <c r="F52" s="13"/>
      <c r="G52" s="254"/>
    </row>
    <row r="53" spans="1:7" ht="30">
      <c r="A53" s="1"/>
      <c r="B53" s="6"/>
      <c r="C53" s="13" t="s">
        <v>2008</v>
      </c>
      <c r="D53" s="231">
        <v>0</v>
      </c>
      <c r="E53" s="13" t="s">
        <v>2286</v>
      </c>
      <c r="F53" s="13"/>
      <c r="G53" s="254"/>
    </row>
    <row r="54" spans="1:7" ht="47.25">
      <c r="A54" s="1" t="s">
        <v>123</v>
      </c>
      <c r="B54" s="6" t="s">
        <v>503</v>
      </c>
      <c r="C54" s="20" t="s">
        <v>2012</v>
      </c>
      <c r="D54" s="231">
        <v>0</v>
      </c>
      <c r="E54" s="13" t="s">
        <v>2286</v>
      </c>
      <c r="F54" s="13"/>
      <c r="G54" s="254"/>
    </row>
    <row r="55" spans="1:7" ht="45">
      <c r="A55" s="1"/>
      <c r="B55" s="6"/>
      <c r="C55" s="21" t="s">
        <v>2011</v>
      </c>
      <c r="D55" s="231">
        <v>0</v>
      </c>
      <c r="E55" s="13" t="s">
        <v>2286</v>
      </c>
      <c r="F55" s="13"/>
      <c r="G55" s="254"/>
    </row>
    <row r="56" spans="1:7" ht="45">
      <c r="A56" s="1"/>
      <c r="B56" s="6"/>
      <c r="C56" s="23" t="s">
        <v>1938</v>
      </c>
      <c r="D56" s="231">
        <v>0</v>
      </c>
      <c r="E56" s="13" t="s">
        <v>2286</v>
      </c>
      <c r="F56" s="13" t="s">
        <v>1939</v>
      </c>
      <c r="G56" s="254"/>
    </row>
    <row r="57" spans="1:7" ht="47.25">
      <c r="A57" s="1" t="s">
        <v>124</v>
      </c>
      <c r="B57" s="6" t="s">
        <v>506</v>
      </c>
      <c r="C57" s="104" t="s">
        <v>1558</v>
      </c>
      <c r="D57" s="231">
        <v>0</v>
      </c>
      <c r="E57" s="13" t="s">
        <v>2286</v>
      </c>
      <c r="F57" s="13" t="s">
        <v>1559</v>
      </c>
      <c r="G57" s="254"/>
    </row>
    <row r="58" spans="1:7" ht="45">
      <c r="A58" s="1"/>
      <c r="B58" s="6"/>
      <c r="C58" s="16" t="s">
        <v>1560</v>
      </c>
      <c r="D58" s="231">
        <v>0</v>
      </c>
      <c r="E58" s="13" t="s">
        <v>2286</v>
      </c>
      <c r="F58" s="13"/>
      <c r="G58" s="254"/>
    </row>
    <row r="59" spans="1:7" ht="45">
      <c r="A59" s="1"/>
      <c r="B59" s="6"/>
      <c r="C59" s="16" t="s">
        <v>1561</v>
      </c>
      <c r="D59" s="231">
        <v>0</v>
      </c>
      <c r="E59" s="13" t="s">
        <v>2286</v>
      </c>
      <c r="F59" s="13"/>
      <c r="G59" s="254"/>
    </row>
    <row r="60" spans="1:7" customFormat="1" ht="63" hidden="1">
      <c r="A60" s="98" t="s">
        <v>125</v>
      </c>
      <c r="B60" s="6" t="s">
        <v>126</v>
      </c>
      <c r="C60" s="13"/>
      <c r="D60" s="13"/>
      <c r="E60" s="13"/>
      <c r="F60" s="13"/>
      <c r="G60" s="13"/>
    </row>
    <row r="61" spans="1:7" ht="47.25">
      <c r="A61" s="1" t="s">
        <v>127</v>
      </c>
      <c r="B61" s="6" t="s">
        <v>509</v>
      </c>
      <c r="C61" s="13" t="s">
        <v>1562</v>
      </c>
      <c r="D61" s="231">
        <v>0</v>
      </c>
      <c r="E61" s="13" t="s">
        <v>2286</v>
      </c>
      <c r="F61" s="13"/>
      <c r="G61" s="254"/>
    </row>
    <row r="62" spans="1:7" customFormat="1" ht="47.25" hidden="1">
      <c r="A62" s="98" t="s">
        <v>128</v>
      </c>
      <c r="B62" s="2" t="s">
        <v>510</v>
      </c>
      <c r="C62" s="13"/>
      <c r="D62" s="13"/>
      <c r="E62" s="13"/>
      <c r="F62" s="13"/>
      <c r="G62" s="13"/>
    </row>
    <row r="63" spans="1:7" ht="60">
      <c r="A63" s="1" t="s">
        <v>129</v>
      </c>
      <c r="B63" s="2" t="s">
        <v>511</v>
      </c>
      <c r="C63" s="13" t="s">
        <v>1563</v>
      </c>
      <c r="D63" s="231">
        <v>0</v>
      </c>
      <c r="E63" s="13" t="s">
        <v>2284</v>
      </c>
      <c r="F63" s="13"/>
      <c r="G63" s="254"/>
    </row>
    <row r="64" spans="1:7" ht="60">
      <c r="A64" s="1" t="s">
        <v>130</v>
      </c>
      <c r="B64" s="2" t="s">
        <v>516</v>
      </c>
      <c r="C64" s="13" t="s">
        <v>1564</v>
      </c>
      <c r="D64" s="231">
        <v>0</v>
      </c>
      <c r="E64" s="13" t="s">
        <v>2286</v>
      </c>
      <c r="F64" s="13"/>
      <c r="G64" s="254"/>
    </row>
    <row r="65" spans="1:9" ht="45">
      <c r="A65" s="1"/>
      <c r="B65" s="2"/>
      <c r="C65" s="13" t="s">
        <v>1565</v>
      </c>
      <c r="D65" s="231">
        <v>0</v>
      </c>
      <c r="E65" s="13" t="s">
        <v>1057</v>
      </c>
      <c r="F65" s="13"/>
      <c r="G65" s="254"/>
    </row>
    <row r="66" spans="1:9" ht="30">
      <c r="A66" s="1"/>
      <c r="B66" s="2"/>
      <c r="C66" s="13" t="s">
        <v>1566</v>
      </c>
      <c r="D66" s="231">
        <v>0</v>
      </c>
      <c r="E66" s="13" t="s">
        <v>2290</v>
      </c>
      <c r="F66" s="13"/>
      <c r="G66" s="254"/>
    </row>
    <row r="67" spans="1:9" ht="30">
      <c r="A67" s="1"/>
      <c r="B67" s="2"/>
      <c r="C67" s="13" t="s">
        <v>1567</v>
      </c>
      <c r="D67" s="231">
        <v>0</v>
      </c>
      <c r="E67" s="13" t="s">
        <v>2284</v>
      </c>
      <c r="F67" s="13"/>
      <c r="G67" s="254"/>
    </row>
    <row r="68" spans="1:9" ht="30">
      <c r="A68" s="1"/>
      <c r="B68" s="2"/>
      <c r="C68" s="13" t="s">
        <v>1568</v>
      </c>
      <c r="D68" s="231">
        <v>0</v>
      </c>
      <c r="E68" s="13" t="s">
        <v>2290</v>
      </c>
      <c r="F68" s="13"/>
      <c r="G68" s="254"/>
    </row>
    <row r="69" spans="1:9" ht="15.75">
      <c r="A69" s="1" t="s">
        <v>6</v>
      </c>
      <c r="B69" s="320" t="s">
        <v>7</v>
      </c>
      <c r="C69" s="321"/>
      <c r="D69" s="321"/>
      <c r="E69" s="321"/>
      <c r="F69" s="321"/>
      <c r="G69" s="301"/>
      <c r="H69" s="280">
        <f>SUM(D70:D78)</f>
        <v>0</v>
      </c>
      <c r="I69" s="280">
        <f>COUNT(D70:D78)*2</f>
        <v>18</v>
      </c>
    </row>
    <row r="70" spans="1:9" ht="31.5">
      <c r="A70" s="1" t="s">
        <v>131</v>
      </c>
      <c r="B70" s="2" t="s">
        <v>517</v>
      </c>
      <c r="C70" s="13" t="s">
        <v>1569</v>
      </c>
      <c r="D70" s="231">
        <v>0</v>
      </c>
      <c r="E70" s="13" t="s">
        <v>2286</v>
      </c>
      <c r="F70" s="13"/>
      <c r="G70" s="254"/>
    </row>
    <row r="71" spans="1:9" ht="78.75">
      <c r="A71" s="1" t="s">
        <v>132</v>
      </c>
      <c r="B71" s="2" t="s">
        <v>522</v>
      </c>
      <c r="C71" s="13" t="s">
        <v>1570</v>
      </c>
      <c r="D71" s="231">
        <v>0</v>
      </c>
      <c r="E71" s="13" t="s">
        <v>2291</v>
      </c>
      <c r="F71" s="13"/>
      <c r="G71" s="254"/>
    </row>
    <row r="72" spans="1:9" ht="31.5">
      <c r="A72" s="1" t="s">
        <v>133</v>
      </c>
      <c r="B72" s="2" t="s">
        <v>134</v>
      </c>
      <c r="C72" s="13" t="s">
        <v>1571</v>
      </c>
      <c r="D72" s="231">
        <v>0</v>
      </c>
      <c r="E72" s="13" t="s">
        <v>2286</v>
      </c>
      <c r="F72" s="13" t="s">
        <v>1572</v>
      </c>
      <c r="G72" s="254"/>
    </row>
    <row r="73" spans="1:9" ht="30">
      <c r="A73" s="1"/>
      <c r="B73" s="2"/>
      <c r="C73" s="13" t="s">
        <v>1573</v>
      </c>
      <c r="D73" s="231">
        <v>0</v>
      </c>
      <c r="E73" s="13" t="s">
        <v>2286</v>
      </c>
      <c r="F73" s="13"/>
      <c r="G73" s="254"/>
    </row>
    <row r="74" spans="1:9" ht="45">
      <c r="A74" s="1"/>
      <c r="B74" s="2"/>
      <c r="C74" s="13" t="s">
        <v>1574</v>
      </c>
      <c r="D74" s="231">
        <v>0</v>
      </c>
      <c r="E74" s="13" t="s">
        <v>2286</v>
      </c>
      <c r="F74" s="13"/>
      <c r="G74" s="254"/>
    </row>
    <row r="75" spans="1:9" ht="60">
      <c r="A75" s="1"/>
      <c r="B75" s="2"/>
      <c r="C75" s="13" t="s">
        <v>1575</v>
      </c>
      <c r="D75" s="231">
        <v>0</v>
      </c>
      <c r="E75" s="13" t="s">
        <v>2286</v>
      </c>
      <c r="F75" s="13"/>
      <c r="G75" s="254"/>
    </row>
    <row r="76" spans="1:9" ht="30">
      <c r="A76" s="1"/>
      <c r="B76" s="2"/>
      <c r="C76" s="13" t="s">
        <v>1576</v>
      </c>
      <c r="D76" s="231">
        <v>0</v>
      </c>
      <c r="E76" s="13" t="s">
        <v>2286</v>
      </c>
      <c r="F76" s="13"/>
      <c r="G76" s="254"/>
    </row>
    <row r="77" spans="1:9" ht="30">
      <c r="A77" s="1"/>
      <c r="B77" s="2"/>
      <c r="C77" s="13" t="s">
        <v>1577</v>
      </c>
      <c r="D77" s="231">
        <v>0</v>
      </c>
      <c r="E77" s="13" t="s">
        <v>2286</v>
      </c>
      <c r="F77" s="13"/>
      <c r="G77" s="254"/>
    </row>
    <row r="78" spans="1:9" ht="47.25">
      <c r="A78" s="1" t="s">
        <v>135</v>
      </c>
      <c r="B78" s="2" t="s">
        <v>136</v>
      </c>
      <c r="C78" s="13" t="s">
        <v>1578</v>
      </c>
      <c r="D78" s="231">
        <v>0</v>
      </c>
      <c r="E78" s="13" t="s">
        <v>2291</v>
      </c>
      <c r="F78" s="13"/>
      <c r="G78" s="254"/>
    </row>
    <row r="79" spans="1:9" ht="15.75">
      <c r="A79" s="1" t="s">
        <v>8</v>
      </c>
      <c r="B79" s="320" t="s">
        <v>137</v>
      </c>
      <c r="C79" s="321"/>
      <c r="D79" s="321"/>
      <c r="E79" s="321"/>
      <c r="F79" s="321"/>
      <c r="G79" s="301"/>
      <c r="H79" s="280">
        <f>SUM(D82:D83)</f>
        <v>0</v>
      </c>
      <c r="I79" s="280">
        <f>COUNT(D82:D83)*2</f>
        <v>4</v>
      </c>
    </row>
    <row r="80" spans="1:9" customFormat="1" ht="31.5" hidden="1">
      <c r="A80" s="98" t="s">
        <v>138</v>
      </c>
      <c r="B80" s="2" t="s">
        <v>139</v>
      </c>
      <c r="C80" s="13"/>
      <c r="D80" s="13"/>
      <c r="E80" s="13"/>
      <c r="F80" s="13"/>
      <c r="G80" s="13"/>
    </row>
    <row r="81" spans="1:9" customFormat="1" ht="47.25" hidden="1">
      <c r="A81" s="98" t="s">
        <v>140</v>
      </c>
      <c r="B81" s="2" t="s">
        <v>526</v>
      </c>
      <c r="C81" s="13"/>
      <c r="D81" s="13"/>
      <c r="E81" s="13"/>
      <c r="F81" s="13"/>
      <c r="G81" s="13"/>
    </row>
    <row r="82" spans="1:9" ht="63">
      <c r="A82" s="1" t="s">
        <v>141</v>
      </c>
      <c r="B82" s="2" t="s">
        <v>527</v>
      </c>
      <c r="C82" s="13" t="s">
        <v>528</v>
      </c>
      <c r="D82" s="231">
        <v>0</v>
      </c>
      <c r="E82" s="13" t="s">
        <v>2295</v>
      </c>
      <c r="F82" s="13"/>
      <c r="G82" s="254"/>
    </row>
    <row r="83" spans="1:9" ht="78.75">
      <c r="A83" s="1" t="s">
        <v>142</v>
      </c>
      <c r="B83" s="2" t="s">
        <v>529</v>
      </c>
      <c r="C83" s="13" t="s">
        <v>2331</v>
      </c>
      <c r="D83" s="221">
        <v>0</v>
      </c>
      <c r="E83" s="14" t="s">
        <v>2284</v>
      </c>
      <c r="F83" s="13" t="s">
        <v>530</v>
      </c>
      <c r="G83" s="254"/>
    </row>
    <row r="84" spans="1:9" ht="15.75">
      <c r="A84" s="1" t="s">
        <v>9</v>
      </c>
      <c r="B84" s="320" t="s">
        <v>10</v>
      </c>
      <c r="C84" s="321"/>
      <c r="D84" s="321"/>
      <c r="E84" s="321"/>
      <c r="F84" s="321"/>
      <c r="G84" s="301"/>
      <c r="H84" s="280">
        <f>SUM(D85:D91)</f>
        <v>0</v>
      </c>
      <c r="I84" s="280">
        <f>COUNT(D85:D91)*2</f>
        <v>12</v>
      </c>
    </row>
    <row r="85" spans="1:9" ht="63">
      <c r="A85" s="1" t="s">
        <v>143</v>
      </c>
      <c r="B85" s="2" t="s">
        <v>531</v>
      </c>
      <c r="C85" s="13" t="s">
        <v>1579</v>
      </c>
      <c r="D85" s="231">
        <v>0</v>
      </c>
      <c r="E85" s="13" t="s">
        <v>2284</v>
      </c>
      <c r="F85" s="13"/>
      <c r="G85" s="254"/>
    </row>
    <row r="86" spans="1:9" ht="30">
      <c r="A86" s="1"/>
      <c r="B86" s="2"/>
      <c r="C86" s="13" t="s">
        <v>1580</v>
      </c>
      <c r="D86" s="231">
        <v>0</v>
      </c>
      <c r="E86" s="13" t="s">
        <v>2284</v>
      </c>
      <c r="F86" s="13"/>
      <c r="G86" s="254"/>
    </row>
    <row r="87" spans="1:9" ht="47.25">
      <c r="A87" s="1" t="s">
        <v>144</v>
      </c>
      <c r="B87" s="2" t="s">
        <v>533</v>
      </c>
      <c r="C87" s="16" t="s">
        <v>1581</v>
      </c>
      <c r="D87" s="231">
        <v>0</v>
      </c>
      <c r="E87" s="13" t="s">
        <v>2296</v>
      </c>
      <c r="F87" s="13" t="s">
        <v>2020</v>
      </c>
      <c r="G87" s="254"/>
    </row>
    <row r="88" spans="1:9" ht="47.25">
      <c r="A88" s="1" t="s">
        <v>145</v>
      </c>
      <c r="B88" s="2" t="s">
        <v>534</v>
      </c>
      <c r="C88" s="13" t="s">
        <v>1582</v>
      </c>
      <c r="D88" s="231">
        <v>0</v>
      </c>
      <c r="E88" s="13" t="s">
        <v>2296</v>
      </c>
      <c r="F88" s="13" t="s">
        <v>2020</v>
      </c>
      <c r="G88" s="254"/>
    </row>
    <row r="89" spans="1:9" customFormat="1" ht="63" hidden="1">
      <c r="A89" s="98" t="s">
        <v>146</v>
      </c>
      <c r="B89" s="2" t="s">
        <v>535</v>
      </c>
      <c r="D89" s="13"/>
      <c r="E89" s="13"/>
      <c r="F89" s="13"/>
      <c r="G89" s="13"/>
    </row>
    <row r="90" spans="1:9" ht="63">
      <c r="A90" s="1" t="s">
        <v>147</v>
      </c>
      <c r="B90" s="2" t="s">
        <v>536</v>
      </c>
      <c r="C90" s="13" t="s">
        <v>1584</v>
      </c>
      <c r="D90" s="231">
        <v>0</v>
      </c>
      <c r="E90" s="13" t="s">
        <v>2296</v>
      </c>
      <c r="F90" s="13" t="s">
        <v>1585</v>
      </c>
      <c r="G90" s="254"/>
    </row>
    <row r="91" spans="1:9" ht="45">
      <c r="A91" s="1"/>
      <c r="B91" s="2"/>
      <c r="C91" s="13" t="s">
        <v>1586</v>
      </c>
      <c r="D91" s="231">
        <v>0</v>
      </c>
      <c r="E91" s="13" t="s">
        <v>2296</v>
      </c>
      <c r="F91" s="13" t="s">
        <v>1587</v>
      </c>
      <c r="G91" s="254"/>
    </row>
    <row r="92" spans="1:9" ht="18.75">
      <c r="A92" s="1"/>
      <c r="B92" s="318" t="s">
        <v>537</v>
      </c>
      <c r="C92" s="319"/>
      <c r="D92" s="319"/>
      <c r="E92" s="319"/>
      <c r="F92" s="319"/>
      <c r="G92" s="304"/>
      <c r="H92" s="280">
        <f>H93+H106+H120+H137+H165</f>
        <v>0</v>
      </c>
      <c r="I92" s="280">
        <f>I93+I106+I120+I137+I165</f>
        <v>136</v>
      </c>
    </row>
    <row r="93" spans="1:9" ht="15.75">
      <c r="A93" s="1" t="s">
        <v>11</v>
      </c>
      <c r="B93" s="320" t="s">
        <v>12</v>
      </c>
      <c r="C93" s="321"/>
      <c r="D93" s="321"/>
      <c r="E93" s="321"/>
      <c r="F93" s="321"/>
      <c r="G93" s="301"/>
      <c r="H93" s="280">
        <f>SUM(D94:D105)</f>
        <v>0</v>
      </c>
      <c r="I93" s="280">
        <f>COUNT(D94:D105)*2</f>
        <v>24</v>
      </c>
    </row>
    <row r="94" spans="1:9" ht="75">
      <c r="A94" s="1" t="s">
        <v>148</v>
      </c>
      <c r="B94" s="2" t="s">
        <v>149</v>
      </c>
      <c r="C94" s="13" t="s">
        <v>1588</v>
      </c>
      <c r="D94" s="231">
        <v>0</v>
      </c>
      <c r="E94" s="13" t="s">
        <v>2293</v>
      </c>
      <c r="F94" s="13" t="s">
        <v>1589</v>
      </c>
      <c r="G94" s="254"/>
    </row>
    <row r="95" spans="1:9" ht="45">
      <c r="A95" s="1"/>
      <c r="B95" s="2"/>
      <c r="C95" s="13" t="s">
        <v>1940</v>
      </c>
      <c r="D95" s="231">
        <v>0</v>
      </c>
      <c r="E95" s="13" t="s">
        <v>2286</v>
      </c>
      <c r="F95" s="13" t="s">
        <v>1941</v>
      </c>
      <c r="G95" s="254"/>
    </row>
    <row r="96" spans="1:9" ht="31.5">
      <c r="A96" s="1" t="s">
        <v>150</v>
      </c>
      <c r="B96" s="6" t="s">
        <v>151</v>
      </c>
      <c r="C96" s="13" t="s">
        <v>1590</v>
      </c>
      <c r="D96" s="231">
        <v>0</v>
      </c>
      <c r="E96" s="13" t="s">
        <v>2293</v>
      </c>
      <c r="F96" s="13"/>
      <c r="G96" s="254"/>
    </row>
    <row r="97" spans="1:9" ht="15.75">
      <c r="A97" s="1"/>
      <c r="B97" s="6"/>
      <c r="C97" s="13" t="s">
        <v>1591</v>
      </c>
      <c r="D97" s="231">
        <v>0</v>
      </c>
      <c r="E97" s="13" t="s">
        <v>2293</v>
      </c>
      <c r="F97" s="13"/>
      <c r="G97" s="254"/>
    </row>
    <row r="98" spans="1:9" ht="30">
      <c r="A98" s="1"/>
      <c r="B98" s="6"/>
      <c r="C98" s="13" t="s">
        <v>1592</v>
      </c>
      <c r="D98" s="231">
        <v>0</v>
      </c>
      <c r="E98" s="13" t="s">
        <v>2293</v>
      </c>
      <c r="F98" s="13"/>
      <c r="G98" s="254"/>
    </row>
    <row r="99" spans="1:9" ht="30">
      <c r="A99" s="1"/>
      <c r="B99" s="6"/>
      <c r="C99" s="13" t="s">
        <v>1593</v>
      </c>
      <c r="D99" s="231">
        <v>0</v>
      </c>
      <c r="E99" s="13" t="s">
        <v>2293</v>
      </c>
      <c r="F99" s="13"/>
      <c r="G99" s="254"/>
    </row>
    <row r="100" spans="1:9" ht="30">
      <c r="A100" s="1"/>
      <c r="B100" s="6"/>
      <c r="C100" s="13" t="s">
        <v>1594</v>
      </c>
      <c r="D100" s="231">
        <v>0</v>
      </c>
      <c r="E100" s="13" t="s">
        <v>2293</v>
      </c>
      <c r="F100" s="13" t="s">
        <v>1595</v>
      </c>
      <c r="G100" s="254"/>
    </row>
    <row r="101" spans="1:9" ht="30">
      <c r="A101" s="1"/>
      <c r="B101" s="6"/>
      <c r="C101" s="13" t="s">
        <v>1596</v>
      </c>
      <c r="D101" s="231">
        <v>0</v>
      </c>
      <c r="E101" s="13" t="s">
        <v>2293</v>
      </c>
      <c r="F101" s="13"/>
      <c r="G101" s="254"/>
    </row>
    <row r="102" spans="1:9" ht="60">
      <c r="A102" s="1" t="s">
        <v>152</v>
      </c>
      <c r="B102" s="2" t="s">
        <v>541</v>
      </c>
      <c r="C102" s="13" t="s">
        <v>2587</v>
      </c>
      <c r="D102" s="221">
        <v>0</v>
      </c>
      <c r="E102" s="24" t="s">
        <v>2286</v>
      </c>
      <c r="F102" s="16" t="s">
        <v>2045</v>
      </c>
      <c r="G102" s="254"/>
    </row>
    <row r="103" spans="1:9" ht="60">
      <c r="A103" s="1" t="s">
        <v>153</v>
      </c>
      <c r="B103" s="2" t="s">
        <v>154</v>
      </c>
      <c r="C103" s="13" t="s">
        <v>1597</v>
      </c>
      <c r="D103" s="231">
        <v>0</v>
      </c>
      <c r="E103" s="13" t="s">
        <v>2286</v>
      </c>
      <c r="F103" s="13"/>
      <c r="G103" s="254"/>
    </row>
    <row r="104" spans="1:9" ht="47.25">
      <c r="A104" s="1" t="s">
        <v>155</v>
      </c>
      <c r="B104" s="2" t="s">
        <v>156</v>
      </c>
      <c r="C104" s="13" t="s">
        <v>1598</v>
      </c>
      <c r="D104" s="231">
        <v>0</v>
      </c>
      <c r="E104" s="13" t="s">
        <v>2293</v>
      </c>
      <c r="F104" s="13" t="s">
        <v>2297</v>
      </c>
      <c r="G104" s="254"/>
    </row>
    <row r="105" spans="1:9" ht="30">
      <c r="A105" s="1"/>
      <c r="B105" s="2"/>
      <c r="C105" s="13" t="s">
        <v>1599</v>
      </c>
      <c r="D105" s="231">
        <v>0</v>
      </c>
      <c r="E105" s="13" t="s">
        <v>2380</v>
      </c>
      <c r="F105" s="13" t="s">
        <v>1600</v>
      </c>
      <c r="G105" s="254"/>
    </row>
    <row r="106" spans="1:9" ht="15.75">
      <c r="A106" s="1" t="s">
        <v>13</v>
      </c>
      <c r="B106" s="320" t="s">
        <v>157</v>
      </c>
      <c r="C106" s="321"/>
      <c r="D106" s="321"/>
      <c r="E106" s="321"/>
      <c r="F106" s="321"/>
      <c r="G106" s="301"/>
      <c r="H106" s="280">
        <f>SUM(D107:D119)</f>
        <v>0</v>
      </c>
      <c r="I106" s="280">
        <f>COUNT(D107:D119)*2</f>
        <v>26</v>
      </c>
    </row>
    <row r="107" spans="1:9" ht="75">
      <c r="A107" s="1" t="s">
        <v>158</v>
      </c>
      <c r="B107" s="6" t="s">
        <v>546</v>
      </c>
      <c r="C107" s="105" t="s">
        <v>1601</v>
      </c>
      <c r="D107" s="346">
        <v>0</v>
      </c>
      <c r="E107" s="106" t="s">
        <v>1057</v>
      </c>
      <c r="F107" s="107" t="s">
        <v>1602</v>
      </c>
      <c r="G107" s="254"/>
    </row>
    <row r="108" spans="1:9" ht="90">
      <c r="A108" s="1"/>
      <c r="B108" s="6"/>
      <c r="C108" s="33" t="s">
        <v>1603</v>
      </c>
      <c r="D108" s="223">
        <v>0</v>
      </c>
      <c r="E108" s="32" t="s">
        <v>2293</v>
      </c>
      <c r="F108" s="33" t="s">
        <v>1604</v>
      </c>
      <c r="G108" s="254"/>
    </row>
    <row r="109" spans="1:9" ht="45">
      <c r="A109" s="1" t="s">
        <v>159</v>
      </c>
      <c r="B109" s="6" t="s">
        <v>160</v>
      </c>
      <c r="C109" s="13" t="s">
        <v>2047</v>
      </c>
      <c r="D109" s="221">
        <v>0</v>
      </c>
      <c r="E109" s="14" t="s">
        <v>1057</v>
      </c>
      <c r="F109" s="14"/>
      <c r="G109" s="254"/>
    </row>
    <row r="110" spans="1:9" ht="45">
      <c r="A110" s="1"/>
      <c r="B110" s="6"/>
      <c r="C110" s="16" t="s">
        <v>1605</v>
      </c>
      <c r="D110" s="221">
        <v>0</v>
      </c>
      <c r="E110" s="24" t="s">
        <v>2286</v>
      </c>
      <c r="F110" s="14"/>
      <c r="G110" s="254"/>
    </row>
    <row r="111" spans="1:9" ht="45">
      <c r="A111" s="1"/>
      <c r="B111" s="6"/>
      <c r="C111" s="16" t="s">
        <v>1606</v>
      </c>
      <c r="D111" s="221">
        <v>0</v>
      </c>
      <c r="E111" s="24" t="s">
        <v>2286</v>
      </c>
      <c r="F111" s="14"/>
      <c r="G111" s="254"/>
    </row>
    <row r="112" spans="1:9" ht="47.25">
      <c r="A112" s="1" t="s">
        <v>161</v>
      </c>
      <c r="B112" s="6" t="s">
        <v>548</v>
      </c>
      <c r="C112" s="37" t="s">
        <v>1607</v>
      </c>
      <c r="D112" s="231">
        <v>0</v>
      </c>
      <c r="E112" s="24" t="s">
        <v>2286</v>
      </c>
      <c r="F112" s="13"/>
      <c r="G112" s="254"/>
    </row>
    <row r="113" spans="1:9" ht="30">
      <c r="A113" s="1"/>
      <c r="B113" s="6"/>
      <c r="C113" s="20" t="s">
        <v>1608</v>
      </c>
      <c r="D113" s="231">
        <v>0</v>
      </c>
      <c r="E113" s="24" t="s">
        <v>2286</v>
      </c>
      <c r="F113" s="13"/>
      <c r="G113" s="254"/>
    </row>
    <row r="114" spans="1:9" ht="45">
      <c r="A114" s="1"/>
      <c r="B114" s="6"/>
      <c r="C114" s="20" t="s">
        <v>2298</v>
      </c>
      <c r="D114" s="231">
        <v>0</v>
      </c>
      <c r="E114" s="24" t="s">
        <v>2286</v>
      </c>
      <c r="F114" s="13"/>
      <c r="G114" s="254"/>
    </row>
    <row r="115" spans="1:9" ht="47.25">
      <c r="A115" s="1" t="s">
        <v>162</v>
      </c>
      <c r="B115" s="6" t="s">
        <v>550</v>
      </c>
      <c r="C115" s="13" t="s">
        <v>1609</v>
      </c>
      <c r="D115" s="231">
        <v>0</v>
      </c>
      <c r="E115" s="24" t="s">
        <v>2286</v>
      </c>
      <c r="F115" s="13"/>
      <c r="G115" s="254"/>
    </row>
    <row r="116" spans="1:9" ht="45">
      <c r="A116" s="1"/>
      <c r="B116" s="6"/>
      <c r="C116" s="18" t="s">
        <v>1610</v>
      </c>
      <c r="D116" s="231">
        <v>0</v>
      </c>
      <c r="E116" s="13" t="s">
        <v>2288</v>
      </c>
      <c r="F116" s="13" t="s">
        <v>1611</v>
      </c>
      <c r="G116" s="254" t="s">
        <v>2611</v>
      </c>
    </row>
    <row r="117" spans="1:9" ht="30">
      <c r="A117" s="1"/>
      <c r="B117" s="6"/>
      <c r="C117" s="18" t="s">
        <v>1612</v>
      </c>
      <c r="D117" s="231">
        <v>0</v>
      </c>
      <c r="E117" s="13" t="s">
        <v>2284</v>
      </c>
      <c r="F117" s="13"/>
      <c r="G117" s="254"/>
    </row>
    <row r="118" spans="1:9" ht="30">
      <c r="A118" s="1"/>
      <c r="B118" s="6"/>
      <c r="C118" s="13" t="s">
        <v>1613</v>
      </c>
      <c r="D118" s="231">
        <v>0</v>
      </c>
      <c r="E118" s="13" t="s">
        <v>2291</v>
      </c>
      <c r="F118" s="13" t="s">
        <v>1614</v>
      </c>
      <c r="G118" s="254"/>
    </row>
    <row r="119" spans="1:9" ht="45">
      <c r="A119" s="1"/>
      <c r="B119" s="6"/>
      <c r="C119" s="13" t="s">
        <v>2048</v>
      </c>
      <c r="D119" s="231">
        <v>0</v>
      </c>
      <c r="E119" s="13" t="s">
        <v>2284</v>
      </c>
      <c r="F119" s="13"/>
      <c r="G119" s="254"/>
    </row>
    <row r="120" spans="1:9" ht="15.75">
      <c r="A120" s="1" t="s">
        <v>14</v>
      </c>
      <c r="B120" s="320" t="s">
        <v>163</v>
      </c>
      <c r="C120" s="321"/>
      <c r="D120" s="321"/>
      <c r="E120" s="321"/>
      <c r="F120" s="321"/>
      <c r="G120" s="301"/>
      <c r="H120" s="280">
        <f>SUM(D121:D135)</f>
        <v>0</v>
      </c>
      <c r="I120" s="280">
        <f>COUNT(D121:D135)*2</f>
        <v>30</v>
      </c>
    </row>
    <row r="121" spans="1:9" ht="47.25">
      <c r="A121" s="1" t="s">
        <v>164</v>
      </c>
      <c r="B121" s="2" t="s">
        <v>165</v>
      </c>
      <c r="C121" s="13" t="s">
        <v>1615</v>
      </c>
      <c r="D121" s="231">
        <v>0</v>
      </c>
      <c r="E121" s="13" t="s">
        <v>2284</v>
      </c>
      <c r="F121" s="13" t="s">
        <v>1616</v>
      </c>
      <c r="G121" s="254"/>
    </row>
    <row r="122" spans="1:9" ht="30">
      <c r="A122" s="1"/>
      <c r="B122" s="2"/>
      <c r="C122" s="13" t="s">
        <v>1617</v>
      </c>
      <c r="D122" s="231">
        <v>0</v>
      </c>
      <c r="E122" s="13" t="s">
        <v>2284</v>
      </c>
      <c r="F122" s="13"/>
      <c r="G122" s="254"/>
    </row>
    <row r="123" spans="1:9" ht="47.25">
      <c r="A123" s="1" t="s">
        <v>166</v>
      </c>
      <c r="B123" s="2" t="s">
        <v>167</v>
      </c>
      <c r="C123" s="13" t="s">
        <v>1618</v>
      </c>
      <c r="D123" s="231">
        <v>0</v>
      </c>
      <c r="E123" s="13" t="s">
        <v>2284</v>
      </c>
      <c r="F123" s="13"/>
      <c r="G123" s="254"/>
    </row>
    <row r="124" spans="1:9" ht="30">
      <c r="A124" s="1"/>
      <c r="B124" s="2"/>
      <c r="C124" s="13" t="s">
        <v>1948</v>
      </c>
      <c r="D124" s="231">
        <v>0</v>
      </c>
      <c r="E124" s="13" t="s">
        <v>2284</v>
      </c>
      <c r="F124" s="13" t="s">
        <v>2051</v>
      </c>
      <c r="G124" s="254" t="s">
        <v>2665</v>
      </c>
    </row>
    <row r="125" spans="1:9" ht="30">
      <c r="A125" s="1"/>
      <c r="B125" s="2"/>
      <c r="C125" s="50" t="s">
        <v>1619</v>
      </c>
      <c r="D125" s="231">
        <v>0</v>
      </c>
      <c r="E125" s="13" t="s">
        <v>2284</v>
      </c>
      <c r="F125" s="13"/>
      <c r="G125" s="254"/>
    </row>
    <row r="126" spans="1:9" ht="31.5">
      <c r="A126" s="1" t="s">
        <v>168</v>
      </c>
      <c r="B126" s="2" t="s">
        <v>169</v>
      </c>
      <c r="C126" s="13" t="s">
        <v>1620</v>
      </c>
      <c r="D126" s="231">
        <v>0</v>
      </c>
      <c r="E126" s="13" t="s">
        <v>2284</v>
      </c>
      <c r="F126" s="13"/>
      <c r="G126" s="254"/>
    </row>
    <row r="127" spans="1:9" ht="30">
      <c r="A127" s="1"/>
      <c r="B127" s="2"/>
      <c r="C127" s="13" t="s">
        <v>1621</v>
      </c>
      <c r="D127" s="231">
        <v>0</v>
      </c>
      <c r="E127" s="13" t="s">
        <v>2284</v>
      </c>
      <c r="F127" s="13"/>
      <c r="G127" s="254"/>
    </row>
    <row r="128" spans="1:9" ht="45">
      <c r="A128" s="1" t="s">
        <v>170</v>
      </c>
      <c r="B128" s="2" t="s">
        <v>171</v>
      </c>
      <c r="C128" s="16" t="s">
        <v>1622</v>
      </c>
      <c r="D128" s="231">
        <v>0</v>
      </c>
      <c r="E128" s="13" t="s">
        <v>2284</v>
      </c>
      <c r="F128" s="13"/>
      <c r="G128" s="254"/>
    </row>
    <row r="129" spans="1:9" ht="30">
      <c r="A129" s="1"/>
      <c r="B129" s="2"/>
      <c r="C129" s="13" t="s">
        <v>1623</v>
      </c>
      <c r="D129" s="231">
        <v>0</v>
      </c>
      <c r="E129" s="13" t="s">
        <v>2284</v>
      </c>
      <c r="F129" s="13"/>
      <c r="G129" s="254"/>
    </row>
    <row r="130" spans="1:9" ht="30">
      <c r="A130" s="1"/>
      <c r="B130" s="2"/>
      <c r="C130" s="13" t="s">
        <v>2299</v>
      </c>
      <c r="D130" s="231">
        <v>0</v>
      </c>
      <c r="E130" s="13" t="s">
        <v>2284</v>
      </c>
      <c r="F130" s="13"/>
      <c r="G130" s="254"/>
    </row>
    <row r="131" spans="1:9" ht="63">
      <c r="A131" s="1" t="s">
        <v>172</v>
      </c>
      <c r="B131" s="5" t="s">
        <v>1879</v>
      </c>
      <c r="C131" s="13" t="s">
        <v>1624</v>
      </c>
      <c r="D131" s="222">
        <v>0</v>
      </c>
      <c r="E131" s="13" t="s">
        <v>2284</v>
      </c>
      <c r="F131" s="119"/>
      <c r="G131" s="254"/>
    </row>
    <row r="132" spans="1:9" ht="30">
      <c r="A132" s="1"/>
      <c r="B132" s="2"/>
      <c r="C132" s="13" t="s">
        <v>1625</v>
      </c>
      <c r="D132" s="231">
        <v>0</v>
      </c>
      <c r="E132" s="13" t="s">
        <v>2284</v>
      </c>
      <c r="F132" s="13"/>
      <c r="G132" s="254"/>
    </row>
    <row r="133" spans="1:9" ht="30">
      <c r="A133" s="1"/>
      <c r="B133" s="2"/>
      <c r="C133" s="13" t="s">
        <v>1626</v>
      </c>
      <c r="D133" s="231">
        <v>0</v>
      </c>
      <c r="E133" s="13" t="s">
        <v>2284</v>
      </c>
      <c r="F133" s="13"/>
      <c r="G133" s="254"/>
    </row>
    <row r="134" spans="1:9" ht="30">
      <c r="A134" s="1"/>
      <c r="B134" s="2"/>
      <c r="C134" s="13" t="s">
        <v>2053</v>
      </c>
      <c r="D134" s="231">
        <v>0</v>
      </c>
      <c r="E134" s="13" t="s">
        <v>2284</v>
      </c>
      <c r="F134" s="13"/>
      <c r="G134" s="246"/>
    </row>
    <row r="135" spans="1:9" ht="45">
      <c r="A135" s="1"/>
      <c r="B135" s="2"/>
      <c r="C135" s="42" t="s">
        <v>2079</v>
      </c>
      <c r="D135" s="231">
        <v>0</v>
      </c>
      <c r="E135" s="13" t="s">
        <v>2284</v>
      </c>
      <c r="F135" s="13" t="s">
        <v>2080</v>
      </c>
      <c r="G135" s="254"/>
    </row>
    <row r="136" spans="1:9" customFormat="1" ht="31.5" hidden="1">
      <c r="A136" s="98" t="s">
        <v>173</v>
      </c>
      <c r="B136" s="5" t="s">
        <v>1880</v>
      </c>
      <c r="C136" s="13"/>
      <c r="D136" s="13"/>
      <c r="E136" s="13"/>
      <c r="F136" s="13"/>
      <c r="G136" s="13"/>
    </row>
    <row r="137" spans="1:9" ht="15.75">
      <c r="A137" s="1" t="s">
        <v>15</v>
      </c>
      <c r="B137" s="320" t="s">
        <v>16</v>
      </c>
      <c r="C137" s="321"/>
      <c r="D137" s="321"/>
      <c r="E137" s="321"/>
      <c r="F137" s="321"/>
      <c r="G137" s="301"/>
      <c r="H137" s="280">
        <f>SUM(D138:D162)</f>
        <v>0</v>
      </c>
      <c r="I137" s="280">
        <f>COUNT(D138:D162)*2</f>
        <v>50</v>
      </c>
    </row>
    <row r="138" spans="1:9" ht="47.25">
      <c r="A138" s="1" t="s">
        <v>174</v>
      </c>
      <c r="B138" s="2" t="s">
        <v>175</v>
      </c>
      <c r="C138" s="23" t="s">
        <v>1627</v>
      </c>
      <c r="D138" s="221">
        <v>0</v>
      </c>
      <c r="E138" s="14" t="s">
        <v>2300</v>
      </c>
      <c r="F138" s="13" t="s">
        <v>1628</v>
      </c>
      <c r="G138" s="254"/>
      <c r="H138" s="285"/>
    </row>
    <row r="139" spans="1:9" ht="120">
      <c r="A139" s="1"/>
      <c r="B139" s="2"/>
      <c r="C139" s="13" t="s">
        <v>1629</v>
      </c>
      <c r="D139" s="221">
        <v>0</v>
      </c>
      <c r="E139" s="14" t="s">
        <v>2300</v>
      </c>
      <c r="F139" s="13" t="s">
        <v>1630</v>
      </c>
      <c r="G139" s="254"/>
    </row>
    <row r="140" spans="1:9" ht="90">
      <c r="A140" s="1"/>
      <c r="B140" s="2"/>
      <c r="C140" s="13" t="s">
        <v>1631</v>
      </c>
      <c r="D140" s="221">
        <v>0</v>
      </c>
      <c r="E140" s="14" t="s">
        <v>2300</v>
      </c>
      <c r="F140" s="13" t="s">
        <v>1632</v>
      </c>
      <c r="G140" s="254"/>
    </row>
    <row r="141" spans="1:9" ht="75">
      <c r="A141" s="1"/>
      <c r="B141" s="2"/>
      <c r="C141" s="13" t="s">
        <v>1633</v>
      </c>
      <c r="D141" s="221">
        <v>0</v>
      </c>
      <c r="E141" s="14" t="s">
        <v>2300</v>
      </c>
      <c r="F141" s="13" t="s">
        <v>1634</v>
      </c>
      <c r="G141" s="254"/>
    </row>
    <row r="142" spans="1:9" ht="30">
      <c r="A142" s="1"/>
      <c r="B142" s="2"/>
      <c r="C142" s="13" t="s">
        <v>1635</v>
      </c>
      <c r="D142" s="221">
        <v>0</v>
      </c>
      <c r="E142" s="14" t="s">
        <v>2300</v>
      </c>
      <c r="F142" s="13" t="s">
        <v>1636</v>
      </c>
      <c r="G142" s="254"/>
    </row>
    <row r="143" spans="1:9" ht="45">
      <c r="A143" s="1"/>
      <c r="B143" s="2"/>
      <c r="C143" s="13" t="s">
        <v>1637</v>
      </c>
      <c r="D143" s="221">
        <v>0</v>
      </c>
      <c r="E143" s="14" t="s">
        <v>2300</v>
      </c>
      <c r="F143" s="13" t="s">
        <v>1638</v>
      </c>
      <c r="G143" s="254" t="s">
        <v>2666</v>
      </c>
    </row>
    <row r="144" spans="1:9" ht="75">
      <c r="A144" s="1"/>
      <c r="B144" s="2"/>
      <c r="C144" s="13" t="s">
        <v>1639</v>
      </c>
      <c r="D144" s="221">
        <v>0</v>
      </c>
      <c r="E144" s="14" t="s">
        <v>2300</v>
      </c>
      <c r="F144" s="13" t="s">
        <v>1640</v>
      </c>
      <c r="G144" s="254" t="s">
        <v>2666</v>
      </c>
    </row>
    <row r="145" spans="1:7" ht="30">
      <c r="A145" s="1"/>
      <c r="B145" s="2"/>
      <c r="C145" s="13" t="s">
        <v>1641</v>
      </c>
      <c r="D145" s="221">
        <v>0</v>
      </c>
      <c r="E145" s="14" t="s">
        <v>2300</v>
      </c>
      <c r="F145" s="13" t="s">
        <v>1642</v>
      </c>
      <c r="G145" s="254" t="s">
        <v>2667</v>
      </c>
    </row>
    <row r="146" spans="1:7" ht="30">
      <c r="A146" s="1"/>
      <c r="B146" s="2"/>
      <c r="C146" s="16" t="s">
        <v>1644</v>
      </c>
      <c r="D146" s="221">
        <v>0</v>
      </c>
      <c r="E146" s="14" t="s">
        <v>2300</v>
      </c>
      <c r="F146" s="16" t="s">
        <v>1645</v>
      </c>
      <c r="G146" s="254"/>
    </row>
    <row r="147" spans="1:7" ht="15.75">
      <c r="A147" s="1"/>
      <c r="B147" s="2"/>
      <c r="C147" s="16" t="s">
        <v>1646</v>
      </c>
      <c r="D147" s="221">
        <v>0</v>
      </c>
      <c r="E147" s="14" t="s">
        <v>2300</v>
      </c>
      <c r="F147" s="16" t="s">
        <v>1647</v>
      </c>
      <c r="G147" s="254" t="s">
        <v>2634</v>
      </c>
    </row>
    <row r="148" spans="1:7" ht="45">
      <c r="A148" s="1"/>
      <c r="B148" s="2"/>
      <c r="C148" s="16" t="s">
        <v>1648</v>
      </c>
      <c r="D148" s="221">
        <v>0</v>
      </c>
      <c r="E148" s="14" t="s">
        <v>2300</v>
      </c>
      <c r="F148" s="16" t="s">
        <v>1649</v>
      </c>
      <c r="G148" s="254" t="s">
        <v>2634</v>
      </c>
    </row>
    <row r="149" spans="1:7" ht="45">
      <c r="A149" s="1"/>
      <c r="B149" s="2"/>
      <c r="C149" s="16" t="s">
        <v>1650</v>
      </c>
      <c r="D149" s="221">
        <v>0</v>
      </c>
      <c r="E149" s="14" t="s">
        <v>2300</v>
      </c>
      <c r="F149" s="16" t="s">
        <v>1651</v>
      </c>
      <c r="G149" s="254"/>
    </row>
    <row r="150" spans="1:7" ht="75">
      <c r="A150" s="1"/>
      <c r="B150" s="2"/>
      <c r="C150" s="16" t="s">
        <v>1652</v>
      </c>
      <c r="D150" s="221">
        <v>0</v>
      </c>
      <c r="E150" s="14" t="s">
        <v>2300</v>
      </c>
      <c r="F150" s="16" t="s">
        <v>1653</v>
      </c>
      <c r="G150" s="254"/>
    </row>
    <row r="151" spans="1:7" ht="75">
      <c r="A151" s="1"/>
      <c r="B151" s="2"/>
      <c r="C151" s="16" t="s">
        <v>1654</v>
      </c>
      <c r="D151" s="221">
        <v>0</v>
      </c>
      <c r="E151" s="14" t="s">
        <v>2300</v>
      </c>
      <c r="F151" s="16" t="s">
        <v>1655</v>
      </c>
      <c r="G151" s="254"/>
    </row>
    <row r="152" spans="1:7" ht="90">
      <c r="A152" s="1"/>
      <c r="B152" s="2"/>
      <c r="C152" s="16" t="s">
        <v>1656</v>
      </c>
      <c r="D152" s="221">
        <v>0</v>
      </c>
      <c r="E152" s="14" t="s">
        <v>2300</v>
      </c>
      <c r="F152" s="16" t="s">
        <v>1657</v>
      </c>
      <c r="G152" s="254"/>
    </row>
    <row r="153" spans="1:7" ht="45">
      <c r="A153" s="1"/>
      <c r="B153" s="2"/>
      <c r="C153" s="16" t="s">
        <v>1658</v>
      </c>
      <c r="D153" s="221">
        <v>0</v>
      </c>
      <c r="E153" s="14" t="s">
        <v>2300</v>
      </c>
      <c r="F153" s="16" t="s">
        <v>1659</v>
      </c>
      <c r="G153" s="254"/>
    </row>
    <row r="154" spans="1:7" ht="30">
      <c r="A154" s="1"/>
      <c r="B154" s="2"/>
      <c r="C154" s="16" t="s">
        <v>1660</v>
      </c>
      <c r="D154" s="221">
        <v>0</v>
      </c>
      <c r="E154" s="14" t="s">
        <v>2300</v>
      </c>
      <c r="F154" s="16" t="s">
        <v>1661</v>
      </c>
      <c r="G154" s="254"/>
    </row>
    <row r="155" spans="1:7" ht="30">
      <c r="A155" s="1"/>
      <c r="B155" s="2"/>
      <c r="C155" s="16" t="s">
        <v>1662</v>
      </c>
      <c r="D155" s="221">
        <v>0</v>
      </c>
      <c r="E155" s="14" t="s">
        <v>2300</v>
      </c>
      <c r="F155" s="16" t="s">
        <v>1663</v>
      </c>
      <c r="G155" s="254"/>
    </row>
    <row r="156" spans="1:7" ht="30">
      <c r="A156" s="1"/>
      <c r="B156" s="2"/>
      <c r="C156" s="16" t="s">
        <v>1664</v>
      </c>
      <c r="D156" s="221">
        <v>0</v>
      </c>
      <c r="E156" s="14" t="s">
        <v>2300</v>
      </c>
      <c r="F156" s="16" t="s">
        <v>1665</v>
      </c>
      <c r="G156" s="254" t="s">
        <v>2668</v>
      </c>
    </row>
    <row r="157" spans="1:7" ht="45">
      <c r="A157" s="1"/>
      <c r="B157" s="2"/>
      <c r="C157" s="16" t="s">
        <v>1666</v>
      </c>
      <c r="D157" s="221">
        <v>0</v>
      </c>
      <c r="E157" s="14" t="s">
        <v>2300</v>
      </c>
      <c r="F157" s="16" t="s">
        <v>1667</v>
      </c>
      <c r="G157" s="254"/>
    </row>
    <row r="158" spans="1:7" ht="105">
      <c r="A158" s="1"/>
      <c r="B158" s="2"/>
      <c r="C158" s="16" t="s">
        <v>1668</v>
      </c>
      <c r="D158" s="221">
        <v>0</v>
      </c>
      <c r="E158" s="14" t="s">
        <v>2300</v>
      </c>
      <c r="F158" s="16" t="s">
        <v>1669</v>
      </c>
      <c r="G158" s="254"/>
    </row>
    <row r="159" spans="1:7" ht="30">
      <c r="A159" s="1"/>
      <c r="B159" s="2"/>
      <c r="C159" s="16" t="s">
        <v>1670</v>
      </c>
      <c r="D159" s="221">
        <v>0</v>
      </c>
      <c r="E159" s="14" t="s">
        <v>2300</v>
      </c>
      <c r="F159" s="16" t="s">
        <v>1671</v>
      </c>
      <c r="G159" s="254"/>
    </row>
    <row r="160" spans="1:7" ht="90">
      <c r="A160" s="1"/>
      <c r="B160" s="2"/>
      <c r="C160" s="16" t="s">
        <v>1672</v>
      </c>
      <c r="D160" s="221">
        <v>0</v>
      </c>
      <c r="E160" s="14" t="s">
        <v>2300</v>
      </c>
      <c r="F160" s="16" t="s">
        <v>1673</v>
      </c>
      <c r="G160" s="254"/>
    </row>
    <row r="161" spans="1:9" ht="75">
      <c r="A161" s="1"/>
      <c r="B161" s="2"/>
      <c r="C161" s="16" t="s">
        <v>1674</v>
      </c>
      <c r="D161" s="221">
        <v>0</v>
      </c>
      <c r="E161" s="14" t="s">
        <v>2300</v>
      </c>
      <c r="F161" s="16" t="s">
        <v>1675</v>
      </c>
      <c r="G161" s="254"/>
    </row>
    <row r="162" spans="1:9" ht="60">
      <c r="A162" s="1"/>
      <c r="B162" s="2"/>
      <c r="C162" s="14" t="s">
        <v>1676</v>
      </c>
      <c r="D162" s="226">
        <v>0</v>
      </c>
      <c r="E162" s="14" t="s">
        <v>2300</v>
      </c>
      <c r="F162" s="108" t="s">
        <v>1677</v>
      </c>
      <c r="G162" s="254"/>
    </row>
    <row r="163" spans="1:9" customFormat="1" ht="31.5" hidden="1">
      <c r="A163" s="98" t="s">
        <v>176</v>
      </c>
      <c r="B163" s="2" t="s">
        <v>177</v>
      </c>
      <c r="C163" s="13"/>
      <c r="D163" s="13"/>
      <c r="E163" s="13"/>
      <c r="F163" s="13"/>
      <c r="G163" s="13"/>
    </row>
    <row r="164" spans="1:9" customFormat="1" ht="63" hidden="1">
      <c r="A164" s="98" t="s">
        <v>178</v>
      </c>
      <c r="B164" s="6" t="s">
        <v>563</v>
      </c>
      <c r="C164" s="13"/>
      <c r="D164" s="13"/>
      <c r="E164" s="13"/>
      <c r="F164" s="13"/>
      <c r="G164" s="13"/>
    </row>
    <row r="165" spans="1:9" ht="15.75">
      <c r="A165" s="1" t="s">
        <v>17</v>
      </c>
      <c r="B165" s="320" t="s">
        <v>18</v>
      </c>
      <c r="C165" s="321"/>
      <c r="D165" s="321"/>
      <c r="E165" s="321"/>
      <c r="F165" s="321"/>
      <c r="G165" s="301"/>
      <c r="H165" s="280">
        <f>SUM(D170:D172)</f>
        <v>0</v>
      </c>
      <c r="I165" s="280">
        <f>COUNT(D170:D172)*2</f>
        <v>6</v>
      </c>
    </row>
    <row r="166" spans="1:9" customFormat="1" ht="47.25" hidden="1">
      <c r="A166" s="98" t="s">
        <v>179</v>
      </c>
      <c r="B166" s="2" t="s">
        <v>180</v>
      </c>
      <c r="C166" s="13"/>
      <c r="D166" s="13"/>
      <c r="E166" s="13"/>
      <c r="F166" s="13"/>
      <c r="G166" s="13"/>
    </row>
    <row r="167" spans="1:9" customFormat="1" ht="63" hidden="1">
      <c r="A167" s="98" t="s">
        <v>181</v>
      </c>
      <c r="B167" s="2" t="s">
        <v>569</v>
      </c>
      <c r="C167" s="13"/>
      <c r="D167" s="13"/>
      <c r="E167" s="13"/>
      <c r="F167" s="13"/>
      <c r="G167" s="13"/>
    </row>
    <row r="168" spans="1:9" customFormat="1" ht="63" hidden="1">
      <c r="A168" s="98" t="s">
        <v>182</v>
      </c>
      <c r="B168" s="2" t="s">
        <v>570</v>
      </c>
      <c r="C168" s="13"/>
      <c r="D168" s="13"/>
      <c r="E168" s="13"/>
      <c r="F168" s="13"/>
      <c r="G168" s="13"/>
    </row>
    <row r="169" spans="1:9" customFormat="1" ht="47.25" hidden="1">
      <c r="A169" s="98" t="s">
        <v>183</v>
      </c>
      <c r="B169" s="4" t="s">
        <v>572</v>
      </c>
      <c r="C169" s="13"/>
      <c r="D169" s="13"/>
      <c r="E169" s="13"/>
      <c r="F169" s="13"/>
      <c r="G169" s="13"/>
    </row>
    <row r="170" spans="1:9" ht="31.5">
      <c r="A170" s="1" t="s">
        <v>184</v>
      </c>
      <c r="B170" s="2" t="s">
        <v>574</v>
      </c>
      <c r="C170" s="13" t="s">
        <v>2109</v>
      </c>
      <c r="D170" s="231">
        <v>0</v>
      </c>
      <c r="E170" s="13" t="s">
        <v>2293</v>
      </c>
      <c r="F170" s="13"/>
      <c r="G170" s="254"/>
    </row>
    <row r="171" spans="1:9" ht="60">
      <c r="A171" s="1" t="s">
        <v>185</v>
      </c>
      <c r="B171" s="7" t="s">
        <v>186</v>
      </c>
      <c r="C171" t="s">
        <v>2111</v>
      </c>
      <c r="D171" s="231">
        <v>0</v>
      </c>
      <c r="E171" s="13" t="s">
        <v>2293</v>
      </c>
      <c r="F171" s="13" t="s">
        <v>2110</v>
      </c>
      <c r="G171" s="254" t="s">
        <v>2669</v>
      </c>
    </row>
    <row r="172" spans="1:9" ht="30">
      <c r="A172" s="1"/>
      <c r="B172" s="7"/>
      <c r="C172" s="13" t="s">
        <v>1678</v>
      </c>
      <c r="D172" s="231">
        <v>0</v>
      </c>
      <c r="E172" s="13" t="s">
        <v>2293</v>
      </c>
      <c r="F172" s="13"/>
      <c r="G172" s="254"/>
    </row>
    <row r="173" spans="1:9" customFormat="1" ht="47.25" hidden="1">
      <c r="A173" s="98" t="s">
        <v>187</v>
      </c>
      <c r="B173" s="2" t="s">
        <v>577</v>
      </c>
      <c r="C173" s="13"/>
      <c r="D173" s="13"/>
      <c r="E173" s="13"/>
      <c r="F173" s="13"/>
      <c r="G173" s="13"/>
    </row>
    <row r="174" spans="1:9" ht="18.75">
      <c r="A174" s="1"/>
      <c r="B174" s="318" t="s">
        <v>582</v>
      </c>
      <c r="C174" s="319"/>
      <c r="D174" s="319"/>
      <c r="E174" s="319"/>
      <c r="F174" s="319"/>
      <c r="G174" s="304"/>
      <c r="H174" s="280">
        <f>H175+H210+H244+H263+H277+H290+H299+H315</f>
        <v>0</v>
      </c>
      <c r="I174" s="280">
        <f>I175+I210+I244+I263+I277+I290+I299+I315</f>
        <v>274</v>
      </c>
    </row>
    <row r="175" spans="1:9" ht="15.75">
      <c r="A175" s="1" t="s">
        <v>19</v>
      </c>
      <c r="B175" s="320" t="s">
        <v>583</v>
      </c>
      <c r="C175" s="321"/>
      <c r="D175" s="321"/>
      <c r="E175" s="321"/>
      <c r="F175" s="321"/>
      <c r="G175" s="301"/>
      <c r="H175" s="280">
        <f>SUM(D176:D209)</f>
        <v>0</v>
      </c>
      <c r="I175" s="280">
        <f>COUNT(D176:D209)*2</f>
        <v>64</v>
      </c>
    </row>
    <row r="176" spans="1:9" ht="60">
      <c r="A176" s="1" t="s">
        <v>188</v>
      </c>
      <c r="B176" s="6" t="s">
        <v>189</v>
      </c>
      <c r="C176" s="13" t="s">
        <v>1679</v>
      </c>
      <c r="D176" s="231">
        <v>0</v>
      </c>
      <c r="E176" s="13" t="s">
        <v>2284</v>
      </c>
      <c r="F176" s="13" t="s">
        <v>2114</v>
      </c>
      <c r="G176" s="254"/>
    </row>
    <row r="177" spans="1:7" ht="60">
      <c r="A177" s="1"/>
      <c r="B177" s="6"/>
      <c r="C177" s="13" t="s">
        <v>1680</v>
      </c>
      <c r="D177" s="231">
        <v>0</v>
      </c>
      <c r="E177" s="13" t="s">
        <v>2284</v>
      </c>
      <c r="F177" s="13"/>
      <c r="G177" s="254" t="s">
        <v>2670</v>
      </c>
    </row>
    <row r="178" spans="1:7" customFormat="1" ht="47.25" hidden="1">
      <c r="A178" s="98" t="s">
        <v>190</v>
      </c>
      <c r="B178" s="2" t="s">
        <v>191</v>
      </c>
      <c r="C178" s="13"/>
      <c r="D178" s="13"/>
      <c r="E178" s="13"/>
      <c r="F178" s="13"/>
      <c r="G178" s="13"/>
    </row>
    <row r="179" spans="1:7" ht="60">
      <c r="A179" s="1" t="s">
        <v>192</v>
      </c>
      <c r="B179" s="2" t="s">
        <v>193</v>
      </c>
      <c r="C179" s="23" t="s">
        <v>2115</v>
      </c>
      <c r="D179" s="231">
        <v>0</v>
      </c>
      <c r="E179" s="13" t="s">
        <v>2301</v>
      </c>
      <c r="F179" s="13"/>
      <c r="G179" s="254"/>
    </row>
    <row r="180" spans="1:7" ht="47.25">
      <c r="A180" s="1" t="s">
        <v>194</v>
      </c>
      <c r="B180" s="4" t="s">
        <v>584</v>
      </c>
      <c r="C180" s="13" t="s">
        <v>2116</v>
      </c>
      <c r="D180" s="231">
        <v>0</v>
      </c>
      <c r="E180" s="13" t="s">
        <v>2286</v>
      </c>
      <c r="F180" s="13"/>
      <c r="G180" s="254"/>
    </row>
    <row r="181" spans="1:7" ht="30">
      <c r="A181" s="1"/>
      <c r="B181" s="4"/>
      <c r="C181" s="42" t="s">
        <v>1681</v>
      </c>
      <c r="D181" s="231">
        <v>0</v>
      </c>
      <c r="E181" s="13" t="s">
        <v>2286</v>
      </c>
      <c r="F181" s="13"/>
      <c r="G181" s="254"/>
    </row>
    <row r="182" spans="1:7" ht="60">
      <c r="A182" s="1"/>
      <c r="B182" s="4"/>
      <c r="C182" s="13" t="s">
        <v>1682</v>
      </c>
      <c r="D182" s="231">
        <v>0</v>
      </c>
      <c r="E182" s="13" t="s">
        <v>2286</v>
      </c>
      <c r="F182" s="13"/>
      <c r="G182" s="254"/>
    </row>
    <row r="183" spans="1:7" customFormat="1" ht="47.25" hidden="1">
      <c r="A183" s="98" t="s">
        <v>195</v>
      </c>
      <c r="B183" s="4" t="s">
        <v>196</v>
      </c>
      <c r="C183" s="13"/>
      <c r="D183" s="13"/>
      <c r="E183" s="13"/>
      <c r="F183" s="13"/>
      <c r="G183" s="13"/>
    </row>
    <row r="184" spans="1:7" ht="31.5">
      <c r="A184" s="1" t="s">
        <v>197</v>
      </c>
      <c r="B184" s="6" t="s">
        <v>198</v>
      </c>
      <c r="C184" s="36" t="s">
        <v>2118</v>
      </c>
      <c r="D184" s="231">
        <v>0</v>
      </c>
      <c r="E184" s="13" t="s">
        <v>2286</v>
      </c>
      <c r="F184" s="13"/>
      <c r="G184" s="254"/>
    </row>
    <row r="185" spans="1:7" ht="45">
      <c r="A185" s="1"/>
      <c r="B185" s="6"/>
      <c r="C185" s="13" t="s">
        <v>1683</v>
      </c>
      <c r="D185" s="231">
        <v>0</v>
      </c>
      <c r="E185" s="13" t="s">
        <v>2286</v>
      </c>
      <c r="F185" s="13"/>
      <c r="G185" s="254"/>
    </row>
    <row r="186" spans="1:7" ht="45">
      <c r="A186" s="1"/>
      <c r="B186" s="6"/>
      <c r="C186" s="13" t="s">
        <v>1684</v>
      </c>
      <c r="D186" s="231">
        <v>0</v>
      </c>
      <c r="E186" s="13" t="s">
        <v>2286</v>
      </c>
      <c r="F186" s="13"/>
      <c r="G186" s="254"/>
    </row>
    <row r="187" spans="1:7" ht="31.5">
      <c r="A187" s="1" t="s">
        <v>199</v>
      </c>
      <c r="B187" s="6" t="s">
        <v>587</v>
      </c>
      <c r="C187" s="16" t="s">
        <v>1685</v>
      </c>
      <c r="D187" s="231">
        <v>0</v>
      </c>
      <c r="E187" s="13" t="s">
        <v>2301</v>
      </c>
      <c r="F187" s="13"/>
      <c r="G187" s="254"/>
    </row>
    <row r="188" spans="1:7" ht="30">
      <c r="A188" s="1"/>
      <c r="B188" s="6"/>
      <c r="C188" s="16" t="s">
        <v>1686</v>
      </c>
      <c r="D188" s="231">
        <v>0</v>
      </c>
      <c r="E188" s="13" t="s">
        <v>2301</v>
      </c>
      <c r="F188" s="13"/>
      <c r="G188" s="254"/>
    </row>
    <row r="189" spans="1:7" ht="31.5">
      <c r="A189" s="1" t="s">
        <v>200</v>
      </c>
      <c r="B189" s="2" t="s">
        <v>201</v>
      </c>
      <c r="C189" s="38" t="s">
        <v>592</v>
      </c>
      <c r="D189" s="231">
        <v>0</v>
      </c>
      <c r="E189" s="13" t="s">
        <v>2286</v>
      </c>
      <c r="F189" s="13"/>
      <c r="G189" s="254"/>
    </row>
    <row r="190" spans="1:7" ht="30">
      <c r="A190" s="1"/>
      <c r="B190" s="2"/>
      <c r="C190" s="16" t="s">
        <v>1687</v>
      </c>
      <c r="D190" s="231">
        <v>0</v>
      </c>
      <c r="E190" s="13" t="s">
        <v>2284</v>
      </c>
      <c r="F190" s="13"/>
      <c r="G190" s="254"/>
    </row>
    <row r="191" spans="1:7" ht="30">
      <c r="A191" s="1"/>
      <c r="B191" s="2"/>
      <c r="C191" s="16" t="s">
        <v>1688</v>
      </c>
      <c r="D191" s="231">
        <v>0</v>
      </c>
      <c r="E191" s="13" t="s">
        <v>2286</v>
      </c>
      <c r="F191" s="13"/>
      <c r="G191" s="254"/>
    </row>
    <row r="192" spans="1:7" ht="30">
      <c r="A192" s="1"/>
      <c r="B192" s="2"/>
      <c r="C192" s="16" t="s">
        <v>1689</v>
      </c>
      <c r="D192" s="231">
        <v>0</v>
      </c>
      <c r="E192" s="13" t="s">
        <v>2293</v>
      </c>
      <c r="F192" s="13"/>
      <c r="G192" s="254"/>
    </row>
    <row r="193" spans="1:7" ht="75">
      <c r="A193" s="1" t="s">
        <v>202</v>
      </c>
      <c r="B193" s="2" t="s">
        <v>594</v>
      </c>
      <c r="C193" s="13" t="s">
        <v>1690</v>
      </c>
      <c r="D193" s="231">
        <v>0</v>
      </c>
      <c r="E193" s="13" t="s">
        <v>2286</v>
      </c>
      <c r="F193" s="13" t="s">
        <v>1691</v>
      </c>
      <c r="G193" s="254"/>
    </row>
    <row r="194" spans="1:7" ht="30">
      <c r="A194" s="1"/>
      <c r="B194" s="2"/>
      <c r="C194" s="13" t="s">
        <v>1692</v>
      </c>
      <c r="D194" s="231">
        <v>0</v>
      </c>
      <c r="E194" s="13" t="s">
        <v>2286</v>
      </c>
      <c r="F194" s="13"/>
      <c r="G194" s="254"/>
    </row>
    <row r="195" spans="1:7" ht="45">
      <c r="A195" s="1"/>
      <c r="B195" s="2"/>
      <c r="C195" s="13" t="s">
        <v>1693</v>
      </c>
      <c r="D195" s="231">
        <v>0</v>
      </c>
      <c r="E195" s="13" t="s">
        <v>2286</v>
      </c>
      <c r="F195" s="13"/>
      <c r="G195" s="254" t="s">
        <v>2671</v>
      </c>
    </row>
    <row r="196" spans="1:7" ht="45">
      <c r="A196" s="1"/>
      <c r="B196" s="2"/>
      <c r="C196" s="37" t="s">
        <v>1694</v>
      </c>
      <c r="D196" s="231">
        <v>0</v>
      </c>
      <c r="E196" s="13" t="s">
        <v>2286</v>
      </c>
      <c r="F196" s="13"/>
      <c r="G196" s="254"/>
    </row>
    <row r="197" spans="1:7" ht="45">
      <c r="A197" s="1"/>
      <c r="B197" s="2"/>
      <c r="C197" s="37" t="s">
        <v>1695</v>
      </c>
      <c r="D197" s="231">
        <v>0</v>
      </c>
      <c r="E197" s="13" t="s">
        <v>2286</v>
      </c>
      <c r="F197" s="13"/>
      <c r="G197" s="254"/>
    </row>
    <row r="198" spans="1:7" ht="30">
      <c r="A198" s="1"/>
      <c r="B198" s="2"/>
      <c r="C198" s="37" t="s">
        <v>1696</v>
      </c>
      <c r="D198" s="231">
        <v>0</v>
      </c>
      <c r="E198" s="13" t="s">
        <v>2293</v>
      </c>
      <c r="F198" s="13"/>
      <c r="G198" s="254" t="s">
        <v>2617</v>
      </c>
    </row>
    <row r="199" spans="1:7" ht="45">
      <c r="A199" s="1" t="s">
        <v>203</v>
      </c>
      <c r="B199" s="2" t="s">
        <v>595</v>
      </c>
      <c r="C199" s="75" t="s">
        <v>1697</v>
      </c>
      <c r="D199" s="231">
        <v>0</v>
      </c>
      <c r="E199" s="13" t="s">
        <v>2286</v>
      </c>
      <c r="F199" s="13"/>
      <c r="G199" s="254"/>
    </row>
    <row r="200" spans="1:7" ht="30">
      <c r="A200" s="1"/>
      <c r="B200" s="2"/>
      <c r="C200" s="37" t="s">
        <v>1698</v>
      </c>
      <c r="D200" s="231">
        <v>0</v>
      </c>
      <c r="E200" s="13" t="s">
        <v>2286</v>
      </c>
      <c r="F200" s="13"/>
      <c r="G200" s="254"/>
    </row>
    <row r="201" spans="1:7" ht="45">
      <c r="A201" s="1"/>
      <c r="B201" s="2"/>
      <c r="C201" s="37" t="s">
        <v>1699</v>
      </c>
      <c r="D201" s="231">
        <v>0</v>
      </c>
      <c r="E201" s="13" t="s">
        <v>2293</v>
      </c>
      <c r="F201" s="13"/>
      <c r="G201" s="254"/>
    </row>
    <row r="202" spans="1:7" ht="47.25">
      <c r="A202" s="1" t="s">
        <v>204</v>
      </c>
      <c r="B202" s="2" t="s">
        <v>597</v>
      </c>
      <c r="C202" s="18" t="s">
        <v>1700</v>
      </c>
      <c r="D202" s="231">
        <v>0</v>
      </c>
      <c r="E202" s="13" t="s">
        <v>2293</v>
      </c>
      <c r="F202" s="13"/>
      <c r="G202" s="254"/>
    </row>
    <row r="203" spans="1:7" ht="15.75">
      <c r="A203" s="1"/>
      <c r="B203" s="2"/>
      <c r="C203" s="13" t="s">
        <v>1701</v>
      </c>
      <c r="D203" s="231">
        <v>0</v>
      </c>
      <c r="E203" s="13" t="s">
        <v>2286</v>
      </c>
      <c r="F203" s="13"/>
      <c r="G203" s="254"/>
    </row>
    <row r="204" spans="1:7" ht="60">
      <c r="A204" s="1" t="s">
        <v>205</v>
      </c>
      <c r="B204" s="4" t="s">
        <v>598</v>
      </c>
      <c r="C204" s="18" t="s">
        <v>1702</v>
      </c>
      <c r="D204" s="231">
        <v>0</v>
      </c>
      <c r="E204" s="13" t="s">
        <v>2293</v>
      </c>
      <c r="F204" s="13"/>
      <c r="G204" s="254"/>
    </row>
    <row r="205" spans="1:7" ht="45">
      <c r="A205" s="1"/>
      <c r="B205" s="4"/>
      <c r="C205" s="18" t="s">
        <v>1703</v>
      </c>
      <c r="D205" s="231">
        <v>0</v>
      </c>
      <c r="E205" s="13" t="s">
        <v>2293</v>
      </c>
      <c r="F205" s="13"/>
      <c r="G205" s="254"/>
    </row>
    <row r="206" spans="1:7" ht="45">
      <c r="A206" s="1"/>
      <c r="B206" s="4"/>
      <c r="C206" s="18" t="s">
        <v>2120</v>
      </c>
      <c r="D206" s="231">
        <v>0</v>
      </c>
      <c r="E206" s="13" t="s">
        <v>2293</v>
      </c>
      <c r="F206" s="13"/>
      <c r="G206" s="254"/>
    </row>
    <row r="207" spans="1:7" ht="75">
      <c r="A207" s="1"/>
      <c r="B207" s="4"/>
      <c r="C207" s="18" t="s">
        <v>2121</v>
      </c>
      <c r="D207" s="231">
        <v>0</v>
      </c>
      <c r="E207" s="13" t="s">
        <v>2293</v>
      </c>
      <c r="F207" s="13"/>
      <c r="G207" s="254"/>
    </row>
    <row r="208" spans="1:7" ht="45">
      <c r="A208" s="1" t="s">
        <v>206</v>
      </c>
      <c r="B208" s="39" t="s">
        <v>599</v>
      </c>
      <c r="C208" s="18" t="s">
        <v>2122</v>
      </c>
      <c r="D208" s="231">
        <v>0</v>
      </c>
      <c r="E208" s="13" t="s">
        <v>1057</v>
      </c>
      <c r="F208" s="13"/>
      <c r="G208" s="254" t="s">
        <v>2672</v>
      </c>
    </row>
    <row r="209" spans="1:9" ht="60">
      <c r="A209" s="1"/>
      <c r="B209" s="39"/>
      <c r="C209" s="18" t="s">
        <v>1904</v>
      </c>
      <c r="D209" s="231">
        <v>0</v>
      </c>
      <c r="E209" s="13" t="s">
        <v>1057</v>
      </c>
      <c r="F209" s="13"/>
      <c r="G209" s="254" t="s">
        <v>2620</v>
      </c>
    </row>
    <row r="210" spans="1:9" ht="15.75">
      <c r="A210" s="1" t="s">
        <v>20</v>
      </c>
      <c r="B210" s="320" t="s">
        <v>207</v>
      </c>
      <c r="C210" s="321"/>
      <c r="D210" s="321"/>
      <c r="E210" s="321"/>
      <c r="F210" s="321"/>
      <c r="G210" s="301"/>
      <c r="H210" s="280">
        <f>SUM(D211:D243)</f>
        <v>0</v>
      </c>
      <c r="I210" s="280">
        <f>COUNT(D211:D243)*2</f>
        <v>66</v>
      </c>
    </row>
    <row r="211" spans="1:9" ht="63">
      <c r="A211" s="1" t="s">
        <v>208</v>
      </c>
      <c r="B211" s="2" t="s">
        <v>209</v>
      </c>
      <c r="C211" s="17" t="s">
        <v>2123</v>
      </c>
      <c r="D211" s="231">
        <v>0</v>
      </c>
      <c r="E211" s="13" t="s">
        <v>2284</v>
      </c>
      <c r="F211" s="13"/>
      <c r="G211" s="254"/>
    </row>
    <row r="212" spans="1:9" ht="60">
      <c r="A212" s="1"/>
      <c r="B212" s="2"/>
      <c r="C212" s="13" t="s">
        <v>1704</v>
      </c>
      <c r="D212" s="231">
        <v>0</v>
      </c>
      <c r="E212" s="13" t="s">
        <v>2284</v>
      </c>
      <c r="F212" s="13"/>
      <c r="G212" s="254"/>
    </row>
    <row r="213" spans="1:9" ht="60">
      <c r="A213" s="1"/>
      <c r="B213" s="2"/>
      <c r="C213" s="18" t="s">
        <v>1705</v>
      </c>
      <c r="D213" s="231">
        <v>0</v>
      </c>
      <c r="E213" s="13" t="s">
        <v>2284</v>
      </c>
      <c r="F213" s="13"/>
      <c r="G213" s="254"/>
    </row>
    <row r="214" spans="1:9" ht="45">
      <c r="A214" s="1"/>
      <c r="B214" s="2"/>
      <c r="C214" s="13" t="s">
        <v>2124</v>
      </c>
      <c r="D214" s="231">
        <v>0</v>
      </c>
      <c r="E214" s="13" t="s">
        <v>2284</v>
      </c>
      <c r="F214" s="13"/>
      <c r="G214" s="254"/>
    </row>
    <row r="215" spans="1:9" ht="47.25">
      <c r="A215" s="1" t="s">
        <v>210</v>
      </c>
      <c r="B215" s="2" t="s">
        <v>211</v>
      </c>
      <c r="C215" s="13" t="s">
        <v>1706</v>
      </c>
      <c r="D215" s="231">
        <v>0</v>
      </c>
      <c r="E215" s="13" t="s">
        <v>2286</v>
      </c>
      <c r="F215" s="13"/>
      <c r="G215" s="254"/>
    </row>
    <row r="216" spans="1:9" ht="60">
      <c r="A216" s="1"/>
      <c r="B216" s="2"/>
      <c r="C216" s="13" t="s">
        <v>1707</v>
      </c>
      <c r="D216" s="221">
        <v>0</v>
      </c>
      <c r="E216" s="14" t="s">
        <v>2293</v>
      </c>
      <c r="F216" s="13" t="s">
        <v>1708</v>
      </c>
      <c r="G216" s="254" t="s">
        <v>2634</v>
      </c>
    </row>
    <row r="217" spans="1:9" ht="60">
      <c r="A217" s="1"/>
      <c r="B217" s="2"/>
      <c r="C217" s="13" t="s">
        <v>1709</v>
      </c>
      <c r="D217" s="231">
        <v>0</v>
      </c>
      <c r="E217" s="13" t="s">
        <v>2286</v>
      </c>
      <c r="F217" s="13"/>
      <c r="G217" s="254"/>
    </row>
    <row r="218" spans="1:9" ht="45">
      <c r="A218" s="1"/>
      <c r="B218" s="2"/>
      <c r="C218" s="13" t="s">
        <v>1710</v>
      </c>
      <c r="D218" s="231">
        <v>0</v>
      </c>
      <c r="E218" s="13" t="s">
        <v>2286</v>
      </c>
      <c r="F218" s="13"/>
      <c r="G218" s="254"/>
    </row>
    <row r="219" spans="1:9" ht="30">
      <c r="A219" s="1"/>
      <c r="B219" s="2"/>
      <c r="C219" s="13" t="s">
        <v>1711</v>
      </c>
      <c r="D219" s="231">
        <v>0</v>
      </c>
      <c r="E219" s="13" t="s">
        <v>2286</v>
      </c>
      <c r="F219" s="13"/>
      <c r="G219" s="254"/>
    </row>
    <row r="220" spans="1:9" ht="30">
      <c r="A220" s="1"/>
      <c r="B220" s="2"/>
      <c r="C220" s="13" t="s">
        <v>1712</v>
      </c>
      <c r="D220" s="231">
        <v>0</v>
      </c>
      <c r="E220" s="13" t="s">
        <v>2286</v>
      </c>
      <c r="F220" s="13"/>
      <c r="G220" s="254"/>
    </row>
    <row r="221" spans="1:9" ht="60">
      <c r="A221" s="1"/>
      <c r="B221" s="2"/>
      <c r="C221" s="13" t="s">
        <v>1713</v>
      </c>
      <c r="D221" s="231">
        <v>0</v>
      </c>
      <c r="E221" s="13" t="s">
        <v>2286</v>
      </c>
      <c r="F221" s="13"/>
      <c r="G221" s="254"/>
    </row>
    <row r="222" spans="1:9" ht="45">
      <c r="A222" s="1"/>
      <c r="B222" s="2"/>
      <c r="C222" s="13" t="s">
        <v>1714</v>
      </c>
      <c r="D222" s="231">
        <v>0</v>
      </c>
      <c r="E222" s="13" t="s">
        <v>2302</v>
      </c>
      <c r="F222" s="13"/>
      <c r="G222" s="254"/>
    </row>
    <row r="223" spans="1:9" ht="60">
      <c r="A223" s="1"/>
      <c r="B223" s="2"/>
      <c r="C223" s="13" t="s">
        <v>1715</v>
      </c>
      <c r="D223" s="231">
        <v>0</v>
      </c>
      <c r="E223" s="13" t="s">
        <v>2286</v>
      </c>
      <c r="F223" s="13"/>
      <c r="G223" s="254"/>
    </row>
    <row r="224" spans="1:9" ht="30">
      <c r="A224" s="1"/>
      <c r="B224" s="2"/>
      <c r="C224" s="13" t="s">
        <v>1716</v>
      </c>
      <c r="D224" s="231">
        <v>0</v>
      </c>
      <c r="E224" s="13" t="s">
        <v>2286</v>
      </c>
      <c r="F224" s="13"/>
      <c r="G224" s="254"/>
    </row>
    <row r="225" spans="1:7" ht="47.25">
      <c r="A225" s="1" t="s">
        <v>212</v>
      </c>
      <c r="B225" s="2" t="s">
        <v>213</v>
      </c>
      <c r="C225" s="13" t="s">
        <v>1717</v>
      </c>
      <c r="D225" s="231">
        <v>0</v>
      </c>
      <c r="E225" s="13" t="s">
        <v>2286</v>
      </c>
      <c r="F225" s="13"/>
      <c r="G225" s="254"/>
    </row>
    <row r="226" spans="1:7" ht="60">
      <c r="A226" s="1"/>
      <c r="B226" s="2"/>
      <c r="C226" s="13" t="s">
        <v>1718</v>
      </c>
      <c r="D226" s="231">
        <v>0</v>
      </c>
      <c r="E226" s="13" t="s">
        <v>2286</v>
      </c>
      <c r="F226" s="13"/>
      <c r="G226" s="254"/>
    </row>
    <row r="227" spans="1:7" ht="30">
      <c r="A227" s="1"/>
      <c r="B227" s="2"/>
      <c r="C227" s="13" t="s">
        <v>1719</v>
      </c>
      <c r="D227" s="231">
        <v>0</v>
      </c>
      <c r="E227" s="13" t="s">
        <v>2284</v>
      </c>
      <c r="F227" s="13"/>
      <c r="G227" s="254"/>
    </row>
    <row r="228" spans="1:7" ht="60">
      <c r="A228" s="1"/>
      <c r="B228" s="2"/>
      <c r="C228" s="13" t="s">
        <v>1720</v>
      </c>
      <c r="D228" s="231">
        <v>0</v>
      </c>
      <c r="E228" s="13" t="s">
        <v>2284</v>
      </c>
      <c r="F228" s="13"/>
      <c r="G228" s="254"/>
    </row>
    <row r="229" spans="1:7" ht="60">
      <c r="A229" s="1"/>
      <c r="B229" s="2"/>
      <c r="C229" s="13" t="s">
        <v>2303</v>
      </c>
      <c r="D229" s="231">
        <v>0</v>
      </c>
      <c r="E229" s="13" t="s">
        <v>2284</v>
      </c>
      <c r="F229" s="13"/>
      <c r="G229" s="254"/>
    </row>
    <row r="230" spans="1:7" ht="47.25">
      <c r="A230" s="1" t="s">
        <v>214</v>
      </c>
      <c r="B230" s="6" t="s">
        <v>215</v>
      </c>
      <c r="C230" s="109" t="s">
        <v>1721</v>
      </c>
      <c r="D230" s="231">
        <v>0</v>
      </c>
      <c r="E230" s="13" t="s">
        <v>2284</v>
      </c>
      <c r="F230" s="13"/>
      <c r="G230" s="254"/>
    </row>
    <row r="231" spans="1:7" ht="30">
      <c r="A231" s="1"/>
      <c r="B231" s="6"/>
      <c r="C231" s="85" t="s">
        <v>1722</v>
      </c>
      <c r="D231" s="231">
        <v>0</v>
      </c>
      <c r="E231" s="13" t="s">
        <v>2286</v>
      </c>
      <c r="F231" s="13"/>
      <c r="G231" s="254" t="s">
        <v>2673</v>
      </c>
    </row>
    <row r="232" spans="1:7" ht="30">
      <c r="A232" s="1"/>
      <c r="B232" s="6"/>
      <c r="C232" s="85" t="s">
        <v>1723</v>
      </c>
      <c r="D232" s="231">
        <v>0</v>
      </c>
      <c r="E232" s="13" t="s">
        <v>2284</v>
      </c>
      <c r="F232" s="13"/>
      <c r="G232" s="254"/>
    </row>
    <row r="233" spans="1:7" ht="45">
      <c r="A233" s="1"/>
      <c r="B233" s="6"/>
      <c r="C233" s="110" t="s">
        <v>1724</v>
      </c>
      <c r="D233" s="231">
        <v>0</v>
      </c>
      <c r="E233" s="13" t="s">
        <v>2284</v>
      </c>
      <c r="F233" s="13"/>
      <c r="G233" s="254" t="s">
        <v>2674</v>
      </c>
    </row>
    <row r="234" spans="1:7" ht="30">
      <c r="A234" s="1"/>
      <c r="B234" s="6"/>
      <c r="C234" s="111" t="s">
        <v>1725</v>
      </c>
      <c r="D234" s="231">
        <v>0</v>
      </c>
      <c r="E234" s="13" t="s">
        <v>2284</v>
      </c>
      <c r="F234" s="13"/>
      <c r="G234" s="254" t="s">
        <v>2620</v>
      </c>
    </row>
    <row r="235" spans="1:7" ht="47.25">
      <c r="A235" s="1" t="s">
        <v>216</v>
      </c>
      <c r="B235" s="2" t="s">
        <v>603</v>
      </c>
      <c r="C235" s="75" t="s">
        <v>1726</v>
      </c>
      <c r="D235" s="346">
        <v>0</v>
      </c>
      <c r="E235" s="112" t="s">
        <v>2286</v>
      </c>
      <c r="F235" s="113" t="s">
        <v>1727</v>
      </c>
      <c r="G235" s="254"/>
    </row>
    <row r="236" spans="1:7" ht="45">
      <c r="A236" s="1"/>
      <c r="B236" s="2"/>
      <c r="C236" s="114" t="s">
        <v>1728</v>
      </c>
      <c r="D236" s="236">
        <v>0</v>
      </c>
      <c r="E236" s="115" t="s">
        <v>2286</v>
      </c>
      <c r="F236" s="116"/>
      <c r="G236" s="254"/>
    </row>
    <row r="237" spans="1:7" ht="45">
      <c r="A237" s="1"/>
      <c r="B237" s="2"/>
      <c r="C237" s="114" t="s">
        <v>1729</v>
      </c>
      <c r="D237" s="236">
        <v>0</v>
      </c>
      <c r="E237" s="115" t="s">
        <v>2301</v>
      </c>
      <c r="F237" s="115"/>
      <c r="G237" s="254"/>
    </row>
    <row r="238" spans="1:7" ht="75">
      <c r="A238" s="1"/>
      <c r="B238" s="2"/>
      <c r="C238" s="114" t="s">
        <v>1730</v>
      </c>
      <c r="D238" s="236">
        <v>0</v>
      </c>
      <c r="E238" s="115" t="s">
        <v>2301</v>
      </c>
      <c r="F238" s="116" t="s">
        <v>1731</v>
      </c>
      <c r="G238" s="254"/>
    </row>
    <row r="239" spans="1:7" ht="75">
      <c r="A239" s="1"/>
      <c r="B239" s="2"/>
      <c r="C239" s="114" t="s">
        <v>1732</v>
      </c>
      <c r="D239" s="236">
        <v>0</v>
      </c>
      <c r="E239" s="115" t="s">
        <v>2301</v>
      </c>
      <c r="F239" s="116" t="s">
        <v>1733</v>
      </c>
      <c r="G239" s="254"/>
    </row>
    <row r="240" spans="1:7" ht="30">
      <c r="A240" s="1"/>
      <c r="B240" s="2"/>
      <c r="C240" s="114" t="s">
        <v>1734</v>
      </c>
      <c r="D240" s="236">
        <v>0</v>
      </c>
      <c r="E240" s="115" t="s">
        <v>2286</v>
      </c>
      <c r="F240" s="115"/>
      <c r="G240" s="254"/>
    </row>
    <row r="241" spans="1:9" ht="30">
      <c r="A241" s="1"/>
      <c r="B241" s="2"/>
      <c r="C241" s="114" t="s">
        <v>1735</v>
      </c>
      <c r="D241" s="236">
        <v>0</v>
      </c>
      <c r="E241" s="115" t="s">
        <v>2286</v>
      </c>
      <c r="F241" s="115"/>
      <c r="G241" s="254"/>
    </row>
    <row r="242" spans="1:9" ht="75">
      <c r="A242" s="1"/>
      <c r="B242" s="2"/>
      <c r="C242" s="114" t="s">
        <v>2128</v>
      </c>
      <c r="D242" s="236">
        <v>0</v>
      </c>
      <c r="E242" s="115" t="s">
        <v>2291</v>
      </c>
      <c r="F242" s="116" t="s">
        <v>2129</v>
      </c>
      <c r="G242" s="254"/>
    </row>
    <row r="243" spans="1:9" ht="45">
      <c r="A243" s="1"/>
      <c r="B243" s="2"/>
      <c r="C243" s="85" t="s">
        <v>1736</v>
      </c>
      <c r="D243" s="236">
        <v>0</v>
      </c>
      <c r="E243" s="115" t="s">
        <v>2291</v>
      </c>
      <c r="F243" s="115"/>
      <c r="G243" s="254"/>
    </row>
    <row r="244" spans="1:9" ht="15.75">
      <c r="A244" s="1" t="s">
        <v>21</v>
      </c>
      <c r="B244" s="320" t="s">
        <v>22</v>
      </c>
      <c r="C244" s="321"/>
      <c r="D244" s="321"/>
      <c r="E244" s="321"/>
      <c r="F244" s="321"/>
      <c r="G244" s="301"/>
      <c r="H244" s="280">
        <f>SUM(D245:D262)</f>
        <v>0</v>
      </c>
      <c r="I244" s="280">
        <f>COUNT(D245:D262)*2</f>
        <v>36</v>
      </c>
    </row>
    <row r="245" spans="1:9" ht="105">
      <c r="A245" s="1" t="s">
        <v>217</v>
      </c>
      <c r="B245" s="2" t="s">
        <v>604</v>
      </c>
      <c r="C245" s="13" t="s">
        <v>1737</v>
      </c>
      <c r="D245" s="231">
        <v>0</v>
      </c>
      <c r="E245" s="13" t="s">
        <v>2293</v>
      </c>
      <c r="F245" s="13" t="s">
        <v>2130</v>
      </c>
      <c r="G245" s="254"/>
    </row>
    <row r="246" spans="1:9" ht="45">
      <c r="A246" s="1"/>
      <c r="B246" s="2"/>
      <c r="C246" s="13" t="s">
        <v>1738</v>
      </c>
      <c r="D246" s="231">
        <v>0</v>
      </c>
      <c r="E246" s="13" t="s">
        <v>2286</v>
      </c>
      <c r="F246" s="13" t="s">
        <v>2333</v>
      </c>
      <c r="G246" s="254"/>
    </row>
    <row r="247" spans="1:9" ht="30">
      <c r="A247" s="1"/>
      <c r="B247" s="2"/>
      <c r="C247" s="13" t="s">
        <v>1739</v>
      </c>
      <c r="D247" s="231">
        <v>0</v>
      </c>
      <c r="E247" s="13" t="s">
        <v>2286</v>
      </c>
      <c r="F247" s="13"/>
      <c r="G247" s="254"/>
    </row>
    <row r="248" spans="1:9" ht="30">
      <c r="A248" s="1"/>
      <c r="B248" s="2"/>
      <c r="C248" s="13" t="s">
        <v>1740</v>
      </c>
      <c r="D248" s="231">
        <v>0</v>
      </c>
      <c r="E248" s="13" t="s">
        <v>2286</v>
      </c>
      <c r="F248" s="13"/>
      <c r="G248" s="254"/>
    </row>
    <row r="249" spans="1:9" ht="75">
      <c r="A249" s="1"/>
      <c r="B249" s="2"/>
      <c r="C249" s="13" t="s">
        <v>1741</v>
      </c>
      <c r="D249" s="231">
        <v>0</v>
      </c>
      <c r="E249" s="13" t="s">
        <v>2284</v>
      </c>
      <c r="F249" s="13"/>
      <c r="G249" s="254"/>
    </row>
    <row r="250" spans="1:9" ht="30">
      <c r="A250" s="1"/>
      <c r="B250" s="2"/>
      <c r="C250" s="13" t="s">
        <v>1742</v>
      </c>
      <c r="D250" s="231">
        <v>0</v>
      </c>
      <c r="E250" s="13" t="s">
        <v>2284</v>
      </c>
      <c r="F250" s="13"/>
      <c r="G250" s="254"/>
    </row>
    <row r="251" spans="1:9" ht="30">
      <c r="A251" s="1"/>
      <c r="B251" s="2"/>
      <c r="C251" s="13" t="s">
        <v>1743</v>
      </c>
      <c r="D251" s="231">
        <v>0</v>
      </c>
      <c r="E251" s="13" t="s">
        <v>2286</v>
      </c>
      <c r="F251" s="13"/>
      <c r="G251" s="254"/>
    </row>
    <row r="252" spans="1:9" ht="47.25">
      <c r="A252" s="1" t="s">
        <v>218</v>
      </c>
      <c r="B252" s="2" t="s">
        <v>605</v>
      </c>
      <c r="C252" s="13" t="s">
        <v>1744</v>
      </c>
      <c r="D252" s="231">
        <v>0</v>
      </c>
      <c r="E252" s="13" t="s">
        <v>2293</v>
      </c>
      <c r="F252" s="13"/>
      <c r="G252" s="254"/>
    </row>
    <row r="253" spans="1:9" ht="30">
      <c r="A253" s="1"/>
      <c r="B253" s="2"/>
      <c r="C253" s="13" t="s">
        <v>2366</v>
      </c>
      <c r="D253" s="231">
        <v>0</v>
      </c>
      <c r="E253" s="13" t="s">
        <v>2286</v>
      </c>
      <c r="F253" s="13"/>
      <c r="G253" s="254"/>
    </row>
    <row r="254" spans="1:9" ht="30">
      <c r="A254" s="1"/>
      <c r="B254" s="2"/>
      <c r="C254" s="13" t="s">
        <v>1745</v>
      </c>
      <c r="D254" s="231">
        <v>0</v>
      </c>
      <c r="E254" s="13" t="s">
        <v>2286</v>
      </c>
      <c r="F254" s="13"/>
      <c r="G254" s="254"/>
    </row>
    <row r="255" spans="1:9" ht="47.25">
      <c r="A255" s="1" t="s">
        <v>219</v>
      </c>
      <c r="B255" s="2" t="s">
        <v>220</v>
      </c>
      <c r="C255" s="16" t="s">
        <v>1746</v>
      </c>
      <c r="D255" s="231">
        <v>0</v>
      </c>
      <c r="E255" s="13" t="s">
        <v>1057</v>
      </c>
      <c r="F255" s="13"/>
      <c r="G255" s="254"/>
    </row>
    <row r="256" spans="1:9" ht="30">
      <c r="A256" s="1"/>
      <c r="B256" s="2"/>
      <c r="C256" s="16" t="s">
        <v>1747</v>
      </c>
      <c r="D256" s="231">
        <v>0</v>
      </c>
      <c r="E256" s="13" t="s">
        <v>2293</v>
      </c>
      <c r="F256" s="13"/>
      <c r="G256" s="254"/>
    </row>
    <row r="257" spans="1:9" ht="60">
      <c r="A257" s="1"/>
      <c r="B257" s="2"/>
      <c r="C257" s="16" t="s">
        <v>1748</v>
      </c>
      <c r="D257" s="231">
        <v>0</v>
      </c>
      <c r="E257" s="13" t="s">
        <v>2291</v>
      </c>
      <c r="F257" s="13"/>
      <c r="G257" s="254"/>
    </row>
    <row r="258" spans="1:9" ht="45">
      <c r="A258" s="1"/>
      <c r="B258" s="2"/>
      <c r="C258" s="16" t="s">
        <v>1749</v>
      </c>
      <c r="D258" s="231">
        <v>0</v>
      </c>
      <c r="E258" s="13" t="s">
        <v>1057</v>
      </c>
      <c r="F258" s="13"/>
      <c r="G258" s="254"/>
    </row>
    <row r="259" spans="1:9" ht="47.25">
      <c r="A259" s="1" t="s">
        <v>221</v>
      </c>
      <c r="B259" s="2" t="s">
        <v>222</v>
      </c>
      <c r="C259" s="13" t="s">
        <v>1750</v>
      </c>
      <c r="D259" s="231">
        <v>0</v>
      </c>
      <c r="E259" s="13" t="s">
        <v>2286</v>
      </c>
      <c r="F259" s="13"/>
      <c r="G259" s="254"/>
    </row>
    <row r="260" spans="1:9" ht="30">
      <c r="A260" s="1"/>
      <c r="B260" s="2"/>
      <c r="C260" s="13" t="s">
        <v>1751</v>
      </c>
      <c r="D260" s="231">
        <v>0</v>
      </c>
      <c r="E260" s="13" t="s">
        <v>1057</v>
      </c>
      <c r="F260" s="13"/>
      <c r="G260" s="254"/>
    </row>
    <row r="261" spans="1:9" ht="90">
      <c r="A261" s="1"/>
      <c r="B261" s="2"/>
      <c r="C261" s="13" t="s">
        <v>1905</v>
      </c>
      <c r="D261" s="231">
        <v>0</v>
      </c>
      <c r="E261" s="13" t="s">
        <v>2304</v>
      </c>
      <c r="F261" s="13" t="s">
        <v>1906</v>
      </c>
      <c r="G261" s="254"/>
    </row>
    <row r="262" spans="1:9" ht="30">
      <c r="A262" s="1"/>
      <c r="B262" s="2"/>
      <c r="C262" s="13" t="s">
        <v>1752</v>
      </c>
      <c r="D262" s="231">
        <v>0</v>
      </c>
      <c r="E262" s="13" t="s">
        <v>2284</v>
      </c>
      <c r="F262" s="13" t="s">
        <v>2133</v>
      </c>
      <c r="G262" s="254"/>
    </row>
    <row r="263" spans="1:9" ht="37.5" customHeight="1">
      <c r="A263" s="1" t="s">
        <v>23</v>
      </c>
      <c r="B263" s="320" t="s">
        <v>2584</v>
      </c>
      <c r="C263" s="321"/>
      <c r="D263" s="321"/>
      <c r="E263" s="321"/>
      <c r="F263" s="321"/>
      <c r="G263" s="301"/>
      <c r="H263" s="280">
        <f>SUM(D264:D276)</f>
        <v>0</v>
      </c>
      <c r="I263" s="280">
        <f>COUNT(D264:D276)*2</f>
        <v>26</v>
      </c>
    </row>
    <row r="264" spans="1:9" ht="47.25">
      <c r="A264" s="1" t="s">
        <v>223</v>
      </c>
      <c r="B264" s="2" t="s">
        <v>606</v>
      </c>
      <c r="C264" s="13" t="s">
        <v>1753</v>
      </c>
      <c r="D264" s="231">
        <v>0</v>
      </c>
      <c r="E264" s="13" t="s">
        <v>2290</v>
      </c>
      <c r="F264" s="13"/>
      <c r="G264" s="254"/>
    </row>
    <row r="265" spans="1:9" ht="30">
      <c r="A265" s="1"/>
      <c r="B265" s="2"/>
      <c r="C265" s="13" t="s">
        <v>1754</v>
      </c>
      <c r="D265" s="231">
        <v>0</v>
      </c>
      <c r="E265" s="13" t="s">
        <v>2284</v>
      </c>
      <c r="F265" s="13"/>
      <c r="G265" s="254"/>
    </row>
    <row r="266" spans="1:9" ht="30">
      <c r="A266" s="1"/>
      <c r="B266" s="2"/>
      <c r="C266" s="13" t="s">
        <v>1755</v>
      </c>
      <c r="D266" s="231">
        <v>0</v>
      </c>
      <c r="E266" s="13" t="s">
        <v>2290</v>
      </c>
      <c r="F266" s="13"/>
      <c r="G266" s="254"/>
    </row>
    <row r="267" spans="1:9" ht="45">
      <c r="A267" s="1"/>
      <c r="B267" s="2"/>
      <c r="C267" s="13" t="s">
        <v>1756</v>
      </c>
      <c r="D267" s="231">
        <v>0</v>
      </c>
      <c r="E267" s="13" t="s">
        <v>2284</v>
      </c>
      <c r="F267" s="13"/>
      <c r="G267" s="254"/>
    </row>
    <row r="268" spans="1:9" ht="45">
      <c r="A268" s="1"/>
      <c r="B268" s="2"/>
      <c r="C268" s="13" t="s">
        <v>1757</v>
      </c>
      <c r="D268" s="231">
        <v>0</v>
      </c>
      <c r="E268" s="13" t="s">
        <v>2284</v>
      </c>
      <c r="F268" s="13"/>
      <c r="G268" s="254"/>
    </row>
    <row r="269" spans="1:9" ht="47.25">
      <c r="A269" s="1" t="s">
        <v>224</v>
      </c>
      <c r="B269" s="2" t="s">
        <v>225</v>
      </c>
      <c r="C269" s="36" t="s">
        <v>1758</v>
      </c>
      <c r="D269" s="231">
        <v>0</v>
      </c>
      <c r="E269" s="13" t="s">
        <v>2284</v>
      </c>
      <c r="F269" s="13"/>
      <c r="G269" s="254"/>
    </row>
    <row r="270" spans="1:9" ht="45">
      <c r="A270" s="1"/>
      <c r="B270" s="2"/>
      <c r="C270" s="13" t="s">
        <v>2134</v>
      </c>
      <c r="D270" s="231">
        <v>0</v>
      </c>
      <c r="E270" s="13" t="s">
        <v>2284</v>
      </c>
      <c r="F270" s="13"/>
      <c r="G270" s="254"/>
    </row>
    <row r="271" spans="1:9" ht="63">
      <c r="A271" s="1" t="s">
        <v>226</v>
      </c>
      <c r="B271" s="2" t="s">
        <v>2135</v>
      </c>
      <c r="C271" s="13" t="s">
        <v>2340</v>
      </c>
      <c r="D271" s="231">
        <v>0</v>
      </c>
      <c r="E271" s="13" t="s">
        <v>2284</v>
      </c>
      <c r="F271" s="13" t="s">
        <v>2341</v>
      </c>
      <c r="G271" s="254"/>
    </row>
    <row r="272" spans="1:9" ht="30">
      <c r="A272" s="1"/>
      <c r="B272" s="2"/>
      <c r="C272" s="13" t="s">
        <v>2334</v>
      </c>
      <c r="D272" s="231">
        <v>0</v>
      </c>
      <c r="E272" s="13" t="s">
        <v>2284</v>
      </c>
      <c r="F272" s="13" t="s">
        <v>2335</v>
      </c>
      <c r="G272" s="254"/>
    </row>
    <row r="273" spans="1:9" ht="60">
      <c r="A273" s="1"/>
      <c r="B273" s="2"/>
      <c r="C273" s="13" t="s">
        <v>2336</v>
      </c>
      <c r="D273" s="231">
        <v>0</v>
      </c>
      <c r="E273" s="13" t="s">
        <v>2284</v>
      </c>
      <c r="F273" s="13" t="s">
        <v>2342</v>
      </c>
      <c r="G273" s="254"/>
    </row>
    <row r="274" spans="1:9" ht="30">
      <c r="A274" s="1"/>
      <c r="B274" s="2"/>
      <c r="C274" s="13" t="s">
        <v>2337</v>
      </c>
      <c r="D274" s="231">
        <v>0</v>
      </c>
      <c r="E274" s="13" t="s">
        <v>1057</v>
      </c>
      <c r="F274" s="13" t="s">
        <v>2338</v>
      </c>
      <c r="G274" s="254"/>
    </row>
    <row r="275" spans="1:9" ht="60">
      <c r="A275" s="1"/>
      <c r="B275" s="2"/>
      <c r="C275" s="13" t="s">
        <v>2343</v>
      </c>
      <c r="D275" s="231">
        <v>0</v>
      </c>
      <c r="E275" s="13" t="s">
        <v>2304</v>
      </c>
      <c r="F275" s="13" t="s">
        <v>2339</v>
      </c>
      <c r="G275" s="254"/>
    </row>
    <row r="276" spans="1:9" ht="45">
      <c r="A276" s="1"/>
      <c r="B276" s="2"/>
      <c r="C276" s="13" t="s">
        <v>2344</v>
      </c>
      <c r="D276" s="231">
        <v>0</v>
      </c>
      <c r="E276" s="13" t="s">
        <v>1057</v>
      </c>
      <c r="F276" s="13"/>
      <c r="G276" s="254"/>
    </row>
    <row r="277" spans="1:9" ht="15.75">
      <c r="A277" s="1" t="s">
        <v>25</v>
      </c>
      <c r="B277" s="338" t="s">
        <v>26</v>
      </c>
      <c r="C277" s="338"/>
      <c r="D277" s="338"/>
      <c r="E277" s="338"/>
      <c r="F277" s="338"/>
      <c r="G277" s="338"/>
      <c r="H277" s="280">
        <f>SUM(D278:D289)</f>
        <v>0</v>
      </c>
      <c r="I277" s="280">
        <f>COUNT(D278:D289)*2</f>
        <v>24</v>
      </c>
    </row>
    <row r="278" spans="1:9" ht="45">
      <c r="A278" s="1" t="s">
        <v>227</v>
      </c>
      <c r="B278" s="2" t="s">
        <v>228</v>
      </c>
      <c r="C278" s="13" t="s">
        <v>1759</v>
      </c>
      <c r="D278" s="231">
        <v>0</v>
      </c>
      <c r="E278" s="13" t="s">
        <v>2284</v>
      </c>
      <c r="F278" s="13"/>
      <c r="G278" s="254"/>
    </row>
    <row r="279" spans="1:9" ht="30">
      <c r="A279" s="1"/>
      <c r="B279" s="2"/>
      <c r="C279" s="13" t="s">
        <v>1760</v>
      </c>
      <c r="D279" s="231">
        <v>0</v>
      </c>
      <c r="E279" s="13" t="s">
        <v>2284</v>
      </c>
      <c r="F279" s="13"/>
      <c r="G279" s="254"/>
    </row>
    <row r="280" spans="1:9" ht="60">
      <c r="A280" s="1"/>
      <c r="B280" s="2"/>
      <c r="C280" s="13" t="s">
        <v>1761</v>
      </c>
      <c r="D280" s="231">
        <v>0</v>
      </c>
      <c r="E280" s="13" t="s">
        <v>2284</v>
      </c>
      <c r="F280" s="13"/>
      <c r="G280" s="254" t="s">
        <v>2675</v>
      </c>
    </row>
    <row r="281" spans="1:9" ht="45">
      <c r="A281" s="1"/>
      <c r="B281" s="2"/>
      <c r="C281" s="13" t="s">
        <v>1762</v>
      </c>
      <c r="D281" s="231">
        <v>0</v>
      </c>
      <c r="E281" s="13" t="s">
        <v>2284</v>
      </c>
      <c r="F281" s="13"/>
      <c r="G281" s="254"/>
    </row>
    <row r="282" spans="1:9" ht="30">
      <c r="A282" s="1"/>
      <c r="B282" s="2"/>
      <c r="C282" s="13" t="s">
        <v>1763</v>
      </c>
      <c r="D282" s="231">
        <v>0</v>
      </c>
      <c r="E282" s="13" t="s">
        <v>2284</v>
      </c>
      <c r="F282" s="13"/>
      <c r="G282" s="254"/>
    </row>
    <row r="283" spans="1:9" ht="47.25">
      <c r="A283" s="1" t="s">
        <v>229</v>
      </c>
      <c r="B283" s="2" t="s">
        <v>230</v>
      </c>
      <c r="C283" s="13" t="s">
        <v>1764</v>
      </c>
      <c r="D283" s="231">
        <v>0</v>
      </c>
      <c r="E283" s="13" t="s">
        <v>2284</v>
      </c>
      <c r="F283" s="13"/>
      <c r="G283" s="254"/>
    </row>
    <row r="284" spans="1:9" ht="30">
      <c r="A284" s="1"/>
      <c r="B284" s="2"/>
      <c r="C284" s="13" t="s">
        <v>1765</v>
      </c>
      <c r="D284" s="231">
        <v>0</v>
      </c>
      <c r="E284" s="13" t="s">
        <v>2284</v>
      </c>
      <c r="F284" s="13"/>
      <c r="G284" s="254"/>
    </row>
    <row r="285" spans="1:9" ht="60">
      <c r="A285" s="1" t="s">
        <v>231</v>
      </c>
      <c r="B285" s="41" t="s">
        <v>607</v>
      </c>
      <c r="C285" s="13" t="s">
        <v>1766</v>
      </c>
      <c r="D285" s="231">
        <v>0</v>
      </c>
      <c r="E285" s="13" t="s">
        <v>2304</v>
      </c>
      <c r="F285" s="13"/>
      <c r="G285" s="254"/>
    </row>
    <row r="286" spans="1:9" ht="30">
      <c r="A286" s="1"/>
      <c r="B286" s="41"/>
      <c r="C286" s="13" t="s">
        <v>1767</v>
      </c>
      <c r="D286" s="231">
        <v>0</v>
      </c>
      <c r="E286" s="13" t="s">
        <v>2284</v>
      </c>
      <c r="F286" s="13"/>
      <c r="G286" s="254"/>
    </row>
    <row r="287" spans="1:9" ht="45">
      <c r="A287" s="1" t="s">
        <v>232</v>
      </c>
      <c r="B287" s="41" t="s">
        <v>608</v>
      </c>
      <c r="C287" s="13" t="s">
        <v>1768</v>
      </c>
      <c r="D287" s="231">
        <v>0</v>
      </c>
      <c r="E287" s="13" t="s">
        <v>2305</v>
      </c>
      <c r="F287" s="13"/>
      <c r="G287" s="254"/>
    </row>
    <row r="288" spans="1:9" ht="60">
      <c r="A288" s="1"/>
      <c r="B288" s="41"/>
      <c r="C288" s="13" t="s">
        <v>1769</v>
      </c>
      <c r="D288" s="231">
        <v>0</v>
      </c>
      <c r="E288" s="13" t="s">
        <v>2284</v>
      </c>
      <c r="F288" s="13"/>
      <c r="G288" s="254"/>
    </row>
    <row r="289" spans="1:9" ht="45">
      <c r="A289" s="1"/>
      <c r="B289" s="41"/>
      <c r="C289" s="13" t="s">
        <v>1770</v>
      </c>
      <c r="D289" s="231">
        <v>0</v>
      </c>
      <c r="E289" s="13" t="s">
        <v>2284</v>
      </c>
      <c r="F289" s="13"/>
      <c r="G289" s="254"/>
    </row>
    <row r="290" spans="1:9" ht="15.75">
      <c r="A290" s="1" t="s">
        <v>27</v>
      </c>
      <c r="B290" s="320" t="s">
        <v>233</v>
      </c>
      <c r="C290" s="321"/>
      <c r="D290" s="321"/>
      <c r="E290" s="321"/>
      <c r="F290" s="321"/>
      <c r="G290" s="301"/>
      <c r="H290" s="280">
        <f>SUM(D291:D298)</f>
        <v>0</v>
      </c>
      <c r="I290" s="280">
        <f>COUNT(D291:D298)*2</f>
        <v>16</v>
      </c>
    </row>
    <row r="291" spans="1:9" ht="63">
      <c r="A291" s="1" t="s">
        <v>234</v>
      </c>
      <c r="B291" s="2" t="s">
        <v>609</v>
      </c>
      <c r="C291" s="13" t="s">
        <v>1771</v>
      </c>
      <c r="D291" s="231">
        <v>0</v>
      </c>
      <c r="E291" s="13" t="s">
        <v>2290</v>
      </c>
      <c r="F291" s="13"/>
      <c r="G291" s="254"/>
    </row>
    <row r="292" spans="1:9" ht="63">
      <c r="A292" s="1" t="s">
        <v>235</v>
      </c>
      <c r="B292" s="2" t="s">
        <v>236</v>
      </c>
      <c r="C292" s="13" t="s">
        <v>1772</v>
      </c>
      <c r="D292" s="231">
        <v>0</v>
      </c>
      <c r="E292" s="13" t="s">
        <v>2290</v>
      </c>
      <c r="F292" s="13"/>
      <c r="G292" s="254"/>
    </row>
    <row r="293" spans="1:9" ht="15.75">
      <c r="A293" s="1"/>
      <c r="B293" s="2"/>
      <c r="C293" s="13" t="s">
        <v>1773</v>
      </c>
      <c r="D293" s="231">
        <v>0</v>
      </c>
      <c r="E293" s="13" t="s">
        <v>2290</v>
      </c>
      <c r="F293" s="13"/>
      <c r="G293" s="254" t="s">
        <v>2634</v>
      </c>
    </row>
    <row r="294" spans="1:9" ht="30">
      <c r="A294" s="1"/>
      <c r="B294" s="2"/>
      <c r="C294" s="13" t="s">
        <v>1774</v>
      </c>
      <c r="D294" s="231">
        <v>0</v>
      </c>
      <c r="E294" s="13" t="s">
        <v>2290</v>
      </c>
      <c r="F294" s="13"/>
      <c r="G294" s="254" t="s">
        <v>2634</v>
      </c>
    </row>
    <row r="295" spans="1:9" ht="63">
      <c r="A295" s="1" t="s">
        <v>237</v>
      </c>
      <c r="B295" s="84" t="s">
        <v>238</v>
      </c>
      <c r="C295" s="13" t="s">
        <v>1775</v>
      </c>
      <c r="D295" s="231">
        <v>0</v>
      </c>
      <c r="E295" s="13" t="s">
        <v>2284</v>
      </c>
      <c r="F295" s="13"/>
      <c r="G295" s="254" t="s">
        <v>2676</v>
      </c>
    </row>
    <row r="296" spans="1:9" ht="60">
      <c r="A296" s="1"/>
      <c r="B296" s="6"/>
      <c r="C296" s="13" t="s">
        <v>1776</v>
      </c>
      <c r="D296" s="231">
        <v>0</v>
      </c>
      <c r="E296" s="13" t="s">
        <v>2284</v>
      </c>
      <c r="F296" s="13"/>
      <c r="G296" s="254"/>
    </row>
    <row r="297" spans="1:9" ht="45">
      <c r="A297" s="1"/>
      <c r="B297" s="6"/>
      <c r="C297" s="13" t="s">
        <v>2332</v>
      </c>
      <c r="D297" s="231">
        <v>0</v>
      </c>
      <c r="E297" s="13" t="s">
        <v>2284</v>
      </c>
      <c r="F297" s="13"/>
      <c r="G297" s="254"/>
    </row>
    <row r="298" spans="1:9" ht="15.75">
      <c r="A298" s="1"/>
      <c r="B298" s="6"/>
      <c r="C298" s="13" t="s">
        <v>1777</v>
      </c>
      <c r="D298" s="231">
        <v>0</v>
      </c>
      <c r="E298" s="13" t="s">
        <v>2284</v>
      </c>
      <c r="F298" s="13"/>
      <c r="G298" s="254" t="s">
        <v>2634</v>
      </c>
    </row>
    <row r="299" spans="1:9" ht="15.75">
      <c r="A299" s="1" t="s">
        <v>28</v>
      </c>
      <c r="B299" s="339" t="s">
        <v>29</v>
      </c>
      <c r="C299" s="340"/>
      <c r="D299" s="340"/>
      <c r="E299" s="340"/>
      <c r="F299" s="340"/>
      <c r="G299" s="341"/>
      <c r="H299" s="280">
        <f>SUM(D300:D314)</f>
        <v>0</v>
      </c>
      <c r="I299" s="280">
        <f>COUNT(D300:D314)*2</f>
        <v>30</v>
      </c>
    </row>
    <row r="300" spans="1:9" ht="47.25">
      <c r="A300" s="1" t="s">
        <v>239</v>
      </c>
      <c r="B300" s="4" t="s">
        <v>610</v>
      </c>
      <c r="C300" s="13" t="s">
        <v>1778</v>
      </c>
      <c r="D300" s="231">
        <v>0</v>
      </c>
      <c r="E300" s="13" t="s">
        <v>2290</v>
      </c>
      <c r="F300" s="13" t="s">
        <v>2345</v>
      </c>
      <c r="G300" s="254"/>
    </row>
    <row r="301" spans="1:9" ht="75">
      <c r="A301" s="1"/>
      <c r="B301" s="4"/>
      <c r="C301" s="13" t="s">
        <v>1779</v>
      </c>
      <c r="D301" s="231">
        <v>0</v>
      </c>
      <c r="E301" s="13" t="s">
        <v>2291</v>
      </c>
      <c r="F301" s="13" t="s">
        <v>2346</v>
      </c>
      <c r="G301" s="254"/>
    </row>
    <row r="302" spans="1:9" ht="60">
      <c r="A302" s="1"/>
      <c r="B302" s="4"/>
      <c r="C302" s="13" t="s">
        <v>1780</v>
      </c>
      <c r="D302" s="231">
        <v>0</v>
      </c>
      <c r="E302" s="13" t="s">
        <v>2290</v>
      </c>
      <c r="F302" s="13" t="s">
        <v>2347</v>
      </c>
      <c r="G302" s="254"/>
    </row>
    <row r="303" spans="1:9" ht="30">
      <c r="A303" s="1"/>
      <c r="B303" s="4"/>
      <c r="C303" s="13" t="s">
        <v>1781</v>
      </c>
      <c r="D303" s="231">
        <v>0</v>
      </c>
      <c r="E303" s="13" t="s">
        <v>2291</v>
      </c>
      <c r="F303" s="13" t="s">
        <v>2348</v>
      </c>
      <c r="G303" s="254"/>
    </row>
    <row r="304" spans="1:9" ht="60">
      <c r="A304" s="1"/>
      <c r="B304" s="4"/>
      <c r="C304" s="13" t="s">
        <v>1782</v>
      </c>
      <c r="D304" s="231">
        <v>0</v>
      </c>
      <c r="E304" s="13" t="s">
        <v>2290</v>
      </c>
      <c r="F304" s="13" t="s">
        <v>2349</v>
      </c>
      <c r="G304" s="254"/>
    </row>
    <row r="305" spans="1:9" ht="30">
      <c r="A305" s="1"/>
      <c r="B305" s="4"/>
      <c r="C305" s="13" t="s">
        <v>1783</v>
      </c>
      <c r="D305" s="231">
        <v>0</v>
      </c>
      <c r="E305" s="13" t="s">
        <v>2291</v>
      </c>
      <c r="F305" s="13" t="s">
        <v>2350</v>
      </c>
      <c r="G305" s="254"/>
    </row>
    <row r="306" spans="1:9" ht="45">
      <c r="A306" s="1"/>
      <c r="B306" s="4"/>
      <c r="C306" s="13" t="s">
        <v>1784</v>
      </c>
      <c r="D306" s="231">
        <v>0</v>
      </c>
      <c r="E306" s="13" t="s">
        <v>2290</v>
      </c>
      <c r="F306" s="13" t="s">
        <v>2351</v>
      </c>
      <c r="G306" s="254"/>
    </row>
    <row r="307" spans="1:9" ht="30">
      <c r="A307" s="1"/>
      <c r="B307" s="4"/>
      <c r="C307" s="13" t="s">
        <v>1785</v>
      </c>
      <c r="D307" s="231">
        <v>0</v>
      </c>
      <c r="E307" s="13" t="s">
        <v>2291</v>
      </c>
      <c r="F307" s="13" t="s">
        <v>2348</v>
      </c>
      <c r="G307" s="254"/>
    </row>
    <row r="308" spans="1:9" ht="75">
      <c r="A308" s="1"/>
      <c r="B308" s="4"/>
      <c r="C308" s="13" t="s">
        <v>1786</v>
      </c>
      <c r="D308" s="231">
        <v>0</v>
      </c>
      <c r="E308" s="13" t="s">
        <v>2290</v>
      </c>
      <c r="F308" s="13" t="s">
        <v>2352</v>
      </c>
      <c r="G308" s="254"/>
    </row>
    <row r="309" spans="1:9" ht="45">
      <c r="A309" s="1"/>
      <c r="B309" s="4"/>
      <c r="C309" s="13" t="s">
        <v>1787</v>
      </c>
      <c r="D309" s="231">
        <v>0</v>
      </c>
      <c r="E309" s="13" t="s">
        <v>2290</v>
      </c>
      <c r="F309" s="13" t="s">
        <v>2348</v>
      </c>
      <c r="G309" s="254"/>
    </row>
    <row r="310" spans="1:9" ht="63">
      <c r="A310" s="1" t="s">
        <v>240</v>
      </c>
      <c r="B310" s="4" t="s">
        <v>241</v>
      </c>
      <c r="C310" s="13" t="s">
        <v>1788</v>
      </c>
      <c r="D310" s="231">
        <v>0</v>
      </c>
      <c r="E310" s="13" t="s">
        <v>2284</v>
      </c>
      <c r="F310" s="13"/>
      <c r="G310" s="254"/>
    </row>
    <row r="311" spans="1:9" ht="30">
      <c r="A311" s="1"/>
      <c r="B311" s="4"/>
      <c r="C311" s="13" t="s">
        <v>2136</v>
      </c>
      <c r="D311" s="231">
        <v>0</v>
      </c>
      <c r="E311" s="13" t="s">
        <v>2290</v>
      </c>
      <c r="F311" s="13"/>
      <c r="G311" s="254"/>
    </row>
    <row r="312" spans="1:9" ht="30">
      <c r="A312" s="1"/>
      <c r="B312" s="4"/>
      <c r="C312" s="13" t="s">
        <v>2137</v>
      </c>
      <c r="D312" s="231">
        <v>0</v>
      </c>
      <c r="E312" s="13" t="s">
        <v>2290</v>
      </c>
      <c r="F312" s="13"/>
      <c r="G312" s="254"/>
    </row>
    <row r="313" spans="1:9" ht="30">
      <c r="A313" s="1"/>
      <c r="B313" s="4"/>
      <c r="C313" s="13" t="s">
        <v>2138</v>
      </c>
      <c r="D313" s="231">
        <v>0</v>
      </c>
      <c r="E313" s="13" t="s">
        <v>2290</v>
      </c>
      <c r="F313" s="13"/>
      <c r="G313" s="254"/>
    </row>
    <row r="314" spans="1:9" ht="63">
      <c r="A314" s="1" t="s">
        <v>242</v>
      </c>
      <c r="B314" s="4" t="s">
        <v>611</v>
      </c>
      <c r="C314" s="13" t="s">
        <v>1789</v>
      </c>
      <c r="D314" s="231">
        <v>0</v>
      </c>
      <c r="E314" s="13" t="s">
        <v>2286</v>
      </c>
      <c r="F314" s="13"/>
      <c r="G314" s="254"/>
    </row>
    <row r="315" spans="1:9" ht="15.75">
      <c r="A315" s="1" t="s">
        <v>612</v>
      </c>
      <c r="B315" s="320" t="s">
        <v>243</v>
      </c>
      <c r="C315" s="321"/>
      <c r="D315" s="321"/>
      <c r="E315" s="321"/>
      <c r="F315" s="321"/>
      <c r="G315" s="301"/>
      <c r="H315" s="280">
        <f>SUM(D330:D335)</f>
        <v>0</v>
      </c>
      <c r="I315" s="280">
        <f>COUNT(D330:D335)*2</f>
        <v>12</v>
      </c>
    </row>
    <row r="316" spans="1:9" customFormat="1" ht="63" hidden="1">
      <c r="A316" s="98" t="s">
        <v>244</v>
      </c>
      <c r="B316" s="2" t="s">
        <v>613</v>
      </c>
      <c r="C316" s="13"/>
      <c r="D316" s="13"/>
      <c r="E316" s="13"/>
      <c r="F316" s="13"/>
      <c r="G316" s="13"/>
    </row>
    <row r="317" spans="1:9" customFormat="1" ht="63" hidden="1">
      <c r="A317" s="98" t="s">
        <v>245</v>
      </c>
      <c r="B317" s="2" t="s">
        <v>614</v>
      </c>
      <c r="C317" s="13"/>
      <c r="D317" s="13"/>
      <c r="E317" s="13"/>
      <c r="F317" s="13"/>
      <c r="G317" s="13"/>
    </row>
    <row r="318" spans="1:9" customFormat="1" ht="63" hidden="1">
      <c r="A318" s="98" t="s">
        <v>246</v>
      </c>
      <c r="B318" s="2" t="s">
        <v>247</v>
      </c>
      <c r="C318" s="13"/>
      <c r="D318" s="13"/>
      <c r="E318" s="13"/>
      <c r="F318" s="13"/>
      <c r="G318" s="13"/>
    </row>
    <row r="319" spans="1:9" customFormat="1" ht="47.25" hidden="1">
      <c r="A319" s="98" t="s">
        <v>248</v>
      </c>
      <c r="B319" s="2" t="s">
        <v>615</v>
      </c>
      <c r="C319" s="13"/>
      <c r="D319" s="13"/>
      <c r="E319" s="13"/>
      <c r="F319" s="13"/>
      <c r="G319" s="13"/>
    </row>
    <row r="320" spans="1:9" customFormat="1" ht="63" hidden="1">
      <c r="A320" s="98" t="s">
        <v>249</v>
      </c>
      <c r="B320" s="2" t="s">
        <v>250</v>
      </c>
      <c r="C320" s="13"/>
      <c r="D320" s="13"/>
      <c r="E320" s="13"/>
      <c r="F320" s="13"/>
      <c r="G320" s="13"/>
    </row>
    <row r="321" spans="1:9" customFormat="1" ht="47.25" hidden="1">
      <c r="A321" s="98" t="s">
        <v>251</v>
      </c>
      <c r="B321" s="2" t="s">
        <v>616</v>
      </c>
      <c r="C321" s="13"/>
      <c r="D321" s="13"/>
      <c r="E321" s="13"/>
      <c r="F321" s="13"/>
      <c r="G321" s="13"/>
    </row>
    <row r="322" spans="1:9" customFormat="1" ht="78.75" hidden="1">
      <c r="A322" s="98" t="s">
        <v>252</v>
      </c>
      <c r="B322" s="2" t="s">
        <v>253</v>
      </c>
      <c r="C322" s="13"/>
      <c r="D322" s="13"/>
      <c r="E322" s="13"/>
      <c r="F322" s="13"/>
      <c r="G322" s="13"/>
    </row>
    <row r="323" spans="1:9" customFormat="1" ht="94.5" hidden="1">
      <c r="A323" s="98" t="s">
        <v>254</v>
      </c>
      <c r="B323" s="2" t="s">
        <v>617</v>
      </c>
      <c r="C323" s="13"/>
      <c r="D323" s="13"/>
      <c r="E323" s="13"/>
      <c r="F323" s="13"/>
      <c r="G323" s="13"/>
    </row>
    <row r="324" spans="1:9" customFormat="1" ht="47.25" hidden="1">
      <c r="A324" s="98" t="s">
        <v>255</v>
      </c>
      <c r="B324" s="4" t="s">
        <v>618</v>
      </c>
      <c r="C324" s="13"/>
      <c r="D324" s="13"/>
      <c r="E324" s="13"/>
      <c r="F324" s="13"/>
      <c r="G324" s="13"/>
    </row>
    <row r="325" spans="1:9" customFormat="1" ht="63" hidden="1">
      <c r="A325" s="98" t="s">
        <v>256</v>
      </c>
      <c r="B325" s="2" t="s">
        <v>619</v>
      </c>
      <c r="C325" s="13"/>
      <c r="D325" s="13"/>
      <c r="E325" s="13"/>
      <c r="F325" s="13"/>
      <c r="G325" s="13"/>
    </row>
    <row r="326" spans="1:9" customFormat="1" ht="47.25" hidden="1">
      <c r="A326" s="98" t="s">
        <v>257</v>
      </c>
      <c r="B326" s="2" t="s">
        <v>620</v>
      </c>
      <c r="C326" s="13"/>
      <c r="D326" s="13"/>
      <c r="E326" s="13"/>
      <c r="F326" s="13"/>
      <c r="G326" s="13"/>
    </row>
    <row r="327" spans="1:9" customFormat="1" ht="63" hidden="1">
      <c r="A327" s="98" t="s">
        <v>258</v>
      </c>
      <c r="B327" s="2" t="s">
        <v>621</v>
      </c>
      <c r="C327" s="13"/>
      <c r="D327" s="13"/>
      <c r="E327" s="13"/>
      <c r="F327" s="13"/>
      <c r="G327" s="13"/>
    </row>
    <row r="328" spans="1:9" customFormat="1" ht="63" hidden="1">
      <c r="A328" s="98" t="s">
        <v>259</v>
      </c>
      <c r="B328" s="2" t="s">
        <v>622</v>
      </c>
      <c r="C328" s="13"/>
      <c r="D328" s="13"/>
      <c r="E328" s="13"/>
      <c r="F328" s="13"/>
      <c r="G328" s="13"/>
    </row>
    <row r="329" spans="1:9" customFormat="1" ht="63" hidden="1">
      <c r="A329" s="98" t="s">
        <v>260</v>
      </c>
      <c r="B329" s="2" t="s">
        <v>623</v>
      </c>
      <c r="C329" s="13"/>
      <c r="D329" s="13"/>
      <c r="E329" s="13"/>
      <c r="F329" s="13"/>
      <c r="G329" s="13"/>
    </row>
    <row r="330" spans="1:9" ht="60">
      <c r="A330" s="1" t="s">
        <v>1790</v>
      </c>
      <c r="B330" s="13" t="s">
        <v>1791</v>
      </c>
      <c r="C330" s="13" t="s">
        <v>2306</v>
      </c>
      <c r="D330" s="231">
        <v>0</v>
      </c>
      <c r="E330" s="13" t="s">
        <v>2290</v>
      </c>
      <c r="F330" s="13" t="s">
        <v>2359</v>
      </c>
      <c r="G330" s="254"/>
    </row>
    <row r="331" spans="1:9" ht="45">
      <c r="A331" s="1"/>
      <c r="B331" s="13"/>
      <c r="C331" s="13" t="s">
        <v>1792</v>
      </c>
      <c r="D331" s="231">
        <v>0</v>
      </c>
      <c r="E331" s="13" t="s">
        <v>2290</v>
      </c>
      <c r="F331" s="13" t="s">
        <v>2360</v>
      </c>
      <c r="G331" s="254"/>
    </row>
    <row r="332" spans="1:9" ht="30">
      <c r="A332" s="1"/>
      <c r="B332" s="13"/>
      <c r="C332" s="13" t="s">
        <v>1793</v>
      </c>
      <c r="D332" s="231">
        <v>0</v>
      </c>
      <c r="E332" s="13" t="s">
        <v>2291</v>
      </c>
      <c r="F332" s="13" t="s">
        <v>2361</v>
      </c>
      <c r="G332" s="254"/>
    </row>
    <row r="333" spans="1:9" ht="45">
      <c r="A333" s="1"/>
      <c r="B333" s="36"/>
      <c r="C333" s="13" t="s">
        <v>1794</v>
      </c>
      <c r="D333" s="231">
        <v>0</v>
      </c>
      <c r="E333" s="13" t="s">
        <v>2284</v>
      </c>
      <c r="F333" s="13" t="s">
        <v>2362</v>
      </c>
      <c r="G333" s="254"/>
    </row>
    <row r="334" spans="1:9" ht="30">
      <c r="A334" s="1" t="s">
        <v>1795</v>
      </c>
      <c r="B334" s="13" t="s">
        <v>1796</v>
      </c>
      <c r="C334" s="13" t="s">
        <v>1797</v>
      </c>
      <c r="D334" s="231">
        <v>0</v>
      </c>
      <c r="E334" s="13" t="s">
        <v>2290</v>
      </c>
      <c r="F334" s="13"/>
      <c r="G334" s="254"/>
    </row>
    <row r="335" spans="1:9" ht="30">
      <c r="A335" s="1"/>
      <c r="B335" s="36"/>
      <c r="C335" s="13" t="s">
        <v>1798</v>
      </c>
      <c r="D335" s="231">
        <v>0</v>
      </c>
      <c r="E335" s="13" t="s">
        <v>2290</v>
      </c>
      <c r="F335" s="13" t="s">
        <v>1799</v>
      </c>
      <c r="G335" s="254"/>
    </row>
    <row r="336" spans="1:9" ht="18.75">
      <c r="A336" s="1"/>
      <c r="B336" s="318" t="s">
        <v>261</v>
      </c>
      <c r="C336" s="319"/>
      <c r="D336" s="319"/>
      <c r="E336" s="319"/>
      <c r="F336" s="319"/>
      <c r="G336" s="304"/>
      <c r="H336" s="280">
        <f>H337+H359+H374</f>
        <v>0</v>
      </c>
      <c r="I336" s="280">
        <f>I337+I359+I374</f>
        <v>16</v>
      </c>
    </row>
    <row r="337" spans="1:9" ht="15.75">
      <c r="A337" s="1" t="s">
        <v>30</v>
      </c>
      <c r="B337" s="320" t="s">
        <v>31</v>
      </c>
      <c r="C337" s="321"/>
      <c r="D337" s="321"/>
      <c r="E337" s="321"/>
      <c r="F337" s="321"/>
      <c r="G337" s="301"/>
      <c r="H337" s="280">
        <f>SUM(D340:D344)</f>
        <v>0</v>
      </c>
      <c r="I337" s="280">
        <f>COUNT(D340:D344)*2</f>
        <v>6</v>
      </c>
    </row>
    <row r="338" spans="1:9" customFormat="1" ht="47.25" hidden="1">
      <c r="A338" s="98" t="s">
        <v>262</v>
      </c>
      <c r="B338" s="2" t="s">
        <v>263</v>
      </c>
      <c r="C338" s="13"/>
      <c r="D338" s="13"/>
      <c r="E338" s="13"/>
      <c r="F338" s="13"/>
      <c r="G338" s="13"/>
    </row>
    <row r="339" spans="1:9" customFormat="1" ht="31.5" hidden="1">
      <c r="A339" s="98" t="s">
        <v>264</v>
      </c>
      <c r="B339" s="2" t="s">
        <v>265</v>
      </c>
      <c r="C339" s="13"/>
      <c r="D339" s="13"/>
      <c r="E339" s="13"/>
      <c r="F339" s="13"/>
      <c r="G339" s="13"/>
    </row>
    <row r="340" spans="1:9" ht="60">
      <c r="A340" s="1" t="s">
        <v>266</v>
      </c>
      <c r="B340" s="2" t="s">
        <v>267</v>
      </c>
      <c r="C340" s="18" t="s">
        <v>1800</v>
      </c>
      <c r="D340" s="231">
        <v>0</v>
      </c>
      <c r="E340" s="13" t="s">
        <v>2284</v>
      </c>
      <c r="F340" s="13"/>
      <c r="G340" s="254"/>
    </row>
    <row r="341" spans="1:9" ht="15.75">
      <c r="A341" s="1" t="s">
        <v>32</v>
      </c>
      <c r="B341" s="320" t="s">
        <v>268</v>
      </c>
      <c r="C341" s="321"/>
      <c r="D341" s="321"/>
      <c r="E341" s="321"/>
      <c r="F341" s="321"/>
      <c r="G341" s="301"/>
    </row>
    <row r="342" spans="1:9" customFormat="1" ht="47.25" hidden="1">
      <c r="A342" s="98" t="s">
        <v>269</v>
      </c>
      <c r="B342" s="2" t="s">
        <v>629</v>
      </c>
      <c r="C342" s="13"/>
      <c r="D342" s="13"/>
      <c r="E342" s="13"/>
      <c r="F342" s="13"/>
      <c r="G342" s="13"/>
    </row>
    <row r="343" spans="1:9" ht="60">
      <c r="A343" s="1" t="s">
        <v>2594</v>
      </c>
      <c r="B343" s="13" t="s">
        <v>271</v>
      </c>
      <c r="C343" s="28" t="s">
        <v>1801</v>
      </c>
      <c r="D343" s="231">
        <v>0</v>
      </c>
      <c r="E343" s="13" t="s">
        <v>2284</v>
      </c>
      <c r="F343" s="13"/>
      <c r="G343" s="254"/>
    </row>
    <row r="344" spans="1:9" ht="47.25">
      <c r="A344" s="1"/>
      <c r="B344" s="13"/>
      <c r="C344" s="28" t="s">
        <v>1802</v>
      </c>
      <c r="D344" s="231">
        <v>0</v>
      </c>
      <c r="E344" s="13" t="s">
        <v>2284</v>
      </c>
      <c r="F344" s="13"/>
      <c r="G344" s="254"/>
    </row>
    <row r="345" spans="1:9" customFormat="1" ht="47.25" hidden="1">
      <c r="A345" s="98" t="s">
        <v>272</v>
      </c>
      <c r="B345" s="2" t="s">
        <v>1009</v>
      </c>
      <c r="C345" s="13"/>
      <c r="D345" s="13"/>
      <c r="E345" s="13"/>
      <c r="F345" s="13"/>
      <c r="G345" s="13"/>
    </row>
    <row r="346" spans="1:9" customFormat="1" ht="15.75" hidden="1">
      <c r="A346" s="139" t="s">
        <v>33</v>
      </c>
      <c r="B346" s="320" t="s">
        <v>34</v>
      </c>
      <c r="C346" s="321"/>
      <c r="D346" s="321"/>
      <c r="E346" s="321"/>
      <c r="F346" s="321"/>
      <c r="G346" s="301"/>
    </row>
    <row r="347" spans="1:9" customFormat="1" ht="47.25" hidden="1">
      <c r="A347" s="98" t="s">
        <v>273</v>
      </c>
      <c r="B347" s="2" t="s">
        <v>274</v>
      </c>
      <c r="C347" s="13"/>
      <c r="D347" s="13"/>
      <c r="E347" s="13"/>
      <c r="F347" s="13"/>
      <c r="G347" s="13"/>
    </row>
    <row r="348" spans="1:9" customFormat="1" ht="60" hidden="1">
      <c r="A348" s="98" t="s">
        <v>275</v>
      </c>
      <c r="B348" s="41" t="s">
        <v>276</v>
      </c>
      <c r="C348" s="119"/>
      <c r="D348" s="13"/>
      <c r="E348" s="13"/>
      <c r="F348" s="13"/>
      <c r="G348" s="13"/>
    </row>
    <row r="349" spans="1:9" customFormat="1" ht="47.25" hidden="1">
      <c r="A349" s="98" t="s">
        <v>277</v>
      </c>
      <c r="B349" s="2" t="s">
        <v>278</v>
      </c>
      <c r="C349" s="10"/>
      <c r="D349" s="13"/>
      <c r="E349" s="13"/>
      <c r="F349" s="13"/>
      <c r="G349" s="13"/>
    </row>
    <row r="350" spans="1:9" customFormat="1" ht="15.75" hidden="1">
      <c r="A350" s="98" t="s">
        <v>279</v>
      </c>
      <c r="B350" s="2" t="s">
        <v>637</v>
      </c>
      <c r="C350" s="13"/>
      <c r="D350" s="13"/>
      <c r="E350" s="13"/>
      <c r="F350" s="13"/>
      <c r="G350" s="13"/>
    </row>
    <row r="351" spans="1:9" customFormat="1" ht="15.75" hidden="1">
      <c r="A351" s="98" t="s">
        <v>35</v>
      </c>
      <c r="B351" s="320" t="s">
        <v>280</v>
      </c>
      <c r="C351" s="321"/>
      <c r="D351" s="321"/>
      <c r="E351" s="321"/>
      <c r="F351" s="321"/>
      <c r="G351" s="301"/>
    </row>
    <row r="352" spans="1:9" customFormat="1" ht="31.5" hidden="1">
      <c r="A352" s="98" t="s">
        <v>281</v>
      </c>
      <c r="B352" s="2" t="s">
        <v>282</v>
      </c>
      <c r="C352" s="13"/>
      <c r="D352" s="13"/>
      <c r="E352" s="13"/>
      <c r="F352" s="13"/>
      <c r="G352" s="13"/>
    </row>
    <row r="353" spans="1:9" customFormat="1" ht="47.25" hidden="1">
      <c r="A353" s="98" t="s">
        <v>283</v>
      </c>
      <c r="B353" s="2" t="s">
        <v>284</v>
      </c>
      <c r="C353" s="13"/>
      <c r="D353" s="13"/>
      <c r="E353" s="13"/>
      <c r="F353" s="13"/>
      <c r="G353" s="13"/>
    </row>
    <row r="354" spans="1:9" customFormat="1" ht="31.5" hidden="1">
      <c r="A354" s="98" t="s">
        <v>285</v>
      </c>
      <c r="B354" s="2" t="s">
        <v>286</v>
      </c>
      <c r="C354" s="13"/>
      <c r="D354" s="13"/>
      <c r="E354" s="13"/>
      <c r="F354" s="13"/>
      <c r="G354" s="13"/>
    </row>
    <row r="355" spans="1:9" customFormat="1" ht="31.5" hidden="1">
      <c r="A355" s="98" t="s">
        <v>287</v>
      </c>
      <c r="B355" s="2" t="s">
        <v>647</v>
      </c>
      <c r="C355" s="13"/>
      <c r="D355" s="13"/>
      <c r="E355" s="13"/>
      <c r="F355" s="13"/>
      <c r="G355" s="13"/>
    </row>
    <row r="356" spans="1:9" customFormat="1" ht="30" hidden="1">
      <c r="A356" s="98" t="s">
        <v>288</v>
      </c>
      <c r="B356" s="13" t="s">
        <v>289</v>
      </c>
      <c r="C356" s="13"/>
      <c r="D356" s="13"/>
      <c r="E356" s="13"/>
      <c r="F356" s="13"/>
      <c r="G356" s="13"/>
    </row>
    <row r="357" spans="1:9" customFormat="1" ht="30" hidden="1">
      <c r="A357" s="98" t="s">
        <v>290</v>
      </c>
      <c r="B357" s="41" t="s">
        <v>291</v>
      </c>
      <c r="C357" s="13"/>
      <c r="D357" s="13"/>
      <c r="E357" s="13"/>
      <c r="F357" s="13"/>
      <c r="G357" s="13"/>
    </row>
    <row r="358" spans="1:9" customFormat="1" ht="30" hidden="1">
      <c r="A358" s="98" t="s">
        <v>292</v>
      </c>
      <c r="B358" s="41" t="s">
        <v>293</v>
      </c>
      <c r="C358" s="13"/>
      <c r="D358" s="13"/>
      <c r="E358" s="13"/>
      <c r="F358" s="13"/>
      <c r="G358" s="13"/>
    </row>
    <row r="359" spans="1:9" ht="15.75">
      <c r="A359" s="1" t="s">
        <v>36</v>
      </c>
      <c r="B359" s="320" t="s">
        <v>294</v>
      </c>
      <c r="C359" s="321"/>
      <c r="D359" s="321"/>
      <c r="E359" s="321"/>
      <c r="F359" s="321"/>
      <c r="G359" s="301"/>
      <c r="H359" s="280">
        <f>SUM(D365:D368)</f>
        <v>0</v>
      </c>
      <c r="I359" s="280">
        <f>COUNT(D365:D368)*2</f>
        <v>8</v>
      </c>
    </row>
    <row r="360" spans="1:9" customFormat="1" ht="47.25" hidden="1">
      <c r="A360" s="98" t="s">
        <v>295</v>
      </c>
      <c r="B360" s="2" t="s">
        <v>654</v>
      </c>
      <c r="C360" s="13"/>
      <c r="D360" s="13"/>
      <c r="E360" s="13"/>
      <c r="F360" s="13"/>
      <c r="G360" s="13"/>
    </row>
    <row r="361" spans="1:9" customFormat="1" ht="47.25" hidden="1">
      <c r="A361" s="98" t="s">
        <v>296</v>
      </c>
      <c r="B361" s="2" t="s">
        <v>656</v>
      </c>
      <c r="C361" s="13"/>
      <c r="D361" s="13"/>
      <c r="E361" s="13"/>
      <c r="F361" s="13"/>
      <c r="G361" s="13"/>
    </row>
    <row r="362" spans="1:9" customFormat="1" ht="31.5" hidden="1">
      <c r="A362" s="98" t="s">
        <v>297</v>
      </c>
      <c r="B362" s="6" t="s">
        <v>298</v>
      </c>
      <c r="C362" s="13"/>
      <c r="D362" s="13"/>
      <c r="E362" s="13"/>
      <c r="F362" s="13"/>
      <c r="G362" s="13"/>
    </row>
    <row r="363" spans="1:9" customFormat="1" ht="31.5" hidden="1">
      <c r="A363" s="98" t="s">
        <v>299</v>
      </c>
      <c r="B363" s="4" t="s">
        <v>300</v>
      </c>
      <c r="C363" s="13"/>
      <c r="D363" s="13"/>
      <c r="E363" s="13"/>
      <c r="F363" s="13"/>
      <c r="G363" s="13"/>
    </row>
    <row r="364" spans="1:9" customFormat="1" ht="31.5" hidden="1">
      <c r="A364" s="98" t="s">
        <v>301</v>
      </c>
      <c r="B364" s="4" t="s">
        <v>302</v>
      </c>
      <c r="C364" s="13"/>
      <c r="D364" s="13"/>
      <c r="E364" s="13"/>
      <c r="F364" s="13"/>
      <c r="G364" s="13"/>
    </row>
    <row r="365" spans="1:9" ht="47.25">
      <c r="A365" s="1" t="s">
        <v>303</v>
      </c>
      <c r="B365" s="4" t="s">
        <v>304</v>
      </c>
      <c r="C365" s="13" t="s">
        <v>1803</v>
      </c>
      <c r="D365" s="231">
        <v>0</v>
      </c>
      <c r="E365" s="13" t="s">
        <v>2293</v>
      </c>
      <c r="F365" s="13"/>
      <c r="G365" s="254"/>
    </row>
    <row r="366" spans="1:9" ht="45">
      <c r="A366" s="1"/>
      <c r="B366" s="4"/>
      <c r="C366" s="36" t="s">
        <v>1804</v>
      </c>
      <c r="D366" s="231">
        <v>0</v>
      </c>
      <c r="E366" s="13" t="s">
        <v>2293</v>
      </c>
      <c r="F366" s="13"/>
      <c r="G366" s="254"/>
    </row>
    <row r="367" spans="1:9" ht="45">
      <c r="A367" s="1"/>
      <c r="B367" s="4"/>
      <c r="C367" s="18" t="s">
        <v>1805</v>
      </c>
      <c r="D367" s="231">
        <v>0</v>
      </c>
      <c r="E367" s="13" t="s">
        <v>2290</v>
      </c>
      <c r="F367" s="13"/>
      <c r="G367" s="254"/>
    </row>
    <row r="368" spans="1:9" ht="30">
      <c r="A368" s="1"/>
      <c r="B368" s="4"/>
      <c r="C368" s="18" t="s">
        <v>1806</v>
      </c>
      <c r="D368" s="231">
        <v>0</v>
      </c>
      <c r="E368" s="13" t="s">
        <v>2290</v>
      </c>
      <c r="F368" s="13"/>
      <c r="G368" s="254"/>
    </row>
    <row r="369" spans="1:9" customFormat="1" ht="15.75" hidden="1">
      <c r="A369" s="98" t="s">
        <v>37</v>
      </c>
      <c r="B369" s="320" t="s">
        <v>305</v>
      </c>
      <c r="C369" s="321"/>
      <c r="D369" s="321"/>
      <c r="E369" s="321"/>
      <c r="F369" s="321"/>
      <c r="G369" s="301"/>
    </row>
    <row r="370" spans="1:9" customFormat="1" ht="31.5" hidden="1">
      <c r="A370" s="98" t="s">
        <v>306</v>
      </c>
      <c r="B370" s="2" t="s">
        <v>662</v>
      </c>
      <c r="C370" s="13"/>
      <c r="D370" s="13"/>
      <c r="E370" s="13"/>
      <c r="F370" s="13"/>
      <c r="G370" s="13"/>
    </row>
    <row r="371" spans="1:9" customFormat="1" ht="47.25" hidden="1">
      <c r="A371" s="98" t="s">
        <v>307</v>
      </c>
      <c r="B371" s="2" t="s">
        <v>308</v>
      </c>
      <c r="C371" s="13"/>
      <c r="D371" s="13"/>
      <c r="E371" s="13"/>
      <c r="F371" s="13"/>
      <c r="G371" s="13"/>
    </row>
    <row r="372" spans="1:9" customFormat="1" ht="47.25" hidden="1">
      <c r="A372" s="98" t="s">
        <v>309</v>
      </c>
      <c r="B372" s="2" t="s">
        <v>663</v>
      </c>
      <c r="C372" s="13"/>
      <c r="D372" s="13"/>
      <c r="E372" s="13"/>
      <c r="F372" s="13"/>
      <c r="G372" s="13"/>
    </row>
    <row r="373" spans="1:9" customFormat="1" ht="63" hidden="1">
      <c r="A373" s="98" t="s">
        <v>310</v>
      </c>
      <c r="B373" s="2" t="s">
        <v>1034</v>
      </c>
      <c r="C373" s="13"/>
      <c r="D373" s="13"/>
      <c r="E373" s="13"/>
      <c r="F373" s="13"/>
      <c r="G373" s="13"/>
    </row>
    <row r="374" spans="1:9" ht="15.75">
      <c r="A374" s="1" t="s">
        <v>38</v>
      </c>
      <c r="B374" s="320" t="s">
        <v>39</v>
      </c>
      <c r="C374" s="321"/>
      <c r="D374" s="321"/>
      <c r="E374" s="321"/>
      <c r="F374" s="321"/>
      <c r="G374" s="301"/>
      <c r="H374" s="280">
        <f>SUM(D377)</f>
        <v>0</v>
      </c>
      <c r="I374" s="280">
        <f>COUNT(D377)*2</f>
        <v>2</v>
      </c>
    </row>
    <row r="375" spans="1:9" customFormat="1" ht="31.5" hidden="1">
      <c r="A375" s="98" t="s">
        <v>312</v>
      </c>
      <c r="B375" s="2" t="s">
        <v>664</v>
      </c>
      <c r="C375" s="13"/>
      <c r="D375" s="13"/>
      <c r="E375" s="13"/>
      <c r="F375" s="13"/>
      <c r="G375" s="13"/>
    </row>
    <row r="376" spans="1:9" customFormat="1" ht="31.5" hidden="1">
      <c r="A376" s="98" t="s">
        <v>313</v>
      </c>
      <c r="B376" s="2" t="s">
        <v>314</v>
      </c>
      <c r="C376" s="13"/>
      <c r="D376" s="13"/>
      <c r="E376" s="13"/>
      <c r="F376" s="13"/>
      <c r="G376" s="13"/>
    </row>
    <row r="377" spans="1:9" ht="75">
      <c r="A377" s="1" t="s">
        <v>315</v>
      </c>
      <c r="B377" s="2" t="s">
        <v>316</v>
      </c>
      <c r="C377" s="18" t="s">
        <v>1807</v>
      </c>
      <c r="D377" s="231">
        <v>0</v>
      </c>
      <c r="E377" s="13" t="s">
        <v>2291</v>
      </c>
      <c r="F377" s="13"/>
      <c r="G377" s="254"/>
    </row>
    <row r="378" spans="1:9" customFormat="1" ht="47.25" hidden="1">
      <c r="A378" s="98" t="s">
        <v>317</v>
      </c>
      <c r="B378" s="6" t="s">
        <v>670</v>
      </c>
      <c r="C378" s="13"/>
      <c r="D378" s="13"/>
      <c r="E378" s="13"/>
      <c r="F378" s="13"/>
      <c r="G378" s="13"/>
    </row>
    <row r="379" spans="1:9" customFormat="1" ht="31.5" hidden="1">
      <c r="A379" s="98" t="s">
        <v>318</v>
      </c>
      <c r="B379" s="2" t="s">
        <v>678</v>
      </c>
      <c r="C379" s="13"/>
      <c r="D379" s="13"/>
      <c r="E379" s="13"/>
      <c r="F379" s="13"/>
      <c r="G379" s="13"/>
    </row>
    <row r="380" spans="1:9" customFormat="1" ht="15.75" hidden="1">
      <c r="A380" s="98" t="s">
        <v>40</v>
      </c>
      <c r="B380" s="320" t="s">
        <v>319</v>
      </c>
      <c r="C380" s="321"/>
      <c r="D380" s="321"/>
      <c r="E380" s="321"/>
      <c r="F380" s="321"/>
      <c r="G380" s="301"/>
    </row>
    <row r="381" spans="1:9" customFormat="1" ht="47.25" hidden="1">
      <c r="A381" s="98" t="s">
        <v>320</v>
      </c>
      <c r="B381" s="2" t="s">
        <v>321</v>
      </c>
      <c r="C381" s="13"/>
      <c r="D381" s="13"/>
      <c r="E381" s="13"/>
      <c r="F381" s="13"/>
      <c r="G381" s="13"/>
    </row>
    <row r="382" spans="1:9" customFormat="1" ht="31.5" hidden="1">
      <c r="A382" s="98" t="s">
        <v>322</v>
      </c>
      <c r="B382" s="2" t="s">
        <v>323</v>
      </c>
      <c r="C382" s="13"/>
      <c r="D382" s="13"/>
      <c r="E382" s="13"/>
      <c r="F382" s="13"/>
      <c r="G382" s="13"/>
    </row>
    <row r="383" spans="1:9" customFormat="1" ht="47.25" hidden="1">
      <c r="A383" s="98" t="s">
        <v>324</v>
      </c>
      <c r="B383" s="2" t="s">
        <v>325</v>
      </c>
      <c r="C383" s="13"/>
      <c r="D383" s="13"/>
      <c r="E383" s="13"/>
      <c r="F383" s="13"/>
      <c r="G383" s="13"/>
    </row>
    <row r="384" spans="1:9" customFormat="1" ht="63" hidden="1">
      <c r="A384" s="98" t="s">
        <v>1945</v>
      </c>
      <c r="B384" s="2" t="s">
        <v>1399</v>
      </c>
      <c r="C384" s="13"/>
      <c r="D384" s="13"/>
      <c r="E384" s="13"/>
      <c r="F384" s="13"/>
      <c r="G384" s="126"/>
    </row>
    <row r="385" spans="1:7" customFormat="1" ht="63" hidden="1">
      <c r="A385" s="98" t="s">
        <v>1946</v>
      </c>
      <c r="B385" s="2" t="s">
        <v>1403</v>
      </c>
      <c r="C385" s="13"/>
      <c r="D385" s="13"/>
      <c r="E385" s="13"/>
      <c r="F385" s="13"/>
      <c r="G385" s="126"/>
    </row>
    <row r="386" spans="1:7" customFormat="1" ht="18.75" hidden="1">
      <c r="A386" s="139"/>
      <c r="B386" s="322" t="s">
        <v>41</v>
      </c>
      <c r="C386" s="323"/>
      <c r="D386" s="323"/>
      <c r="E386" s="323"/>
      <c r="F386" s="323"/>
      <c r="G386" s="324"/>
    </row>
    <row r="387" spans="1:7" customFormat="1" ht="15.75" hidden="1">
      <c r="A387" s="98" t="s">
        <v>42</v>
      </c>
      <c r="B387" s="320" t="s">
        <v>43</v>
      </c>
      <c r="C387" s="321"/>
      <c r="D387" s="321"/>
      <c r="E387" s="321"/>
      <c r="F387" s="321"/>
      <c r="G387" s="301"/>
    </row>
    <row r="388" spans="1:7" customFormat="1" ht="47.25" hidden="1">
      <c r="A388" s="98" t="s">
        <v>326</v>
      </c>
      <c r="B388" s="2" t="s">
        <v>681</v>
      </c>
      <c r="C388" s="13"/>
      <c r="D388" s="13"/>
      <c r="E388" s="13"/>
      <c r="F388" s="13"/>
      <c r="G388" s="13"/>
    </row>
    <row r="389" spans="1:7" customFormat="1" ht="78.75" hidden="1">
      <c r="A389" s="98" t="s">
        <v>327</v>
      </c>
      <c r="B389" s="2" t="s">
        <v>328</v>
      </c>
      <c r="C389" s="13"/>
      <c r="D389" s="13"/>
      <c r="E389" s="13"/>
      <c r="F389" s="13"/>
      <c r="G389" s="13"/>
    </row>
    <row r="390" spans="1:7" customFormat="1" ht="47.25" hidden="1">
      <c r="A390" s="98" t="s">
        <v>329</v>
      </c>
      <c r="B390" s="2" t="s">
        <v>330</v>
      </c>
      <c r="C390" s="13"/>
      <c r="D390" s="13"/>
      <c r="E390" s="13"/>
      <c r="F390" s="13"/>
      <c r="G390" s="13"/>
    </row>
    <row r="391" spans="1:7" customFormat="1" ht="63" hidden="1">
      <c r="A391" s="98" t="s">
        <v>331</v>
      </c>
      <c r="B391" s="2" t="s">
        <v>721</v>
      </c>
      <c r="C391" s="13"/>
      <c r="D391" s="13"/>
      <c r="E391" s="13"/>
      <c r="F391" s="13"/>
      <c r="G391" s="13"/>
    </row>
    <row r="392" spans="1:7" customFormat="1" ht="47.25" hidden="1">
      <c r="A392" s="98" t="s">
        <v>332</v>
      </c>
      <c r="B392" s="2" t="s">
        <v>333</v>
      </c>
      <c r="C392" s="13"/>
      <c r="D392" s="13"/>
      <c r="E392" s="13"/>
      <c r="F392" s="13"/>
      <c r="G392" s="13"/>
    </row>
    <row r="393" spans="1:7" customFormat="1" ht="47.25" hidden="1">
      <c r="A393" s="98" t="s">
        <v>334</v>
      </c>
      <c r="B393" s="2" t="s">
        <v>335</v>
      </c>
      <c r="C393" s="13"/>
      <c r="D393" s="13"/>
      <c r="E393" s="13"/>
      <c r="F393" s="13"/>
      <c r="G393" s="13"/>
    </row>
    <row r="394" spans="1:7" customFormat="1" ht="15.75" hidden="1">
      <c r="A394" s="98" t="s">
        <v>44</v>
      </c>
      <c r="B394" s="320" t="s">
        <v>45</v>
      </c>
      <c r="C394" s="321"/>
      <c r="D394" s="321"/>
      <c r="E394" s="321"/>
      <c r="F394" s="321"/>
      <c r="G394" s="301"/>
    </row>
    <row r="395" spans="1:7" customFormat="1" ht="110.25" hidden="1">
      <c r="A395" s="98" t="s">
        <v>336</v>
      </c>
      <c r="B395" s="2" t="s">
        <v>1035</v>
      </c>
      <c r="C395" s="13"/>
      <c r="D395" s="13"/>
      <c r="E395" s="13"/>
      <c r="F395" s="13"/>
      <c r="G395" s="13"/>
    </row>
    <row r="396" spans="1:7" customFormat="1" ht="63" hidden="1">
      <c r="A396" s="98" t="s">
        <v>337</v>
      </c>
      <c r="B396" s="2" t="s">
        <v>338</v>
      </c>
      <c r="C396" s="13"/>
      <c r="D396" s="13"/>
      <c r="E396" s="13"/>
      <c r="F396" s="13"/>
      <c r="G396" s="13"/>
    </row>
    <row r="397" spans="1:7" customFormat="1" ht="47.25" hidden="1">
      <c r="A397" s="98" t="s">
        <v>339</v>
      </c>
      <c r="B397" s="2" t="s">
        <v>340</v>
      </c>
      <c r="C397" s="13"/>
      <c r="D397" s="13"/>
      <c r="E397" s="13"/>
      <c r="F397" s="13"/>
      <c r="G397" s="13"/>
    </row>
    <row r="398" spans="1:7" customFormat="1" ht="15.75" hidden="1">
      <c r="A398" s="98" t="s">
        <v>46</v>
      </c>
      <c r="B398" s="320" t="s">
        <v>341</v>
      </c>
      <c r="C398" s="321"/>
      <c r="D398" s="321"/>
      <c r="E398" s="321"/>
      <c r="F398" s="321"/>
      <c r="G398" s="301"/>
    </row>
    <row r="399" spans="1:7" customFormat="1" ht="31.5" hidden="1">
      <c r="A399" s="98" t="s">
        <v>342</v>
      </c>
      <c r="B399" s="2" t="s">
        <v>737</v>
      </c>
      <c r="C399" s="13"/>
      <c r="D399" s="13"/>
      <c r="E399" s="13"/>
      <c r="F399" s="13"/>
      <c r="G399" s="13"/>
    </row>
    <row r="400" spans="1:7" customFormat="1" ht="63" hidden="1">
      <c r="A400" s="98" t="s">
        <v>343</v>
      </c>
      <c r="B400" s="2" t="s">
        <v>738</v>
      </c>
      <c r="C400" s="13"/>
      <c r="D400" s="13"/>
      <c r="E400" s="13"/>
      <c r="F400" s="13"/>
      <c r="G400" s="13"/>
    </row>
    <row r="401" spans="1:7" customFormat="1" ht="47.25" hidden="1">
      <c r="A401" s="98" t="s">
        <v>344</v>
      </c>
      <c r="B401" s="2" t="s">
        <v>739</v>
      </c>
      <c r="C401" s="13"/>
      <c r="D401" s="13"/>
      <c r="E401" s="13"/>
      <c r="F401" s="13"/>
      <c r="G401" s="13"/>
    </row>
    <row r="402" spans="1:7" customFormat="1" ht="15.75" hidden="1">
      <c r="A402" s="139" t="s">
        <v>47</v>
      </c>
      <c r="B402" s="320" t="s">
        <v>345</v>
      </c>
      <c r="C402" s="321"/>
      <c r="D402" s="321"/>
      <c r="E402" s="321"/>
      <c r="F402" s="321"/>
      <c r="G402" s="301"/>
    </row>
    <row r="403" spans="1:7" customFormat="1" ht="47.25" hidden="1">
      <c r="A403" s="98" t="s">
        <v>346</v>
      </c>
      <c r="B403" s="4" t="s">
        <v>347</v>
      </c>
      <c r="D403" s="13"/>
      <c r="E403" s="13"/>
      <c r="F403" s="13"/>
      <c r="G403" s="13"/>
    </row>
    <row r="404" spans="1:7" customFormat="1" ht="60" hidden="1">
      <c r="A404" s="98" t="s">
        <v>348</v>
      </c>
      <c r="B404" s="41" t="s">
        <v>349</v>
      </c>
      <c r="C404" s="13"/>
      <c r="D404" s="13"/>
      <c r="E404" s="13"/>
      <c r="F404" s="13"/>
      <c r="G404" s="13"/>
    </row>
    <row r="405" spans="1:7" customFormat="1" ht="31.5" hidden="1">
      <c r="A405" s="98" t="s">
        <v>350</v>
      </c>
      <c r="B405" s="3" t="s">
        <v>1074</v>
      </c>
      <c r="C405" s="13"/>
      <c r="D405" s="13"/>
      <c r="E405" s="13"/>
      <c r="F405" s="13"/>
      <c r="G405" s="13"/>
    </row>
    <row r="406" spans="1:7" customFormat="1" ht="78.75" hidden="1">
      <c r="A406" s="98" t="s">
        <v>351</v>
      </c>
      <c r="B406" s="4" t="s">
        <v>754</v>
      </c>
      <c r="C406" s="13"/>
      <c r="D406" s="13"/>
      <c r="E406" s="13"/>
      <c r="F406" s="13"/>
      <c r="G406" s="13"/>
    </row>
    <row r="407" spans="1:7" customFormat="1" ht="63" hidden="1">
      <c r="A407" s="98" t="s">
        <v>352</v>
      </c>
      <c r="B407" s="4" t="s">
        <v>755</v>
      </c>
      <c r="C407" s="13"/>
      <c r="D407" s="13"/>
      <c r="E407" s="13"/>
      <c r="F407" s="13"/>
      <c r="G407" s="13"/>
    </row>
    <row r="408" spans="1:7" customFormat="1" ht="47.25" hidden="1">
      <c r="A408" s="98" t="s">
        <v>353</v>
      </c>
      <c r="B408" s="4" t="s">
        <v>757</v>
      </c>
      <c r="C408" s="13"/>
      <c r="D408" s="13"/>
      <c r="E408" s="13"/>
      <c r="F408" s="13"/>
      <c r="G408" s="13"/>
    </row>
    <row r="409" spans="1:7" customFormat="1" ht="15.75" hidden="1">
      <c r="A409" s="98" t="s">
        <v>48</v>
      </c>
      <c r="B409" s="320" t="s">
        <v>769</v>
      </c>
      <c r="C409" s="321"/>
      <c r="D409" s="321"/>
      <c r="E409" s="321"/>
      <c r="F409" s="321"/>
      <c r="G409" s="301"/>
    </row>
    <row r="410" spans="1:7" customFormat="1" ht="47.25" hidden="1">
      <c r="A410" s="98" t="s">
        <v>354</v>
      </c>
      <c r="B410" s="4" t="s">
        <v>355</v>
      </c>
      <c r="C410" s="13"/>
      <c r="D410" s="13"/>
      <c r="E410" s="13"/>
      <c r="F410" s="13"/>
      <c r="G410" s="13"/>
    </row>
    <row r="411" spans="1:7" customFormat="1" ht="47.25" hidden="1">
      <c r="A411" s="98" t="s">
        <v>356</v>
      </c>
      <c r="B411" s="4" t="s">
        <v>774</v>
      </c>
      <c r="C411" s="13"/>
      <c r="D411" s="13"/>
      <c r="E411" s="13"/>
      <c r="F411" s="13"/>
      <c r="G411" s="13"/>
    </row>
    <row r="412" spans="1:7" customFormat="1" ht="47.25" hidden="1">
      <c r="A412" s="98" t="s">
        <v>357</v>
      </c>
      <c r="B412" s="4" t="s">
        <v>2177</v>
      </c>
      <c r="C412" s="13"/>
      <c r="D412" s="13"/>
      <c r="E412" s="13"/>
      <c r="F412" s="13"/>
      <c r="G412" s="13"/>
    </row>
    <row r="413" spans="1:7" customFormat="1" ht="47.25" hidden="1">
      <c r="A413" s="98" t="s">
        <v>358</v>
      </c>
      <c r="B413" s="4" t="s">
        <v>786</v>
      </c>
      <c r="C413" s="13"/>
      <c r="D413" s="13"/>
      <c r="E413" s="13"/>
      <c r="F413" s="13"/>
      <c r="G413" s="13"/>
    </row>
    <row r="414" spans="1:7" customFormat="1" ht="47.25" hidden="1">
      <c r="A414" s="98" t="s">
        <v>359</v>
      </c>
      <c r="B414" s="4" t="s">
        <v>791</v>
      </c>
      <c r="C414" s="13"/>
      <c r="D414" s="13"/>
      <c r="E414" s="13"/>
      <c r="F414" s="13"/>
      <c r="G414" s="13"/>
    </row>
    <row r="415" spans="1:7" customFormat="1" ht="15.75" hidden="1">
      <c r="A415" s="98" t="s">
        <v>49</v>
      </c>
      <c r="B415" s="320" t="s">
        <v>50</v>
      </c>
      <c r="C415" s="321"/>
      <c r="D415" s="321"/>
      <c r="E415" s="321"/>
      <c r="F415" s="321"/>
      <c r="G415" s="301"/>
    </row>
    <row r="416" spans="1:7" customFormat="1" ht="31.5" hidden="1">
      <c r="A416" s="98" t="s">
        <v>360</v>
      </c>
      <c r="B416" s="4" t="s">
        <v>361</v>
      </c>
      <c r="C416" s="13"/>
      <c r="D416" s="13"/>
      <c r="E416" s="13"/>
      <c r="F416" s="13"/>
      <c r="G416" s="13"/>
    </row>
    <row r="417" spans="1:7" customFormat="1" ht="31.5" hidden="1">
      <c r="A417" s="98" t="s">
        <v>362</v>
      </c>
      <c r="B417" s="4" t="s">
        <v>363</v>
      </c>
      <c r="C417" s="13"/>
      <c r="D417" s="13"/>
      <c r="E417" s="13"/>
      <c r="F417" s="13"/>
      <c r="G417" s="13"/>
    </row>
    <row r="418" spans="1:7" customFormat="1" ht="31.5" hidden="1">
      <c r="A418" s="98" t="s">
        <v>364</v>
      </c>
      <c r="B418" s="4" t="s">
        <v>365</v>
      </c>
      <c r="C418" s="13"/>
      <c r="D418" s="13"/>
      <c r="E418" s="13"/>
      <c r="F418" s="13"/>
      <c r="G418" s="13"/>
    </row>
    <row r="419" spans="1:7" customFormat="1" ht="31.5" hidden="1">
      <c r="A419" s="98" t="s">
        <v>366</v>
      </c>
      <c r="B419" s="4" t="s">
        <v>367</v>
      </c>
      <c r="C419" s="13"/>
      <c r="D419" s="13"/>
      <c r="E419" s="13"/>
      <c r="F419" s="13"/>
      <c r="G419" s="13"/>
    </row>
    <row r="420" spans="1:7" customFormat="1" ht="18.75" hidden="1">
      <c r="A420" s="98"/>
      <c r="B420" s="322" t="s">
        <v>51</v>
      </c>
      <c r="C420" s="323"/>
      <c r="D420" s="323"/>
      <c r="E420" s="323"/>
      <c r="F420" s="323"/>
      <c r="G420" s="324"/>
    </row>
    <row r="421" spans="1:7" customFormat="1" ht="15.75" hidden="1">
      <c r="A421" s="98" t="s">
        <v>52</v>
      </c>
      <c r="B421" s="320" t="s">
        <v>368</v>
      </c>
      <c r="C421" s="321"/>
      <c r="D421" s="321"/>
      <c r="E421" s="321"/>
      <c r="F421" s="321"/>
      <c r="G421" s="301"/>
    </row>
    <row r="422" spans="1:7" customFormat="1" ht="63" hidden="1">
      <c r="A422" s="98" t="s">
        <v>369</v>
      </c>
      <c r="B422" s="2" t="s">
        <v>96</v>
      </c>
      <c r="C422" s="13"/>
      <c r="D422" s="13"/>
      <c r="E422" s="13"/>
      <c r="F422" s="13"/>
      <c r="G422" s="13"/>
    </row>
    <row r="423" spans="1:7" customFormat="1" ht="63" hidden="1">
      <c r="A423" s="98" t="s">
        <v>370</v>
      </c>
      <c r="B423" s="2" t="s">
        <v>98</v>
      </c>
      <c r="C423" s="13"/>
      <c r="D423" s="13"/>
      <c r="E423" s="13"/>
      <c r="F423" s="13"/>
      <c r="G423" s="13"/>
    </row>
    <row r="424" spans="1:7" customFormat="1" ht="63" hidden="1">
      <c r="A424" s="98" t="s">
        <v>371</v>
      </c>
      <c r="B424" s="2" t="s">
        <v>100</v>
      </c>
      <c r="C424" s="13"/>
      <c r="D424" s="13"/>
      <c r="E424" s="13"/>
      <c r="F424" s="13"/>
      <c r="G424" s="13"/>
    </row>
    <row r="425" spans="1:7" customFormat="1" ht="47.25" hidden="1">
      <c r="A425" s="98" t="s">
        <v>372</v>
      </c>
      <c r="B425" s="2" t="s">
        <v>102</v>
      </c>
      <c r="C425" s="13"/>
      <c r="D425" s="13"/>
      <c r="E425" s="13"/>
      <c r="F425" s="13"/>
      <c r="G425" s="13"/>
    </row>
    <row r="426" spans="1:7" customFormat="1" ht="63" hidden="1">
      <c r="A426" s="98" t="s">
        <v>373</v>
      </c>
      <c r="B426" s="2" t="s">
        <v>104</v>
      </c>
      <c r="C426" s="13"/>
      <c r="D426" s="13"/>
      <c r="E426" s="13"/>
      <c r="F426" s="13"/>
      <c r="G426" s="13"/>
    </row>
    <row r="427" spans="1:7" customFormat="1" ht="47.25" hidden="1">
      <c r="A427" s="98" t="s">
        <v>374</v>
      </c>
      <c r="B427" s="2" t="s">
        <v>106</v>
      </c>
      <c r="C427" s="13"/>
      <c r="D427" s="13"/>
      <c r="E427" s="13"/>
      <c r="F427" s="13"/>
      <c r="G427" s="13"/>
    </row>
    <row r="428" spans="1:7" customFormat="1" ht="63" hidden="1">
      <c r="A428" s="98" t="s">
        <v>375</v>
      </c>
      <c r="B428" s="2" t="s">
        <v>108</v>
      </c>
      <c r="C428" s="13"/>
      <c r="D428" s="13"/>
      <c r="E428" s="13"/>
      <c r="F428" s="13"/>
      <c r="G428" s="13"/>
    </row>
    <row r="429" spans="1:7" customFormat="1" ht="94.5" hidden="1">
      <c r="A429" s="98" t="s">
        <v>376</v>
      </c>
      <c r="B429" s="2" t="s">
        <v>377</v>
      </c>
      <c r="C429" s="13"/>
      <c r="D429" s="13"/>
      <c r="E429" s="13"/>
      <c r="F429" s="13"/>
      <c r="G429" s="13"/>
    </row>
    <row r="430" spans="1:7" customFormat="1" ht="47.25" hidden="1">
      <c r="A430" s="98" t="s">
        <v>378</v>
      </c>
      <c r="B430" s="4" t="s">
        <v>818</v>
      </c>
      <c r="C430" s="13"/>
      <c r="D430" s="13"/>
      <c r="E430" s="13"/>
      <c r="F430" s="13"/>
      <c r="G430" s="13"/>
    </row>
    <row r="431" spans="1:7" customFormat="1" ht="63" hidden="1">
      <c r="A431" s="98" t="s">
        <v>379</v>
      </c>
      <c r="B431" s="2" t="s">
        <v>619</v>
      </c>
      <c r="C431" s="13"/>
      <c r="D431" s="13"/>
      <c r="E431" s="13"/>
      <c r="F431" s="13"/>
      <c r="G431" s="13"/>
    </row>
    <row r="432" spans="1:7" customFormat="1" ht="31.5" hidden="1">
      <c r="A432" s="98" t="s">
        <v>380</v>
      </c>
      <c r="B432" s="2" t="s">
        <v>819</v>
      </c>
      <c r="C432" s="13"/>
      <c r="D432" s="13"/>
      <c r="E432" s="13"/>
      <c r="F432" s="13"/>
      <c r="G432" s="13"/>
    </row>
    <row r="433" spans="1:9" customFormat="1" ht="47.25" hidden="1">
      <c r="A433" s="98" t="s">
        <v>381</v>
      </c>
      <c r="B433" s="2" t="s">
        <v>499</v>
      </c>
      <c r="C433" s="13"/>
      <c r="D433" s="13"/>
      <c r="E433" s="13"/>
      <c r="F433" s="13"/>
      <c r="G433" s="13"/>
    </row>
    <row r="434" spans="1:9" customFormat="1" ht="47.25" hidden="1">
      <c r="A434" s="98" t="s">
        <v>382</v>
      </c>
      <c r="B434" s="2" t="s">
        <v>820</v>
      </c>
      <c r="C434" s="13"/>
      <c r="D434" s="13"/>
      <c r="E434" s="13"/>
      <c r="F434" s="13"/>
      <c r="G434" s="13"/>
    </row>
    <row r="435" spans="1:9" customFormat="1" ht="47.25" hidden="1">
      <c r="A435" s="98" t="s">
        <v>383</v>
      </c>
      <c r="B435" s="2" t="s">
        <v>500</v>
      </c>
      <c r="C435" s="13"/>
      <c r="D435" s="13"/>
      <c r="E435" s="13"/>
      <c r="F435" s="13"/>
      <c r="G435" s="13"/>
    </row>
    <row r="436" spans="1:9" ht="18.75">
      <c r="A436" s="1"/>
      <c r="B436" s="318" t="s">
        <v>821</v>
      </c>
      <c r="C436" s="319"/>
      <c r="D436" s="319"/>
      <c r="E436" s="319"/>
      <c r="F436" s="319"/>
      <c r="G436" s="304"/>
      <c r="H436" s="280">
        <f>H437+H452+H456</f>
        <v>0</v>
      </c>
      <c r="I436" s="280">
        <f>I437+I452+I456</f>
        <v>38</v>
      </c>
    </row>
    <row r="437" spans="1:9" ht="15.75">
      <c r="A437" s="1" t="s">
        <v>53</v>
      </c>
      <c r="B437" s="320" t="s">
        <v>384</v>
      </c>
      <c r="C437" s="321"/>
      <c r="D437" s="321"/>
      <c r="E437" s="321"/>
      <c r="F437" s="321"/>
      <c r="G437" s="301"/>
      <c r="H437" s="280">
        <f>SUM(D438:D441)</f>
        <v>0</v>
      </c>
      <c r="I437" s="280">
        <f>COUNT(D438:D441)*2</f>
        <v>8</v>
      </c>
    </row>
    <row r="438" spans="1:9" ht="47.25">
      <c r="A438" s="1" t="s">
        <v>385</v>
      </c>
      <c r="B438" s="2" t="s">
        <v>822</v>
      </c>
      <c r="C438" s="13" t="s">
        <v>1808</v>
      </c>
      <c r="D438" s="231">
        <v>0</v>
      </c>
      <c r="E438" s="13" t="s">
        <v>2284</v>
      </c>
      <c r="F438" s="13" t="s">
        <v>1809</v>
      </c>
      <c r="G438" s="254"/>
    </row>
    <row r="439" spans="1:9" ht="45">
      <c r="A439" s="1"/>
      <c r="B439" s="2"/>
      <c r="C439" s="13" t="s">
        <v>1810</v>
      </c>
      <c r="D439" s="231">
        <v>0</v>
      </c>
      <c r="E439" s="13" t="s">
        <v>2284</v>
      </c>
      <c r="F439" s="13" t="s">
        <v>1811</v>
      </c>
      <c r="G439" s="254"/>
    </row>
    <row r="440" spans="1:9" ht="63">
      <c r="A440" s="1" t="s">
        <v>386</v>
      </c>
      <c r="B440" s="2" t="s">
        <v>823</v>
      </c>
      <c r="C440" s="13" t="s">
        <v>1812</v>
      </c>
      <c r="D440" s="231">
        <v>0</v>
      </c>
      <c r="E440" s="13" t="s">
        <v>2284</v>
      </c>
      <c r="F440" s="13"/>
      <c r="G440" s="254"/>
    </row>
    <row r="441" spans="1:9" ht="45">
      <c r="A441" s="1"/>
      <c r="B441" s="2"/>
      <c r="C441" s="13" t="s">
        <v>1813</v>
      </c>
      <c r="D441" s="231">
        <v>0</v>
      </c>
      <c r="E441" s="13" t="s">
        <v>2284</v>
      </c>
      <c r="F441" s="13" t="s">
        <v>1814</v>
      </c>
      <c r="G441" s="254"/>
    </row>
    <row r="442" spans="1:9" customFormat="1" ht="15.75" hidden="1">
      <c r="A442" s="98" t="s">
        <v>54</v>
      </c>
      <c r="B442" s="320" t="s">
        <v>55</v>
      </c>
      <c r="C442" s="321"/>
      <c r="D442" s="321"/>
      <c r="E442" s="321"/>
      <c r="F442" s="321"/>
      <c r="G442" s="301"/>
    </row>
    <row r="443" spans="1:9" customFormat="1" ht="31.5" hidden="1">
      <c r="A443" s="98" t="s">
        <v>387</v>
      </c>
      <c r="B443" s="2" t="s">
        <v>388</v>
      </c>
      <c r="C443" s="33"/>
      <c r="D443" s="31"/>
      <c r="E443" s="31"/>
      <c r="F443" s="13"/>
      <c r="G443" s="13"/>
    </row>
    <row r="444" spans="1:9" customFormat="1" ht="63" hidden="1">
      <c r="A444" s="98" t="s">
        <v>389</v>
      </c>
      <c r="B444" s="2" t="s">
        <v>390</v>
      </c>
      <c r="C444" s="13"/>
      <c r="D444" s="13"/>
      <c r="E444" s="13"/>
      <c r="F444" s="13"/>
      <c r="G444" s="13"/>
    </row>
    <row r="445" spans="1:9" customFormat="1" ht="47.25" hidden="1">
      <c r="A445" s="98" t="s">
        <v>391</v>
      </c>
      <c r="B445" s="2" t="s">
        <v>835</v>
      </c>
      <c r="C445" s="33"/>
      <c r="D445" s="31"/>
      <c r="E445" s="31"/>
      <c r="F445" s="31"/>
      <c r="G445" s="13"/>
    </row>
    <row r="446" spans="1:9" customFormat="1" ht="32.25" hidden="1" customHeight="1">
      <c r="A446" s="98" t="s">
        <v>56</v>
      </c>
      <c r="B446" s="320" t="s">
        <v>1878</v>
      </c>
      <c r="C446" s="321"/>
      <c r="D446" s="321"/>
      <c r="E446" s="321"/>
      <c r="F446" s="321"/>
      <c r="G446" s="301"/>
    </row>
    <row r="447" spans="1:9" customFormat="1" ht="47.25" hidden="1">
      <c r="A447" s="98" t="s">
        <v>392</v>
      </c>
      <c r="B447" s="2" t="s">
        <v>839</v>
      </c>
      <c r="C447" s="13"/>
      <c r="D447" s="14"/>
      <c r="E447" s="31"/>
      <c r="F447" s="13"/>
      <c r="G447" s="13"/>
    </row>
    <row r="448" spans="1:9" customFormat="1" ht="47.25" hidden="1">
      <c r="A448" s="98" t="s">
        <v>393</v>
      </c>
      <c r="B448" s="2" t="s">
        <v>394</v>
      </c>
      <c r="C448" s="23"/>
      <c r="D448" s="14"/>
      <c r="E448" s="31"/>
      <c r="F448" s="13"/>
      <c r="G448" s="13"/>
    </row>
    <row r="449" spans="1:9" customFormat="1" hidden="1">
      <c r="A449" s="98" t="s">
        <v>57</v>
      </c>
      <c r="B449" s="316" t="s">
        <v>58</v>
      </c>
      <c r="C449" s="317"/>
      <c r="D449" s="317"/>
      <c r="E449" s="317"/>
      <c r="F449" s="317"/>
      <c r="G449" s="298"/>
    </row>
    <row r="450" spans="1:9" customFormat="1" ht="60" hidden="1">
      <c r="A450" s="98" t="s">
        <v>395</v>
      </c>
      <c r="B450" s="41" t="s">
        <v>843</v>
      </c>
      <c r="C450" s="23"/>
      <c r="D450" s="31"/>
      <c r="E450" s="31"/>
      <c r="F450" s="13"/>
      <c r="G450" s="13"/>
    </row>
    <row r="451" spans="1:9" customFormat="1" ht="60" hidden="1">
      <c r="A451" s="98" t="s">
        <v>396</v>
      </c>
      <c r="B451" s="41" t="s">
        <v>397</v>
      </c>
      <c r="C451" s="56"/>
      <c r="D451" s="57"/>
      <c r="E451" s="57"/>
      <c r="F451" s="18"/>
      <c r="G451" s="13"/>
    </row>
    <row r="452" spans="1:9">
      <c r="A452" s="1" t="s">
        <v>59</v>
      </c>
      <c r="B452" s="316" t="s">
        <v>398</v>
      </c>
      <c r="C452" s="317"/>
      <c r="D452" s="317"/>
      <c r="E452" s="317"/>
      <c r="F452" s="317"/>
      <c r="G452" s="298"/>
      <c r="H452" s="280">
        <f>SUM(D454)</f>
        <v>0</v>
      </c>
      <c r="I452" s="280">
        <f>COUNT(D454)*2</f>
        <v>2</v>
      </c>
    </row>
    <row r="453" spans="1:9" customFormat="1" ht="45" hidden="1">
      <c r="A453" s="98" t="s">
        <v>399</v>
      </c>
      <c r="B453" s="41" t="s">
        <v>400</v>
      </c>
      <c r="C453" s="13"/>
      <c r="D453" s="13"/>
      <c r="E453" s="13"/>
      <c r="F453" s="13"/>
      <c r="G453" s="13"/>
    </row>
    <row r="454" spans="1:9" ht="60">
      <c r="A454" s="1" t="s">
        <v>401</v>
      </c>
      <c r="B454" s="41" t="s">
        <v>402</v>
      </c>
      <c r="C454" s="33" t="s">
        <v>854</v>
      </c>
      <c r="D454" s="223">
        <v>0</v>
      </c>
      <c r="E454" s="31" t="s">
        <v>2284</v>
      </c>
      <c r="F454" s="13"/>
      <c r="G454" s="254"/>
    </row>
    <row r="455" spans="1:9" customFormat="1" ht="60" hidden="1">
      <c r="A455" s="98" t="s">
        <v>403</v>
      </c>
      <c r="B455" s="41" t="s">
        <v>855</v>
      </c>
      <c r="C455" s="33"/>
      <c r="D455" s="14"/>
      <c r="E455" s="14"/>
      <c r="F455" s="13"/>
      <c r="G455" s="13"/>
    </row>
    <row r="456" spans="1:9" ht="15.75">
      <c r="A456" s="1" t="s">
        <v>60</v>
      </c>
      <c r="B456" s="320" t="s">
        <v>404</v>
      </c>
      <c r="C456" s="321"/>
      <c r="D456" s="321"/>
      <c r="E456" s="321"/>
      <c r="F456" s="321"/>
      <c r="G456" s="301"/>
      <c r="H456" s="280">
        <f>SUM(D459:D472)</f>
        <v>0</v>
      </c>
      <c r="I456" s="280">
        <f>COUNT(D459:D472)*2</f>
        <v>28</v>
      </c>
    </row>
    <row r="457" spans="1:9" customFormat="1" ht="78.75" hidden="1">
      <c r="A457" s="98" t="s">
        <v>405</v>
      </c>
      <c r="B457" s="2" t="s">
        <v>406</v>
      </c>
      <c r="C457" s="13"/>
      <c r="D457" s="13"/>
      <c r="E457" s="13"/>
      <c r="F457" s="13"/>
      <c r="G457" s="13"/>
    </row>
    <row r="458" spans="1:9" customFormat="1" ht="47.25" hidden="1">
      <c r="A458" s="98" t="s">
        <v>407</v>
      </c>
      <c r="B458" s="2" t="s">
        <v>408</v>
      </c>
      <c r="C458" s="33"/>
      <c r="D458" s="31"/>
      <c r="E458" s="31"/>
      <c r="F458" s="13"/>
      <c r="G458" s="13"/>
    </row>
    <row r="459" spans="1:9" ht="47.25">
      <c r="A459" s="1" t="s">
        <v>409</v>
      </c>
      <c r="B459" s="2" t="s">
        <v>410</v>
      </c>
      <c r="C459" s="13" t="s">
        <v>1815</v>
      </c>
      <c r="D459" s="231">
        <v>0</v>
      </c>
      <c r="E459" s="13" t="s">
        <v>2284</v>
      </c>
      <c r="F459" s="13" t="s">
        <v>1816</v>
      </c>
      <c r="G459" s="254"/>
    </row>
    <row r="460" spans="1:9" ht="45">
      <c r="A460" s="1"/>
      <c r="B460" s="2"/>
      <c r="C460" s="13" t="s">
        <v>1817</v>
      </c>
      <c r="D460" s="231">
        <v>0</v>
      </c>
      <c r="E460" s="13" t="s">
        <v>2286</v>
      </c>
      <c r="F460" s="13"/>
      <c r="G460" s="254"/>
    </row>
    <row r="461" spans="1:9" ht="30">
      <c r="A461" s="1"/>
      <c r="B461" s="2"/>
      <c r="C461" s="13" t="s">
        <v>1818</v>
      </c>
      <c r="D461" s="231">
        <v>0</v>
      </c>
      <c r="E461" s="13" t="s">
        <v>2286</v>
      </c>
      <c r="F461" s="13"/>
      <c r="G461" s="254"/>
    </row>
    <row r="462" spans="1:9" ht="30">
      <c r="A462" s="1"/>
      <c r="B462" s="2"/>
      <c r="C462" s="27" t="s">
        <v>1819</v>
      </c>
      <c r="D462" s="231">
        <v>0</v>
      </c>
      <c r="E462" s="13" t="s">
        <v>2290</v>
      </c>
      <c r="F462" s="13"/>
      <c r="G462" s="254"/>
    </row>
    <row r="463" spans="1:9" ht="45">
      <c r="A463" s="1"/>
      <c r="B463" s="2"/>
      <c r="C463" s="27" t="s">
        <v>1820</v>
      </c>
      <c r="D463" s="231">
        <v>0</v>
      </c>
      <c r="E463" s="13" t="s">
        <v>2286</v>
      </c>
      <c r="F463" s="13"/>
      <c r="G463" s="254"/>
    </row>
    <row r="464" spans="1:9" ht="30">
      <c r="A464" s="1"/>
      <c r="B464" s="2"/>
      <c r="C464" s="27" t="s">
        <v>1821</v>
      </c>
      <c r="D464" s="231">
        <v>0</v>
      </c>
      <c r="E464" s="13" t="s">
        <v>2286</v>
      </c>
      <c r="F464" s="13"/>
      <c r="G464" s="254" t="s">
        <v>2634</v>
      </c>
    </row>
    <row r="465" spans="1:9" ht="30">
      <c r="A465" s="1"/>
      <c r="B465" s="2"/>
      <c r="C465" s="27" t="s">
        <v>1822</v>
      </c>
      <c r="D465" s="231">
        <v>0</v>
      </c>
      <c r="E465" s="13" t="s">
        <v>2286</v>
      </c>
      <c r="F465" s="13"/>
      <c r="G465" s="254" t="s">
        <v>2634</v>
      </c>
    </row>
    <row r="466" spans="1:9" ht="30">
      <c r="A466" s="1"/>
      <c r="B466" s="2"/>
      <c r="C466" s="27" t="s">
        <v>1823</v>
      </c>
      <c r="D466" s="231">
        <v>0</v>
      </c>
      <c r="E466" s="13" t="s">
        <v>2286</v>
      </c>
      <c r="F466" s="13"/>
      <c r="G466" s="254" t="s">
        <v>2634</v>
      </c>
    </row>
    <row r="467" spans="1:9" ht="30">
      <c r="A467" s="1"/>
      <c r="B467" s="2"/>
      <c r="C467" s="27" t="s">
        <v>1824</v>
      </c>
      <c r="D467" s="231">
        <v>0</v>
      </c>
      <c r="E467" s="13" t="s">
        <v>2286</v>
      </c>
      <c r="F467" s="13"/>
      <c r="G467" s="254" t="s">
        <v>2634</v>
      </c>
    </row>
    <row r="468" spans="1:9" ht="30">
      <c r="A468" s="1"/>
      <c r="B468" s="2"/>
      <c r="C468" s="27" t="s">
        <v>2588</v>
      </c>
      <c r="D468" s="231">
        <v>0</v>
      </c>
      <c r="E468" s="13" t="s">
        <v>2286</v>
      </c>
      <c r="F468" s="13"/>
      <c r="G468" s="254"/>
    </row>
    <row r="469" spans="1:9" ht="30">
      <c r="A469" s="1"/>
      <c r="B469" s="2"/>
      <c r="C469" s="27" t="s">
        <v>1825</v>
      </c>
      <c r="D469" s="231">
        <v>0</v>
      </c>
      <c r="E469" s="13" t="s">
        <v>2286</v>
      </c>
      <c r="F469" s="13"/>
      <c r="G469" s="254"/>
    </row>
    <row r="470" spans="1:9" ht="45">
      <c r="A470" s="1"/>
      <c r="B470" s="2"/>
      <c r="C470" s="27" t="s">
        <v>1826</v>
      </c>
      <c r="D470" s="231">
        <v>0</v>
      </c>
      <c r="E470" s="13" t="s">
        <v>2286</v>
      </c>
      <c r="F470" s="13"/>
      <c r="G470" s="254"/>
    </row>
    <row r="471" spans="1:9" ht="30">
      <c r="A471" s="1"/>
      <c r="B471" s="2"/>
      <c r="C471" s="27" t="s">
        <v>1827</v>
      </c>
      <c r="D471" s="231">
        <v>0</v>
      </c>
      <c r="E471" s="13" t="s">
        <v>2286</v>
      </c>
      <c r="F471" s="13"/>
      <c r="G471" s="254" t="s">
        <v>2634</v>
      </c>
    </row>
    <row r="472" spans="1:9" ht="30">
      <c r="A472" s="1"/>
      <c r="B472" s="2"/>
      <c r="C472" s="27" t="s">
        <v>1828</v>
      </c>
      <c r="D472" s="231">
        <v>0</v>
      </c>
      <c r="E472" s="13" t="s">
        <v>2286</v>
      </c>
      <c r="F472" s="13"/>
      <c r="G472" s="254"/>
    </row>
    <row r="473" spans="1:9" ht="18.75">
      <c r="A473" s="1"/>
      <c r="B473" s="318" t="s">
        <v>873</v>
      </c>
      <c r="C473" s="319"/>
      <c r="D473" s="319"/>
      <c r="E473" s="319"/>
      <c r="F473" s="319"/>
      <c r="G473" s="304"/>
      <c r="H473" s="280">
        <f>H474+H493+H507+H519</f>
        <v>0</v>
      </c>
      <c r="I473" s="280">
        <f>I474+I493+I507+I519</f>
        <v>92</v>
      </c>
    </row>
    <row r="474" spans="1:9" ht="15.75">
      <c r="A474" s="1" t="s">
        <v>61</v>
      </c>
      <c r="B474" s="320" t="s">
        <v>62</v>
      </c>
      <c r="C474" s="321"/>
      <c r="D474" s="321"/>
      <c r="E474" s="321"/>
      <c r="F474" s="321"/>
      <c r="G474" s="301"/>
      <c r="H474" s="280">
        <f>SUM(D475:D492)</f>
        <v>0</v>
      </c>
      <c r="I474" s="280">
        <f>COUNT(D475:D492)*2</f>
        <v>36</v>
      </c>
    </row>
    <row r="475" spans="1:9" ht="31.5">
      <c r="A475" s="1" t="s">
        <v>411</v>
      </c>
      <c r="B475" s="2" t="s">
        <v>412</v>
      </c>
      <c r="C475" s="13" t="s">
        <v>1829</v>
      </c>
      <c r="D475" s="231">
        <v>0</v>
      </c>
      <c r="E475" s="13" t="s">
        <v>2284</v>
      </c>
      <c r="F475" s="13"/>
      <c r="G475" s="254"/>
    </row>
    <row r="476" spans="1:9" ht="60">
      <c r="A476" s="1"/>
      <c r="B476" s="2"/>
      <c r="C476" s="27" t="s">
        <v>1830</v>
      </c>
      <c r="D476" s="231">
        <v>0</v>
      </c>
      <c r="E476" s="13" t="s">
        <v>2284</v>
      </c>
      <c r="F476" s="13"/>
      <c r="G476" s="254"/>
    </row>
    <row r="477" spans="1:9" ht="45">
      <c r="A477" s="1"/>
      <c r="B477" s="2"/>
      <c r="C477" s="27" t="s">
        <v>2307</v>
      </c>
      <c r="D477" s="231">
        <v>0</v>
      </c>
      <c r="E477" s="13" t="s">
        <v>2284</v>
      </c>
      <c r="F477" s="13"/>
      <c r="G477" s="254"/>
    </row>
    <row r="478" spans="1:9" ht="60">
      <c r="A478" s="1" t="s">
        <v>413</v>
      </c>
      <c r="B478" s="2" t="s">
        <v>874</v>
      </c>
      <c r="C478" s="13" t="s">
        <v>1831</v>
      </c>
      <c r="D478" s="231">
        <v>0</v>
      </c>
      <c r="E478" s="13" t="s">
        <v>2286</v>
      </c>
      <c r="F478" s="13" t="s">
        <v>1832</v>
      </c>
      <c r="G478" s="254" t="s">
        <v>2677</v>
      </c>
    </row>
    <row r="479" spans="1:9" ht="30">
      <c r="A479" s="1"/>
      <c r="B479" s="2"/>
      <c r="C479" s="13" t="s">
        <v>1833</v>
      </c>
      <c r="D479" s="231">
        <v>0</v>
      </c>
      <c r="E479" s="13" t="s">
        <v>2291</v>
      </c>
      <c r="F479" s="13"/>
      <c r="G479" s="254"/>
    </row>
    <row r="480" spans="1:9" ht="31.5">
      <c r="A480" s="1" t="s">
        <v>414</v>
      </c>
      <c r="B480" s="2" t="s">
        <v>875</v>
      </c>
      <c r="C480" s="13" t="s">
        <v>2193</v>
      </c>
      <c r="D480" s="231">
        <v>0</v>
      </c>
      <c r="E480" s="13" t="s">
        <v>2284</v>
      </c>
      <c r="F480" s="13"/>
      <c r="G480" s="254"/>
    </row>
    <row r="481" spans="1:9" ht="60">
      <c r="A481" s="1"/>
      <c r="B481" s="2"/>
      <c r="C481" s="13" t="s">
        <v>1834</v>
      </c>
      <c r="D481" s="231">
        <v>0</v>
      </c>
      <c r="E481" s="13" t="s">
        <v>2284</v>
      </c>
      <c r="F481" s="13" t="s">
        <v>1835</v>
      </c>
      <c r="G481" s="254"/>
    </row>
    <row r="482" spans="1:9" ht="45">
      <c r="A482" s="1"/>
      <c r="B482" s="2"/>
      <c r="C482" s="13" t="s">
        <v>1836</v>
      </c>
      <c r="D482" s="231">
        <v>0</v>
      </c>
      <c r="E482" s="13" t="s">
        <v>2284</v>
      </c>
      <c r="F482" s="13" t="s">
        <v>1837</v>
      </c>
      <c r="G482" s="254"/>
    </row>
    <row r="483" spans="1:9" ht="45">
      <c r="A483" s="1"/>
      <c r="B483" s="2"/>
      <c r="C483" s="13" t="s">
        <v>1838</v>
      </c>
      <c r="D483" s="231">
        <v>0</v>
      </c>
      <c r="E483" s="13" t="s">
        <v>2284</v>
      </c>
      <c r="F483" s="13"/>
      <c r="G483" s="254"/>
    </row>
    <row r="484" spans="1:9" ht="45">
      <c r="A484" s="1" t="s">
        <v>415</v>
      </c>
      <c r="B484" s="41" t="s">
        <v>416</v>
      </c>
      <c r="C484" s="18" t="s">
        <v>1839</v>
      </c>
      <c r="D484" s="231">
        <v>0</v>
      </c>
      <c r="E484" s="13" t="s">
        <v>2284</v>
      </c>
      <c r="F484" s="13"/>
      <c r="G484" s="254"/>
    </row>
    <row r="485" spans="1:9" ht="30">
      <c r="A485" s="1"/>
      <c r="B485" s="41"/>
      <c r="C485" s="18" t="s">
        <v>1840</v>
      </c>
      <c r="D485" s="231">
        <v>0</v>
      </c>
      <c r="E485" s="13" t="s">
        <v>2284</v>
      </c>
      <c r="F485" s="13"/>
      <c r="G485" s="254"/>
    </row>
    <row r="486" spans="1:9" ht="45">
      <c r="A486" s="1"/>
      <c r="B486" s="41"/>
      <c r="C486" s="18" t="s">
        <v>1841</v>
      </c>
      <c r="D486" s="231">
        <v>0</v>
      </c>
      <c r="E486" s="13" t="s">
        <v>2284</v>
      </c>
      <c r="F486" s="13"/>
      <c r="G486" s="254"/>
    </row>
    <row r="487" spans="1:9" ht="45">
      <c r="A487" s="1"/>
      <c r="B487" s="41"/>
      <c r="C487" s="18" t="s">
        <v>1842</v>
      </c>
      <c r="D487" s="231">
        <v>0</v>
      </c>
      <c r="E487" s="13" t="s">
        <v>2284</v>
      </c>
      <c r="F487" s="13"/>
      <c r="G487" s="254"/>
    </row>
    <row r="488" spans="1:9" ht="30">
      <c r="A488" s="1"/>
      <c r="B488" s="41"/>
      <c r="C488" s="18" t="s">
        <v>1843</v>
      </c>
      <c r="D488" s="231">
        <v>0</v>
      </c>
      <c r="E488" s="13" t="s">
        <v>2284</v>
      </c>
      <c r="F488" s="13"/>
      <c r="G488" s="254"/>
    </row>
    <row r="489" spans="1:9" ht="60">
      <c r="A489" s="1"/>
      <c r="B489" s="41"/>
      <c r="C489" s="18" t="s">
        <v>1844</v>
      </c>
      <c r="D489" s="231">
        <v>0</v>
      </c>
      <c r="E489" s="13" t="s">
        <v>2284</v>
      </c>
      <c r="F489" s="13"/>
      <c r="G489" s="254"/>
    </row>
    <row r="490" spans="1:9" ht="60">
      <c r="A490" s="1"/>
      <c r="B490" s="41"/>
      <c r="C490" s="18" t="s">
        <v>1845</v>
      </c>
      <c r="D490" s="231">
        <v>0</v>
      </c>
      <c r="E490" s="13" t="s">
        <v>2284</v>
      </c>
      <c r="F490" s="13"/>
      <c r="G490" s="254"/>
    </row>
    <row r="491" spans="1:9" ht="45">
      <c r="A491" s="1"/>
      <c r="B491" s="41"/>
      <c r="C491" s="18" t="s">
        <v>1846</v>
      </c>
      <c r="D491" s="231">
        <v>0</v>
      </c>
      <c r="E491" s="13" t="s">
        <v>2284</v>
      </c>
      <c r="F491" s="13"/>
      <c r="G491" s="254"/>
    </row>
    <row r="492" spans="1:9" ht="60">
      <c r="A492" s="1"/>
      <c r="B492" s="41"/>
      <c r="C492" s="18" t="s">
        <v>1847</v>
      </c>
      <c r="D492" s="231">
        <v>0</v>
      </c>
      <c r="E492" s="13" t="s">
        <v>2284</v>
      </c>
      <c r="F492" s="13"/>
      <c r="G492" s="254"/>
    </row>
    <row r="493" spans="1:9" ht="15.75">
      <c r="A493" s="1" t="s">
        <v>63</v>
      </c>
      <c r="B493" s="320" t="s">
        <v>417</v>
      </c>
      <c r="C493" s="321"/>
      <c r="D493" s="321"/>
      <c r="E493" s="321"/>
      <c r="F493" s="321"/>
      <c r="G493" s="301"/>
      <c r="H493" s="280">
        <f>SUM(D494:D506)</f>
        <v>0</v>
      </c>
      <c r="I493" s="280">
        <f>COUNT(D494:D506)*2</f>
        <v>26</v>
      </c>
    </row>
    <row r="494" spans="1:9" ht="45">
      <c r="A494" s="1" t="s">
        <v>418</v>
      </c>
      <c r="B494" s="2" t="s">
        <v>876</v>
      </c>
      <c r="C494" s="18" t="s">
        <v>1848</v>
      </c>
      <c r="D494" s="231">
        <v>0</v>
      </c>
      <c r="E494" s="13" t="s">
        <v>2284</v>
      </c>
      <c r="F494" s="13"/>
      <c r="G494" s="254"/>
    </row>
    <row r="495" spans="1:9" ht="30">
      <c r="A495" s="1"/>
      <c r="B495" s="2"/>
      <c r="C495" s="18" t="s">
        <v>1849</v>
      </c>
      <c r="D495" s="231">
        <v>0</v>
      </c>
      <c r="E495" s="13" t="s">
        <v>2290</v>
      </c>
      <c r="F495" s="13"/>
      <c r="G495" s="254"/>
    </row>
    <row r="496" spans="1:9" ht="30">
      <c r="A496" s="1"/>
      <c r="B496" s="2"/>
      <c r="C496" s="18" t="s">
        <v>1850</v>
      </c>
      <c r="D496" s="231">
        <v>0</v>
      </c>
      <c r="E496" s="13" t="s">
        <v>2284</v>
      </c>
      <c r="F496" s="13" t="s">
        <v>2593</v>
      </c>
      <c r="G496" s="254"/>
    </row>
    <row r="497" spans="1:9" ht="45">
      <c r="A497" s="1"/>
      <c r="B497" s="2"/>
      <c r="C497" s="18" t="s">
        <v>1851</v>
      </c>
      <c r="D497" s="231">
        <v>0</v>
      </c>
      <c r="E497" s="13" t="s">
        <v>2284</v>
      </c>
      <c r="F497" s="13"/>
      <c r="G497" s="254"/>
    </row>
    <row r="498" spans="1:9" ht="47.25">
      <c r="A498" s="1" t="s">
        <v>419</v>
      </c>
      <c r="B498" s="2" t="s">
        <v>878</v>
      </c>
      <c r="C498" s="18" t="s">
        <v>1852</v>
      </c>
      <c r="D498" s="221">
        <v>0</v>
      </c>
      <c r="E498" s="13" t="s">
        <v>2284</v>
      </c>
      <c r="F498" s="24"/>
      <c r="G498" s="254"/>
    </row>
    <row r="499" spans="1:9" ht="45">
      <c r="A499" s="1"/>
      <c r="B499" s="2"/>
      <c r="C499" s="18" t="s">
        <v>1853</v>
      </c>
      <c r="D499" s="221">
        <v>0</v>
      </c>
      <c r="E499" s="13" t="s">
        <v>2284</v>
      </c>
      <c r="F499" s="18" t="s">
        <v>1854</v>
      </c>
      <c r="G499" s="254"/>
    </row>
    <row r="500" spans="1:9" ht="30">
      <c r="A500" s="1"/>
      <c r="B500" s="2"/>
      <c r="C500" s="18" t="s">
        <v>1855</v>
      </c>
      <c r="D500" s="221">
        <v>0</v>
      </c>
      <c r="E500" s="13" t="s">
        <v>2284</v>
      </c>
      <c r="F500" s="24"/>
      <c r="G500" s="254"/>
    </row>
    <row r="501" spans="1:9" ht="60">
      <c r="A501" s="1"/>
      <c r="B501" s="2"/>
      <c r="C501" s="18" t="s">
        <v>1856</v>
      </c>
      <c r="D501" s="221">
        <v>0</v>
      </c>
      <c r="E501" s="13" t="s">
        <v>2284</v>
      </c>
      <c r="F501" s="24"/>
      <c r="G501" s="254"/>
    </row>
    <row r="502" spans="1:9" ht="45">
      <c r="A502" s="1"/>
      <c r="B502" s="2"/>
      <c r="C502" s="18" t="s">
        <v>1857</v>
      </c>
      <c r="D502" s="221">
        <v>0</v>
      </c>
      <c r="E502" s="13" t="s">
        <v>2284</v>
      </c>
      <c r="F502" s="24"/>
      <c r="G502" s="254"/>
    </row>
    <row r="503" spans="1:9" ht="45">
      <c r="A503" s="1"/>
      <c r="B503" s="2"/>
      <c r="C503" s="18" t="s">
        <v>1858</v>
      </c>
      <c r="D503" s="221">
        <v>0</v>
      </c>
      <c r="E503" s="13" t="s">
        <v>2284</v>
      </c>
      <c r="F503" s="24"/>
      <c r="G503" s="254"/>
    </row>
    <row r="504" spans="1:9" ht="47.25">
      <c r="A504" s="1" t="s">
        <v>420</v>
      </c>
      <c r="B504" s="2" t="s">
        <v>421</v>
      </c>
      <c r="C504" s="18" t="s">
        <v>1859</v>
      </c>
      <c r="D504" s="231">
        <v>0</v>
      </c>
      <c r="E504" s="13" t="s">
        <v>2284</v>
      </c>
      <c r="F504" s="13"/>
      <c r="G504" s="254"/>
    </row>
    <row r="505" spans="1:9" ht="45">
      <c r="A505" s="1"/>
      <c r="B505" s="2"/>
      <c r="C505" s="17" t="s">
        <v>1860</v>
      </c>
      <c r="D505" s="231">
        <v>0</v>
      </c>
      <c r="E505" s="13" t="s">
        <v>2284</v>
      </c>
      <c r="F505" s="13"/>
      <c r="G505" s="254"/>
    </row>
    <row r="506" spans="1:9" ht="60">
      <c r="A506" s="1"/>
      <c r="B506" s="2"/>
      <c r="C506" s="18" t="s">
        <v>1861</v>
      </c>
      <c r="D506" s="231">
        <v>0</v>
      </c>
      <c r="E506" s="13" t="s">
        <v>2284</v>
      </c>
      <c r="F506" s="13"/>
      <c r="G506" s="254"/>
    </row>
    <row r="507" spans="1:9" ht="15.75">
      <c r="A507" s="1" t="s">
        <v>64</v>
      </c>
      <c r="B507" s="320" t="s">
        <v>422</v>
      </c>
      <c r="C507" s="321"/>
      <c r="D507" s="321"/>
      <c r="E507" s="321"/>
      <c r="F507" s="321"/>
      <c r="G507" s="301"/>
      <c r="H507" s="280">
        <f>SUM(D508:D518)</f>
        <v>0</v>
      </c>
      <c r="I507" s="280">
        <f>COUNT(D508:D518)*2</f>
        <v>22</v>
      </c>
    </row>
    <row r="508" spans="1:9" ht="47.25">
      <c r="A508" s="1" t="s">
        <v>423</v>
      </c>
      <c r="B508" s="2" t="s">
        <v>424</v>
      </c>
      <c r="C508" s="13" t="s">
        <v>2589</v>
      </c>
      <c r="D508" s="231">
        <v>0</v>
      </c>
      <c r="E508" s="13" t="s">
        <v>1057</v>
      </c>
      <c r="F508" s="13"/>
      <c r="G508" s="254"/>
    </row>
    <row r="509" spans="1:9" ht="45">
      <c r="A509" s="1" t="s">
        <v>425</v>
      </c>
      <c r="B509" s="2" t="s">
        <v>426</v>
      </c>
      <c r="C509" s="13" t="s">
        <v>1862</v>
      </c>
      <c r="D509" s="231">
        <v>0</v>
      </c>
      <c r="E509" s="13" t="s">
        <v>2284</v>
      </c>
      <c r="F509" s="13" t="s">
        <v>1863</v>
      </c>
      <c r="G509" s="254"/>
    </row>
    <row r="510" spans="1:9" ht="47.25">
      <c r="A510" s="1" t="s">
        <v>427</v>
      </c>
      <c r="B510" s="2" t="s">
        <v>428</v>
      </c>
      <c r="C510" s="13" t="s">
        <v>1864</v>
      </c>
      <c r="D510" s="231">
        <v>0</v>
      </c>
      <c r="E510" s="13" t="s">
        <v>2284</v>
      </c>
      <c r="F510" s="13"/>
      <c r="G510" s="254"/>
    </row>
    <row r="511" spans="1:9" ht="45">
      <c r="A511" s="1"/>
      <c r="B511" s="2"/>
      <c r="C511" s="13" t="s">
        <v>1865</v>
      </c>
      <c r="D511" s="231">
        <v>0</v>
      </c>
      <c r="E511" s="13" t="s">
        <v>2284</v>
      </c>
      <c r="F511" s="13"/>
      <c r="G511" s="254"/>
    </row>
    <row r="512" spans="1:9" ht="47.25">
      <c r="A512" s="1" t="s">
        <v>429</v>
      </c>
      <c r="B512" s="6" t="s">
        <v>430</v>
      </c>
      <c r="C512" s="18" t="s">
        <v>1866</v>
      </c>
      <c r="D512" s="231">
        <v>0</v>
      </c>
      <c r="E512" s="13" t="s">
        <v>2284</v>
      </c>
      <c r="F512" s="13"/>
      <c r="G512" s="254"/>
    </row>
    <row r="513" spans="1:9" ht="30">
      <c r="A513" s="1"/>
      <c r="B513" s="6"/>
      <c r="C513" s="17" t="s">
        <v>1867</v>
      </c>
      <c r="D513" s="231">
        <v>0</v>
      </c>
      <c r="E513" s="13" t="s">
        <v>2284</v>
      </c>
      <c r="F513" s="13"/>
      <c r="G513" s="254"/>
    </row>
    <row r="514" spans="1:9" ht="47.25">
      <c r="A514" s="1" t="s">
        <v>431</v>
      </c>
      <c r="B514" s="2" t="s">
        <v>432</v>
      </c>
      <c r="C514" s="18" t="s">
        <v>1868</v>
      </c>
      <c r="D514" s="231">
        <v>0</v>
      </c>
      <c r="E514" s="13" t="s">
        <v>2284</v>
      </c>
      <c r="F514" s="13"/>
      <c r="G514" s="254"/>
    </row>
    <row r="515" spans="1:9" ht="63">
      <c r="A515" s="1" t="s">
        <v>433</v>
      </c>
      <c r="B515" s="2" t="s">
        <v>434</v>
      </c>
      <c r="C515" s="23" t="s">
        <v>1869</v>
      </c>
      <c r="D515" s="231">
        <v>0</v>
      </c>
      <c r="E515" s="13" t="s">
        <v>2284</v>
      </c>
      <c r="F515" s="13"/>
      <c r="G515" s="254"/>
    </row>
    <row r="516" spans="1:9" ht="45">
      <c r="A516" s="1" t="s">
        <v>435</v>
      </c>
      <c r="B516" s="4" t="s">
        <v>436</v>
      </c>
      <c r="C516" s="13" t="s">
        <v>1870</v>
      </c>
      <c r="D516" s="231">
        <v>0</v>
      </c>
      <c r="E516" s="13" t="s">
        <v>2284</v>
      </c>
      <c r="F516" s="13"/>
      <c r="G516" s="254" t="s">
        <v>2620</v>
      </c>
    </row>
    <row r="517" spans="1:9" ht="45">
      <c r="A517" s="1"/>
      <c r="B517" s="4"/>
      <c r="C517" s="13" t="s">
        <v>1871</v>
      </c>
      <c r="D517" s="231">
        <v>0</v>
      </c>
      <c r="E517" s="13" t="s">
        <v>2284</v>
      </c>
      <c r="F517" s="13"/>
      <c r="G517" s="254" t="s">
        <v>2678</v>
      </c>
    </row>
    <row r="518" spans="1:9" ht="45">
      <c r="A518" s="1" t="s">
        <v>437</v>
      </c>
      <c r="B518" s="4" t="s">
        <v>438</v>
      </c>
      <c r="C518" s="13" t="s">
        <v>1872</v>
      </c>
      <c r="D518" s="231">
        <v>0</v>
      </c>
      <c r="E518" s="13" t="s">
        <v>2284</v>
      </c>
      <c r="F518" s="13" t="s">
        <v>1873</v>
      </c>
      <c r="G518" s="254" t="s">
        <v>2678</v>
      </c>
    </row>
    <row r="519" spans="1:9" ht="15.75">
      <c r="A519" s="1" t="s">
        <v>65</v>
      </c>
      <c r="B519" s="320" t="s">
        <v>439</v>
      </c>
      <c r="C519" s="321"/>
      <c r="D519" s="321"/>
      <c r="E519" s="321"/>
      <c r="F519" s="321"/>
      <c r="G519" s="301"/>
      <c r="H519" s="280">
        <f>SUM(D520:D523)</f>
        <v>0</v>
      </c>
      <c r="I519" s="280">
        <f>COUNT(D520:D523)*2</f>
        <v>8</v>
      </c>
    </row>
    <row r="520" spans="1:9" ht="47.25">
      <c r="A520" s="1" t="s">
        <v>440</v>
      </c>
      <c r="B520" s="2" t="s">
        <v>880</v>
      </c>
      <c r="C520" s="13" t="s">
        <v>881</v>
      </c>
      <c r="D520" s="231">
        <v>0</v>
      </c>
      <c r="E520" s="13" t="s">
        <v>2284</v>
      </c>
      <c r="F520" s="13" t="s">
        <v>1874</v>
      </c>
      <c r="G520" s="254"/>
    </row>
    <row r="521" spans="1:9" ht="47.25">
      <c r="A521" s="1" t="s">
        <v>441</v>
      </c>
      <c r="B521" s="2" t="s">
        <v>442</v>
      </c>
      <c r="C521" s="75" t="s">
        <v>2199</v>
      </c>
      <c r="D521" s="231">
        <v>0</v>
      </c>
      <c r="E521" s="13" t="s">
        <v>2284</v>
      </c>
      <c r="F521" s="13"/>
      <c r="G521" s="254" t="s">
        <v>2679</v>
      </c>
    </row>
    <row r="522" spans="1:9" ht="31.5">
      <c r="A522" s="1" t="s">
        <v>443</v>
      </c>
      <c r="B522" s="2" t="s">
        <v>883</v>
      </c>
      <c r="C522" s="36" t="s">
        <v>884</v>
      </c>
      <c r="D522" s="231">
        <v>0</v>
      </c>
      <c r="E522" s="13" t="s">
        <v>2284</v>
      </c>
      <c r="F522" s="13"/>
      <c r="G522" s="254" t="s">
        <v>2680</v>
      </c>
    </row>
    <row r="523" spans="1:9" ht="31.5">
      <c r="A523" s="1" t="s">
        <v>444</v>
      </c>
      <c r="B523" s="2" t="s">
        <v>885</v>
      </c>
      <c r="C523" s="13" t="s">
        <v>1284</v>
      </c>
      <c r="D523" s="231">
        <v>0</v>
      </c>
      <c r="E523" s="13" t="s">
        <v>2286</v>
      </c>
      <c r="F523" s="13"/>
      <c r="G523" s="254"/>
    </row>
    <row r="524" spans="1:9" ht="18.75">
      <c r="A524" s="1"/>
      <c r="B524" s="318" t="s">
        <v>445</v>
      </c>
      <c r="C524" s="319"/>
      <c r="D524" s="319"/>
      <c r="E524" s="319"/>
      <c r="F524" s="319"/>
      <c r="G524" s="304"/>
      <c r="H524" s="280">
        <f>H530+H540</f>
        <v>0</v>
      </c>
      <c r="I524" s="280">
        <f>I530+I540</f>
        <v>10</v>
      </c>
    </row>
    <row r="525" spans="1:9" customFormat="1" hidden="1">
      <c r="A525" s="98" t="s">
        <v>66</v>
      </c>
      <c r="B525" s="316" t="s">
        <v>67</v>
      </c>
      <c r="C525" s="317"/>
      <c r="D525" s="317"/>
      <c r="E525" s="317"/>
      <c r="F525" s="317"/>
      <c r="G525" s="298"/>
      <c r="H525">
        <f>SUM(D526:D528)</f>
        <v>3</v>
      </c>
      <c r="I525">
        <f>COUNT(D526:D528)*2</f>
        <v>6</v>
      </c>
    </row>
    <row r="526" spans="1:9" customFormat="1" ht="30" hidden="1">
      <c r="A526" s="98" t="s">
        <v>446</v>
      </c>
      <c r="B526" s="41" t="s">
        <v>888</v>
      </c>
      <c r="C526" s="145" t="s">
        <v>2476</v>
      </c>
      <c r="D526" s="13">
        <v>1</v>
      </c>
      <c r="E526" s="13" t="s">
        <v>2290</v>
      </c>
      <c r="F526" s="13"/>
      <c r="G526" s="13"/>
    </row>
    <row r="527" spans="1:9" customFormat="1" ht="30" hidden="1">
      <c r="A527" s="98"/>
      <c r="B527" s="41"/>
      <c r="C527" s="145" t="s">
        <v>2477</v>
      </c>
      <c r="D527" s="13">
        <v>1</v>
      </c>
      <c r="E527" s="13" t="s">
        <v>2290</v>
      </c>
      <c r="F527" s="13"/>
      <c r="G527" s="13"/>
    </row>
    <row r="528" spans="1:9" customFormat="1" ht="30" hidden="1">
      <c r="A528" s="98"/>
      <c r="B528" s="41"/>
      <c r="C528" s="145" t="s">
        <v>2478</v>
      </c>
      <c r="D528" s="13">
        <v>1</v>
      </c>
      <c r="E528" s="13" t="s">
        <v>2290</v>
      </c>
      <c r="F528" s="13"/>
      <c r="G528" s="13"/>
    </row>
    <row r="529" spans="1:9" customFormat="1" ht="45" hidden="1">
      <c r="A529" s="98" t="s">
        <v>447</v>
      </c>
      <c r="B529" s="41" t="s">
        <v>890</v>
      </c>
      <c r="C529" s="13"/>
      <c r="D529" s="13"/>
      <c r="E529" s="13"/>
      <c r="F529" s="13"/>
      <c r="G529" s="13"/>
    </row>
    <row r="530" spans="1:9">
      <c r="A530" s="1" t="s">
        <v>68</v>
      </c>
      <c r="B530" s="316" t="s">
        <v>448</v>
      </c>
      <c r="C530" s="317"/>
      <c r="D530" s="317"/>
      <c r="E530" s="317"/>
      <c r="F530" s="317"/>
      <c r="G530" s="298"/>
      <c r="H530" s="280">
        <f>SUM(D531:D534)</f>
        <v>0</v>
      </c>
      <c r="I530" s="280">
        <f>COUNT(D531:D534)*2</f>
        <v>8</v>
      </c>
    </row>
    <row r="531" spans="1:9" ht="30">
      <c r="A531" s="1" t="s">
        <v>449</v>
      </c>
      <c r="B531" s="41" t="s">
        <v>891</v>
      </c>
      <c r="C531" s="18" t="s">
        <v>1875</v>
      </c>
      <c r="D531" s="231">
        <v>0</v>
      </c>
      <c r="E531" s="13" t="s">
        <v>2290</v>
      </c>
      <c r="F531" s="13"/>
      <c r="G531" s="254"/>
    </row>
    <row r="532" spans="1:9" ht="30">
      <c r="A532" s="1"/>
      <c r="B532" s="41"/>
      <c r="C532" s="83" t="s">
        <v>2480</v>
      </c>
      <c r="D532" s="231">
        <v>0</v>
      </c>
      <c r="E532" s="13" t="s">
        <v>2290</v>
      </c>
      <c r="F532" s="13"/>
      <c r="G532" s="254"/>
    </row>
    <row r="533" spans="1:9">
      <c r="A533" s="1"/>
      <c r="B533" s="41"/>
      <c r="C533" s="83" t="s">
        <v>2481</v>
      </c>
      <c r="D533" s="231">
        <v>0</v>
      </c>
      <c r="E533" s="13" t="s">
        <v>2290</v>
      </c>
      <c r="F533" s="13"/>
      <c r="G533" s="254"/>
    </row>
    <row r="534" spans="1:9" ht="30">
      <c r="A534" s="1"/>
      <c r="B534" s="41"/>
      <c r="C534" s="83" t="s">
        <v>2482</v>
      </c>
      <c r="D534" s="231">
        <v>0</v>
      </c>
      <c r="E534" s="13" t="s">
        <v>2290</v>
      </c>
      <c r="F534" s="13"/>
      <c r="G534" s="254"/>
    </row>
    <row r="535" spans="1:9" customFormat="1" ht="45" hidden="1">
      <c r="A535" s="98" t="s">
        <v>450</v>
      </c>
      <c r="B535" s="41" t="s">
        <v>893</v>
      </c>
      <c r="C535" s="13"/>
      <c r="D535" s="13"/>
      <c r="E535" s="13"/>
      <c r="F535" s="13"/>
      <c r="G535" s="13"/>
    </row>
    <row r="536" spans="1:9" customFormat="1" hidden="1">
      <c r="A536" s="98" t="s">
        <v>69</v>
      </c>
      <c r="B536" s="316" t="s">
        <v>451</v>
      </c>
      <c r="C536" s="317"/>
      <c r="D536" s="317"/>
      <c r="E536" s="317"/>
      <c r="F536" s="317"/>
      <c r="G536" s="298"/>
      <c r="H536">
        <f>SUM(D537:D538)</f>
        <v>2</v>
      </c>
      <c r="I536">
        <f>COUNT(D537:D538)*2</f>
        <v>4</v>
      </c>
    </row>
    <row r="537" spans="1:9" customFormat="1" ht="30" hidden="1">
      <c r="A537" s="98" t="s">
        <v>452</v>
      </c>
      <c r="B537" s="41" t="s">
        <v>894</v>
      </c>
      <c r="C537" s="145" t="s">
        <v>2483</v>
      </c>
      <c r="D537" s="13">
        <v>1</v>
      </c>
      <c r="E537" s="13" t="s">
        <v>2290</v>
      </c>
      <c r="F537" s="13"/>
      <c r="G537" s="13"/>
    </row>
    <row r="538" spans="1:9" customFormat="1" ht="45" hidden="1">
      <c r="A538" s="98"/>
      <c r="B538" s="41"/>
      <c r="C538" s="145" t="s">
        <v>2484</v>
      </c>
      <c r="D538" s="13">
        <v>1</v>
      </c>
      <c r="E538" s="13" t="s">
        <v>2290</v>
      </c>
      <c r="F538" s="13"/>
      <c r="G538" s="13"/>
    </row>
    <row r="539" spans="1:9" customFormat="1" ht="45" hidden="1">
      <c r="A539" s="98" t="s">
        <v>453</v>
      </c>
      <c r="B539" s="41" t="s">
        <v>896</v>
      </c>
      <c r="C539" s="13"/>
      <c r="D539" s="13"/>
      <c r="E539" s="13"/>
      <c r="F539" s="13"/>
      <c r="G539" s="13"/>
    </row>
    <row r="540" spans="1:9">
      <c r="A540" s="1" t="s">
        <v>70</v>
      </c>
      <c r="B540" s="316" t="s">
        <v>454</v>
      </c>
      <c r="C540" s="317"/>
      <c r="D540" s="317"/>
      <c r="E540" s="317"/>
      <c r="F540" s="317"/>
      <c r="G540" s="298"/>
      <c r="H540" s="280">
        <f>SUM(D541)</f>
        <v>0</v>
      </c>
      <c r="I540" s="280">
        <f>COUNT(D541)*2</f>
        <v>2</v>
      </c>
    </row>
    <row r="541" spans="1:9" ht="30">
      <c r="A541" s="1" t="s">
        <v>455</v>
      </c>
      <c r="B541" s="41" t="s">
        <v>897</v>
      </c>
      <c r="C541" s="13" t="s">
        <v>1876</v>
      </c>
      <c r="D541" s="231">
        <v>0</v>
      </c>
      <c r="E541" s="13" t="s">
        <v>2290</v>
      </c>
      <c r="F541" s="13"/>
      <c r="G541" s="254"/>
    </row>
    <row r="542" spans="1:9" customFormat="1" ht="45" hidden="1">
      <c r="A542" s="98" t="s">
        <v>456</v>
      </c>
      <c r="B542" s="41" t="s">
        <v>901</v>
      </c>
      <c r="C542" s="13"/>
      <c r="D542" s="13"/>
      <c r="E542" s="13"/>
      <c r="F542" s="13"/>
      <c r="G542" s="13"/>
    </row>
    <row r="543" spans="1:9">
      <c r="G543" s="165"/>
    </row>
    <row r="544" spans="1:9">
      <c r="G544" s="165">
        <v>0</v>
      </c>
    </row>
    <row r="545" spans="1:7">
      <c r="G545" s="165">
        <v>1</v>
      </c>
    </row>
    <row r="546" spans="1:7" ht="46.5">
      <c r="A546" s="314" t="s">
        <v>2517</v>
      </c>
      <c r="B546" s="314"/>
      <c r="C546" s="314"/>
      <c r="G546" s="165">
        <v>2</v>
      </c>
    </row>
    <row r="547" spans="1:7" ht="63">
      <c r="A547" s="151"/>
      <c r="B547" s="152" t="s">
        <v>2518</v>
      </c>
      <c r="C547" s="153">
        <f>D568</f>
        <v>0</v>
      </c>
    </row>
    <row r="548" spans="1:7" ht="26.25">
      <c r="A548" s="146"/>
      <c r="B548" s="312" t="s">
        <v>2486</v>
      </c>
      <c r="C548" s="313"/>
    </row>
    <row r="549" spans="1:7" ht="21">
      <c r="A549" s="147" t="s">
        <v>2487</v>
      </c>
      <c r="B549" s="148" t="s">
        <v>2488</v>
      </c>
      <c r="C549" s="149">
        <f t="shared" ref="C549:C556" si="0">D560</f>
        <v>0</v>
      </c>
    </row>
    <row r="550" spans="1:7" ht="21">
      <c r="A550" s="147" t="s">
        <v>2489</v>
      </c>
      <c r="B550" s="148" t="s">
        <v>2490</v>
      </c>
      <c r="C550" s="149">
        <f t="shared" si="0"/>
        <v>0</v>
      </c>
    </row>
    <row r="551" spans="1:7" ht="21">
      <c r="A551" s="147" t="s">
        <v>2491</v>
      </c>
      <c r="B551" s="148" t="s">
        <v>2492</v>
      </c>
      <c r="C551" s="149">
        <f t="shared" si="0"/>
        <v>0</v>
      </c>
    </row>
    <row r="552" spans="1:7" ht="21">
      <c r="A552" s="147" t="s">
        <v>2493</v>
      </c>
      <c r="B552" s="148" t="s">
        <v>2494</v>
      </c>
      <c r="C552" s="149">
        <f>D563</f>
        <v>0</v>
      </c>
    </row>
    <row r="553" spans="1:7" ht="21">
      <c r="A553" s="147" t="s">
        <v>2495</v>
      </c>
      <c r="B553" s="148" t="s">
        <v>2496</v>
      </c>
      <c r="C553" s="149">
        <f t="shared" si="0"/>
        <v>0</v>
      </c>
    </row>
    <row r="554" spans="1:7" ht="21">
      <c r="A554" s="147" t="s">
        <v>2497</v>
      </c>
      <c r="B554" s="148" t="s">
        <v>2498</v>
      </c>
      <c r="C554" s="149">
        <f t="shared" si="0"/>
        <v>0</v>
      </c>
    </row>
    <row r="555" spans="1:7" ht="21">
      <c r="A555" s="147" t="s">
        <v>2499</v>
      </c>
      <c r="B555" s="148" t="s">
        <v>2500</v>
      </c>
      <c r="C555" s="149">
        <f t="shared" si="0"/>
        <v>0</v>
      </c>
    </row>
    <row r="556" spans="1:7" ht="21">
      <c r="A556" s="147" t="s">
        <v>2501</v>
      </c>
      <c r="B556" s="148" t="s">
        <v>2502</v>
      </c>
      <c r="C556" s="149">
        <f t="shared" si="0"/>
        <v>0</v>
      </c>
    </row>
    <row r="557" spans="1:7">
      <c r="C557" s="9"/>
    </row>
    <row r="558" spans="1:7">
      <c r="A558" s="165"/>
      <c r="B558" s="166"/>
      <c r="C558" s="166"/>
      <c r="D558" s="266"/>
      <c r="E558" s="256"/>
    </row>
    <row r="559" spans="1:7">
      <c r="A559" s="150"/>
      <c r="B559" s="150" t="s">
        <v>2503</v>
      </c>
      <c r="C559" s="150" t="s">
        <v>2504</v>
      </c>
      <c r="D559" s="181" t="s">
        <v>2505</v>
      </c>
      <c r="E559" s="256"/>
    </row>
    <row r="560" spans="1:7">
      <c r="A560" s="150" t="s">
        <v>2487</v>
      </c>
      <c r="B560" s="150">
        <f>H4</f>
        <v>0</v>
      </c>
      <c r="C560" s="150">
        <f>I4</f>
        <v>18</v>
      </c>
      <c r="D560" s="181">
        <f>B560*100/C560</f>
        <v>0</v>
      </c>
      <c r="E560" s="256"/>
    </row>
    <row r="561" spans="1:7">
      <c r="A561" s="176" t="s">
        <v>2489</v>
      </c>
      <c r="B561" s="176">
        <f>H47</f>
        <v>0</v>
      </c>
      <c r="C561" s="176">
        <f>I47</f>
        <v>70</v>
      </c>
      <c r="D561" s="195">
        <f t="shared" ref="D561:D568" si="1">B561*100/C561</f>
        <v>0</v>
      </c>
      <c r="E561" s="216"/>
      <c r="F561" s="174"/>
    </row>
    <row r="562" spans="1:7">
      <c r="A562" s="176" t="s">
        <v>2491</v>
      </c>
      <c r="B562" s="176">
        <f>H92</f>
        <v>0</v>
      </c>
      <c r="C562" s="176">
        <f>I92</f>
        <v>136</v>
      </c>
      <c r="D562" s="195">
        <f t="shared" si="1"/>
        <v>0</v>
      </c>
      <c r="E562" s="216"/>
      <c r="F562" s="174"/>
      <c r="G562" s="74"/>
    </row>
    <row r="563" spans="1:7">
      <c r="A563" s="176" t="s">
        <v>2493</v>
      </c>
      <c r="B563" s="176">
        <f>H174</f>
        <v>0</v>
      </c>
      <c r="C563" s="176">
        <f>I174</f>
        <v>274</v>
      </c>
      <c r="D563" s="195">
        <f t="shared" si="1"/>
        <v>0</v>
      </c>
      <c r="E563" s="216"/>
      <c r="F563" s="174"/>
      <c r="G563" s="74"/>
    </row>
    <row r="564" spans="1:7">
      <c r="A564" s="176" t="s">
        <v>2495</v>
      </c>
      <c r="B564" s="176">
        <f>H336</f>
        <v>0</v>
      </c>
      <c r="C564" s="176">
        <f>I336</f>
        <v>16</v>
      </c>
      <c r="D564" s="195">
        <f t="shared" si="1"/>
        <v>0</v>
      </c>
      <c r="E564" s="216"/>
      <c r="F564" s="174"/>
      <c r="G564" s="74"/>
    </row>
    <row r="565" spans="1:7">
      <c r="A565" s="176" t="s">
        <v>2497</v>
      </c>
      <c r="B565" s="176">
        <f>H436</f>
        <v>0</v>
      </c>
      <c r="C565" s="176">
        <f>I436</f>
        <v>38</v>
      </c>
      <c r="D565" s="195">
        <f t="shared" si="1"/>
        <v>0</v>
      </c>
      <c r="E565" s="216"/>
      <c r="F565" s="174"/>
    </row>
    <row r="566" spans="1:7">
      <c r="A566" s="176" t="s">
        <v>2499</v>
      </c>
      <c r="B566" s="176">
        <f>H473</f>
        <v>0</v>
      </c>
      <c r="C566" s="176">
        <f>I473</f>
        <v>92</v>
      </c>
      <c r="D566" s="195">
        <f t="shared" si="1"/>
        <v>0</v>
      </c>
      <c r="E566" s="216"/>
      <c r="F566" s="174"/>
      <c r="G566" s="74"/>
    </row>
    <row r="567" spans="1:7">
      <c r="A567" s="176" t="s">
        <v>2501</v>
      </c>
      <c r="B567" s="176">
        <f>H524</f>
        <v>0</v>
      </c>
      <c r="C567" s="176">
        <f>I524</f>
        <v>10</v>
      </c>
      <c r="D567" s="195">
        <f t="shared" si="1"/>
        <v>0</v>
      </c>
      <c r="E567" s="216"/>
      <c r="F567" s="174"/>
    </row>
    <row r="568" spans="1:7">
      <c r="A568" s="176" t="s">
        <v>2506</v>
      </c>
      <c r="B568" s="176">
        <f>SUM(B559:B567)</f>
        <v>0</v>
      </c>
      <c r="C568" s="176">
        <f>SUM(C559:C567)</f>
        <v>654</v>
      </c>
      <c r="D568" s="195">
        <f t="shared" si="1"/>
        <v>0</v>
      </c>
      <c r="E568" s="216"/>
      <c r="F568" s="174"/>
    </row>
    <row r="569" spans="1:7">
      <c r="A569" s="174"/>
      <c r="B569" s="175"/>
      <c r="C569" s="174"/>
      <c r="D569" s="194"/>
      <c r="E569" s="174"/>
      <c r="F569" s="174"/>
    </row>
    <row r="570" spans="1:7">
      <c r="A570" s="174"/>
      <c r="B570" s="175"/>
      <c r="C570" s="174"/>
      <c r="D570" s="194"/>
      <c r="E570" s="174"/>
      <c r="F570" s="174"/>
    </row>
    <row r="571" spans="1:7">
      <c r="A571" s="174"/>
      <c r="B571" s="175"/>
      <c r="C571" s="174"/>
      <c r="D571" s="194"/>
      <c r="E571" s="174"/>
      <c r="F571" s="174"/>
    </row>
    <row r="572" spans="1:7">
      <c r="A572" s="174"/>
      <c r="B572" s="175"/>
      <c r="C572" s="174"/>
      <c r="D572" s="194"/>
      <c r="E572" s="174"/>
      <c r="F572" s="174"/>
    </row>
    <row r="573" spans="1:7">
      <c r="A573" s="174"/>
      <c r="B573" s="175"/>
      <c r="C573" s="174"/>
      <c r="D573" s="194"/>
      <c r="E573" s="174"/>
      <c r="F573" s="174"/>
    </row>
    <row r="574" spans="1:7">
      <c r="A574" s="174"/>
      <c r="B574" s="175"/>
      <c r="C574" s="174"/>
      <c r="D574" s="194"/>
      <c r="E574" s="174"/>
      <c r="F574" s="174"/>
    </row>
    <row r="575" spans="1:7">
      <c r="A575" s="174"/>
      <c r="B575" s="175"/>
      <c r="C575" s="174"/>
      <c r="D575" s="194"/>
      <c r="E575" s="174"/>
      <c r="F575" s="174"/>
    </row>
    <row r="576" spans="1:7">
      <c r="A576" s="174"/>
      <c r="B576" s="175"/>
      <c r="C576" s="174"/>
      <c r="D576" s="194"/>
      <c r="E576" s="174"/>
      <c r="F576" s="174"/>
    </row>
  </sheetData>
  <autoFilter ref="A3:G542">
    <filterColumn colId="0">
      <colorFilter dxfId="0"/>
    </filterColumn>
  </autoFilter>
  <mergeCells count="64">
    <mergeCell ref="B548:C548"/>
    <mergeCell ref="A546:C546"/>
    <mergeCell ref="B17:G17"/>
    <mergeCell ref="A1:G1"/>
    <mergeCell ref="A2:G2"/>
    <mergeCell ref="B4:G4"/>
    <mergeCell ref="B5:G5"/>
    <mergeCell ref="B11:G11"/>
    <mergeCell ref="B165:G165"/>
    <mergeCell ref="B31:G31"/>
    <mergeCell ref="B47:G47"/>
    <mergeCell ref="B48:G48"/>
    <mergeCell ref="B69:G69"/>
    <mergeCell ref="B79:G79"/>
    <mergeCell ref="B84:G84"/>
    <mergeCell ref="B92:G92"/>
    <mergeCell ref="B93:G93"/>
    <mergeCell ref="B106:G106"/>
    <mergeCell ref="B120:G120"/>
    <mergeCell ref="B137:G137"/>
    <mergeCell ref="B341:G341"/>
    <mergeCell ref="B174:G174"/>
    <mergeCell ref="B175:G175"/>
    <mergeCell ref="B210:G210"/>
    <mergeCell ref="B244:G244"/>
    <mergeCell ref="B263:G263"/>
    <mergeCell ref="B277:G277"/>
    <mergeCell ref="B290:G290"/>
    <mergeCell ref="B299:G299"/>
    <mergeCell ref="B315:G315"/>
    <mergeCell ref="B336:G336"/>
    <mergeCell ref="B337:G337"/>
    <mergeCell ref="B409:G409"/>
    <mergeCell ref="B346:G346"/>
    <mergeCell ref="B351:G351"/>
    <mergeCell ref="B359:G359"/>
    <mergeCell ref="B369:G369"/>
    <mergeCell ref="B374:G374"/>
    <mergeCell ref="B380:G380"/>
    <mergeCell ref="B386:G386"/>
    <mergeCell ref="B387:G387"/>
    <mergeCell ref="B394:G394"/>
    <mergeCell ref="B398:G398"/>
    <mergeCell ref="B402:G402"/>
    <mergeCell ref="B474:G474"/>
    <mergeCell ref="B415:G415"/>
    <mergeCell ref="B420:G420"/>
    <mergeCell ref="B421:G421"/>
    <mergeCell ref="B436:G436"/>
    <mergeCell ref="B437:G437"/>
    <mergeCell ref="B442:G442"/>
    <mergeCell ref="B446:G446"/>
    <mergeCell ref="B449:G449"/>
    <mergeCell ref="B452:G452"/>
    <mergeCell ref="B456:G456"/>
    <mergeCell ref="B473:G473"/>
    <mergeCell ref="B536:G536"/>
    <mergeCell ref="B540:G540"/>
    <mergeCell ref="B493:G493"/>
    <mergeCell ref="B507:G507"/>
    <mergeCell ref="B519:G519"/>
    <mergeCell ref="B524:G524"/>
    <mergeCell ref="B525:G525"/>
    <mergeCell ref="B530:G530"/>
  </mergeCells>
  <dataValidations count="1">
    <dataValidation type="list" allowBlank="1" showInputMessage="1" showErrorMessage="1" error="Re-enter 0,1 or 2" sqref="D1:D1048576">
      <formula1>$G$544:$G$546</formula1>
    </dataValidation>
  </dataValidations>
  <pageMargins left="0.7" right="0.7" top="0.75" bottom="0.75" header="0.3" footer="0.3"/>
  <pageSetup scale="5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Hospital Score</vt:lpstr>
      <vt:lpstr>OPD</vt:lpstr>
      <vt:lpstr>Labour room</vt:lpstr>
      <vt:lpstr>Indoor</vt:lpstr>
      <vt:lpstr>Laboratory</vt:lpstr>
      <vt:lpstr>NHP</vt:lpstr>
      <vt:lpstr>General</vt:lpstr>
      <vt:lpstr>General!Print_Area</vt:lpstr>
      <vt:lpstr>Indoor!Print_Area</vt:lpstr>
      <vt:lpstr>Laboratory!Print_Area</vt:lpstr>
      <vt:lpstr>NHP!Print_Area</vt:lpstr>
      <vt:lpstr>OPD!Print_Area</vt:lpstr>
    </vt:vector>
  </TitlesOfParts>
  <Company>Sony India Pvt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Customer</dc:creator>
  <cp:lastModifiedBy>Vinny Arora</cp:lastModifiedBy>
  <cp:lastPrinted>2016-07-22T09:05:50Z</cp:lastPrinted>
  <dcterms:created xsi:type="dcterms:W3CDTF">2014-07-23T05:38:31Z</dcterms:created>
  <dcterms:modified xsi:type="dcterms:W3CDTF">2019-01-22T09:27:11Z</dcterms:modified>
</cp:coreProperties>
</file>