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93989dacfbcd98c/Documents/"/>
    </mc:Choice>
  </mc:AlternateContent>
  <xr:revisionPtr revIDLastSave="0" documentId="8_{7ED568AB-03DA-4E2D-933A-B0430A5C20D9}" xr6:coauthVersionLast="45" xr6:coauthVersionMax="45" xr10:uidLastSave="{00000000-0000-0000-0000-000000000000}"/>
  <bookViews>
    <workbookView xWindow="-120" yWindow="-120" windowWidth="20640" windowHeight="11160" xr2:uid="{717D9923-E7F1-438B-9F63-C365BA1CD28D}"/>
  </bookViews>
  <sheets>
    <sheet name="Population Analysis" sheetId="4" r:id="rId1"/>
    <sheet name="DashBoard " sheetId="5" r:id="rId2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5" i="4" l="1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I304" i="4"/>
  <c r="I305" i="4"/>
  <c r="I306" i="4"/>
  <c r="I307" i="4"/>
  <c r="I308" i="4"/>
  <c r="I309" i="4"/>
  <c r="I310" i="4"/>
  <c r="I311" i="4"/>
  <c r="I312" i="4"/>
  <c r="I313" i="4"/>
  <c r="I314" i="4"/>
  <c r="I315" i="4"/>
  <c r="I316" i="4"/>
  <c r="I317" i="4"/>
  <c r="I318" i="4"/>
  <c r="I319" i="4"/>
  <c r="I320" i="4"/>
  <c r="I321" i="4"/>
  <c r="I322" i="4"/>
  <c r="I323" i="4"/>
  <c r="I324" i="4"/>
  <c r="I325" i="4"/>
  <c r="I326" i="4"/>
  <c r="I327" i="4"/>
  <c r="I328" i="4"/>
  <c r="I329" i="4"/>
  <c r="I330" i="4"/>
  <c r="I331" i="4"/>
  <c r="I332" i="4"/>
  <c r="I333" i="4"/>
  <c r="I334" i="4"/>
  <c r="I335" i="4"/>
  <c r="I336" i="4"/>
  <c r="I337" i="4"/>
  <c r="I338" i="4"/>
  <c r="I339" i="4"/>
  <c r="I340" i="4"/>
  <c r="I341" i="4"/>
  <c r="I342" i="4"/>
  <c r="I343" i="4"/>
  <c r="I344" i="4"/>
  <c r="I345" i="4"/>
  <c r="I346" i="4"/>
  <c r="I347" i="4"/>
  <c r="I348" i="4"/>
  <c r="I349" i="4"/>
  <c r="I350" i="4"/>
  <c r="I351" i="4"/>
  <c r="I352" i="4"/>
  <c r="I353" i="4"/>
  <c r="I354" i="4"/>
  <c r="I355" i="4"/>
  <c r="I356" i="4"/>
  <c r="I357" i="4"/>
  <c r="I358" i="4"/>
  <c r="I359" i="4"/>
  <c r="I360" i="4"/>
  <c r="I361" i="4"/>
  <c r="I362" i="4"/>
  <c r="I363" i="4"/>
  <c r="I364" i="4"/>
  <c r="I365" i="4"/>
  <c r="I366" i="4"/>
  <c r="I367" i="4"/>
  <c r="I368" i="4"/>
  <c r="I369" i="4"/>
  <c r="I370" i="4"/>
  <c r="I371" i="4"/>
  <c r="I372" i="4"/>
  <c r="I373" i="4"/>
  <c r="I374" i="4"/>
  <c r="I375" i="4"/>
  <c r="I376" i="4"/>
  <c r="I377" i="4"/>
  <c r="I378" i="4"/>
  <c r="I379" i="4"/>
  <c r="I380" i="4"/>
  <c r="I381" i="4"/>
  <c r="I382" i="4"/>
  <c r="I383" i="4"/>
  <c r="I384" i="4"/>
  <c r="I385" i="4"/>
  <c r="I386" i="4"/>
  <c r="I387" i="4"/>
  <c r="I388" i="4"/>
  <c r="I389" i="4"/>
  <c r="I390" i="4"/>
  <c r="I391" i="4"/>
  <c r="I392" i="4"/>
  <c r="I393" i="4"/>
  <c r="I394" i="4"/>
  <c r="I395" i="4"/>
  <c r="I396" i="4"/>
  <c r="I397" i="4"/>
  <c r="I398" i="4"/>
  <c r="I399" i="4"/>
  <c r="I400" i="4"/>
  <c r="I401" i="4"/>
  <c r="I402" i="4"/>
  <c r="I403" i="4"/>
  <c r="I404" i="4"/>
  <c r="I405" i="4"/>
  <c r="I406" i="4"/>
  <c r="I407" i="4"/>
  <c r="I408" i="4"/>
  <c r="I409" i="4"/>
  <c r="I410" i="4"/>
  <c r="I411" i="4"/>
  <c r="I412" i="4"/>
  <c r="I413" i="4"/>
  <c r="I414" i="4"/>
  <c r="I415" i="4"/>
  <c r="I416" i="4"/>
  <c r="I417" i="4"/>
  <c r="I418" i="4"/>
  <c r="I419" i="4"/>
  <c r="I420" i="4"/>
  <c r="I421" i="4"/>
  <c r="I422" i="4"/>
  <c r="I423" i="4"/>
  <c r="I424" i="4"/>
  <c r="I425" i="4"/>
  <c r="I426" i="4"/>
  <c r="I427" i="4"/>
  <c r="I428" i="4"/>
  <c r="I429" i="4"/>
  <c r="I430" i="4"/>
  <c r="I431" i="4"/>
  <c r="I432" i="4"/>
  <c r="I433" i="4"/>
  <c r="I434" i="4"/>
  <c r="I435" i="4"/>
  <c r="I436" i="4"/>
  <c r="I437" i="4"/>
  <c r="I438" i="4"/>
  <c r="I439" i="4"/>
  <c r="I440" i="4"/>
  <c r="I441" i="4"/>
  <c r="I442" i="4"/>
  <c r="I443" i="4"/>
  <c r="I444" i="4"/>
  <c r="I445" i="4"/>
  <c r="I446" i="4"/>
  <c r="I447" i="4"/>
  <c r="I448" i="4"/>
  <c r="I449" i="4"/>
  <c r="I450" i="4"/>
  <c r="I451" i="4"/>
  <c r="I452" i="4"/>
  <c r="I453" i="4"/>
  <c r="I454" i="4"/>
  <c r="I455" i="4"/>
  <c r="I456" i="4"/>
  <c r="I457" i="4"/>
  <c r="I458" i="4"/>
  <c r="I459" i="4"/>
  <c r="I460" i="4"/>
  <c r="I461" i="4"/>
  <c r="I462" i="4"/>
  <c r="I463" i="4"/>
  <c r="I464" i="4"/>
  <c r="I465" i="4"/>
  <c r="I466" i="4"/>
  <c r="I467" i="4"/>
  <c r="I468" i="4"/>
  <c r="I469" i="4"/>
  <c r="I470" i="4"/>
  <c r="I471" i="4"/>
  <c r="I472" i="4"/>
  <c r="I473" i="4"/>
  <c r="I474" i="4"/>
  <c r="I475" i="4"/>
  <c r="I476" i="4"/>
  <c r="I477" i="4"/>
  <c r="I478" i="4"/>
  <c r="I479" i="4"/>
  <c r="I480" i="4"/>
  <c r="I481" i="4"/>
  <c r="I482" i="4"/>
  <c r="I483" i="4"/>
  <c r="I484" i="4"/>
  <c r="I485" i="4"/>
  <c r="I486" i="4"/>
  <c r="I487" i="4"/>
  <c r="I488" i="4"/>
  <c r="I489" i="4"/>
  <c r="I490" i="4"/>
  <c r="I491" i="4"/>
  <c r="I492" i="4"/>
  <c r="I493" i="4"/>
  <c r="I494" i="4"/>
  <c r="I495" i="4"/>
  <c r="I496" i="4"/>
  <c r="I497" i="4"/>
  <c r="I498" i="4"/>
  <c r="I499" i="4"/>
  <c r="I500" i="4"/>
  <c r="I501" i="4"/>
  <c r="I502" i="4"/>
  <c r="I4" i="4"/>
  <c r="A20" i="4" l="1"/>
  <c r="B20" i="4" s="1"/>
  <c r="C20" i="4"/>
  <c r="D20" i="4"/>
  <c r="E20" i="4" s="1"/>
  <c r="F20" i="4"/>
  <c r="H20" i="4"/>
  <c r="J20" i="4"/>
  <c r="K20" i="4"/>
  <c r="L20" i="4" s="1"/>
  <c r="A21" i="4"/>
  <c r="B21" i="4" s="1"/>
  <c r="C21" i="4"/>
  <c r="D21" i="4"/>
  <c r="E21" i="4" s="1"/>
  <c r="F21" i="4"/>
  <c r="H21" i="4"/>
  <c r="J21" i="4"/>
  <c r="K21" i="4"/>
  <c r="L21" i="4" s="1"/>
  <c r="A22" i="4"/>
  <c r="B22" i="4" s="1"/>
  <c r="C22" i="4"/>
  <c r="D22" i="4"/>
  <c r="E22" i="4" s="1"/>
  <c r="F22" i="4"/>
  <c r="H22" i="4"/>
  <c r="J22" i="4"/>
  <c r="K22" i="4"/>
  <c r="L22" i="4" s="1"/>
  <c r="A23" i="4"/>
  <c r="B23" i="4" s="1"/>
  <c r="C23" i="4"/>
  <c r="D23" i="4"/>
  <c r="E23" i="4" s="1"/>
  <c r="F23" i="4"/>
  <c r="H23" i="4"/>
  <c r="J23" i="4"/>
  <c r="K23" i="4"/>
  <c r="L23" i="4" s="1"/>
  <c r="A24" i="4"/>
  <c r="B24" i="4" s="1"/>
  <c r="C24" i="4"/>
  <c r="D24" i="4"/>
  <c r="E24" i="4" s="1"/>
  <c r="F24" i="4"/>
  <c r="H24" i="4"/>
  <c r="J24" i="4"/>
  <c r="K24" i="4"/>
  <c r="L24" i="4" s="1"/>
  <c r="A25" i="4"/>
  <c r="B25" i="4" s="1"/>
  <c r="C25" i="4"/>
  <c r="D25" i="4"/>
  <c r="E25" i="4" s="1"/>
  <c r="F25" i="4"/>
  <c r="H25" i="4"/>
  <c r="J25" i="4"/>
  <c r="K25" i="4"/>
  <c r="L25" i="4" s="1"/>
  <c r="A26" i="4"/>
  <c r="B26" i="4" s="1"/>
  <c r="C26" i="4"/>
  <c r="D26" i="4"/>
  <c r="E26" i="4" s="1"/>
  <c r="F26" i="4"/>
  <c r="H26" i="4"/>
  <c r="J26" i="4"/>
  <c r="K26" i="4"/>
  <c r="L26" i="4" s="1"/>
  <c r="A27" i="4"/>
  <c r="B27" i="4" s="1"/>
  <c r="C27" i="4"/>
  <c r="D27" i="4"/>
  <c r="E27" i="4" s="1"/>
  <c r="F27" i="4"/>
  <c r="H27" i="4"/>
  <c r="J27" i="4"/>
  <c r="K27" i="4"/>
  <c r="L27" i="4" s="1"/>
  <c r="A28" i="4"/>
  <c r="B28" i="4" s="1"/>
  <c r="C28" i="4"/>
  <c r="D28" i="4"/>
  <c r="E28" i="4" s="1"/>
  <c r="F28" i="4"/>
  <c r="H28" i="4"/>
  <c r="J28" i="4"/>
  <c r="K28" i="4"/>
  <c r="L28" i="4" s="1"/>
  <c r="A29" i="4"/>
  <c r="B29" i="4" s="1"/>
  <c r="C29" i="4"/>
  <c r="D29" i="4"/>
  <c r="E29" i="4" s="1"/>
  <c r="F29" i="4"/>
  <c r="H29" i="4"/>
  <c r="J29" i="4"/>
  <c r="K29" i="4"/>
  <c r="L29" i="4" s="1"/>
  <c r="A30" i="4"/>
  <c r="B30" i="4" s="1"/>
  <c r="C30" i="4"/>
  <c r="D30" i="4"/>
  <c r="E30" i="4" s="1"/>
  <c r="F30" i="4"/>
  <c r="H30" i="4"/>
  <c r="J30" i="4"/>
  <c r="K30" i="4"/>
  <c r="L30" i="4" s="1"/>
  <c r="A31" i="4"/>
  <c r="B31" i="4" s="1"/>
  <c r="C31" i="4"/>
  <c r="D31" i="4"/>
  <c r="E31" i="4" s="1"/>
  <c r="F31" i="4"/>
  <c r="H31" i="4"/>
  <c r="J31" i="4"/>
  <c r="K31" i="4"/>
  <c r="L31" i="4" s="1"/>
  <c r="A32" i="4"/>
  <c r="B32" i="4" s="1"/>
  <c r="C32" i="4"/>
  <c r="D32" i="4"/>
  <c r="E32" i="4" s="1"/>
  <c r="F32" i="4"/>
  <c r="H32" i="4"/>
  <c r="J32" i="4"/>
  <c r="K32" i="4"/>
  <c r="L32" i="4" s="1"/>
  <c r="A33" i="4"/>
  <c r="B33" i="4" s="1"/>
  <c r="C33" i="4"/>
  <c r="D33" i="4"/>
  <c r="E33" i="4" s="1"/>
  <c r="F33" i="4"/>
  <c r="H33" i="4"/>
  <c r="J33" i="4"/>
  <c r="K33" i="4"/>
  <c r="L33" i="4" s="1"/>
  <c r="A34" i="4"/>
  <c r="B34" i="4" s="1"/>
  <c r="C34" i="4"/>
  <c r="D34" i="4"/>
  <c r="E34" i="4" s="1"/>
  <c r="F34" i="4"/>
  <c r="H34" i="4"/>
  <c r="J34" i="4"/>
  <c r="K34" i="4"/>
  <c r="L34" i="4" s="1"/>
  <c r="A35" i="4"/>
  <c r="B35" i="4" s="1"/>
  <c r="C35" i="4"/>
  <c r="D35" i="4"/>
  <c r="E35" i="4" s="1"/>
  <c r="F35" i="4"/>
  <c r="H35" i="4"/>
  <c r="J35" i="4"/>
  <c r="K35" i="4"/>
  <c r="L35" i="4" s="1"/>
  <c r="A36" i="4"/>
  <c r="B36" i="4" s="1"/>
  <c r="C36" i="4"/>
  <c r="D36" i="4"/>
  <c r="E36" i="4" s="1"/>
  <c r="F36" i="4"/>
  <c r="H36" i="4"/>
  <c r="J36" i="4"/>
  <c r="K36" i="4"/>
  <c r="L36" i="4" s="1"/>
  <c r="A37" i="4"/>
  <c r="B37" i="4" s="1"/>
  <c r="C37" i="4"/>
  <c r="D37" i="4"/>
  <c r="E37" i="4" s="1"/>
  <c r="F37" i="4"/>
  <c r="H37" i="4"/>
  <c r="J37" i="4"/>
  <c r="K37" i="4"/>
  <c r="L37" i="4" s="1"/>
  <c r="A38" i="4"/>
  <c r="B38" i="4" s="1"/>
  <c r="C38" i="4"/>
  <c r="D38" i="4"/>
  <c r="E38" i="4" s="1"/>
  <c r="F38" i="4"/>
  <c r="H38" i="4"/>
  <c r="J38" i="4"/>
  <c r="K38" i="4"/>
  <c r="L38" i="4" s="1"/>
  <c r="A39" i="4"/>
  <c r="B39" i="4" s="1"/>
  <c r="C39" i="4"/>
  <c r="D39" i="4"/>
  <c r="E39" i="4" s="1"/>
  <c r="F39" i="4"/>
  <c r="H39" i="4"/>
  <c r="J39" i="4"/>
  <c r="K39" i="4"/>
  <c r="L39" i="4" s="1"/>
  <c r="A40" i="4"/>
  <c r="B40" i="4" s="1"/>
  <c r="C40" i="4"/>
  <c r="D40" i="4"/>
  <c r="E40" i="4" s="1"/>
  <c r="F40" i="4"/>
  <c r="H40" i="4"/>
  <c r="J40" i="4"/>
  <c r="K40" i="4"/>
  <c r="L40" i="4" s="1"/>
  <c r="A41" i="4"/>
  <c r="B41" i="4" s="1"/>
  <c r="C41" i="4"/>
  <c r="D41" i="4"/>
  <c r="E41" i="4" s="1"/>
  <c r="F41" i="4"/>
  <c r="H41" i="4"/>
  <c r="J41" i="4"/>
  <c r="K41" i="4"/>
  <c r="L41" i="4" s="1"/>
  <c r="A42" i="4"/>
  <c r="B42" i="4" s="1"/>
  <c r="C42" i="4"/>
  <c r="D42" i="4"/>
  <c r="E42" i="4" s="1"/>
  <c r="F42" i="4"/>
  <c r="H42" i="4"/>
  <c r="J42" i="4"/>
  <c r="K42" i="4"/>
  <c r="L42" i="4" s="1"/>
  <c r="A43" i="4"/>
  <c r="B43" i="4" s="1"/>
  <c r="C43" i="4"/>
  <c r="D43" i="4"/>
  <c r="E43" i="4" s="1"/>
  <c r="F43" i="4"/>
  <c r="H43" i="4"/>
  <c r="J43" i="4"/>
  <c r="K43" i="4"/>
  <c r="L43" i="4" s="1"/>
  <c r="A44" i="4"/>
  <c r="B44" i="4" s="1"/>
  <c r="C44" i="4"/>
  <c r="D44" i="4"/>
  <c r="E44" i="4" s="1"/>
  <c r="F44" i="4"/>
  <c r="H44" i="4"/>
  <c r="J44" i="4"/>
  <c r="K44" i="4"/>
  <c r="L44" i="4" s="1"/>
  <c r="A45" i="4"/>
  <c r="B45" i="4" s="1"/>
  <c r="C45" i="4"/>
  <c r="D45" i="4"/>
  <c r="E45" i="4" s="1"/>
  <c r="F45" i="4"/>
  <c r="H45" i="4"/>
  <c r="J45" i="4"/>
  <c r="K45" i="4"/>
  <c r="L45" i="4" s="1"/>
  <c r="A46" i="4"/>
  <c r="B46" i="4" s="1"/>
  <c r="C46" i="4"/>
  <c r="D46" i="4"/>
  <c r="E46" i="4" s="1"/>
  <c r="F46" i="4"/>
  <c r="H46" i="4"/>
  <c r="J46" i="4"/>
  <c r="K46" i="4"/>
  <c r="L46" i="4" s="1"/>
  <c r="A47" i="4"/>
  <c r="B47" i="4" s="1"/>
  <c r="C47" i="4"/>
  <c r="D47" i="4"/>
  <c r="E47" i="4" s="1"/>
  <c r="F47" i="4"/>
  <c r="H47" i="4"/>
  <c r="J47" i="4"/>
  <c r="K47" i="4"/>
  <c r="L47" i="4" s="1"/>
  <c r="A48" i="4"/>
  <c r="B48" i="4" s="1"/>
  <c r="C48" i="4"/>
  <c r="D48" i="4"/>
  <c r="E48" i="4" s="1"/>
  <c r="F48" i="4"/>
  <c r="H48" i="4"/>
  <c r="J48" i="4"/>
  <c r="K48" i="4"/>
  <c r="L48" i="4" s="1"/>
  <c r="A49" i="4"/>
  <c r="B49" i="4" s="1"/>
  <c r="C49" i="4"/>
  <c r="D49" i="4"/>
  <c r="E49" i="4" s="1"/>
  <c r="F49" i="4"/>
  <c r="H49" i="4"/>
  <c r="J49" i="4"/>
  <c r="K49" i="4"/>
  <c r="L49" i="4" s="1"/>
  <c r="A50" i="4"/>
  <c r="B50" i="4" s="1"/>
  <c r="C50" i="4"/>
  <c r="D50" i="4"/>
  <c r="E50" i="4" s="1"/>
  <c r="F50" i="4"/>
  <c r="H50" i="4"/>
  <c r="J50" i="4"/>
  <c r="K50" i="4"/>
  <c r="L50" i="4" s="1"/>
  <c r="A51" i="4"/>
  <c r="B51" i="4" s="1"/>
  <c r="C51" i="4"/>
  <c r="D51" i="4"/>
  <c r="E51" i="4" s="1"/>
  <c r="F51" i="4"/>
  <c r="H51" i="4"/>
  <c r="J51" i="4"/>
  <c r="K51" i="4"/>
  <c r="L51" i="4" s="1"/>
  <c r="A52" i="4"/>
  <c r="B52" i="4" s="1"/>
  <c r="C52" i="4"/>
  <c r="D52" i="4"/>
  <c r="E52" i="4" s="1"/>
  <c r="F52" i="4"/>
  <c r="H52" i="4"/>
  <c r="J52" i="4"/>
  <c r="K52" i="4"/>
  <c r="L52" i="4" s="1"/>
  <c r="A53" i="4"/>
  <c r="B53" i="4" s="1"/>
  <c r="C53" i="4"/>
  <c r="D53" i="4"/>
  <c r="E53" i="4" s="1"/>
  <c r="F53" i="4"/>
  <c r="H53" i="4"/>
  <c r="J53" i="4"/>
  <c r="K53" i="4"/>
  <c r="L53" i="4" s="1"/>
  <c r="A54" i="4"/>
  <c r="B54" i="4" s="1"/>
  <c r="C54" i="4"/>
  <c r="D54" i="4"/>
  <c r="E54" i="4" s="1"/>
  <c r="F54" i="4"/>
  <c r="H54" i="4"/>
  <c r="J54" i="4"/>
  <c r="K54" i="4"/>
  <c r="L54" i="4" s="1"/>
  <c r="A55" i="4"/>
  <c r="B55" i="4" s="1"/>
  <c r="C55" i="4"/>
  <c r="D55" i="4"/>
  <c r="E55" i="4" s="1"/>
  <c r="F55" i="4"/>
  <c r="H55" i="4"/>
  <c r="J55" i="4"/>
  <c r="K55" i="4"/>
  <c r="L55" i="4" s="1"/>
  <c r="A56" i="4"/>
  <c r="B56" i="4" s="1"/>
  <c r="C56" i="4"/>
  <c r="D56" i="4"/>
  <c r="E56" i="4" s="1"/>
  <c r="F56" i="4"/>
  <c r="H56" i="4"/>
  <c r="J56" i="4"/>
  <c r="K56" i="4"/>
  <c r="L56" i="4" s="1"/>
  <c r="A57" i="4"/>
  <c r="B57" i="4" s="1"/>
  <c r="C57" i="4"/>
  <c r="D57" i="4"/>
  <c r="E57" i="4" s="1"/>
  <c r="F57" i="4"/>
  <c r="H57" i="4"/>
  <c r="J57" i="4"/>
  <c r="K57" i="4"/>
  <c r="L57" i="4" s="1"/>
  <c r="A58" i="4"/>
  <c r="B58" i="4" s="1"/>
  <c r="C58" i="4"/>
  <c r="D58" i="4"/>
  <c r="E58" i="4" s="1"/>
  <c r="F58" i="4"/>
  <c r="H58" i="4"/>
  <c r="J58" i="4"/>
  <c r="K58" i="4"/>
  <c r="L58" i="4" s="1"/>
  <c r="A59" i="4"/>
  <c r="B59" i="4" s="1"/>
  <c r="C59" i="4"/>
  <c r="D59" i="4"/>
  <c r="E59" i="4" s="1"/>
  <c r="F59" i="4"/>
  <c r="H59" i="4"/>
  <c r="J59" i="4"/>
  <c r="K59" i="4"/>
  <c r="L59" i="4" s="1"/>
  <c r="A60" i="4"/>
  <c r="B60" i="4" s="1"/>
  <c r="C60" i="4"/>
  <c r="D60" i="4"/>
  <c r="E60" i="4" s="1"/>
  <c r="F60" i="4"/>
  <c r="H60" i="4"/>
  <c r="J60" i="4"/>
  <c r="K60" i="4"/>
  <c r="L60" i="4" s="1"/>
  <c r="A61" i="4"/>
  <c r="B61" i="4" s="1"/>
  <c r="C61" i="4"/>
  <c r="D61" i="4"/>
  <c r="E61" i="4" s="1"/>
  <c r="F61" i="4"/>
  <c r="H61" i="4"/>
  <c r="J61" i="4"/>
  <c r="K61" i="4"/>
  <c r="L61" i="4" s="1"/>
  <c r="A62" i="4"/>
  <c r="B62" i="4" s="1"/>
  <c r="C62" i="4"/>
  <c r="D62" i="4"/>
  <c r="E62" i="4" s="1"/>
  <c r="F62" i="4"/>
  <c r="H62" i="4"/>
  <c r="J62" i="4"/>
  <c r="K62" i="4"/>
  <c r="L62" i="4" s="1"/>
  <c r="A63" i="4"/>
  <c r="B63" i="4" s="1"/>
  <c r="C63" i="4"/>
  <c r="D63" i="4"/>
  <c r="E63" i="4" s="1"/>
  <c r="F63" i="4"/>
  <c r="H63" i="4"/>
  <c r="J63" i="4"/>
  <c r="K63" i="4"/>
  <c r="L63" i="4" s="1"/>
  <c r="A64" i="4"/>
  <c r="B64" i="4" s="1"/>
  <c r="C64" i="4"/>
  <c r="D64" i="4"/>
  <c r="E64" i="4" s="1"/>
  <c r="F64" i="4"/>
  <c r="H64" i="4"/>
  <c r="J64" i="4"/>
  <c r="K64" i="4"/>
  <c r="L64" i="4" s="1"/>
  <c r="A65" i="4"/>
  <c r="B65" i="4" s="1"/>
  <c r="C65" i="4"/>
  <c r="D65" i="4"/>
  <c r="E65" i="4" s="1"/>
  <c r="F65" i="4"/>
  <c r="H65" i="4"/>
  <c r="J65" i="4"/>
  <c r="K65" i="4"/>
  <c r="L65" i="4" s="1"/>
  <c r="A66" i="4"/>
  <c r="B66" i="4" s="1"/>
  <c r="C66" i="4"/>
  <c r="D66" i="4"/>
  <c r="E66" i="4" s="1"/>
  <c r="F66" i="4"/>
  <c r="H66" i="4"/>
  <c r="J66" i="4"/>
  <c r="K66" i="4"/>
  <c r="L66" i="4" s="1"/>
  <c r="A67" i="4"/>
  <c r="B67" i="4" s="1"/>
  <c r="C67" i="4"/>
  <c r="D67" i="4"/>
  <c r="E67" i="4" s="1"/>
  <c r="F67" i="4"/>
  <c r="H67" i="4"/>
  <c r="J67" i="4"/>
  <c r="K67" i="4"/>
  <c r="L67" i="4" s="1"/>
  <c r="A68" i="4"/>
  <c r="B68" i="4" s="1"/>
  <c r="C68" i="4"/>
  <c r="D68" i="4"/>
  <c r="E68" i="4" s="1"/>
  <c r="F68" i="4"/>
  <c r="H68" i="4"/>
  <c r="J68" i="4"/>
  <c r="K68" i="4"/>
  <c r="L68" i="4" s="1"/>
  <c r="A69" i="4"/>
  <c r="B69" i="4" s="1"/>
  <c r="C69" i="4"/>
  <c r="D69" i="4"/>
  <c r="E69" i="4" s="1"/>
  <c r="F69" i="4"/>
  <c r="H69" i="4"/>
  <c r="J69" i="4"/>
  <c r="K69" i="4"/>
  <c r="L69" i="4" s="1"/>
  <c r="A70" i="4"/>
  <c r="B70" i="4" s="1"/>
  <c r="C70" i="4"/>
  <c r="D70" i="4"/>
  <c r="E70" i="4" s="1"/>
  <c r="F70" i="4"/>
  <c r="H70" i="4"/>
  <c r="J70" i="4"/>
  <c r="K70" i="4"/>
  <c r="L70" i="4" s="1"/>
  <c r="A71" i="4"/>
  <c r="B71" i="4" s="1"/>
  <c r="C71" i="4"/>
  <c r="D71" i="4"/>
  <c r="E71" i="4" s="1"/>
  <c r="F71" i="4"/>
  <c r="H71" i="4"/>
  <c r="J71" i="4"/>
  <c r="K71" i="4"/>
  <c r="L71" i="4" s="1"/>
  <c r="A72" i="4"/>
  <c r="B72" i="4" s="1"/>
  <c r="C72" i="4"/>
  <c r="D72" i="4"/>
  <c r="E72" i="4" s="1"/>
  <c r="F72" i="4"/>
  <c r="H72" i="4"/>
  <c r="J72" i="4"/>
  <c r="K72" i="4"/>
  <c r="L72" i="4" s="1"/>
  <c r="A73" i="4"/>
  <c r="B73" i="4" s="1"/>
  <c r="C73" i="4"/>
  <c r="D73" i="4"/>
  <c r="E73" i="4" s="1"/>
  <c r="F73" i="4"/>
  <c r="H73" i="4"/>
  <c r="J73" i="4"/>
  <c r="K73" i="4"/>
  <c r="L73" i="4" s="1"/>
  <c r="A74" i="4"/>
  <c r="B74" i="4" s="1"/>
  <c r="C74" i="4"/>
  <c r="D74" i="4"/>
  <c r="E74" i="4" s="1"/>
  <c r="F74" i="4"/>
  <c r="H74" i="4"/>
  <c r="J74" i="4"/>
  <c r="K74" i="4"/>
  <c r="L74" i="4" s="1"/>
  <c r="A75" i="4"/>
  <c r="B75" i="4" s="1"/>
  <c r="C75" i="4"/>
  <c r="D75" i="4"/>
  <c r="E75" i="4" s="1"/>
  <c r="F75" i="4"/>
  <c r="H75" i="4"/>
  <c r="J75" i="4"/>
  <c r="K75" i="4"/>
  <c r="L75" i="4" s="1"/>
  <c r="A76" i="4"/>
  <c r="B76" i="4" s="1"/>
  <c r="C76" i="4"/>
  <c r="D76" i="4"/>
  <c r="E76" i="4" s="1"/>
  <c r="F76" i="4"/>
  <c r="H76" i="4"/>
  <c r="J76" i="4"/>
  <c r="K76" i="4"/>
  <c r="L76" i="4" s="1"/>
  <c r="A77" i="4"/>
  <c r="B77" i="4" s="1"/>
  <c r="C77" i="4"/>
  <c r="D77" i="4"/>
  <c r="E77" i="4" s="1"/>
  <c r="F77" i="4"/>
  <c r="H77" i="4"/>
  <c r="J77" i="4"/>
  <c r="K77" i="4"/>
  <c r="L77" i="4" s="1"/>
  <c r="A78" i="4"/>
  <c r="B78" i="4" s="1"/>
  <c r="C78" i="4"/>
  <c r="D78" i="4"/>
  <c r="E78" i="4" s="1"/>
  <c r="F78" i="4"/>
  <c r="H78" i="4"/>
  <c r="J78" i="4"/>
  <c r="K78" i="4"/>
  <c r="L78" i="4" s="1"/>
  <c r="A79" i="4"/>
  <c r="B79" i="4" s="1"/>
  <c r="C79" i="4"/>
  <c r="D79" i="4"/>
  <c r="E79" i="4" s="1"/>
  <c r="F79" i="4"/>
  <c r="H79" i="4"/>
  <c r="J79" i="4"/>
  <c r="K79" i="4"/>
  <c r="L79" i="4" s="1"/>
  <c r="A80" i="4"/>
  <c r="B80" i="4" s="1"/>
  <c r="C80" i="4"/>
  <c r="D80" i="4"/>
  <c r="E80" i="4" s="1"/>
  <c r="F80" i="4"/>
  <c r="H80" i="4"/>
  <c r="J80" i="4"/>
  <c r="K80" i="4"/>
  <c r="L80" i="4" s="1"/>
  <c r="A81" i="4"/>
  <c r="B81" i="4" s="1"/>
  <c r="C81" i="4"/>
  <c r="D81" i="4"/>
  <c r="E81" i="4" s="1"/>
  <c r="F81" i="4"/>
  <c r="H81" i="4"/>
  <c r="J81" i="4"/>
  <c r="K81" i="4"/>
  <c r="L81" i="4" s="1"/>
  <c r="A82" i="4"/>
  <c r="B82" i="4" s="1"/>
  <c r="C82" i="4"/>
  <c r="D82" i="4"/>
  <c r="E82" i="4" s="1"/>
  <c r="F82" i="4"/>
  <c r="H82" i="4"/>
  <c r="J82" i="4"/>
  <c r="K82" i="4"/>
  <c r="L82" i="4" s="1"/>
  <c r="A83" i="4"/>
  <c r="B83" i="4" s="1"/>
  <c r="C83" i="4"/>
  <c r="D83" i="4"/>
  <c r="E83" i="4" s="1"/>
  <c r="F83" i="4"/>
  <c r="H83" i="4"/>
  <c r="J83" i="4"/>
  <c r="K83" i="4"/>
  <c r="L83" i="4" s="1"/>
  <c r="A84" i="4"/>
  <c r="B84" i="4" s="1"/>
  <c r="C84" i="4"/>
  <c r="D84" i="4"/>
  <c r="E84" i="4" s="1"/>
  <c r="F84" i="4"/>
  <c r="H84" i="4"/>
  <c r="J84" i="4"/>
  <c r="K84" i="4"/>
  <c r="L84" i="4" s="1"/>
  <c r="A85" i="4"/>
  <c r="B85" i="4" s="1"/>
  <c r="C85" i="4"/>
  <c r="D85" i="4"/>
  <c r="E85" i="4" s="1"/>
  <c r="F85" i="4"/>
  <c r="H85" i="4"/>
  <c r="J85" i="4"/>
  <c r="K85" i="4"/>
  <c r="L85" i="4" s="1"/>
  <c r="A86" i="4"/>
  <c r="B86" i="4" s="1"/>
  <c r="C86" i="4"/>
  <c r="D86" i="4"/>
  <c r="E86" i="4" s="1"/>
  <c r="F86" i="4"/>
  <c r="H86" i="4"/>
  <c r="J86" i="4"/>
  <c r="K86" i="4"/>
  <c r="L86" i="4" s="1"/>
  <c r="A87" i="4"/>
  <c r="B87" i="4" s="1"/>
  <c r="C87" i="4"/>
  <c r="D87" i="4"/>
  <c r="E87" i="4" s="1"/>
  <c r="F87" i="4"/>
  <c r="H87" i="4"/>
  <c r="J87" i="4"/>
  <c r="K87" i="4"/>
  <c r="L87" i="4" s="1"/>
  <c r="A88" i="4"/>
  <c r="B88" i="4" s="1"/>
  <c r="C88" i="4"/>
  <c r="D88" i="4"/>
  <c r="E88" i="4" s="1"/>
  <c r="F88" i="4"/>
  <c r="H88" i="4"/>
  <c r="J88" i="4"/>
  <c r="K88" i="4"/>
  <c r="L88" i="4" s="1"/>
  <c r="A89" i="4"/>
  <c r="B89" i="4" s="1"/>
  <c r="C89" i="4"/>
  <c r="D89" i="4"/>
  <c r="E89" i="4" s="1"/>
  <c r="F89" i="4"/>
  <c r="H89" i="4"/>
  <c r="J89" i="4"/>
  <c r="K89" i="4"/>
  <c r="L89" i="4" s="1"/>
  <c r="A90" i="4"/>
  <c r="B90" i="4" s="1"/>
  <c r="C90" i="4"/>
  <c r="D90" i="4"/>
  <c r="E90" i="4" s="1"/>
  <c r="F90" i="4"/>
  <c r="H90" i="4"/>
  <c r="J90" i="4"/>
  <c r="K90" i="4"/>
  <c r="L90" i="4" s="1"/>
  <c r="A91" i="4"/>
  <c r="B91" i="4" s="1"/>
  <c r="C91" i="4"/>
  <c r="D91" i="4"/>
  <c r="E91" i="4" s="1"/>
  <c r="F91" i="4"/>
  <c r="H91" i="4"/>
  <c r="J91" i="4"/>
  <c r="K91" i="4"/>
  <c r="L91" i="4" s="1"/>
  <c r="A92" i="4"/>
  <c r="B92" i="4" s="1"/>
  <c r="C92" i="4"/>
  <c r="D92" i="4"/>
  <c r="E92" i="4" s="1"/>
  <c r="F92" i="4"/>
  <c r="H92" i="4"/>
  <c r="J92" i="4"/>
  <c r="K92" i="4"/>
  <c r="L92" i="4" s="1"/>
  <c r="A93" i="4"/>
  <c r="B93" i="4" s="1"/>
  <c r="C93" i="4"/>
  <c r="D93" i="4"/>
  <c r="E93" i="4" s="1"/>
  <c r="F93" i="4"/>
  <c r="H93" i="4"/>
  <c r="J93" i="4"/>
  <c r="K93" i="4"/>
  <c r="L93" i="4" s="1"/>
  <c r="A94" i="4"/>
  <c r="B94" i="4" s="1"/>
  <c r="C94" i="4"/>
  <c r="D94" i="4"/>
  <c r="E94" i="4" s="1"/>
  <c r="F94" i="4"/>
  <c r="H94" i="4"/>
  <c r="J94" i="4"/>
  <c r="K94" i="4"/>
  <c r="L94" i="4" s="1"/>
  <c r="A95" i="4"/>
  <c r="B95" i="4" s="1"/>
  <c r="C95" i="4"/>
  <c r="D95" i="4"/>
  <c r="E95" i="4" s="1"/>
  <c r="F95" i="4"/>
  <c r="H95" i="4"/>
  <c r="J95" i="4"/>
  <c r="K95" i="4"/>
  <c r="L95" i="4" s="1"/>
  <c r="A96" i="4"/>
  <c r="B96" i="4" s="1"/>
  <c r="C96" i="4"/>
  <c r="D96" i="4"/>
  <c r="E96" i="4" s="1"/>
  <c r="F96" i="4"/>
  <c r="H96" i="4"/>
  <c r="J96" i="4"/>
  <c r="K96" i="4"/>
  <c r="L96" i="4" s="1"/>
  <c r="A97" i="4"/>
  <c r="B97" i="4" s="1"/>
  <c r="C97" i="4"/>
  <c r="D97" i="4"/>
  <c r="E97" i="4" s="1"/>
  <c r="F97" i="4"/>
  <c r="H97" i="4"/>
  <c r="J97" i="4"/>
  <c r="K97" i="4"/>
  <c r="L97" i="4" s="1"/>
  <c r="A98" i="4"/>
  <c r="B98" i="4" s="1"/>
  <c r="C98" i="4"/>
  <c r="D98" i="4"/>
  <c r="E98" i="4" s="1"/>
  <c r="F98" i="4"/>
  <c r="H98" i="4"/>
  <c r="J98" i="4"/>
  <c r="K98" i="4"/>
  <c r="L98" i="4" s="1"/>
  <c r="A99" i="4"/>
  <c r="B99" i="4" s="1"/>
  <c r="C99" i="4"/>
  <c r="D99" i="4"/>
  <c r="E99" i="4" s="1"/>
  <c r="F99" i="4"/>
  <c r="H99" i="4"/>
  <c r="J99" i="4"/>
  <c r="K99" i="4"/>
  <c r="L99" i="4" s="1"/>
  <c r="A100" i="4"/>
  <c r="B100" i="4" s="1"/>
  <c r="C100" i="4"/>
  <c r="D100" i="4"/>
  <c r="E100" i="4" s="1"/>
  <c r="F100" i="4"/>
  <c r="H100" i="4"/>
  <c r="J100" i="4"/>
  <c r="K100" i="4"/>
  <c r="L100" i="4" s="1"/>
  <c r="A101" i="4"/>
  <c r="B101" i="4" s="1"/>
  <c r="C101" i="4"/>
  <c r="D101" i="4"/>
  <c r="E101" i="4" s="1"/>
  <c r="F101" i="4"/>
  <c r="H101" i="4"/>
  <c r="J101" i="4"/>
  <c r="K101" i="4"/>
  <c r="L101" i="4" s="1"/>
  <c r="A102" i="4"/>
  <c r="B102" i="4" s="1"/>
  <c r="C102" i="4"/>
  <c r="D102" i="4"/>
  <c r="E102" i="4" s="1"/>
  <c r="F102" i="4"/>
  <c r="H102" i="4"/>
  <c r="J102" i="4"/>
  <c r="K102" i="4"/>
  <c r="L102" i="4" s="1"/>
  <c r="A103" i="4"/>
  <c r="B103" i="4" s="1"/>
  <c r="C103" i="4"/>
  <c r="D103" i="4"/>
  <c r="E103" i="4" s="1"/>
  <c r="F103" i="4"/>
  <c r="H103" i="4"/>
  <c r="J103" i="4"/>
  <c r="K103" i="4"/>
  <c r="L103" i="4" s="1"/>
  <c r="A104" i="4"/>
  <c r="B104" i="4" s="1"/>
  <c r="C104" i="4"/>
  <c r="D104" i="4"/>
  <c r="E104" i="4" s="1"/>
  <c r="F104" i="4"/>
  <c r="H104" i="4"/>
  <c r="J104" i="4"/>
  <c r="K104" i="4"/>
  <c r="L104" i="4" s="1"/>
  <c r="A105" i="4"/>
  <c r="B105" i="4" s="1"/>
  <c r="C105" i="4"/>
  <c r="D105" i="4"/>
  <c r="E105" i="4" s="1"/>
  <c r="F105" i="4"/>
  <c r="H105" i="4"/>
  <c r="J105" i="4"/>
  <c r="K105" i="4"/>
  <c r="L105" i="4" s="1"/>
  <c r="A106" i="4"/>
  <c r="B106" i="4" s="1"/>
  <c r="C106" i="4"/>
  <c r="D106" i="4"/>
  <c r="E106" i="4" s="1"/>
  <c r="F106" i="4"/>
  <c r="H106" i="4"/>
  <c r="J106" i="4"/>
  <c r="K106" i="4"/>
  <c r="L106" i="4" s="1"/>
  <c r="A107" i="4"/>
  <c r="B107" i="4" s="1"/>
  <c r="C107" i="4"/>
  <c r="D107" i="4"/>
  <c r="E107" i="4" s="1"/>
  <c r="F107" i="4"/>
  <c r="H107" i="4"/>
  <c r="J107" i="4"/>
  <c r="K107" i="4"/>
  <c r="L107" i="4" s="1"/>
  <c r="A108" i="4"/>
  <c r="B108" i="4" s="1"/>
  <c r="C108" i="4"/>
  <c r="D108" i="4"/>
  <c r="E108" i="4" s="1"/>
  <c r="F108" i="4"/>
  <c r="H108" i="4"/>
  <c r="J108" i="4"/>
  <c r="K108" i="4"/>
  <c r="L108" i="4" s="1"/>
  <c r="A109" i="4"/>
  <c r="B109" i="4" s="1"/>
  <c r="C109" i="4"/>
  <c r="D109" i="4"/>
  <c r="E109" i="4" s="1"/>
  <c r="F109" i="4"/>
  <c r="H109" i="4"/>
  <c r="J109" i="4"/>
  <c r="K109" i="4"/>
  <c r="L109" i="4" s="1"/>
  <c r="A110" i="4"/>
  <c r="B110" i="4" s="1"/>
  <c r="C110" i="4"/>
  <c r="D110" i="4"/>
  <c r="E110" i="4" s="1"/>
  <c r="F110" i="4"/>
  <c r="H110" i="4"/>
  <c r="J110" i="4"/>
  <c r="K110" i="4"/>
  <c r="L110" i="4" s="1"/>
  <c r="A111" i="4"/>
  <c r="B111" i="4" s="1"/>
  <c r="C111" i="4"/>
  <c r="D111" i="4"/>
  <c r="E111" i="4" s="1"/>
  <c r="F111" i="4"/>
  <c r="H111" i="4"/>
  <c r="J111" i="4"/>
  <c r="K111" i="4"/>
  <c r="L111" i="4" s="1"/>
  <c r="A112" i="4"/>
  <c r="B112" i="4" s="1"/>
  <c r="C112" i="4"/>
  <c r="D112" i="4"/>
  <c r="E112" i="4" s="1"/>
  <c r="F112" i="4"/>
  <c r="H112" i="4"/>
  <c r="J112" i="4"/>
  <c r="K112" i="4"/>
  <c r="L112" i="4" s="1"/>
  <c r="A113" i="4"/>
  <c r="B113" i="4" s="1"/>
  <c r="C113" i="4"/>
  <c r="D113" i="4"/>
  <c r="E113" i="4" s="1"/>
  <c r="F113" i="4"/>
  <c r="H113" i="4"/>
  <c r="J113" i="4"/>
  <c r="K113" i="4"/>
  <c r="L113" i="4" s="1"/>
  <c r="A114" i="4"/>
  <c r="B114" i="4" s="1"/>
  <c r="C114" i="4"/>
  <c r="D114" i="4"/>
  <c r="E114" i="4" s="1"/>
  <c r="F114" i="4"/>
  <c r="H114" i="4"/>
  <c r="J114" i="4"/>
  <c r="K114" i="4"/>
  <c r="L114" i="4" s="1"/>
  <c r="A115" i="4"/>
  <c r="B115" i="4" s="1"/>
  <c r="C115" i="4"/>
  <c r="D115" i="4"/>
  <c r="E115" i="4" s="1"/>
  <c r="F115" i="4"/>
  <c r="H115" i="4"/>
  <c r="J115" i="4"/>
  <c r="K115" i="4"/>
  <c r="L115" i="4" s="1"/>
  <c r="A116" i="4"/>
  <c r="B116" i="4" s="1"/>
  <c r="C116" i="4"/>
  <c r="D116" i="4"/>
  <c r="E116" i="4" s="1"/>
  <c r="F116" i="4"/>
  <c r="H116" i="4"/>
  <c r="J116" i="4"/>
  <c r="K116" i="4"/>
  <c r="L116" i="4" s="1"/>
  <c r="A117" i="4"/>
  <c r="B117" i="4" s="1"/>
  <c r="C117" i="4"/>
  <c r="D117" i="4"/>
  <c r="E117" i="4" s="1"/>
  <c r="F117" i="4"/>
  <c r="H117" i="4"/>
  <c r="J117" i="4"/>
  <c r="K117" i="4"/>
  <c r="L117" i="4" s="1"/>
  <c r="A118" i="4"/>
  <c r="B118" i="4" s="1"/>
  <c r="C118" i="4"/>
  <c r="D118" i="4"/>
  <c r="E118" i="4" s="1"/>
  <c r="F118" i="4"/>
  <c r="H118" i="4"/>
  <c r="J118" i="4"/>
  <c r="K118" i="4"/>
  <c r="L118" i="4" s="1"/>
  <c r="A119" i="4"/>
  <c r="B119" i="4" s="1"/>
  <c r="C119" i="4"/>
  <c r="D119" i="4"/>
  <c r="E119" i="4" s="1"/>
  <c r="F119" i="4"/>
  <c r="H119" i="4"/>
  <c r="J119" i="4"/>
  <c r="K119" i="4"/>
  <c r="L119" i="4" s="1"/>
  <c r="A120" i="4"/>
  <c r="B120" i="4" s="1"/>
  <c r="C120" i="4"/>
  <c r="D120" i="4"/>
  <c r="E120" i="4" s="1"/>
  <c r="F120" i="4"/>
  <c r="H120" i="4"/>
  <c r="J120" i="4"/>
  <c r="K120" i="4"/>
  <c r="L120" i="4" s="1"/>
  <c r="A121" i="4"/>
  <c r="B121" i="4" s="1"/>
  <c r="C121" i="4"/>
  <c r="D121" i="4"/>
  <c r="E121" i="4" s="1"/>
  <c r="F121" i="4"/>
  <c r="H121" i="4"/>
  <c r="J121" i="4"/>
  <c r="K121" i="4"/>
  <c r="L121" i="4" s="1"/>
  <c r="A122" i="4"/>
  <c r="B122" i="4" s="1"/>
  <c r="C122" i="4"/>
  <c r="D122" i="4"/>
  <c r="E122" i="4" s="1"/>
  <c r="F122" i="4"/>
  <c r="H122" i="4"/>
  <c r="J122" i="4"/>
  <c r="K122" i="4"/>
  <c r="L122" i="4" s="1"/>
  <c r="A123" i="4"/>
  <c r="B123" i="4" s="1"/>
  <c r="C123" i="4"/>
  <c r="D123" i="4"/>
  <c r="E123" i="4" s="1"/>
  <c r="F123" i="4"/>
  <c r="H123" i="4"/>
  <c r="J123" i="4"/>
  <c r="K123" i="4"/>
  <c r="L123" i="4" s="1"/>
  <c r="A124" i="4"/>
  <c r="B124" i="4" s="1"/>
  <c r="C124" i="4"/>
  <c r="D124" i="4"/>
  <c r="E124" i="4" s="1"/>
  <c r="F124" i="4"/>
  <c r="H124" i="4"/>
  <c r="J124" i="4"/>
  <c r="K124" i="4"/>
  <c r="L124" i="4" s="1"/>
  <c r="A125" i="4"/>
  <c r="B125" i="4" s="1"/>
  <c r="C125" i="4"/>
  <c r="D125" i="4"/>
  <c r="E125" i="4" s="1"/>
  <c r="F125" i="4"/>
  <c r="H125" i="4"/>
  <c r="J125" i="4"/>
  <c r="K125" i="4"/>
  <c r="L125" i="4" s="1"/>
  <c r="A126" i="4"/>
  <c r="B126" i="4" s="1"/>
  <c r="C126" i="4"/>
  <c r="D126" i="4"/>
  <c r="E126" i="4" s="1"/>
  <c r="F126" i="4"/>
  <c r="H126" i="4"/>
  <c r="J126" i="4"/>
  <c r="K126" i="4"/>
  <c r="L126" i="4" s="1"/>
  <c r="A127" i="4"/>
  <c r="B127" i="4" s="1"/>
  <c r="C127" i="4"/>
  <c r="D127" i="4"/>
  <c r="E127" i="4" s="1"/>
  <c r="F127" i="4"/>
  <c r="H127" i="4"/>
  <c r="J127" i="4"/>
  <c r="K127" i="4"/>
  <c r="L127" i="4" s="1"/>
  <c r="A128" i="4"/>
  <c r="B128" i="4" s="1"/>
  <c r="C128" i="4"/>
  <c r="D128" i="4"/>
  <c r="E128" i="4" s="1"/>
  <c r="F128" i="4"/>
  <c r="H128" i="4"/>
  <c r="J128" i="4"/>
  <c r="K128" i="4"/>
  <c r="L128" i="4" s="1"/>
  <c r="A129" i="4"/>
  <c r="B129" i="4" s="1"/>
  <c r="C129" i="4"/>
  <c r="D129" i="4"/>
  <c r="E129" i="4" s="1"/>
  <c r="F129" i="4"/>
  <c r="H129" i="4"/>
  <c r="J129" i="4"/>
  <c r="K129" i="4"/>
  <c r="L129" i="4" s="1"/>
  <c r="A130" i="4"/>
  <c r="B130" i="4" s="1"/>
  <c r="C130" i="4"/>
  <c r="D130" i="4"/>
  <c r="E130" i="4" s="1"/>
  <c r="F130" i="4"/>
  <c r="H130" i="4"/>
  <c r="J130" i="4"/>
  <c r="K130" i="4"/>
  <c r="L130" i="4" s="1"/>
  <c r="A131" i="4"/>
  <c r="B131" i="4" s="1"/>
  <c r="C131" i="4"/>
  <c r="D131" i="4"/>
  <c r="E131" i="4" s="1"/>
  <c r="F131" i="4"/>
  <c r="H131" i="4"/>
  <c r="J131" i="4"/>
  <c r="K131" i="4"/>
  <c r="L131" i="4" s="1"/>
  <c r="A132" i="4"/>
  <c r="B132" i="4" s="1"/>
  <c r="C132" i="4"/>
  <c r="D132" i="4"/>
  <c r="E132" i="4" s="1"/>
  <c r="F132" i="4"/>
  <c r="H132" i="4"/>
  <c r="J132" i="4"/>
  <c r="K132" i="4"/>
  <c r="L132" i="4" s="1"/>
  <c r="A133" i="4"/>
  <c r="B133" i="4" s="1"/>
  <c r="C133" i="4"/>
  <c r="D133" i="4"/>
  <c r="E133" i="4" s="1"/>
  <c r="F133" i="4"/>
  <c r="H133" i="4"/>
  <c r="J133" i="4"/>
  <c r="K133" i="4"/>
  <c r="L133" i="4" s="1"/>
  <c r="A134" i="4"/>
  <c r="B134" i="4" s="1"/>
  <c r="C134" i="4"/>
  <c r="D134" i="4"/>
  <c r="E134" i="4" s="1"/>
  <c r="F134" i="4"/>
  <c r="H134" i="4"/>
  <c r="J134" i="4"/>
  <c r="K134" i="4"/>
  <c r="L134" i="4" s="1"/>
  <c r="A135" i="4"/>
  <c r="B135" i="4" s="1"/>
  <c r="C135" i="4"/>
  <c r="D135" i="4"/>
  <c r="E135" i="4" s="1"/>
  <c r="F135" i="4"/>
  <c r="H135" i="4"/>
  <c r="J135" i="4"/>
  <c r="K135" i="4"/>
  <c r="L135" i="4" s="1"/>
  <c r="A136" i="4"/>
  <c r="B136" i="4" s="1"/>
  <c r="C136" i="4"/>
  <c r="D136" i="4"/>
  <c r="E136" i="4" s="1"/>
  <c r="F136" i="4"/>
  <c r="H136" i="4"/>
  <c r="J136" i="4"/>
  <c r="K136" i="4"/>
  <c r="L136" i="4" s="1"/>
  <c r="A137" i="4"/>
  <c r="B137" i="4" s="1"/>
  <c r="C137" i="4"/>
  <c r="D137" i="4"/>
  <c r="E137" i="4" s="1"/>
  <c r="F137" i="4"/>
  <c r="H137" i="4"/>
  <c r="J137" i="4"/>
  <c r="K137" i="4"/>
  <c r="L137" i="4" s="1"/>
  <c r="A138" i="4"/>
  <c r="B138" i="4" s="1"/>
  <c r="C138" i="4"/>
  <c r="D138" i="4"/>
  <c r="E138" i="4" s="1"/>
  <c r="F138" i="4"/>
  <c r="H138" i="4"/>
  <c r="J138" i="4"/>
  <c r="K138" i="4"/>
  <c r="L138" i="4" s="1"/>
  <c r="A139" i="4"/>
  <c r="B139" i="4" s="1"/>
  <c r="C139" i="4"/>
  <c r="D139" i="4"/>
  <c r="E139" i="4" s="1"/>
  <c r="F139" i="4"/>
  <c r="H139" i="4"/>
  <c r="J139" i="4"/>
  <c r="K139" i="4"/>
  <c r="L139" i="4" s="1"/>
  <c r="A140" i="4"/>
  <c r="B140" i="4" s="1"/>
  <c r="C140" i="4"/>
  <c r="D140" i="4"/>
  <c r="E140" i="4" s="1"/>
  <c r="F140" i="4"/>
  <c r="H140" i="4"/>
  <c r="J140" i="4"/>
  <c r="K140" i="4"/>
  <c r="L140" i="4" s="1"/>
  <c r="A141" i="4"/>
  <c r="B141" i="4" s="1"/>
  <c r="C141" i="4"/>
  <c r="D141" i="4"/>
  <c r="E141" i="4" s="1"/>
  <c r="F141" i="4"/>
  <c r="H141" i="4"/>
  <c r="J141" i="4"/>
  <c r="K141" i="4"/>
  <c r="L141" i="4" s="1"/>
  <c r="A142" i="4"/>
  <c r="B142" i="4" s="1"/>
  <c r="C142" i="4"/>
  <c r="D142" i="4"/>
  <c r="E142" i="4" s="1"/>
  <c r="F142" i="4"/>
  <c r="H142" i="4"/>
  <c r="J142" i="4"/>
  <c r="K142" i="4"/>
  <c r="L142" i="4" s="1"/>
  <c r="A143" i="4"/>
  <c r="B143" i="4" s="1"/>
  <c r="C143" i="4"/>
  <c r="D143" i="4"/>
  <c r="E143" i="4" s="1"/>
  <c r="F143" i="4"/>
  <c r="H143" i="4"/>
  <c r="J143" i="4"/>
  <c r="K143" i="4"/>
  <c r="L143" i="4" s="1"/>
  <c r="A144" i="4"/>
  <c r="B144" i="4" s="1"/>
  <c r="C144" i="4"/>
  <c r="D144" i="4"/>
  <c r="E144" i="4" s="1"/>
  <c r="F144" i="4"/>
  <c r="H144" i="4"/>
  <c r="J144" i="4"/>
  <c r="K144" i="4"/>
  <c r="L144" i="4" s="1"/>
  <c r="A145" i="4"/>
  <c r="B145" i="4" s="1"/>
  <c r="C145" i="4"/>
  <c r="D145" i="4"/>
  <c r="E145" i="4" s="1"/>
  <c r="F145" i="4"/>
  <c r="H145" i="4"/>
  <c r="J145" i="4"/>
  <c r="K145" i="4"/>
  <c r="L145" i="4" s="1"/>
  <c r="A146" i="4"/>
  <c r="B146" i="4" s="1"/>
  <c r="C146" i="4"/>
  <c r="D146" i="4"/>
  <c r="E146" i="4" s="1"/>
  <c r="F146" i="4"/>
  <c r="H146" i="4"/>
  <c r="J146" i="4"/>
  <c r="K146" i="4"/>
  <c r="L146" i="4" s="1"/>
  <c r="A147" i="4"/>
  <c r="B147" i="4" s="1"/>
  <c r="C147" i="4"/>
  <c r="D147" i="4"/>
  <c r="E147" i="4" s="1"/>
  <c r="F147" i="4"/>
  <c r="H147" i="4"/>
  <c r="J147" i="4"/>
  <c r="K147" i="4"/>
  <c r="L147" i="4" s="1"/>
  <c r="A148" i="4"/>
  <c r="B148" i="4" s="1"/>
  <c r="C148" i="4"/>
  <c r="D148" i="4"/>
  <c r="E148" i="4" s="1"/>
  <c r="F148" i="4"/>
  <c r="H148" i="4"/>
  <c r="J148" i="4"/>
  <c r="K148" i="4"/>
  <c r="L148" i="4" s="1"/>
  <c r="A149" i="4"/>
  <c r="B149" i="4" s="1"/>
  <c r="C149" i="4"/>
  <c r="D149" i="4"/>
  <c r="E149" i="4" s="1"/>
  <c r="F149" i="4"/>
  <c r="H149" i="4"/>
  <c r="J149" i="4"/>
  <c r="K149" i="4"/>
  <c r="L149" i="4" s="1"/>
  <c r="A150" i="4"/>
  <c r="B150" i="4" s="1"/>
  <c r="C150" i="4"/>
  <c r="D150" i="4"/>
  <c r="E150" i="4" s="1"/>
  <c r="F150" i="4"/>
  <c r="H150" i="4"/>
  <c r="J150" i="4"/>
  <c r="K150" i="4"/>
  <c r="L150" i="4" s="1"/>
  <c r="A151" i="4"/>
  <c r="B151" i="4" s="1"/>
  <c r="C151" i="4"/>
  <c r="D151" i="4"/>
  <c r="E151" i="4" s="1"/>
  <c r="F151" i="4"/>
  <c r="H151" i="4"/>
  <c r="J151" i="4"/>
  <c r="K151" i="4"/>
  <c r="L151" i="4" s="1"/>
  <c r="A152" i="4"/>
  <c r="B152" i="4" s="1"/>
  <c r="C152" i="4"/>
  <c r="D152" i="4"/>
  <c r="E152" i="4" s="1"/>
  <c r="F152" i="4"/>
  <c r="H152" i="4"/>
  <c r="J152" i="4"/>
  <c r="K152" i="4"/>
  <c r="L152" i="4" s="1"/>
  <c r="A153" i="4"/>
  <c r="B153" i="4" s="1"/>
  <c r="C153" i="4"/>
  <c r="D153" i="4"/>
  <c r="E153" i="4" s="1"/>
  <c r="F153" i="4"/>
  <c r="H153" i="4"/>
  <c r="J153" i="4"/>
  <c r="K153" i="4"/>
  <c r="L153" i="4" s="1"/>
  <c r="A154" i="4"/>
  <c r="B154" i="4" s="1"/>
  <c r="C154" i="4"/>
  <c r="D154" i="4"/>
  <c r="E154" i="4" s="1"/>
  <c r="F154" i="4"/>
  <c r="H154" i="4"/>
  <c r="J154" i="4"/>
  <c r="K154" i="4"/>
  <c r="L154" i="4" s="1"/>
  <c r="A155" i="4"/>
  <c r="B155" i="4" s="1"/>
  <c r="C155" i="4"/>
  <c r="D155" i="4"/>
  <c r="E155" i="4" s="1"/>
  <c r="F155" i="4"/>
  <c r="H155" i="4"/>
  <c r="J155" i="4"/>
  <c r="K155" i="4"/>
  <c r="L155" i="4" s="1"/>
  <c r="A156" i="4"/>
  <c r="B156" i="4" s="1"/>
  <c r="C156" i="4"/>
  <c r="D156" i="4"/>
  <c r="E156" i="4" s="1"/>
  <c r="F156" i="4"/>
  <c r="H156" i="4"/>
  <c r="J156" i="4"/>
  <c r="K156" i="4"/>
  <c r="L156" i="4" s="1"/>
  <c r="A157" i="4"/>
  <c r="B157" i="4" s="1"/>
  <c r="C157" i="4"/>
  <c r="D157" i="4"/>
  <c r="E157" i="4" s="1"/>
  <c r="F157" i="4"/>
  <c r="H157" i="4"/>
  <c r="J157" i="4"/>
  <c r="K157" i="4"/>
  <c r="L157" i="4" s="1"/>
  <c r="A158" i="4"/>
  <c r="B158" i="4" s="1"/>
  <c r="C158" i="4"/>
  <c r="D158" i="4"/>
  <c r="E158" i="4" s="1"/>
  <c r="F158" i="4"/>
  <c r="H158" i="4"/>
  <c r="J158" i="4"/>
  <c r="K158" i="4"/>
  <c r="L158" i="4" s="1"/>
  <c r="A159" i="4"/>
  <c r="B159" i="4" s="1"/>
  <c r="C159" i="4"/>
  <c r="D159" i="4"/>
  <c r="E159" i="4" s="1"/>
  <c r="F159" i="4"/>
  <c r="H159" i="4"/>
  <c r="J159" i="4"/>
  <c r="K159" i="4"/>
  <c r="L159" i="4" s="1"/>
  <c r="A160" i="4"/>
  <c r="B160" i="4" s="1"/>
  <c r="C160" i="4"/>
  <c r="D160" i="4"/>
  <c r="E160" i="4" s="1"/>
  <c r="F160" i="4"/>
  <c r="H160" i="4"/>
  <c r="J160" i="4"/>
  <c r="K160" i="4"/>
  <c r="L160" i="4" s="1"/>
  <c r="A161" i="4"/>
  <c r="B161" i="4" s="1"/>
  <c r="C161" i="4"/>
  <c r="D161" i="4"/>
  <c r="E161" i="4" s="1"/>
  <c r="F161" i="4"/>
  <c r="H161" i="4"/>
  <c r="J161" i="4"/>
  <c r="K161" i="4"/>
  <c r="L161" i="4" s="1"/>
  <c r="A162" i="4"/>
  <c r="B162" i="4" s="1"/>
  <c r="C162" i="4"/>
  <c r="D162" i="4"/>
  <c r="E162" i="4" s="1"/>
  <c r="F162" i="4"/>
  <c r="H162" i="4"/>
  <c r="J162" i="4"/>
  <c r="K162" i="4"/>
  <c r="L162" i="4" s="1"/>
  <c r="A163" i="4"/>
  <c r="B163" i="4" s="1"/>
  <c r="C163" i="4"/>
  <c r="D163" i="4"/>
  <c r="E163" i="4" s="1"/>
  <c r="F163" i="4"/>
  <c r="H163" i="4"/>
  <c r="J163" i="4"/>
  <c r="K163" i="4"/>
  <c r="L163" i="4" s="1"/>
  <c r="A164" i="4"/>
  <c r="B164" i="4" s="1"/>
  <c r="C164" i="4"/>
  <c r="D164" i="4"/>
  <c r="E164" i="4" s="1"/>
  <c r="F164" i="4"/>
  <c r="H164" i="4"/>
  <c r="J164" i="4"/>
  <c r="K164" i="4"/>
  <c r="L164" i="4" s="1"/>
  <c r="A165" i="4"/>
  <c r="B165" i="4" s="1"/>
  <c r="C165" i="4"/>
  <c r="D165" i="4"/>
  <c r="E165" i="4" s="1"/>
  <c r="F165" i="4"/>
  <c r="H165" i="4"/>
  <c r="J165" i="4"/>
  <c r="K165" i="4"/>
  <c r="L165" i="4" s="1"/>
  <c r="A166" i="4"/>
  <c r="B166" i="4" s="1"/>
  <c r="C166" i="4"/>
  <c r="D166" i="4"/>
  <c r="E166" i="4" s="1"/>
  <c r="F166" i="4"/>
  <c r="H166" i="4"/>
  <c r="J166" i="4"/>
  <c r="K166" i="4"/>
  <c r="L166" i="4" s="1"/>
  <c r="A167" i="4"/>
  <c r="B167" i="4" s="1"/>
  <c r="C167" i="4"/>
  <c r="D167" i="4"/>
  <c r="E167" i="4" s="1"/>
  <c r="F167" i="4"/>
  <c r="H167" i="4"/>
  <c r="J167" i="4"/>
  <c r="K167" i="4"/>
  <c r="L167" i="4" s="1"/>
  <c r="A168" i="4"/>
  <c r="B168" i="4" s="1"/>
  <c r="C168" i="4"/>
  <c r="D168" i="4"/>
  <c r="E168" i="4" s="1"/>
  <c r="F168" i="4"/>
  <c r="H168" i="4"/>
  <c r="J168" i="4"/>
  <c r="K168" i="4"/>
  <c r="L168" i="4" s="1"/>
  <c r="A169" i="4"/>
  <c r="B169" i="4" s="1"/>
  <c r="C169" i="4"/>
  <c r="D169" i="4"/>
  <c r="E169" i="4" s="1"/>
  <c r="F169" i="4"/>
  <c r="H169" i="4"/>
  <c r="J169" i="4"/>
  <c r="K169" i="4"/>
  <c r="L169" i="4" s="1"/>
  <c r="A170" i="4"/>
  <c r="B170" i="4" s="1"/>
  <c r="C170" i="4"/>
  <c r="D170" i="4"/>
  <c r="E170" i="4" s="1"/>
  <c r="F170" i="4"/>
  <c r="H170" i="4"/>
  <c r="J170" i="4"/>
  <c r="K170" i="4"/>
  <c r="L170" i="4" s="1"/>
  <c r="A171" i="4"/>
  <c r="B171" i="4" s="1"/>
  <c r="C171" i="4"/>
  <c r="D171" i="4"/>
  <c r="E171" i="4" s="1"/>
  <c r="F171" i="4"/>
  <c r="H171" i="4"/>
  <c r="J171" i="4"/>
  <c r="K171" i="4"/>
  <c r="L171" i="4" s="1"/>
  <c r="A172" i="4"/>
  <c r="B172" i="4" s="1"/>
  <c r="C172" i="4"/>
  <c r="D172" i="4"/>
  <c r="E172" i="4" s="1"/>
  <c r="F172" i="4"/>
  <c r="H172" i="4"/>
  <c r="J172" i="4"/>
  <c r="K172" i="4"/>
  <c r="L172" i="4" s="1"/>
  <c r="A173" i="4"/>
  <c r="B173" i="4" s="1"/>
  <c r="C173" i="4"/>
  <c r="D173" i="4"/>
  <c r="E173" i="4" s="1"/>
  <c r="F173" i="4"/>
  <c r="H173" i="4"/>
  <c r="J173" i="4"/>
  <c r="K173" i="4"/>
  <c r="L173" i="4" s="1"/>
  <c r="A174" i="4"/>
  <c r="B174" i="4" s="1"/>
  <c r="C174" i="4"/>
  <c r="D174" i="4"/>
  <c r="E174" i="4" s="1"/>
  <c r="F174" i="4"/>
  <c r="H174" i="4"/>
  <c r="J174" i="4"/>
  <c r="K174" i="4"/>
  <c r="L174" i="4" s="1"/>
  <c r="A175" i="4"/>
  <c r="B175" i="4" s="1"/>
  <c r="C175" i="4"/>
  <c r="D175" i="4"/>
  <c r="E175" i="4" s="1"/>
  <c r="F175" i="4"/>
  <c r="H175" i="4"/>
  <c r="J175" i="4"/>
  <c r="K175" i="4"/>
  <c r="L175" i="4" s="1"/>
  <c r="A176" i="4"/>
  <c r="B176" i="4" s="1"/>
  <c r="C176" i="4"/>
  <c r="D176" i="4"/>
  <c r="E176" i="4" s="1"/>
  <c r="F176" i="4"/>
  <c r="H176" i="4"/>
  <c r="J176" i="4"/>
  <c r="K176" i="4"/>
  <c r="L176" i="4" s="1"/>
  <c r="A177" i="4"/>
  <c r="B177" i="4" s="1"/>
  <c r="C177" i="4"/>
  <c r="D177" i="4"/>
  <c r="E177" i="4" s="1"/>
  <c r="F177" i="4"/>
  <c r="H177" i="4"/>
  <c r="J177" i="4"/>
  <c r="K177" i="4"/>
  <c r="L177" i="4" s="1"/>
  <c r="A178" i="4"/>
  <c r="B178" i="4" s="1"/>
  <c r="C178" i="4"/>
  <c r="D178" i="4"/>
  <c r="E178" i="4" s="1"/>
  <c r="F178" i="4"/>
  <c r="H178" i="4"/>
  <c r="J178" i="4"/>
  <c r="K178" i="4"/>
  <c r="L178" i="4" s="1"/>
  <c r="A179" i="4"/>
  <c r="B179" i="4" s="1"/>
  <c r="C179" i="4"/>
  <c r="D179" i="4"/>
  <c r="E179" i="4" s="1"/>
  <c r="F179" i="4"/>
  <c r="H179" i="4"/>
  <c r="J179" i="4"/>
  <c r="K179" i="4"/>
  <c r="L179" i="4" s="1"/>
  <c r="A180" i="4"/>
  <c r="B180" i="4" s="1"/>
  <c r="C180" i="4"/>
  <c r="D180" i="4"/>
  <c r="E180" i="4" s="1"/>
  <c r="F180" i="4"/>
  <c r="H180" i="4"/>
  <c r="J180" i="4"/>
  <c r="K180" i="4"/>
  <c r="L180" i="4" s="1"/>
  <c r="A181" i="4"/>
  <c r="B181" i="4" s="1"/>
  <c r="C181" i="4"/>
  <c r="D181" i="4"/>
  <c r="E181" i="4" s="1"/>
  <c r="F181" i="4"/>
  <c r="H181" i="4"/>
  <c r="J181" i="4"/>
  <c r="K181" i="4"/>
  <c r="L181" i="4" s="1"/>
  <c r="A182" i="4"/>
  <c r="B182" i="4" s="1"/>
  <c r="C182" i="4"/>
  <c r="D182" i="4"/>
  <c r="E182" i="4" s="1"/>
  <c r="F182" i="4"/>
  <c r="H182" i="4"/>
  <c r="J182" i="4"/>
  <c r="K182" i="4"/>
  <c r="L182" i="4" s="1"/>
  <c r="A183" i="4"/>
  <c r="B183" i="4" s="1"/>
  <c r="C183" i="4"/>
  <c r="D183" i="4"/>
  <c r="E183" i="4" s="1"/>
  <c r="F183" i="4"/>
  <c r="H183" i="4"/>
  <c r="J183" i="4"/>
  <c r="K183" i="4"/>
  <c r="L183" i="4" s="1"/>
  <c r="A184" i="4"/>
  <c r="B184" i="4" s="1"/>
  <c r="C184" i="4"/>
  <c r="D184" i="4"/>
  <c r="E184" i="4" s="1"/>
  <c r="F184" i="4"/>
  <c r="H184" i="4"/>
  <c r="J184" i="4"/>
  <c r="K184" i="4"/>
  <c r="L184" i="4" s="1"/>
  <c r="A185" i="4"/>
  <c r="B185" i="4" s="1"/>
  <c r="C185" i="4"/>
  <c r="D185" i="4"/>
  <c r="E185" i="4" s="1"/>
  <c r="F185" i="4"/>
  <c r="H185" i="4"/>
  <c r="J185" i="4"/>
  <c r="K185" i="4"/>
  <c r="L185" i="4" s="1"/>
  <c r="A186" i="4"/>
  <c r="B186" i="4" s="1"/>
  <c r="C186" i="4"/>
  <c r="D186" i="4"/>
  <c r="E186" i="4" s="1"/>
  <c r="F186" i="4"/>
  <c r="H186" i="4"/>
  <c r="J186" i="4"/>
  <c r="K186" i="4"/>
  <c r="L186" i="4" s="1"/>
  <c r="A187" i="4"/>
  <c r="B187" i="4" s="1"/>
  <c r="C187" i="4"/>
  <c r="D187" i="4"/>
  <c r="E187" i="4" s="1"/>
  <c r="F187" i="4"/>
  <c r="H187" i="4"/>
  <c r="J187" i="4"/>
  <c r="K187" i="4"/>
  <c r="L187" i="4" s="1"/>
  <c r="A188" i="4"/>
  <c r="B188" i="4" s="1"/>
  <c r="C188" i="4"/>
  <c r="D188" i="4"/>
  <c r="E188" i="4" s="1"/>
  <c r="F188" i="4"/>
  <c r="H188" i="4"/>
  <c r="J188" i="4"/>
  <c r="K188" i="4"/>
  <c r="L188" i="4" s="1"/>
  <c r="A189" i="4"/>
  <c r="B189" i="4" s="1"/>
  <c r="C189" i="4"/>
  <c r="D189" i="4"/>
  <c r="E189" i="4" s="1"/>
  <c r="F189" i="4"/>
  <c r="H189" i="4"/>
  <c r="J189" i="4"/>
  <c r="K189" i="4"/>
  <c r="L189" i="4" s="1"/>
  <c r="A190" i="4"/>
  <c r="B190" i="4" s="1"/>
  <c r="C190" i="4"/>
  <c r="D190" i="4"/>
  <c r="E190" i="4" s="1"/>
  <c r="F190" i="4"/>
  <c r="H190" i="4"/>
  <c r="J190" i="4"/>
  <c r="K190" i="4"/>
  <c r="L190" i="4" s="1"/>
  <c r="A191" i="4"/>
  <c r="B191" i="4" s="1"/>
  <c r="C191" i="4"/>
  <c r="D191" i="4"/>
  <c r="E191" i="4" s="1"/>
  <c r="F191" i="4"/>
  <c r="H191" i="4"/>
  <c r="J191" i="4"/>
  <c r="K191" i="4"/>
  <c r="L191" i="4" s="1"/>
  <c r="A192" i="4"/>
  <c r="B192" i="4" s="1"/>
  <c r="C192" i="4"/>
  <c r="D192" i="4"/>
  <c r="E192" i="4" s="1"/>
  <c r="F192" i="4"/>
  <c r="H192" i="4"/>
  <c r="J192" i="4"/>
  <c r="K192" i="4"/>
  <c r="L192" i="4" s="1"/>
  <c r="A193" i="4"/>
  <c r="B193" i="4" s="1"/>
  <c r="C193" i="4"/>
  <c r="D193" i="4"/>
  <c r="E193" i="4" s="1"/>
  <c r="F193" i="4"/>
  <c r="H193" i="4"/>
  <c r="J193" i="4"/>
  <c r="K193" i="4"/>
  <c r="L193" i="4" s="1"/>
  <c r="A194" i="4"/>
  <c r="B194" i="4" s="1"/>
  <c r="C194" i="4"/>
  <c r="D194" i="4"/>
  <c r="E194" i="4" s="1"/>
  <c r="F194" i="4"/>
  <c r="H194" i="4"/>
  <c r="J194" i="4"/>
  <c r="K194" i="4"/>
  <c r="L194" i="4" s="1"/>
  <c r="A195" i="4"/>
  <c r="B195" i="4" s="1"/>
  <c r="C195" i="4"/>
  <c r="D195" i="4"/>
  <c r="E195" i="4" s="1"/>
  <c r="F195" i="4"/>
  <c r="H195" i="4"/>
  <c r="J195" i="4"/>
  <c r="K195" i="4"/>
  <c r="L195" i="4" s="1"/>
  <c r="A196" i="4"/>
  <c r="B196" i="4" s="1"/>
  <c r="C196" i="4"/>
  <c r="D196" i="4"/>
  <c r="E196" i="4" s="1"/>
  <c r="F196" i="4"/>
  <c r="H196" i="4"/>
  <c r="J196" i="4"/>
  <c r="K196" i="4"/>
  <c r="L196" i="4" s="1"/>
  <c r="A197" i="4"/>
  <c r="B197" i="4" s="1"/>
  <c r="C197" i="4"/>
  <c r="D197" i="4"/>
  <c r="E197" i="4" s="1"/>
  <c r="F197" i="4"/>
  <c r="H197" i="4"/>
  <c r="J197" i="4"/>
  <c r="K197" i="4"/>
  <c r="L197" i="4" s="1"/>
  <c r="A198" i="4"/>
  <c r="B198" i="4" s="1"/>
  <c r="C198" i="4"/>
  <c r="D198" i="4"/>
  <c r="E198" i="4" s="1"/>
  <c r="F198" i="4"/>
  <c r="H198" i="4"/>
  <c r="J198" i="4"/>
  <c r="K198" i="4"/>
  <c r="L198" i="4" s="1"/>
  <c r="A199" i="4"/>
  <c r="B199" i="4" s="1"/>
  <c r="C199" i="4"/>
  <c r="D199" i="4"/>
  <c r="E199" i="4" s="1"/>
  <c r="F199" i="4"/>
  <c r="H199" i="4"/>
  <c r="J199" i="4"/>
  <c r="K199" i="4"/>
  <c r="L199" i="4" s="1"/>
  <c r="A200" i="4"/>
  <c r="B200" i="4" s="1"/>
  <c r="C200" i="4"/>
  <c r="D200" i="4"/>
  <c r="E200" i="4" s="1"/>
  <c r="F200" i="4"/>
  <c r="H200" i="4"/>
  <c r="J200" i="4"/>
  <c r="K200" i="4"/>
  <c r="L200" i="4" s="1"/>
  <c r="A201" i="4"/>
  <c r="B201" i="4" s="1"/>
  <c r="C201" i="4"/>
  <c r="D201" i="4"/>
  <c r="E201" i="4" s="1"/>
  <c r="F201" i="4"/>
  <c r="H201" i="4"/>
  <c r="J201" i="4"/>
  <c r="K201" i="4"/>
  <c r="L201" i="4" s="1"/>
  <c r="A202" i="4"/>
  <c r="B202" i="4" s="1"/>
  <c r="C202" i="4"/>
  <c r="D202" i="4"/>
  <c r="E202" i="4" s="1"/>
  <c r="F202" i="4"/>
  <c r="H202" i="4"/>
  <c r="J202" i="4"/>
  <c r="K202" i="4"/>
  <c r="L202" i="4" s="1"/>
  <c r="A203" i="4"/>
  <c r="B203" i="4" s="1"/>
  <c r="C203" i="4"/>
  <c r="D203" i="4"/>
  <c r="E203" i="4" s="1"/>
  <c r="F203" i="4"/>
  <c r="H203" i="4"/>
  <c r="J203" i="4"/>
  <c r="K203" i="4"/>
  <c r="L203" i="4" s="1"/>
  <c r="A204" i="4"/>
  <c r="B204" i="4" s="1"/>
  <c r="C204" i="4"/>
  <c r="D204" i="4"/>
  <c r="E204" i="4" s="1"/>
  <c r="F204" i="4"/>
  <c r="H204" i="4"/>
  <c r="J204" i="4"/>
  <c r="K204" i="4"/>
  <c r="L204" i="4" s="1"/>
  <c r="A205" i="4"/>
  <c r="B205" i="4" s="1"/>
  <c r="C205" i="4"/>
  <c r="D205" i="4"/>
  <c r="E205" i="4" s="1"/>
  <c r="F205" i="4"/>
  <c r="H205" i="4"/>
  <c r="J205" i="4"/>
  <c r="K205" i="4"/>
  <c r="L205" i="4" s="1"/>
  <c r="A206" i="4"/>
  <c r="B206" i="4" s="1"/>
  <c r="C206" i="4"/>
  <c r="D206" i="4"/>
  <c r="E206" i="4" s="1"/>
  <c r="F206" i="4"/>
  <c r="H206" i="4"/>
  <c r="J206" i="4"/>
  <c r="K206" i="4"/>
  <c r="L206" i="4" s="1"/>
  <c r="A207" i="4"/>
  <c r="B207" i="4" s="1"/>
  <c r="C207" i="4"/>
  <c r="D207" i="4"/>
  <c r="E207" i="4" s="1"/>
  <c r="F207" i="4"/>
  <c r="H207" i="4"/>
  <c r="J207" i="4"/>
  <c r="K207" i="4"/>
  <c r="L207" i="4" s="1"/>
  <c r="A208" i="4"/>
  <c r="B208" i="4" s="1"/>
  <c r="C208" i="4"/>
  <c r="D208" i="4"/>
  <c r="E208" i="4" s="1"/>
  <c r="F208" i="4"/>
  <c r="H208" i="4"/>
  <c r="J208" i="4"/>
  <c r="K208" i="4"/>
  <c r="L208" i="4" s="1"/>
  <c r="A209" i="4"/>
  <c r="B209" i="4" s="1"/>
  <c r="C209" i="4"/>
  <c r="D209" i="4"/>
  <c r="E209" i="4" s="1"/>
  <c r="F209" i="4"/>
  <c r="H209" i="4"/>
  <c r="J209" i="4"/>
  <c r="K209" i="4"/>
  <c r="L209" i="4" s="1"/>
  <c r="A210" i="4"/>
  <c r="B210" i="4" s="1"/>
  <c r="C210" i="4"/>
  <c r="D210" i="4"/>
  <c r="E210" i="4" s="1"/>
  <c r="F210" i="4"/>
  <c r="H210" i="4"/>
  <c r="J210" i="4"/>
  <c r="K210" i="4"/>
  <c r="L210" i="4" s="1"/>
  <c r="A211" i="4"/>
  <c r="B211" i="4" s="1"/>
  <c r="C211" i="4"/>
  <c r="D211" i="4"/>
  <c r="E211" i="4" s="1"/>
  <c r="F211" i="4"/>
  <c r="H211" i="4"/>
  <c r="J211" i="4"/>
  <c r="K211" i="4"/>
  <c r="L211" i="4" s="1"/>
  <c r="A212" i="4"/>
  <c r="B212" i="4" s="1"/>
  <c r="C212" i="4"/>
  <c r="D212" i="4"/>
  <c r="E212" i="4" s="1"/>
  <c r="F212" i="4"/>
  <c r="H212" i="4"/>
  <c r="J212" i="4"/>
  <c r="K212" i="4"/>
  <c r="L212" i="4" s="1"/>
  <c r="A213" i="4"/>
  <c r="B213" i="4" s="1"/>
  <c r="C213" i="4"/>
  <c r="D213" i="4"/>
  <c r="E213" i="4" s="1"/>
  <c r="F213" i="4"/>
  <c r="H213" i="4"/>
  <c r="J213" i="4"/>
  <c r="K213" i="4"/>
  <c r="L213" i="4" s="1"/>
  <c r="A214" i="4"/>
  <c r="B214" i="4" s="1"/>
  <c r="C214" i="4"/>
  <c r="D214" i="4"/>
  <c r="E214" i="4" s="1"/>
  <c r="F214" i="4"/>
  <c r="H214" i="4"/>
  <c r="J214" i="4"/>
  <c r="K214" i="4"/>
  <c r="L214" i="4" s="1"/>
  <c r="A215" i="4"/>
  <c r="B215" i="4" s="1"/>
  <c r="C215" i="4"/>
  <c r="D215" i="4"/>
  <c r="E215" i="4" s="1"/>
  <c r="F215" i="4"/>
  <c r="H215" i="4"/>
  <c r="J215" i="4"/>
  <c r="K215" i="4"/>
  <c r="L215" i="4" s="1"/>
  <c r="A216" i="4"/>
  <c r="B216" i="4" s="1"/>
  <c r="C216" i="4"/>
  <c r="D216" i="4"/>
  <c r="E216" i="4" s="1"/>
  <c r="F216" i="4"/>
  <c r="H216" i="4"/>
  <c r="J216" i="4"/>
  <c r="K216" i="4"/>
  <c r="L216" i="4" s="1"/>
  <c r="A217" i="4"/>
  <c r="B217" i="4" s="1"/>
  <c r="C217" i="4"/>
  <c r="D217" i="4"/>
  <c r="E217" i="4" s="1"/>
  <c r="F217" i="4"/>
  <c r="H217" i="4"/>
  <c r="J217" i="4"/>
  <c r="K217" i="4"/>
  <c r="L217" i="4" s="1"/>
  <c r="A218" i="4"/>
  <c r="B218" i="4" s="1"/>
  <c r="C218" i="4"/>
  <c r="D218" i="4"/>
  <c r="E218" i="4" s="1"/>
  <c r="F218" i="4"/>
  <c r="H218" i="4"/>
  <c r="J218" i="4"/>
  <c r="K218" i="4"/>
  <c r="L218" i="4" s="1"/>
  <c r="A219" i="4"/>
  <c r="B219" i="4" s="1"/>
  <c r="C219" i="4"/>
  <c r="D219" i="4"/>
  <c r="E219" i="4" s="1"/>
  <c r="F219" i="4"/>
  <c r="H219" i="4"/>
  <c r="J219" i="4"/>
  <c r="K219" i="4"/>
  <c r="L219" i="4" s="1"/>
  <c r="A220" i="4"/>
  <c r="B220" i="4" s="1"/>
  <c r="C220" i="4"/>
  <c r="D220" i="4"/>
  <c r="E220" i="4" s="1"/>
  <c r="F220" i="4"/>
  <c r="H220" i="4"/>
  <c r="J220" i="4"/>
  <c r="K220" i="4"/>
  <c r="L220" i="4" s="1"/>
  <c r="A221" i="4"/>
  <c r="B221" i="4" s="1"/>
  <c r="C221" i="4"/>
  <c r="D221" i="4"/>
  <c r="E221" i="4" s="1"/>
  <c r="F221" i="4"/>
  <c r="H221" i="4"/>
  <c r="J221" i="4"/>
  <c r="K221" i="4"/>
  <c r="L221" i="4" s="1"/>
  <c r="A222" i="4"/>
  <c r="B222" i="4" s="1"/>
  <c r="C222" i="4"/>
  <c r="D222" i="4"/>
  <c r="E222" i="4" s="1"/>
  <c r="F222" i="4"/>
  <c r="H222" i="4"/>
  <c r="J222" i="4"/>
  <c r="K222" i="4"/>
  <c r="L222" i="4" s="1"/>
  <c r="A223" i="4"/>
  <c r="B223" i="4" s="1"/>
  <c r="C223" i="4"/>
  <c r="D223" i="4"/>
  <c r="E223" i="4" s="1"/>
  <c r="F223" i="4"/>
  <c r="H223" i="4"/>
  <c r="J223" i="4"/>
  <c r="K223" i="4"/>
  <c r="L223" i="4" s="1"/>
  <c r="A224" i="4"/>
  <c r="B224" i="4" s="1"/>
  <c r="C224" i="4"/>
  <c r="D224" i="4"/>
  <c r="E224" i="4" s="1"/>
  <c r="F224" i="4"/>
  <c r="H224" i="4"/>
  <c r="J224" i="4"/>
  <c r="K224" i="4"/>
  <c r="L224" i="4" s="1"/>
  <c r="A225" i="4"/>
  <c r="B225" i="4" s="1"/>
  <c r="C225" i="4"/>
  <c r="D225" i="4"/>
  <c r="E225" i="4" s="1"/>
  <c r="F225" i="4"/>
  <c r="H225" i="4"/>
  <c r="J225" i="4"/>
  <c r="K225" i="4"/>
  <c r="L225" i="4" s="1"/>
  <c r="A226" i="4"/>
  <c r="B226" i="4" s="1"/>
  <c r="C226" i="4"/>
  <c r="D226" i="4"/>
  <c r="E226" i="4" s="1"/>
  <c r="F226" i="4"/>
  <c r="H226" i="4"/>
  <c r="J226" i="4"/>
  <c r="K226" i="4"/>
  <c r="L226" i="4" s="1"/>
  <c r="A227" i="4"/>
  <c r="B227" i="4" s="1"/>
  <c r="C227" i="4"/>
  <c r="D227" i="4"/>
  <c r="E227" i="4" s="1"/>
  <c r="F227" i="4"/>
  <c r="H227" i="4"/>
  <c r="J227" i="4"/>
  <c r="K227" i="4"/>
  <c r="L227" i="4" s="1"/>
  <c r="A228" i="4"/>
  <c r="B228" i="4" s="1"/>
  <c r="C228" i="4"/>
  <c r="D228" i="4"/>
  <c r="E228" i="4" s="1"/>
  <c r="F228" i="4"/>
  <c r="H228" i="4"/>
  <c r="J228" i="4"/>
  <c r="K228" i="4"/>
  <c r="L228" i="4" s="1"/>
  <c r="A229" i="4"/>
  <c r="B229" i="4" s="1"/>
  <c r="C229" i="4"/>
  <c r="D229" i="4"/>
  <c r="E229" i="4" s="1"/>
  <c r="F229" i="4"/>
  <c r="H229" i="4"/>
  <c r="J229" i="4"/>
  <c r="K229" i="4"/>
  <c r="L229" i="4" s="1"/>
  <c r="A230" i="4"/>
  <c r="B230" i="4" s="1"/>
  <c r="C230" i="4"/>
  <c r="D230" i="4"/>
  <c r="E230" i="4" s="1"/>
  <c r="F230" i="4"/>
  <c r="H230" i="4"/>
  <c r="J230" i="4"/>
  <c r="K230" i="4"/>
  <c r="L230" i="4" s="1"/>
  <c r="A231" i="4"/>
  <c r="B231" i="4" s="1"/>
  <c r="C231" i="4"/>
  <c r="D231" i="4"/>
  <c r="E231" i="4" s="1"/>
  <c r="F231" i="4"/>
  <c r="H231" i="4"/>
  <c r="J231" i="4"/>
  <c r="K231" i="4"/>
  <c r="L231" i="4" s="1"/>
  <c r="A232" i="4"/>
  <c r="B232" i="4" s="1"/>
  <c r="C232" i="4"/>
  <c r="D232" i="4"/>
  <c r="E232" i="4" s="1"/>
  <c r="F232" i="4"/>
  <c r="H232" i="4"/>
  <c r="J232" i="4"/>
  <c r="K232" i="4"/>
  <c r="L232" i="4" s="1"/>
  <c r="A233" i="4"/>
  <c r="B233" i="4" s="1"/>
  <c r="C233" i="4"/>
  <c r="D233" i="4"/>
  <c r="E233" i="4" s="1"/>
  <c r="F233" i="4"/>
  <c r="H233" i="4"/>
  <c r="J233" i="4"/>
  <c r="K233" i="4"/>
  <c r="L233" i="4" s="1"/>
  <c r="A234" i="4"/>
  <c r="B234" i="4" s="1"/>
  <c r="C234" i="4"/>
  <c r="D234" i="4"/>
  <c r="E234" i="4" s="1"/>
  <c r="F234" i="4"/>
  <c r="H234" i="4"/>
  <c r="J234" i="4"/>
  <c r="K234" i="4"/>
  <c r="L234" i="4" s="1"/>
  <c r="A235" i="4"/>
  <c r="B235" i="4" s="1"/>
  <c r="C235" i="4"/>
  <c r="D235" i="4"/>
  <c r="E235" i="4" s="1"/>
  <c r="F235" i="4"/>
  <c r="H235" i="4"/>
  <c r="J235" i="4"/>
  <c r="K235" i="4"/>
  <c r="L235" i="4" s="1"/>
  <c r="A236" i="4"/>
  <c r="B236" i="4" s="1"/>
  <c r="C236" i="4"/>
  <c r="D236" i="4"/>
  <c r="E236" i="4" s="1"/>
  <c r="F236" i="4"/>
  <c r="H236" i="4"/>
  <c r="J236" i="4"/>
  <c r="K236" i="4"/>
  <c r="L236" i="4" s="1"/>
  <c r="A237" i="4"/>
  <c r="B237" i="4" s="1"/>
  <c r="C237" i="4"/>
  <c r="D237" i="4"/>
  <c r="E237" i="4" s="1"/>
  <c r="F237" i="4"/>
  <c r="H237" i="4"/>
  <c r="J237" i="4"/>
  <c r="K237" i="4"/>
  <c r="L237" i="4" s="1"/>
  <c r="A238" i="4"/>
  <c r="B238" i="4" s="1"/>
  <c r="C238" i="4"/>
  <c r="D238" i="4"/>
  <c r="E238" i="4" s="1"/>
  <c r="F238" i="4"/>
  <c r="H238" i="4"/>
  <c r="J238" i="4"/>
  <c r="K238" i="4"/>
  <c r="L238" i="4" s="1"/>
  <c r="A239" i="4"/>
  <c r="B239" i="4" s="1"/>
  <c r="C239" i="4"/>
  <c r="D239" i="4"/>
  <c r="E239" i="4" s="1"/>
  <c r="F239" i="4"/>
  <c r="H239" i="4"/>
  <c r="J239" i="4"/>
  <c r="K239" i="4"/>
  <c r="L239" i="4" s="1"/>
  <c r="A240" i="4"/>
  <c r="B240" i="4" s="1"/>
  <c r="C240" i="4"/>
  <c r="D240" i="4"/>
  <c r="E240" i="4" s="1"/>
  <c r="F240" i="4"/>
  <c r="H240" i="4"/>
  <c r="J240" i="4"/>
  <c r="K240" i="4"/>
  <c r="L240" i="4" s="1"/>
  <c r="A241" i="4"/>
  <c r="B241" i="4" s="1"/>
  <c r="C241" i="4"/>
  <c r="D241" i="4"/>
  <c r="E241" i="4" s="1"/>
  <c r="F241" i="4"/>
  <c r="H241" i="4"/>
  <c r="J241" i="4"/>
  <c r="K241" i="4"/>
  <c r="L241" i="4" s="1"/>
  <c r="A242" i="4"/>
  <c r="B242" i="4" s="1"/>
  <c r="C242" i="4"/>
  <c r="D242" i="4"/>
  <c r="E242" i="4" s="1"/>
  <c r="F242" i="4"/>
  <c r="H242" i="4"/>
  <c r="J242" i="4"/>
  <c r="K242" i="4"/>
  <c r="L242" i="4" s="1"/>
  <c r="A243" i="4"/>
  <c r="B243" i="4" s="1"/>
  <c r="C243" i="4"/>
  <c r="D243" i="4"/>
  <c r="E243" i="4" s="1"/>
  <c r="F243" i="4"/>
  <c r="H243" i="4"/>
  <c r="J243" i="4"/>
  <c r="K243" i="4"/>
  <c r="L243" i="4" s="1"/>
  <c r="A244" i="4"/>
  <c r="B244" i="4" s="1"/>
  <c r="C244" i="4"/>
  <c r="D244" i="4"/>
  <c r="E244" i="4" s="1"/>
  <c r="F244" i="4"/>
  <c r="H244" i="4"/>
  <c r="J244" i="4"/>
  <c r="K244" i="4"/>
  <c r="L244" i="4" s="1"/>
  <c r="A245" i="4"/>
  <c r="B245" i="4" s="1"/>
  <c r="C245" i="4"/>
  <c r="D245" i="4"/>
  <c r="E245" i="4" s="1"/>
  <c r="F245" i="4"/>
  <c r="H245" i="4"/>
  <c r="J245" i="4"/>
  <c r="K245" i="4"/>
  <c r="L245" i="4" s="1"/>
  <c r="A246" i="4"/>
  <c r="B246" i="4" s="1"/>
  <c r="C246" i="4"/>
  <c r="D246" i="4"/>
  <c r="E246" i="4" s="1"/>
  <c r="F246" i="4"/>
  <c r="H246" i="4"/>
  <c r="J246" i="4"/>
  <c r="K246" i="4"/>
  <c r="L246" i="4" s="1"/>
  <c r="A247" i="4"/>
  <c r="B247" i="4" s="1"/>
  <c r="C247" i="4"/>
  <c r="D247" i="4"/>
  <c r="E247" i="4" s="1"/>
  <c r="F247" i="4"/>
  <c r="H247" i="4"/>
  <c r="J247" i="4"/>
  <c r="K247" i="4"/>
  <c r="L247" i="4" s="1"/>
  <c r="A248" i="4"/>
  <c r="B248" i="4" s="1"/>
  <c r="C248" i="4"/>
  <c r="D248" i="4"/>
  <c r="E248" i="4" s="1"/>
  <c r="F248" i="4"/>
  <c r="H248" i="4"/>
  <c r="J248" i="4"/>
  <c r="K248" i="4"/>
  <c r="L248" i="4" s="1"/>
  <c r="A249" i="4"/>
  <c r="B249" i="4" s="1"/>
  <c r="C249" i="4"/>
  <c r="D249" i="4"/>
  <c r="E249" i="4" s="1"/>
  <c r="F249" i="4"/>
  <c r="H249" i="4"/>
  <c r="J249" i="4"/>
  <c r="K249" i="4"/>
  <c r="L249" i="4" s="1"/>
  <c r="A250" i="4"/>
  <c r="B250" i="4" s="1"/>
  <c r="C250" i="4"/>
  <c r="D250" i="4"/>
  <c r="E250" i="4" s="1"/>
  <c r="F250" i="4"/>
  <c r="H250" i="4"/>
  <c r="J250" i="4"/>
  <c r="K250" i="4"/>
  <c r="L250" i="4" s="1"/>
  <c r="A251" i="4"/>
  <c r="B251" i="4" s="1"/>
  <c r="C251" i="4"/>
  <c r="D251" i="4"/>
  <c r="E251" i="4" s="1"/>
  <c r="F251" i="4"/>
  <c r="H251" i="4"/>
  <c r="J251" i="4"/>
  <c r="K251" i="4"/>
  <c r="L251" i="4" s="1"/>
  <c r="A252" i="4"/>
  <c r="B252" i="4" s="1"/>
  <c r="C252" i="4"/>
  <c r="D252" i="4"/>
  <c r="E252" i="4" s="1"/>
  <c r="F252" i="4"/>
  <c r="H252" i="4"/>
  <c r="J252" i="4"/>
  <c r="K252" i="4"/>
  <c r="L252" i="4" s="1"/>
  <c r="A253" i="4"/>
  <c r="B253" i="4" s="1"/>
  <c r="C253" i="4"/>
  <c r="D253" i="4"/>
  <c r="E253" i="4" s="1"/>
  <c r="F253" i="4"/>
  <c r="H253" i="4"/>
  <c r="J253" i="4"/>
  <c r="K253" i="4"/>
  <c r="L253" i="4" s="1"/>
  <c r="A254" i="4"/>
  <c r="B254" i="4" s="1"/>
  <c r="C254" i="4"/>
  <c r="D254" i="4"/>
  <c r="E254" i="4" s="1"/>
  <c r="F254" i="4"/>
  <c r="H254" i="4"/>
  <c r="J254" i="4"/>
  <c r="K254" i="4"/>
  <c r="L254" i="4" s="1"/>
  <c r="A255" i="4"/>
  <c r="B255" i="4" s="1"/>
  <c r="C255" i="4"/>
  <c r="D255" i="4"/>
  <c r="E255" i="4" s="1"/>
  <c r="F255" i="4"/>
  <c r="H255" i="4"/>
  <c r="J255" i="4"/>
  <c r="K255" i="4"/>
  <c r="L255" i="4" s="1"/>
  <c r="A256" i="4"/>
  <c r="B256" i="4" s="1"/>
  <c r="C256" i="4"/>
  <c r="D256" i="4"/>
  <c r="E256" i="4" s="1"/>
  <c r="F256" i="4"/>
  <c r="H256" i="4"/>
  <c r="J256" i="4"/>
  <c r="K256" i="4"/>
  <c r="L256" i="4" s="1"/>
  <c r="A257" i="4"/>
  <c r="B257" i="4" s="1"/>
  <c r="C257" i="4"/>
  <c r="D257" i="4"/>
  <c r="E257" i="4" s="1"/>
  <c r="F257" i="4"/>
  <c r="H257" i="4"/>
  <c r="J257" i="4"/>
  <c r="K257" i="4"/>
  <c r="L257" i="4" s="1"/>
  <c r="A258" i="4"/>
  <c r="B258" i="4" s="1"/>
  <c r="C258" i="4"/>
  <c r="D258" i="4"/>
  <c r="E258" i="4" s="1"/>
  <c r="F258" i="4"/>
  <c r="H258" i="4"/>
  <c r="J258" i="4"/>
  <c r="K258" i="4"/>
  <c r="L258" i="4" s="1"/>
  <c r="A259" i="4"/>
  <c r="B259" i="4" s="1"/>
  <c r="C259" i="4"/>
  <c r="D259" i="4"/>
  <c r="E259" i="4" s="1"/>
  <c r="F259" i="4"/>
  <c r="H259" i="4"/>
  <c r="J259" i="4"/>
  <c r="K259" i="4"/>
  <c r="L259" i="4" s="1"/>
  <c r="A260" i="4"/>
  <c r="B260" i="4" s="1"/>
  <c r="C260" i="4"/>
  <c r="D260" i="4"/>
  <c r="E260" i="4" s="1"/>
  <c r="F260" i="4"/>
  <c r="H260" i="4"/>
  <c r="J260" i="4"/>
  <c r="K260" i="4"/>
  <c r="L260" i="4" s="1"/>
  <c r="A261" i="4"/>
  <c r="B261" i="4" s="1"/>
  <c r="C261" i="4"/>
  <c r="D261" i="4"/>
  <c r="E261" i="4" s="1"/>
  <c r="F261" i="4"/>
  <c r="H261" i="4"/>
  <c r="J261" i="4"/>
  <c r="K261" i="4"/>
  <c r="L261" i="4" s="1"/>
  <c r="A262" i="4"/>
  <c r="B262" i="4" s="1"/>
  <c r="C262" i="4"/>
  <c r="D262" i="4"/>
  <c r="E262" i="4" s="1"/>
  <c r="F262" i="4"/>
  <c r="H262" i="4"/>
  <c r="J262" i="4"/>
  <c r="K262" i="4"/>
  <c r="L262" i="4" s="1"/>
  <c r="A263" i="4"/>
  <c r="B263" i="4" s="1"/>
  <c r="C263" i="4"/>
  <c r="D263" i="4"/>
  <c r="E263" i="4" s="1"/>
  <c r="F263" i="4"/>
  <c r="H263" i="4"/>
  <c r="J263" i="4"/>
  <c r="K263" i="4"/>
  <c r="L263" i="4" s="1"/>
  <c r="A264" i="4"/>
  <c r="B264" i="4" s="1"/>
  <c r="C264" i="4"/>
  <c r="D264" i="4"/>
  <c r="E264" i="4" s="1"/>
  <c r="F264" i="4"/>
  <c r="H264" i="4"/>
  <c r="J264" i="4"/>
  <c r="K264" i="4"/>
  <c r="L264" i="4" s="1"/>
  <c r="A265" i="4"/>
  <c r="B265" i="4" s="1"/>
  <c r="C265" i="4"/>
  <c r="D265" i="4"/>
  <c r="E265" i="4" s="1"/>
  <c r="F265" i="4"/>
  <c r="H265" i="4"/>
  <c r="J265" i="4"/>
  <c r="K265" i="4"/>
  <c r="L265" i="4" s="1"/>
  <c r="A266" i="4"/>
  <c r="B266" i="4" s="1"/>
  <c r="C266" i="4"/>
  <c r="D266" i="4"/>
  <c r="E266" i="4" s="1"/>
  <c r="F266" i="4"/>
  <c r="H266" i="4"/>
  <c r="J266" i="4"/>
  <c r="K266" i="4"/>
  <c r="L266" i="4" s="1"/>
  <c r="A267" i="4"/>
  <c r="B267" i="4" s="1"/>
  <c r="C267" i="4"/>
  <c r="D267" i="4"/>
  <c r="E267" i="4" s="1"/>
  <c r="F267" i="4"/>
  <c r="H267" i="4"/>
  <c r="J267" i="4"/>
  <c r="K267" i="4"/>
  <c r="L267" i="4" s="1"/>
  <c r="A268" i="4"/>
  <c r="B268" i="4" s="1"/>
  <c r="C268" i="4"/>
  <c r="D268" i="4"/>
  <c r="E268" i="4" s="1"/>
  <c r="F268" i="4"/>
  <c r="H268" i="4"/>
  <c r="J268" i="4"/>
  <c r="K268" i="4"/>
  <c r="L268" i="4" s="1"/>
  <c r="A269" i="4"/>
  <c r="B269" i="4" s="1"/>
  <c r="C269" i="4"/>
  <c r="D269" i="4"/>
  <c r="E269" i="4" s="1"/>
  <c r="F269" i="4"/>
  <c r="H269" i="4"/>
  <c r="J269" i="4"/>
  <c r="K269" i="4"/>
  <c r="L269" i="4" s="1"/>
  <c r="A270" i="4"/>
  <c r="B270" i="4" s="1"/>
  <c r="C270" i="4"/>
  <c r="D270" i="4"/>
  <c r="E270" i="4" s="1"/>
  <c r="F270" i="4"/>
  <c r="H270" i="4"/>
  <c r="J270" i="4"/>
  <c r="K270" i="4"/>
  <c r="L270" i="4" s="1"/>
  <c r="A271" i="4"/>
  <c r="B271" i="4" s="1"/>
  <c r="C271" i="4"/>
  <c r="D271" i="4"/>
  <c r="E271" i="4" s="1"/>
  <c r="F271" i="4"/>
  <c r="H271" i="4"/>
  <c r="J271" i="4"/>
  <c r="K271" i="4"/>
  <c r="L271" i="4" s="1"/>
  <c r="A272" i="4"/>
  <c r="B272" i="4" s="1"/>
  <c r="C272" i="4"/>
  <c r="D272" i="4"/>
  <c r="E272" i="4" s="1"/>
  <c r="F272" i="4"/>
  <c r="H272" i="4"/>
  <c r="J272" i="4"/>
  <c r="K272" i="4"/>
  <c r="L272" i="4" s="1"/>
  <c r="A273" i="4"/>
  <c r="B273" i="4" s="1"/>
  <c r="C273" i="4"/>
  <c r="D273" i="4"/>
  <c r="E273" i="4" s="1"/>
  <c r="F273" i="4"/>
  <c r="H273" i="4"/>
  <c r="J273" i="4"/>
  <c r="K273" i="4"/>
  <c r="L273" i="4" s="1"/>
  <c r="A274" i="4"/>
  <c r="B274" i="4" s="1"/>
  <c r="C274" i="4"/>
  <c r="D274" i="4"/>
  <c r="E274" i="4" s="1"/>
  <c r="F274" i="4"/>
  <c r="H274" i="4"/>
  <c r="J274" i="4"/>
  <c r="K274" i="4"/>
  <c r="L274" i="4" s="1"/>
  <c r="A275" i="4"/>
  <c r="B275" i="4" s="1"/>
  <c r="C275" i="4"/>
  <c r="D275" i="4"/>
  <c r="E275" i="4" s="1"/>
  <c r="F275" i="4"/>
  <c r="H275" i="4"/>
  <c r="J275" i="4"/>
  <c r="K275" i="4"/>
  <c r="L275" i="4" s="1"/>
  <c r="A276" i="4"/>
  <c r="B276" i="4" s="1"/>
  <c r="C276" i="4"/>
  <c r="D276" i="4"/>
  <c r="E276" i="4" s="1"/>
  <c r="F276" i="4"/>
  <c r="H276" i="4"/>
  <c r="J276" i="4"/>
  <c r="K276" i="4"/>
  <c r="L276" i="4" s="1"/>
  <c r="A277" i="4"/>
  <c r="B277" i="4" s="1"/>
  <c r="C277" i="4"/>
  <c r="D277" i="4"/>
  <c r="E277" i="4" s="1"/>
  <c r="F277" i="4"/>
  <c r="H277" i="4"/>
  <c r="J277" i="4"/>
  <c r="K277" i="4"/>
  <c r="L277" i="4" s="1"/>
  <c r="A278" i="4"/>
  <c r="B278" i="4" s="1"/>
  <c r="C278" i="4"/>
  <c r="D278" i="4"/>
  <c r="E278" i="4" s="1"/>
  <c r="F278" i="4"/>
  <c r="H278" i="4"/>
  <c r="J278" i="4"/>
  <c r="K278" i="4"/>
  <c r="L278" i="4" s="1"/>
  <c r="A279" i="4"/>
  <c r="B279" i="4" s="1"/>
  <c r="C279" i="4"/>
  <c r="D279" i="4"/>
  <c r="E279" i="4" s="1"/>
  <c r="F279" i="4"/>
  <c r="H279" i="4"/>
  <c r="J279" i="4"/>
  <c r="K279" i="4"/>
  <c r="L279" i="4" s="1"/>
  <c r="A280" i="4"/>
  <c r="B280" i="4" s="1"/>
  <c r="C280" i="4"/>
  <c r="D280" i="4"/>
  <c r="E280" i="4" s="1"/>
  <c r="F280" i="4"/>
  <c r="H280" i="4"/>
  <c r="J280" i="4"/>
  <c r="K280" i="4"/>
  <c r="L280" i="4" s="1"/>
  <c r="A281" i="4"/>
  <c r="B281" i="4" s="1"/>
  <c r="C281" i="4"/>
  <c r="D281" i="4"/>
  <c r="E281" i="4" s="1"/>
  <c r="F281" i="4"/>
  <c r="H281" i="4"/>
  <c r="J281" i="4"/>
  <c r="K281" i="4"/>
  <c r="L281" i="4" s="1"/>
  <c r="A282" i="4"/>
  <c r="B282" i="4" s="1"/>
  <c r="C282" i="4"/>
  <c r="D282" i="4"/>
  <c r="E282" i="4" s="1"/>
  <c r="F282" i="4"/>
  <c r="H282" i="4"/>
  <c r="J282" i="4"/>
  <c r="K282" i="4"/>
  <c r="L282" i="4" s="1"/>
  <c r="A283" i="4"/>
  <c r="B283" i="4" s="1"/>
  <c r="C283" i="4"/>
  <c r="D283" i="4"/>
  <c r="E283" i="4" s="1"/>
  <c r="F283" i="4"/>
  <c r="H283" i="4"/>
  <c r="J283" i="4"/>
  <c r="K283" i="4"/>
  <c r="L283" i="4" s="1"/>
  <c r="A284" i="4"/>
  <c r="B284" i="4" s="1"/>
  <c r="C284" i="4"/>
  <c r="D284" i="4"/>
  <c r="E284" i="4" s="1"/>
  <c r="F284" i="4"/>
  <c r="H284" i="4"/>
  <c r="J284" i="4"/>
  <c r="K284" i="4"/>
  <c r="L284" i="4" s="1"/>
  <c r="A285" i="4"/>
  <c r="B285" i="4" s="1"/>
  <c r="C285" i="4"/>
  <c r="D285" i="4"/>
  <c r="E285" i="4" s="1"/>
  <c r="F285" i="4"/>
  <c r="H285" i="4"/>
  <c r="J285" i="4"/>
  <c r="K285" i="4"/>
  <c r="L285" i="4" s="1"/>
  <c r="A286" i="4"/>
  <c r="B286" i="4" s="1"/>
  <c r="C286" i="4"/>
  <c r="D286" i="4"/>
  <c r="E286" i="4" s="1"/>
  <c r="F286" i="4"/>
  <c r="H286" i="4"/>
  <c r="J286" i="4"/>
  <c r="K286" i="4"/>
  <c r="L286" i="4" s="1"/>
  <c r="A287" i="4"/>
  <c r="B287" i="4" s="1"/>
  <c r="C287" i="4"/>
  <c r="D287" i="4"/>
  <c r="E287" i="4" s="1"/>
  <c r="F287" i="4"/>
  <c r="H287" i="4"/>
  <c r="J287" i="4"/>
  <c r="K287" i="4"/>
  <c r="L287" i="4" s="1"/>
  <c r="A288" i="4"/>
  <c r="B288" i="4" s="1"/>
  <c r="C288" i="4"/>
  <c r="D288" i="4"/>
  <c r="E288" i="4" s="1"/>
  <c r="F288" i="4"/>
  <c r="H288" i="4"/>
  <c r="J288" i="4"/>
  <c r="K288" i="4"/>
  <c r="L288" i="4" s="1"/>
  <c r="A289" i="4"/>
  <c r="B289" i="4" s="1"/>
  <c r="C289" i="4"/>
  <c r="D289" i="4"/>
  <c r="E289" i="4" s="1"/>
  <c r="F289" i="4"/>
  <c r="H289" i="4"/>
  <c r="J289" i="4"/>
  <c r="K289" i="4"/>
  <c r="L289" i="4" s="1"/>
  <c r="A290" i="4"/>
  <c r="B290" i="4" s="1"/>
  <c r="C290" i="4"/>
  <c r="D290" i="4"/>
  <c r="E290" i="4" s="1"/>
  <c r="F290" i="4"/>
  <c r="H290" i="4"/>
  <c r="J290" i="4"/>
  <c r="K290" i="4"/>
  <c r="L290" i="4" s="1"/>
  <c r="A291" i="4"/>
  <c r="B291" i="4" s="1"/>
  <c r="C291" i="4"/>
  <c r="D291" i="4"/>
  <c r="E291" i="4" s="1"/>
  <c r="F291" i="4"/>
  <c r="H291" i="4"/>
  <c r="J291" i="4"/>
  <c r="K291" i="4"/>
  <c r="L291" i="4" s="1"/>
  <c r="A292" i="4"/>
  <c r="B292" i="4" s="1"/>
  <c r="C292" i="4"/>
  <c r="D292" i="4"/>
  <c r="E292" i="4" s="1"/>
  <c r="F292" i="4"/>
  <c r="H292" i="4"/>
  <c r="J292" i="4"/>
  <c r="K292" i="4"/>
  <c r="L292" i="4" s="1"/>
  <c r="A293" i="4"/>
  <c r="B293" i="4" s="1"/>
  <c r="C293" i="4"/>
  <c r="D293" i="4"/>
  <c r="E293" i="4" s="1"/>
  <c r="F293" i="4"/>
  <c r="H293" i="4"/>
  <c r="J293" i="4"/>
  <c r="K293" i="4"/>
  <c r="L293" i="4" s="1"/>
  <c r="A294" i="4"/>
  <c r="B294" i="4" s="1"/>
  <c r="C294" i="4"/>
  <c r="D294" i="4"/>
  <c r="E294" i="4" s="1"/>
  <c r="F294" i="4"/>
  <c r="H294" i="4"/>
  <c r="J294" i="4"/>
  <c r="K294" i="4"/>
  <c r="L294" i="4" s="1"/>
  <c r="A295" i="4"/>
  <c r="B295" i="4" s="1"/>
  <c r="C295" i="4"/>
  <c r="D295" i="4"/>
  <c r="E295" i="4" s="1"/>
  <c r="F295" i="4"/>
  <c r="H295" i="4"/>
  <c r="J295" i="4"/>
  <c r="K295" i="4"/>
  <c r="L295" i="4" s="1"/>
  <c r="A296" i="4"/>
  <c r="B296" i="4" s="1"/>
  <c r="C296" i="4"/>
  <c r="D296" i="4"/>
  <c r="E296" i="4" s="1"/>
  <c r="F296" i="4"/>
  <c r="H296" i="4"/>
  <c r="J296" i="4"/>
  <c r="K296" i="4"/>
  <c r="L296" i="4" s="1"/>
  <c r="A297" i="4"/>
  <c r="B297" i="4" s="1"/>
  <c r="C297" i="4"/>
  <c r="D297" i="4"/>
  <c r="E297" i="4" s="1"/>
  <c r="F297" i="4"/>
  <c r="H297" i="4"/>
  <c r="J297" i="4"/>
  <c r="K297" i="4"/>
  <c r="L297" i="4" s="1"/>
  <c r="A298" i="4"/>
  <c r="B298" i="4" s="1"/>
  <c r="C298" i="4"/>
  <c r="D298" i="4"/>
  <c r="E298" i="4" s="1"/>
  <c r="F298" i="4"/>
  <c r="H298" i="4"/>
  <c r="J298" i="4"/>
  <c r="K298" i="4"/>
  <c r="L298" i="4" s="1"/>
  <c r="A299" i="4"/>
  <c r="B299" i="4" s="1"/>
  <c r="C299" i="4"/>
  <c r="D299" i="4"/>
  <c r="E299" i="4" s="1"/>
  <c r="F299" i="4"/>
  <c r="H299" i="4"/>
  <c r="J299" i="4"/>
  <c r="K299" i="4"/>
  <c r="L299" i="4" s="1"/>
  <c r="A300" i="4"/>
  <c r="B300" i="4" s="1"/>
  <c r="C300" i="4"/>
  <c r="D300" i="4"/>
  <c r="E300" i="4" s="1"/>
  <c r="F300" i="4"/>
  <c r="H300" i="4"/>
  <c r="J300" i="4"/>
  <c r="K300" i="4"/>
  <c r="L300" i="4" s="1"/>
  <c r="A301" i="4"/>
  <c r="B301" i="4" s="1"/>
  <c r="C301" i="4"/>
  <c r="D301" i="4"/>
  <c r="E301" i="4" s="1"/>
  <c r="F301" i="4"/>
  <c r="H301" i="4"/>
  <c r="J301" i="4"/>
  <c r="K301" i="4"/>
  <c r="L301" i="4" s="1"/>
  <c r="A302" i="4"/>
  <c r="B302" i="4" s="1"/>
  <c r="C302" i="4"/>
  <c r="D302" i="4"/>
  <c r="E302" i="4" s="1"/>
  <c r="F302" i="4"/>
  <c r="H302" i="4"/>
  <c r="J302" i="4"/>
  <c r="K302" i="4"/>
  <c r="L302" i="4" s="1"/>
  <c r="A303" i="4"/>
  <c r="B303" i="4" s="1"/>
  <c r="C303" i="4"/>
  <c r="D303" i="4"/>
  <c r="E303" i="4" s="1"/>
  <c r="F303" i="4"/>
  <c r="H303" i="4"/>
  <c r="J303" i="4"/>
  <c r="K303" i="4"/>
  <c r="L303" i="4" s="1"/>
  <c r="A304" i="4"/>
  <c r="B304" i="4" s="1"/>
  <c r="C304" i="4"/>
  <c r="D304" i="4"/>
  <c r="E304" i="4" s="1"/>
  <c r="F304" i="4"/>
  <c r="H304" i="4"/>
  <c r="J304" i="4"/>
  <c r="K304" i="4"/>
  <c r="L304" i="4" s="1"/>
  <c r="A305" i="4"/>
  <c r="B305" i="4" s="1"/>
  <c r="C305" i="4"/>
  <c r="D305" i="4"/>
  <c r="E305" i="4" s="1"/>
  <c r="F305" i="4"/>
  <c r="H305" i="4"/>
  <c r="J305" i="4"/>
  <c r="K305" i="4"/>
  <c r="L305" i="4" s="1"/>
  <c r="A306" i="4"/>
  <c r="B306" i="4" s="1"/>
  <c r="C306" i="4"/>
  <c r="D306" i="4"/>
  <c r="E306" i="4" s="1"/>
  <c r="F306" i="4"/>
  <c r="H306" i="4"/>
  <c r="J306" i="4"/>
  <c r="K306" i="4"/>
  <c r="L306" i="4" s="1"/>
  <c r="A307" i="4"/>
  <c r="B307" i="4" s="1"/>
  <c r="C307" i="4"/>
  <c r="D307" i="4"/>
  <c r="E307" i="4" s="1"/>
  <c r="F307" i="4"/>
  <c r="H307" i="4"/>
  <c r="J307" i="4"/>
  <c r="K307" i="4"/>
  <c r="L307" i="4" s="1"/>
  <c r="A308" i="4"/>
  <c r="B308" i="4" s="1"/>
  <c r="C308" i="4"/>
  <c r="D308" i="4"/>
  <c r="E308" i="4" s="1"/>
  <c r="F308" i="4"/>
  <c r="H308" i="4"/>
  <c r="J308" i="4"/>
  <c r="K308" i="4"/>
  <c r="L308" i="4" s="1"/>
  <c r="A309" i="4"/>
  <c r="B309" i="4" s="1"/>
  <c r="C309" i="4"/>
  <c r="D309" i="4"/>
  <c r="E309" i="4" s="1"/>
  <c r="F309" i="4"/>
  <c r="H309" i="4"/>
  <c r="J309" i="4"/>
  <c r="K309" i="4"/>
  <c r="L309" i="4" s="1"/>
  <c r="A310" i="4"/>
  <c r="B310" i="4" s="1"/>
  <c r="C310" i="4"/>
  <c r="D310" i="4"/>
  <c r="E310" i="4" s="1"/>
  <c r="F310" i="4"/>
  <c r="H310" i="4"/>
  <c r="J310" i="4"/>
  <c r="K310" i="4"/>
  <c r="L310" i="4" s="1"/>
  <c r="A311" i="4"/>
  <c r="B311" i="4" s="1"/>
  <c r="C311" i="4"/>
  <c r="D311" i="4"/>
  <c r="E311" i="4" s="1"/>
  <c r="F311" i="4"/>
  <c r="H311" i="4"/>
  <c r="J311" i="4"/>
  <c r="K311" i="4"/>
  <c r="L311" i="4" s="1"/>
  <c r="A312" i="4"/>
  <c r="B312" i="4" s="1"/>
  <c r="C312" i="4"/>
  <c r="D312" i="4"/>
  <c r="E312" i="4" s="1"/>
  <c r="F312" i="4"/>
  <c r="H312" i="4"/>
  <c r="J312" i="4"/>
  <c r="K312" i="4"/>
  <c r="L312" i="4" s="1"/>
  <c r="A313" i="4"/>
  <c r="B313" i="4" s="1"/>
  <c r="C313" i="4"/>
  <c r="D313" i="4"/>
  <c r="E313" i="4" s="1"/>
  <c r="F313" i="4"/>
  <c r="H313" i="4"/>
  <c r="J313" i="4"/>
  <c r="K313" i="4"/>
  <c r="L313" i="4" s="1"/>
  <c r="A314" i="4"/>
  <c r="B314" i="4" s="1"/>
  <c r="C314" i="4"/>
  <c r="D314" i="4"/>
  <c r="E314" i="4" s="1"/>
  <c r="F314" i="4"/>
  <c r="H314" i="4"/>
  <c r="J314" i="4"/>
  <c r="K314" i="4"/>
  <c r="L314" i="4" s="1"/>
  <c r="A315" i="4"/>
  <c r="B315" i="4" s="1"/>
  <c r="C315" i="4"/>
  <c r="D315" i="4"/>
  <c r="E315" i="4" s="1"/>
  <c r="F315" i="4"/>
  <c r="H315" i="4"/>
  <c r="J315" i="4"/>
  <c r="K315" i="4"/>
  <c r="L315" i="4" s="1"/>
  <c r="A316" i="4"/>
  <c r="B316" i="4" s="1"/>
  <c r="C316" i="4"/>
  <c r="D316" i="4"/>
  <c r="E316" i="4" s="1"/>
  <c r="F316" i="4"/>
  <c r="H316" i="4"/>
  <c r="J316" i="4"/>
  <c r="K316" i="4"/>
  <c r="L316" i="4" s="1"/>
  <c r="A317" i="4"/>
  <c r="B317" i="4" s="1"/>
  <c r="C317" i="4"/>
  <c r="D317" i="4"/>
  <c r="E317" i="4" s="1"/>
  <c r="F317" i="4"/>
  <c r="H317" i="4"/>
  <c r="J317" i="4"/>
  <c r="K317" i="4"/>
  <c r="L317" i="4" s="1"/>
  <c r="A318" i="4"/>
  <c r="B318" i="4" s="1"/>
  <c r="C318" i="4"/>
  <c r="D318" i="4"/>
  <c r="E318" i="4" s="1"/>
  <c r="F318" i="4"/>
  <c r="H318" i="4"/>
  <c r="J318" i="4"/>
  <c r="K318" i="4"/>
  <c r="L318" i="4" s="1"/>
  <c r="A319" i="4"/>
  <c r="B319" i="4" s="1"/>
  <c r="C319" i="4"/>
  <c r="D319" i="4"/>
  <c r="E319" i="4" s="1"/>
  <c r="F319" i="4"/>
  <c r="H319" i="4"/>
  <c r="J319" i="4"/>
  <c r="K319" i="4"/>
  <c r="L319" i="4" s="1"/>
  <c r="A320" i="4"/>
  <c r="B320" i="4" s="1"/>
  <c r="C320" i="4"/>
  <c r="D320" i="4"/>
  <c r="E320" i="4" s="1"/>
  <c r="F320" i="4"/>
  <c r="H320" i="4"/>
  <c r="J320" i="4"/>
  <c r="K320" i="4"/>
  <c r="L320" i="4" s="1"/>
  <c r="A321" i="4"/>
  <c r="B321" i="4" s="1"/>
  <c r="C321" i="4"/>
  <c r="D321" i="4"/>
  <c r="E321" i="4" s="1"/>
  <c r="F321" i="4"/>
  <c r="H321" i="4"/>
  <c r="J321" i="4"/>
  <c r="K321" i="4"/>
  <c r="L321" i="4" s="1"/>
  <c r="A322" i="4"/>
  <c r="B322" i="4" s="1"/>
  <c r="C322" i="4"/>
  <c r="D322" i="4"/>
  <c r="E322" i="4" s="1"/>
  <c r="F322" i="4"/>
  <c r="H322" i="4"/>
  <c r="J322" i="4"/>
  <c r="K322" i="4"/>
  <c r="L322" i="4" s="1"/>
  <c r="A323" i="4"/>
  <c r="B323" i="4" s="1"/>
  <c r="C323" i="4"/>
  <c r="D323" i="4"/>
  <c r="E323" i="4" s="1"/>
  <c r="F323" i="4"/>
  <c r="H323" i="4"/>
  <c r="J323" i="4"/>
  <c r="K323" i="4"/>
  <c r="L323" i="4" s="1"/>
  <c r="A324" i="4"/>
  <c r="B324" i="4" s="1"/>
  <c r="C324" i="4"/>
  <c r="D324" i="4"/>
  <c r="E324" i="4" s="1"/>
  <c r="F324" i="4"/>
  <c r="H324" i="4"/>
  <c r="J324" i="4"/>
  <c r="K324" i="4"/>
  <c r="L324" i="4" s="1"/>
  <c r="A325" i="4"/>
  <c r="B325" i="4" s="1"/>
  <c r="C325" i="4"/>
  <c r="D325" i="4"/>
  <c r="E325" i="4" s="1"/>
  <c r="F325" i="4"/>
  <c r="H325" i="4"/>
  <c r="J325" i="4"/>
  <c r="K325" i="4"/>
  <c r="L325" i="4" s="1"/>
  <c r="A326" i="4"/>
  <c r="B326" i="4" s="1"/>
  <c r="C326" i="4"/>
  <c r="D326" i="4"/>
  <c r="E326" i="4" s="1"/>
  <c r="F326" i="4"/>
  <c r="H326" i="4"/>
  <c r="J326" i="4"/>
  <c r="K326" i="4"/>
  <c r="L326" i="4" s="1"/>
  <c r="A327" i="4"/>
  <c r="B327" i="4" s="1"/>
  <c r="C327" i="4"/>
  <c r="D327" i="4"/>
  <c r="E327" i="4" s="1"/>
  <c r="F327" i="4"/>
  <c r="H327" i="4"/>
  <c r="J327" i="4"/>
  <c r="K327" i="4"/>
  <c r="L327" i="4" s="1"/>
  <c r="A328" i="4"/>
  <c r="B328" i="4" s="1"/>
  <c r="C328" i="4"/>
  <c r="D328" i="4"/>
  <c r="E328" i="4" s="1"/>
  <c r="F328" i="4"/>
  <c r="H328" i="4"/>
  <c r="J328" i="4"/>
  <c r="K328" i="4"/>
  <c r="L328" i="4" s="1"/>
  <c r="A329" i="4"/>
  <c r="B329" i="4" s="1"/>
  <c r="C329" i="4"/>
  <c r="D329" i="4"/>
  <c r="E329" i="4" s="1"/>
  <c r="F329" i="4"/>
  <c r="H329" i="4"/>
  <c r="J329" i="4"/>
  <c r="K329" i="4"/>
  <c r="L329" i="4" s="1"/>
  <c r="A330" i="4"/>
  <c r="B330" i="4" s="1"/>
  <c r="C330" i="4"/>
  <c r="D330" i="4"/>
  <c r="E330" i="4" s="1"/>
  <c r="F330" i="4"/>
  <c r="H330" i="4"/>
  <c r="J330" i="4"/>
  <c r="K330" i="4"/>
  <c r="L330" i="4" s="1"/>
  <c r="A331" i="4"/>
  <c r="B331" i="4" s="1"/>
  <c r="C331" i="4"/>
  <c r="D331" i="4"/>
  <c r="E331" i="4" s="1"/>
  <c r="F331" i="4"/>
  <c r="H331" i="4"/>
  <c r="J331" i="4"/>
  <c r="K331" i="4"/>
  <c r="L331" i="4" s="1"/>
  <c r="A332" i="4"/>
  <c r="B332" i="4" s="1"/>
  <c r="C332" i="4"/>
  <c r="D332" i="4"/>
  <c r="E332" i="4" s="1"/>
  <c r="F332" i="4"/>
  <c r="H332" i="4"/>
  <c r="J332" i="4"/>
  <c r="K332" i="4"/>
  <c r="L332" i="4" s="1"/>
  <c r="A333" i="4"/>
  <c r="B333" i="4" s="1"/>
  <c r="C333" i="4"/>
  <c r="D333" i="4"/>
  <c r="E333" i="4" s="1"/>
  <c r="F333" i="4"/>
  <c r="H333" i="4"/>
  <c r="J333" i="4"/>
  <c r="K333" i="4"/>
  <c r="L333" i="4" s="1"/>
  <c r="A334" i="4"/>
  <c r="B334" i="4" s="1"/>
  <c r="C334" i="4"/>
  <c r="D334" i="4"/>
  <c r="E334" i="4" s="1"/>
  <c r="F334" i="4"/>
  <c r="H334" i="4"/>
  <c r="J334" i="4"/>
  <c r="K334" i="4"/>
  <c r="L334" i="4" s="1"/>
  <c r="A335" i="4"/>
  <c r="B335" i="4" s="1"/>
  <c r="C335" i="4"/>
  <c r="D335" i="4"/>
  <c r="E335" i="4" s="1"/>
  <c r="F335" i="4"/>
  <c r="H335" i="4"/>
  <c r="J335" i="4"/>
  <c r="K335" i="4"/>
  <c r="L335" i="4" s="1"/>
  <c r="A336" i="4"/>
  <c r="B336" i="4" s="1"/>
  <c r="C336" i="4"/>
  <c r="D336" i="4"/>
  <c r="E336" i="4" s="1"/>
  <c r="F336" i="4"/>
  <c r="H336" i="4"/>
  <c r="J336" i="4"/>
  <c r="K336" i="4"/>
  <c r="L336" i="4" s="1"/>
  <c r="A337" i="4"/>
  <c r="B337" i="4" s="1"/>
  <c r="C337" i="4"/>
  <c r="D337" i="4"/>
  <c r="E337" i="4" s="1"/>
  <c r="F337" i="4"/>
  <c r="H337" i="4"/>
  <c r="J337" i="4"/>
  <c r="K337" i="4"/>
  <c r="L337" i="4" s="1"/>
  <c r="A338" i="4"/>
  <c r="B338" i="4" s="1"/>
  <c r="C338" i="4"/>
  <c r="D338" i="4"/>
  <c r="E338" i="4" s="1"/>
  <c r="F338" i="4"/>
  <c r="H338" i="4"/>
  <c r="J338" i="4"/>
  <c r="K338" i="4"/>
  <c r="L338" i="4" s="1"/>
  <c r="A339" i="4"/>
  <c r="B339" i="4" s="1"/>
  <c r="C339" i="4"/>
  <c r="D339" i="4"/>
  <c r="E339" i="4" s="1"/>
  <c r="F339" i="4"/>
  <c r="H339" i="4"/>
  <c r="J339" i="4"/>
  <c r="K339" i="4"/>
  <c r="L339" i="4" s="1"/>
  <c r="A340" i="4"/>
  <c r="B340" i="4" s="1"/>
  <c r="C340" i="4"/>
  <c r="D340" i="4"/>
  <c r="E340" i="4" s="1"/>
  <c r="F340" i="4"/>
  <c r="H340" i="4"/>
  <c r="J340" i="4"/>
  <c r="K340" i="4"/>
  <c r="L340" i="4" s="1"/>
  <c r="A341" i="4"/>
  <c r="B341" i="4" s="1"/>
  <c r="C341" i="4"/>
  <c r="D341" i="4"/>
  <c r="E341" i="4" s="1"/>
  <c r="F341" i="4"/>
  <c r="H341" i="4"/>
  <c r="J341" i="4"/>
  <c r="K341" i="4"/>
  <c r="L341" i="4" s="1"/>
  <c r="A342" i="4"/>
  <c r="B342" i="4" s="1"/>
  <c r="C342" i="4"/>
  <c r="D342" i="4"/>
  <c r="E342" i="4" s="1"/>
  <c r="F342" i="4"/>
  <c r="H342" i="4"/>
  <c r="J342" i="4"/>
  <c r="K342" i="4"/>
  <c r="L342" i="4" s="1"/>
  <c r="A343" i="4"/>
  <c r="B343" i="4" s="1"/>
  <c r="C343" i="4"/>
  <c r="D343" i="4"/>
  <c r="E343" i="4" s="1"/>
  <c r="F343" i="4"/>
  <c r="H343" i="4"/>
  <c r="J343" i="4"/>
  <c r="K343" i="4"/>
  <c r="L343" i="4" s="1"/>
  <c r="A344" i="4"/>
  <c r="B344" i="4" s="1"/>
  <c r="C344" i="4"/>
  <c r="D344" i="4"/>
  <c r="E344" i="4" s="1"/>
  <c r="F344" i="4"/>
  <c r="H344" i="4"/>
  <c r="J344" i="4"/>
  <c r="K344" i="4"/>
  <c r="L344" i="4" s="1"/>
  <c r="A345" i="4"/>
  <c r="B345" i="4" s="1"/>
  <c r="C345" i="4"/>
  <c r="D345" i="4"/>
  <c r="E345" i="4" s="1"/>
  <c r="F345" i="4"/>
  <c r="H345" i="4"/>
  <c r="J345" i="4"/>
  <c r="K345" i="4"/>
  <c r="L345" i="4" s="1"/>
  <c r="A346" i="4"/>
  <c r="B346" i="4" s="1"/>
  <c r="C346" i="4"/>
  <c r="D346" i="4"/>
  <c r="E346" i="4" s="1"/>
  <c r="F346" i="4"/>
  <c r="H346" i="4"/>
  <c r="J346" i="4"/>
  <c r="K346" i="4"/>
  <c r="L346" i="4" s="1"/>
  <c r="A347" i="4"/>
  <c r="B347" i="4" s="1"/>
  <c r="C347" i="4"/>
  <c r="D347" i="4"/>
  <c r="E347" i="4" s="1"/>
  <c r="F347" i="4"/>
  <c r="H347" i="4"/>
  <c r="J347" i="4"/>
  <c r="K347" i="4"/>
  <c r="L347" i="4" s="1"/>
  <c r="A348" i="4"/>
  <c r="B348" i="4" s="1"/>
  <c r="C348" i="4"/>
  <c r="D348" i="4"/>
  <c r="E348" i="4" s="1"/>
  <c r="F348" i="4"/>
  <c r="H348" i="4"/>
  <c r="J348" i="4"/>
  <c r="K348" i="4"/>
  <c r="L348" i="4" s="1"/>
  <c r="A349" i="4"/>
  <c r="B349" i="4" s="1"/>
  <c r="C349" i="4"/>
  <c r="D349" i="4"/>
  <c r="E349" i="4" s="1"/>
  <c r="F349" i="4"/>
  <c r="H349" i="4"/>
  <c r="J349" i="4"/>
  <c r="K349" i="4"/>
  <c r="L349" i="4" s="1"/>
  <c r="A350" i="4"/>
  <c r="B350" i="4" s="1"/>
  <c r="C350" i="4"/>
  <c r="D350" i="4"/>
  <c r="E350" i="4" s="1"/>
  <c r="F350" i="4"/>
  <c r="H350" i="4"/>
  <c r="J350" i="4"/>
  <c r="K350" i="4"/>
  <c r="L350" i="4" s="1"/>
  <c r="A351" i="4"/>
  <c r="B351" i="4" s="1"/>
  <c r="C351" i="4"/>
  <c r="D351" i="4"/>
  <c r="E351" i="4" s="1"/>
  <c r="F351" i="4"/>
  <c r="H351" i="4"/>
  <c r="J351" i="4"/>
  <c r="K351" i="4"/>
  <c r="L351" i="4" s="1"/>
  <c r="A352" i="4"/>
  <c r="B352" i="4" s="1"/>
  <c r="C352" i="4"/>
  <c r="D352" i="4"/>
  <c r="E352" i="4" s="1"/>
  <c r="F352" i="4"/>
  <c r="H352" i="4"/>
  <c r="J352" i="4"/>
  <c r="K352" i="4"/>
  <c r="L352" i="4" s="1"/>
  <c r="A353" i="4"/>
  <c r="B353" i="4" s="1"/>
  <c r="C353" i="4"/>
  <c r="D353" i="4"/>
  <c r="E353" i="4" s="1"/>
  <c r="F353" i="4"/>
  <c r="H353" i="4"/>
  <c r="J353" i="4"/>
  <c r="K353" i="4"/>
  <c r="L353" i="4" s="1"/>
  <c r="A354" i="4"/>
  <c r="B354" i="4" s="1"/>
  <c r="C354" i="4"/>
  <c r="D354" i="4"/>
  <c r="E354" i="4" s="1"/>
  <c r="F354" i="4"/>
  <c r="H354" i="4"/>
  <c r="J354" i="4"/>
  <c r="K354" i="4"/>
  <c r="L354" i="4" s="1"/>
  <c r="A355" i="4"/>
  <c r="B355" i="4" s="1"/>
  <c r="C355" i="4"/>
  <c r="D355" i="4"/>
  <c r="E355" i="4" s="1"/>
  <c r="F355" i="4"/>
  <c r="H355" i="4"/>
  <c r="J355" i="4"/>
  <c r="K355" i="4"/>
  <c r="L355" i="4" s="1"/>
  <c r="A356" i="4"/>
  <c r="B356" i="4" s="1"/>
  <c r="C356" i="4"/>
  <c r="D356" i="4"/>
  <c r="E356" i="4" s="1"/>
  <c r="F356" i="4"/>
  <c r="H356" i="4"/>
  <c r="J356" i="4"/>
  <c r="K356" i="4"/>
  <c r="L356" i="4" s="1"/>
  <c r="A357" i="4"/>
  <c r="B357" i="4" s="1"/>
  <c r="C357" i="4"/>
  <c r="D357" i="4"/>
  <c r="E357" i="4" s="1"/>
  <c r="F357" i="4"/>
  <c r="H357" i="4"/>
  <c r="J357" i="4"/>
  <c r="K357" i="4"/>
  <c r="L357" i="4" s="1"/>
  <c r="A358" i="4"/>
  <c r="B358" i="4" s="1"/>
  <c r="C358" i="4"/>
  <c r="D358" i="4"/>
  <c r="E358" i="4" s="1"/>
  <c r="F358" i="4"/>
  <c r="H358" i="4"/>
  <c r="J358" i="4"/>
  <c r="K358" i="4"/>
  <c r="L358" i="4" s="1"/>
  <c r="A359" i="4"/>
  <c r="B359" i="4" s="1"/>
  <c r="C359" i="4"/>
  <c r="D359" i="4"/>
  <c r="E359" i="4" s="1"/>
  <c r="F359" i="4"/>
  <c r="H359" i="4"/>
  <c r="J359" i="4"/>
  <c r="K359" i="4"/>
  <c r="L359" i="4" s="1"/>
  <c r="A360" i="4"/>
  <c r="B360" i="4" s="1"/>
  <c r="C360" i="4"/>
  <c r="D360" i="4"/>
  <c r="E360" i="4" s="1"/>
  <c r="F360" i="4"/>
  <c r="H360" i="4"/>
  <c r="J360" i="4"/>
  <c r="K360" i="4"/>
  <c r="L360" i="4" s="1"/>
  <c r="A361" i="4"/>
  <c r="B361" i="4" s="1"/>
  <c r="C361" i="4"/>
  <c r="D361" i="4"/>
  <c r="E361" i="4" s="1"/>
  <c r="F361" i="4"/>
  <c r="H361" i="4"/>
  <c r="J361" i="4"/>
  <c r="K361" i="4"/>
  <c r="L361" i="4" s="1"/>
  <c r="A362" i="4"/>
  <c r="B362" i="4" s="1"/>
  <c r="C362" i="4"/>
  <c r="D362" i="4"/>
  <c r="E362" i="4" s="1"/>
  <c r="F362" i="4"/>
  <c r="H362" i="4"/>
  <c r="J362" i="4"/>
  <c r="K362" i="4"/>
  <c r="L362" i="4" s="1"/>
  <c r="A363" i="4"/>
  <c r="B363" i="4" s="1"/>
  <c r="C363" i="4"/>
  <c r="D363" i="4"/>
  <c r="E363" i="4" s="1"/>
  <c r="F363" i="4"/>
  <c r="H363" i="4"/>
  <c r="J363" i="4"/>
  <c r="K363" i="4"/>
  <c r="L363" i="4" s="1"/>
  <c r="A364" i="4"/>
  <c r="B364" i="4" s="1"/>
  <c r="C364" i="4"/>
  <c r="D364" i="4"/>
  <c r="E364" i="4" s="1"/>
  <c r="F364" i="4"/>
  <c r="H364" i="4"/>
  <c r="J364" i="4"/>
  <c r="K364" i="4"/>
  <c r="L364" i="4" s="1"/>
  <c r="A365" i="4"/>
  <c r="B365" i="4" s="1"/>
  <c r="C365" i="4"/>
  <c r="D365" i="4"/>
  <c r="E365" i="4" s="1"/>
  <c r="F365" i="4"/>
  <c r="H365" i="4"/>
  <c r="J365" i="4"/>
  <c r="K365" i="4"/>
  <c r="L365" i="4" s="1"/>
  <c r="A366" i="4"/>
  <c r="B366" i="4" s="1"/>
  <c r="C366" i="4"/>
  <c r="D366" i="4"/>
  <c r="E366" i="4" s="1"/>
  <c r="F366" i="4"/>
  <c r="H366" i="4"/>
  <c r="J366" i="4"/>
  <c r="K366" i="4"/>
  <c r="L366" i="4" s="1"/>
  <c r="A367" i="4"/>
  <c r="B367" i="4" s="1"/>
  <c r="C367" i="4"/>
  <c r="D367" i="4"/>
  <c r="E367" i="4" s="1"/>
  <c r="F367" i="4"/>
  <c r="H367" i="4"/>
  <c r="J367" i="4"/>
  <c r="K367" i="4"/>
  <c r="L367" i="4" s="1"/>
  <c r="A368" i="4"/>
  <c r="B368" i="4" s="1"/>
  <c r="C368" i="4"/>
  <c r="D368" i="4"/>
  <c r="E368" i="4" s="1"/>
  <c r="F368" i="4"/>
  <c r="H368" i="4"/>
  <c r="J368" i="4"/>
  <c r="K368" i="4"/>
  <c r="L368" i="4" s="1"/>
  <c r="A369" i="4"/>
  <c r="B369" i="4" s="1"/>
  <c r="C369" i="4"/>
  <c r="D369" i="4"/>
  <c r="E369" i="4" s="1"/>
  <c r="F369" i="4"/>
  <c r="H369" i="4"/>
  <c r="J369" i="4"/>
  <c r="K369" i="4"/>
  <c r="L369" i="4" s="1"/>
  <c r="A370" i="4"/>
  <c r="B370" i="4" s="1"/>
  <c r="C370" i="4"/>
  <c r="D370" i="4"/>
  <c r="E370" i="4" s="1"/>
  <c r="F370" i="4"/>
  <c r="H370" i="4"/>
  <c r="J370" i="4"/>
  <c r="K370" i="4"/>
  <c r="L370" i="4" s="1"/>
  <c r="A371" i="4"/>
  <c r="B371" i="4" s="1"/>
  <c r="C371" i="4"/>
  <c r="D371" i="4"/>
  <c r="E371" i="4" s="1"/>
  <c r="F371" i="4"/>
  <c r="H371" i="4"/>
  <c r="J371" i="4"/>
  <c r="K371" i="4"/>
  <c r="L371" i="4" s="1"/>
  <c r="A372" i="4"/>
  <c r="B372" i="4" s="1"/>
  <c r="C372" i="4"/>
  <c r="D372" i="4"/>
  <c r="E372" i="4" s="1"/>
  <c r="F372" i="4"/>
  <c r="H372" i="4"/>
  <c r="J372" i="4"/>
  <c r="K372" i="4"/>
  <c r="L372" i="4" s="1"/>
  <c r="A373" i="4"/>
  <c r="B373" i="4" s="1"/>
  <c r="C373" i="4"/>
  <c r="D373" i="4"/>
  <c r="E373" i="4" s="1"/>
  <c r="F373" i="4"/>
  <c r="H373" i="4"/>
  <c r="J373" i="4"/>
  <c r="K373" i="4"/>
  <c r="L373" i="4" s="1"/>
  <c r="A374" i="4"/>
  <c r="B374" i="4" s="1"/>
  <c r="C374" i="4"/>
  <c r="D374" i="4"/>
  <c r="E374" i="4" s="1"/>
  <c r="F374" i="4"/>
  <c r="H374" i="4"/>
  <c r="J374" i="4"/>
  <c r="K374" i="4"/>
  <c r="L374" i="4" s="1"/>
  <c r="A375" i="4"/>
  <c r="B375" i="4" s="1"/>
  <c r="C375" i="4"/>
  <c r="D375" i="4"/>
  <c r="E375" i="4" s="1"/>
  <c r="F375" i="4"/>
  <c r="H375" i="4"/>
  <c r="J375" i="4"/>
  <c r="K375" i="4"/>
  <c r="L375" i="4" s="1"/>
  <c r="A376" i="4"/>
  <c r="B376" i="4" s="1"/>
  <c r="C376" i="4"/>
  <c r="D376" i="4"/>
  <c r="E376" i="4" s="1"/>
  <c r="F376" i="4"/>
  <c r="H376" i="4"/>
  <c r="J376" i="4"/>
  <c r="K376" i="4"/>
  <c r="L376" i="4" s="1"/>
  <c r="A377" i="4"/>
  <c r="B377" i="4" s="1"/>
  <c r="C377" i="4"/>
  <c r="D377" i="4"/>
  <c r="E377" i="4" s="1"/>
  <c r="F377" i="4"/>
  <c r="H377" i="4"/>
  <c r="J377" i="4"/>
  <c r="K377" i="4"/>
  <c r="L377" i="4" s="1"/>
  <c r="A378" i="4"/>
  <c r="B378" i="4" s="1"/>
  <c r="C378" i="4"/>
  <c r="D378" i="4"/>
  <c r="E378" i="4" s="1"/>
  <c r="F378" i="4"/>
  <c r="H378" i="4"/>
  <c r="J378" i="4"/>
  <c r="K378" i="4"/>
  <c r="L378" i="4" s="1"/>
  <c r="A379" i="4"/>
  <c r="B379" i="4" s="1"/>
  <c r="C379" i="4"/>
  <c r="D379" i="4"/>
  <c r="E379" i="4" s="1"/>
  <c r="F379" i="4"/>
  <c r="H379" i="4"/>
  <c r="J379" i="4"/>
  <c r="K379" i="4"/>
  <c r="L379" i="4" s="1"/>
  <c r="A380" i="4"/>
  <c r="B380" i="4" s="1"/>
  <c r="C380" i="4"/>
  <c r="D380" i="4"/>
  <c r="E380" i="4" s="1"/>
  <c r="F380" i="4"/>
  <c r="H380" i="4"/>
  <c r="J380" i="4"/>
  <c r="K380" i="4"/>
  <c r="L380" i="4" s="1"/>
  <c r="A381" i="4"/>
  <c r="B381" i="4" s="1"/>
  <c r="C381" i="4"/>
  <c r="D381" i="4"/>
  <c r="E381" i="4" s="1"/>
  <c r="F381" i="4"/>
  <c r="H381" i="4"/>
  <c r="J381" i="4"/>
  <c r="K381" i="4"/>
  <c r="L381" i="4" s="1"/>
  <c r="A382" i="4"/>
  <c r="B382" i="4" s="1"/>
  <c r="C382" i="4"/>
  <c r="D382" i="4"/>
  <c r="E382" i="4" s="1"/>
  <c r="F382" i="4"/>
  <c r="H382" i="4"/>
  <c r="J382" i="4"/>
  <c r="K382" i="4"/>
  <c r="L382" i="4" s="1"/>
  <c r="A383" i="4"/>
  <c r="B383" i="4" s="1"/>
  <c r="C383" i="4"/>
  <c r="D383" i="4"/>
  <c r="E383" i="4" s="1"/>
  <c r="F383" i="4"/>
  <c r="H383" i="4"/>
  <c r="J383" i="4"/>
  <c r="K383" i="4"/>
  <c r="L383" i="4" s="1"/>
  <c r="A384" i="4"/>
  <c r="B384" i="4" s="1"/>
  <c r="C384" i="4"/>
  <c r="D384" i="4"/>
  <c r="E384" i="4" s="1"/>
  <c r="F384" i="4"/>
  <c r="H384" i="4"/>
  <c r="J384" i="4"/>
  <c r="K384" i="4"/>
  <c r="L384" i="4" s="1"/>
  <c r="A385" i="4"/>
  <c r="B385" i="4" s="1"/>
  <c r="C385" i="4"/>
  <c r="D385" i="4"/>
  <c r="E385" i="4" s="1"/>
  <c r="F385" i="4"/>
  <c r="H385" i="4"/>
  <c r="J385" i="4"/>
  <c r="K385" i="4"/>
  <c r="L385" i="4" s="1"/>
  <c r="A386" i="4"/>
  <c r="B386" i="4" s="1"/>
  <c r="C386" i="4"/>
  <c r="D386" i="4"/>
  <c r="E386" i="4" s="1"/>
  <c r="F386" i="4"/>
  <c r="H386" i="4"/>
  <c r="J386" i="4"/>
  <c r="K386" i="4"/>
  <c r="L386" i="4" s="1"/>
  <c r="A387" i="4"/>
  <c r="B387" i="4" s="1"/>
  <c r="C387" i="4"/>
  <c r="D387" i="4"/>
  <c r="E387" i="4" s="1"/>
  <c r="F387" i="4"/>
  <c r="H387" i="4"/>
  <c r="J387" i="4"/>
  <c r="K387" i="4"/>
  <c r="L387" i="4" s="1"/>
  <c r="A388" i="4"/>
  <c r="B388" i="4" s="1"/>
  <c r="C388" i="4"/>
  <c r="D388" i="4"/>
  <c r="E388" i="4" s="1"/>
  <c r="F388" i="4"/>
  <c r="H388" i="4"/>
  <c r="J388" i="4"/>
  <c r="K388" i="4"/>
  <c r="L388" i="4" s="1"/>
  <c r="A389" i="4"/>
  <c r="B389" i="4" s="1"/>
  <c r="C389" i="4"/>
  <c r="D389" i="4"/>
  <c r="E389" i="4" s="1"/>
  <c r="F389" i="4"/>
  <c r="H389" i="4"/>
  <c r="J389" i="4"/>
  <c r="K389" i="4"/>
  <c r="L389" i="4" s="1"/>
  <c r="A390" i="4"/>
  <c r="B390" i="4" s="1"/>
  <c r="C390" i="4"/>
  <c r="D390" i="4"/>
  <c r="E390" i="4" s="1"/>
  <c r="F390" i="4"/>
  <c r="H390" i="4"/>
  <c r="J390" i="4"/>
  <c r="K390" i="4"/>
  <c r="L390" i="4" s="1"/>
  <c r="A391" i="4"/>
  <c r="B391" i="4" s="1"/>
  <c r="C391" i="4"/>
  <c r="D391" i="4"/>
  <c r="E391" i="4" s="1"/>
  <c r="F391" i="4"/>
  <c r="H391" i="4"/>
  <c r="J391" i="4"/>
  <c r="K391" i="4"/>
  <c r="L391" i="4" s="1"/>
  <c r="A392" i="4"/>
  <c r="B392" i="4" s="1"/>
  <c r="C392" i="4"/>
  <c r="D392" i="4"/>
  <c r="E392" i="4" s="1"/>
  <c r="F392" i="4"/>
  <c r="H392" i="4"/>
  <c r="J392" i="4"/>
  <c r="K392" i="4"/>
  <c r="L392" i="4" s="1"/>
  <c r="A393" i="4"/>
  <c r="B393" i="4" s="1"/>
  <c r="C393" i="4"/>
  <c r="D393" i="4"/>
  <c r="E393" i="4" s="1"/>
  <c r="F393" i="4"/>
  <c r="H393" i="4"/>
  <c r="J393" i="4"/>
  <c r="K393" i="4"/>
  <c r="L393" i="4" s="1"/>
  <c r="A394" i="4"/>
  <c r="B394" i="4" s="1"/>
  <c r="C394" i="4"/>
  <c r="D394" i="4"/>
  <c r="E394" i="4" s="1"/>
  <c r="F394" i="4"/>
  <c r="H394" i="4"/>
  <c r="J394" i="4"/>
  <c r="K394" i="4"/>
  <c r="L394" i="4" s="1"/>
  <c r="A395" i="4"/>
  <c r="B395" i="4" s="1"/>
  <c r="C395" i="4"/>
  <c r="D395" i="4"/>
  <c r="E395" i="4" s="1"/>
  <c r="F395" i="4"/>
  <c r="H395" i="4"/>
  <c r="J395" i="4"/>
  <c r="K395" i="4"/>
  <c r="L395" i="4" s="1"/>
  <c r="A396" i="4"/>
  <c r="B396" i="4" s="1"/>
  <c r="C396" i="4"/>
  <c r="D396" i="4"/>
  <c r="E396" i="4" s="1"/>
  <c r="F396" i="4"/>
  <c r="H396" i="4"/>
  <c r="J396" i="4"/>
  <c r="K396" i="4"/>
  <c r="L396" i="4" s="1"/>
  <c r="A397" i="4"/>
  <c r="B397" i="4" s="1"/>
  <c r="C397" i="4"/>
  <c r="D397" i="4"/>
  <c r="E397" i="4" s="1"/>
  <c r="F397" i="4"/>
  <c r="H397" i="4"/>
  <c r="J397" i="4"/>
  <c r="K397" i="4"/>
  <c r="L397" i="4" s="1"/>
  <c r="A398" i="4"/>
  <c r="B398" i="4" s="1"/>
  <c r="C398" i="4"/>
  <c r="D398" i="4"/>
  <c r="E398" i="4" s="1"/>
  <c r="F398" i="4"/>
  <c r="H398" i="4"/>
  <c r="J398" i="4"/>
  <c r="K398" i="4"/>
  <c r="L398" i="4" s="1"/>
  <c r="A399" i="4"/>
  <c r="B399" i="4" s="1"/>
  <c r="C399" i="4"/>
  <c r="D399" i="4"/>
  <c r="E399" i="4" s="1"/>
  <c r="F399" i="4"/>
  <c r="H399" i="4"/>
  <c r="J399" i="4"/>
  <c r="K399" i="4"/>
  <c r="L399" i="4" s="1"/>
  <c r="A400" i="4"/>
  <c r="B400" i="4" s="1"/>
  <c r="C400" i="4"/>
  <c r="D400" i="4"/>
  <c r="E400" i="4" s="1"/>
  <c r="F400" i="4"/>
  <c r="H400" i="4"/>
  <c r="J400" i="4"/>
  <c r="K400" i="4"/>
  <c r="L400" i="4" s="1"/>
  <c r="A401" i="4"/>
  <c r="B401" i="4" s="1"/>
  <c r="C401" i="4"/>
  <c r="D401" i="4"/>
  <c r="E401" i="4" s="1"/>
  <c r="F401" i="4"/>
  <c r="H401" i="4"/>
  <c r="J401" i="4"/>
  <c r="K401" i="4"/>
  <c r="L401" i="4" s="1"/>
  <c r="A402" i="4"/>
  <c r="B402" i="4" s="1"/>
  <c r="C402" i="4"/>
  <c r="D402" i="4"/>
  <c r="E402" i="4" s="1"/>
  <c r="F402" i="4"/>
  <c r="H402" i="4"/>
  <c r="J402" i="4"/>
  <c r="K402" i="4"/>
  <c r="L402" i="4" s="1"/>
  <c r="A403" i="4"/>
  <c r="B403" i="4" s="1"/>
  <c r="C403" i="4"/>
  <c r="D403" i="4"/>
  <c r="E403" i="4" s="1"/>
  <c r="F403" i="4"/>
  <c r="H403" i="4"/>
  <c r="J403" i="4"/>
  <c r="K403" i="4"/>
  <c r="L403" i="4" s="1"/>
  <c r="A404" i="4"/>
  <c r="B404" i="4" s="1"/>
  <c r="C404" i="4"/>
  <c r="D404" i="4"/>
  <c r="E404" i="4" s="1"/>
  <c r="F404" i="4"/>
  <c r="H404" i="4"/>
  <c r="J404" i="4"/>
  <c r="K404" i="4"/>
  <c r="L404" i="4" s="1"/>
  <c r="A405" i="4"/>
  <c r="B405" i="4" s="1"/>
  <c r="C405" i="4"/>
  <c r="D405" i="4"/>
  <c r="E405" i="4" s="1"/>
  <c r="F405" i="4"/>
  <c r="H405" i="4"/>
  <c r="J405" i="4"/>
  <c r="K405" i="4"/>
  <c r="L405" i="4" s="1"/>
  <c r="A406" i="4"/>
  <c r="B406" i="4" s="1"/>
  <c r="C406" i="4"/>
  <c r="D406" i="4"/>
  <c r="E406" i="4" s="1"/>
  <c r="F406" i="4"/>
  <c r="H406" i="4"/>
  <c r="J406" i="4"/>
  <c r="K406" i="4"/>
  <c r="L406" i="4" s="1"/>
  <c r="A407" i="4"/>
  <c r="B407" i="4" s="1"/>
  <c r="C407" i="4"/>
  <c r="D407" i="4"/>
  <c r="E407" i="4" s="1"/>
  <c r="F407" i="4"/>
  <c r="H407" i="4"/>
  <c r="J407" i="4"/>
  <c r="K407" i="4"/>
  <c r="L407" i="4" s="1"/>
  <c r="A408" i="4"/>
  <c r="B408" i="4" s="1"/>
  <c r="C408" i="4"/>
  <c r="D408" i="4"/>
  <c r="E408" i="4" s="1"/>
  <c r="F408" i="4"/>
  <c r="H408" i="4"/>
  <c r="J408" i="4"/>
  <c r="K408" i="4"/>
  <c r="L408" i="4" s="1"/>
  <c r="A409" i="4"/>
  <c r="B409" i="4" s="1"/>
  <c r="C409" i="4"/>
  <c r="D409" i="4"/>
  <c r="E409" i="4" s="1"/>
  <c r="F409" i="4"/>
  <c r="H409" i="4"/>
  <c r="J409" i="4"/>
  <c r="K409" i="4"/>
  <c r="L409" i="4" s="1"/>
  <c r="A410" i="4"/>
  <c r="B410" i="4" s="1"/>
  <c r="C410" i="4"/>
  <c r="D410" i="4"/>
  <c r="E410" i="4" s="1"/>
  <c r="F410" i="4"/>
  <c r="H410" i="4"/>
  <c r="J410" i="4"/>
  <c r="K410" i="4"/>
  <c r="L410" i="4" s="1"/>
  <c r="A411" i="4"/>
  <c r="B411" i="4" s="1"/>
  <c r="C411" i="4"/>
  <c r="D411" i="4"/>
  <c r="E411" i="4" s="1"/>
  <c r="F411" i="4"/>
  <c r="H411" i="4"/>
  <c r="J411" i="4"/>
  <c r="K411" i="4"/>
  <c r="L411" i="4" s="1"/>
  <c r="A412" i="4"/>
  <c r="B412" i="4" s="1"/>
  <c r="C412" i="4"/>
  <c r="D412" i="4"/>
  <c r="E412" i="4" s="1"/>
  <c r="F412" i="4"/>
  <c r="H412" i="4"/>
  <c r="J412" i="4"/>
  <c r="K412" i="4"/>
  <c r="L412" i="4" s="1"/>
  <c r="A413" i="4"/>
  <c r="B413" i="4" s="1"/>
  <c r="C413" i="4"/>
  <c r="D413" i="4"/>
  <c r="E413" i="4" s="1"/>
  <c r="F413" i="4"/>
  <c r="H413" i="4"/>
  <c r="J413" i="4"/>
  <c r="K413" i="4"/>
  <c r="L413" i="4" s="1"/>
  <c r="A414" i="4"/>
  <c r="B414" i="4" s="1"/>
  <c r="C414" i="4"/>
  <c r="D414" i="4"/>
  <c r="E414" i="4" s="1"/>
  <c r="F414" i="4"/>
  <c r="H414" i="4"/>
  <c r="J414" i="4"/>
  <c r="K414" i="4"/>
  <c r="L414" i="4" s="1"/>
  <c r="A415" i="4"/>
  <c r="B415" i="4" s="1"/>
  <c r="C415" i="4"/>
  <c r="D415" i="4"/>
  <c r="E415" i="4" s="1"/>
  <c r="F415" i="4"/>
  <c r="H415" i="4"/>
  <c r="J415" i="4"/>
  <c r="K415" i="4"/>
  <c r="L415" i="4" s="1"/>
  <c r="A416" i="4"/>
  <c r="B416" i="4" s="1"/>
  <c r="C416" i="4"/>
  <c r="D416" i="4"/>
  <c r="E416" i="4" s="1"/>
  <c r="F416" i="4"/>
  <c r="H416" i="4"/>
  <c r="J416" i="4"/>
  <c r="K416" i="4"/>
  <c r="L416" i="4" s="1"/>
  <c r="A417" i="4"/>
  <c r="B417" i="4" s="1"/>
  <c r="C417" i="4"/>
  <c r="D417" i="4"/>
  <c r="E417" i="4" s="1"/>
  <c r="F417" i="4"/>
  <c r="H417" i="4"/>
  <c r="J417" i="4"/>
  <c r="K417" i="4"/>
  <c r="L417" i="4" s="1"/>
  <c r="A418" i="4"/>
  <c r="B418" i="4" s="1"/>
  <c r="C418" i="4"/>
  <c r="D418" i="4"/>
  <c r="E418" i="4" s="1"/>
  <c r="F418" i="4"/>
  <c r="H418" i="4"/>
  <c r="J418" i="4"/>
  <c r="K418" i="4"/>
  <c r="L418" i="4" s="1"/>
  <c r="A419" i="4"/>
  <c r="B419" i="4" s="1"/>
  <c r="C419" i="4"/>
  <c r="D419" i="4"/>
  <c r="E419" i="4" s="1"/>
  <c r="F419" i="4"/>
  <c r="H419" i="4"/>
  <c r="J419" i="4"/>
  <c r="K419" i="4"/>
  <c r="L419" i="4" s="1"/>
  <c r="A420" i="4"/>
  <c r="B420" i="4" s="1"/>
  <c r="C420" i="4"/>
  <c r="D420" i="4"/>
  <c r="E420" i="4" s="1"/>
  <c r="F420" i="4"/>
  <c r="H420" i="4"/>
  <c r="J420" i="4"/>
  <c r="K420" i="4"/>
  <c r="L420" i="4" s="1"/>
  <c r="A421" i="4"/>
  <c r="B421" i="4" s="1"/>
  <c r="C421" i="4"/>
  <c r="D421" i="4"/>
  <c r="E421" i="4" s="1"/>
  <c r="F421" i="4"/>
  <c r="H421" i="4"/>
  <c r="J421" i="4"/>
  <c r="K421" i="4"/>
  <c r="L421" i="4" s="1"/>
  <c r="A422" i="4"/>
  <c r="B422" i="4" s="1"/>
  <c r="C422" i="4"/>
  <c r="D422" i="4"/>
  <c r="E422" i="4" s="1"/>
  <c r="F422" i="4"/>
  <c r="H422" i="4"/>
  <c r="J422" i="4"/>
  <c r="K422" i="4"/>
  <c r="L422" i="4" s="1"/>
  <c r="A423" i="4"/>
  <c r="B423" i="4" s="1"/>
  <c r="C423" i="4"/>
  <c r="D423" i="4"/>
  <c r="E423" i="4" s="1"/>
  <c r="F423" i="4"/>
  <c r="H423" i="4"/>
  <c r="J423" i="4"/>
  <c r="K423" i="4"/>
  <c r="L423" i="4" s="1"/>
  <c r="A424" i="4"/>
  <c r="B424" i="4" s="1"/>
  <c r="C424" i="4"/>
  <c r="D424" i="4"/>
  <c r="E424" i="4" s="1"/>
  <c r="F424" i="4"/>
  <c r="H424" i="4"/>
  <c r="J424" i="4"/>
  <c r="K424" i="4"/>
  <c r="L424" i="4" s="1"/>
  <c r="A425" i="4"/>
  <c r="B425" i="4" s="1"/>
  <c r="C425" i="4"/>
  <c r="D425" i="4"/>
  <c r="E425" i="4" s="1"/>
  <c r="F425" i="4"/>
  <c r="H425" i="4"/>
  <c r="J425" i="4"/>
  <c r="K425" i="4"/>
  <c r="L425" i="4" s="1"/>
  <c r="A426" i="4"/>
  <c r="B426" i="4" s="1"/>
  <c r="C426" i="4"/>
  <c r="D426" i="4"/>
  <c r="E426" i="4" s="1"/>
  <c r="F426" i="4"/>
  <c r="H426" i="4"/>
  <c r="J426" i="4"/>
  <c r="K426" i="4"/>
  <c r="L426" i="4" s="1"/>
  <c r="A427" i="4"/>
  <c r="B427" i="4" s="1"/>
  <c r="C427" i="4"/>
  <c r="D427" i="4"/>
  <c r="E427" i="4" s="1"/>
  <c r="F427" i="4"/>
  <c r="H427" i="4"/>
  <c r="J427" i="4"/>
  <c r="K427" i="4"/>
  <c r="L427" i="4" s="1"/>
  <c r="A428" i="4"/>
  <c r="B428" i="4" s="1"/>
  <c r="C428" i="4"/>
  <c r="D428" i="4"/>
  <c r="E428" i="4" s="1"/>
  <c r="F428" i="4"/>
  <c r="H428" i="4"/>
  <c r="J428" i="4"/>
  <c r="K428" i="4"/>
  <c r="L428" i="4" s="1"/>
  <c r="A429" i="4"/>
  <c r="B429" i="4" s="1"/>
  <c r="C429" i="4"/>
  <c r="D429" i="4"/>
  <c r="E429" i="4" s="1"/>
  <c r="F429" i="4"/>
  <c r="H429" i="4"/>
  <c r="J429" i="4"/>
  <c r="K429" i="4"/>
  <c r="L429" i="4" s="1"/>
  <c r="A430" i="4"/>
  <c r="B430" i="4" s="1"/>
  <c r="C430" i="4"/>
  <c r="D430" i="4"/>
  <c r="E430" i="4" s="1"/>
  <c r="F430" i="4"/>
  <c r="H430" i="4"/>
  <c r="J430" i="4"/>
  <c r="K430" i="4"/>
  <c r="L430" i="4" s="1"/>
  <c r="A431" i="4"/>
  <c r="B431" i="4" s="1"/>
  <c r="C431" i="4"/>
  <c r="D431" i="4"/>
  <c r="E431" i="4" s="1"/>
  <c r="F431" i="4"/>
  <c r="H431" i="4"/>
  <c r="J431" i="4"/>
  <c r="K431" i="4"/>
  <c r="L431" i="4" s="1"/>
  <c r="A432" i="4"/>
  <c r="B432" i="4" s="1"/>
  <c r="C432" i="4"/>
  <c r="D432" i="4"/>
  <c r="E432" i="4" s="1"/>
  <c r="F432" i="4"/>
  <c r="H432" i="4"/>
  <c r="J432" i="4"/>
  <c r="K432" i="4"/>
  <c r="L432" i="4" s="1"/>
  <c r="A433" i="4"/>
  <c r="B433" i="4" s="1"/>
  <c r="C433" i="4"/>
  <c r="D433" i="4"/>
  <c r="E433" i="4" s="1"/>
  <c r="F433" i="4"/>
  <c r="H433" i="4"/>
  <c r="J433" i="4"/>
  <c r="K433" i="4"/>
  <c r="L433" i="4" s="1"/>
  <c r="A434" i="4"/>
  <c r="B434" i="4" s="1"/>
  <c r="C434" i="4"/>
  <c r="D434" i="4"/>
  <c r="E434" i="4" s="1"/>
  <c r="F434" i="4"/>
  <c r="H434" i="4"/>
  <c r="J434" i="4"/>
  <c r="K434" i="4"/>
  <c r="L434" i="4" s="1"/>
  <c r="A435" i="4"/>
  <c r="B435" i="4" s="1"/>
  <c r="C435" i="4"/>
  <c r="D435" i="4"/>
  <c r="E435" i="4" s="1"/>
  <c r="F435" i="4"/>
  <c r="H435" i="4"/>
  <c r="J435" i="4"/>
  <c r="K435" i="4"/>
  <c r="L435" i="4" s="1"/>
  <c r="A436" i="4"/>
  <c r="B436" i="4" s="1"/>
  <c r="C436" i="4"/>
  <c r="D436" i="4"/>
  <c r="E436" i="4" s="1"/>
  <c r="F436" i="4"/>
  <c r="H436" i="4"/>
  <c r="J436" i="4"/>
  <c r="K436" i="4"/>
  <c r="L436" i="4" s="1"/>
  <c r="A437" i="4"/>
  <c r="B437" i="4" s="1"/>
  <c r="C437" i="4"/>
  <c r="D437" i="4"/>
  <c r="E437" i="4" s="1"/>
  <c r="F437" i="4"/>
  <c r="H437" i="4"/>
  <c r="J437" i="4"/>
  <c r="K437" i="4"/>
  <c r="L437" i="4" s="1"/>
  <c r="A438" i="4"/>
  <c r="B438" i="4" s="1"/>
  <c r="C438" i="4"/>
  <c r="D438" i="4"/>
  <c r="E438" i="4" s="1"/>
  <c r="F438" i="4"/>
  <c r="H438" i="4"/>
  <c r="J438" i="4"/>
  <c r="K438" i="4"/>
  <c r="L438" i="4" s="1"/>
  <c r="A439" i="4"/>
  <c r="B439" i="4" s="1"/>
  <c r="C439" i="4"/>
  <c r="D439" i="4"/>
  <c r="E439" i="4" s="1"/>
  <c r="F439" i="4"/>
  <c r="H439" i="4"/>
  <c r="J439" i="4"/>
  <c r="K439" i="4"/>
  <c r="L439" i="4" s="1"/>
  <c r="A440" i="4"/>
  <c r="B440" i="4" s="1"/>
  <c r="C440" i="4"/>
  <c r="D440" i="4"/>
  <c r="E440" i="4" s="1"/>
  <c r="F440" i="4"/>
  <c r="H440" i="4"/>
  <c r="J440" i="4"/>
  <c r="K440" i="4"/>
  <c r="L440" i="4" s="1"/>
  <c r="A441" i="4"/>
  <c r="B441" i="4" s="1"/>
  <c r="C441" i="4"/>
  <c r="D441" i="4"/>
  <c r="E441" i="4" s="1"/>
  <c r="F441" i="4"/>
  <c r="H441" i="4"/>
  <c r="J441" i="4"/>
  <c r="K441" i="4"/>
  <c r="L441" i="4" s="1"/>
  <c r="A442" i="4"/>
  <c r="B442" i="4" s="1"/>
  <c r="C442" i="4"/>
  <c r="D442" i="4"/>
  <c r="E442" i="4" s="1"/>
  <c r="F442" i="4"/>
  <c r="H442" i="4"/>
  <c r="J442" i="4"/>
  <c r="K442" i="4"/>
  <c r="L442" i="4" s="1"/>
  <c r="A443" i="4"/>
  <c r="B443" i="4" s="1"/>
  <c r="C443" i="4"/>
  <c r="D443" i="4"/>
  <c r="E443" i="4" s="1"/>
  <c r="F443" i="4"/>
  <c r="H443" i="4"/>
  <c r="J443" i="4"/>
  <c r="K443" i="4"/>
  <c r="L443" i="4" s="1"/>
  <c r="A444" i="4"/>
  <c r="B444" i="4" s="1"/>
  <c r="C444" i="4"/>
  <c r="D444" i="4"/>
  <c r="E444" i="4" s="1"/>
  <c r="F444" i="4"/>
  <c r="H444" i="4"/>
  <c r="J444" i="4"/>
  <c r="K444" i="4"/>
  <c r="L444" i="4" s="1"/>
  <c r="A445" i="4"/>
  <c r="B445" i="4" s="1"/>
  <c r="C445" i="4"/>
  <c r="D445" i="4"/>
  <c r="E445" i="4" s="1"/>
  <c r="F445" i="4"/>
  <c r="H445" i="4"/>
  <c r="J445" i="4"/>
  <c r="K445" i="4"/>
  <c r="L445" i="4" s="1"/>
  <c r="A446" i="4"/>
  <c r="B446" i="4" s="1"/>
  <c r="C446" i="4"/>
  <c r="D446" i="4"/>
  <c r="E446" i="4" s="1"/>
  <c r="F446" i="4"/>
  <c r="H446" i="4"/>
  <c r="J446" i="4"/>
  <c r="K446" i="4"/>
  <c r="L446" i="4" s="1"/>
  <c r="A447" i="4"/>
  <c r="B447" i="4" s="1"/>
  <c r="C447" i="4"/>
  <c r="D447" i="4"/>
  <c r="E447" i="4" s="1"/>
  <c r="F447" i="4"/>
  <c r="H447" i="4"/>
  <c r="J447" i="4"/>
  <c r="K447" i="4"/>
  <c r="L447" i="4" s="1"/>
  <c r="A448" i="4"/>
  <c r="B448" i="4" s="1"/>
  <c r="C448" i="4"/>
  <c r="D448" i="4"/>
  <c r="E448" i="4" s="1"/>
  <c r="F448" i="4"/>
  <c r="H448" i="4"/>
  <c r="J448" i="4"/>
  <c r="K448" i="4"/>
  <c r="L448" i="4" s="1"/>
  <c r="A449" i="4"/>
  <c r="B449" i="4" s="1"/>
  <c r="C449" i="4"/>
  <c r="D449" i="4"/>
  <c r="E449" i="4" s="1"/>
  <c r="F449" i="4"/>
  <c r="H449" i="4"/>
  <c r="J449" i="4"/>
  <c r="K449" i="4"/>
  <c r="L449" i="4" s="1"/>
  <c r="A450" i="4"/>
  <c r="B450" i="4" s="1"/>
  <c r="C450" i="4"/>
  <c r="D450" i="4"/>
  <c r="E450" i="4" s="1"/>
  <c r="F450" i="4"/>
  <c r="H450" i="4"/>
  <c r="J450" i="4"/>
  <c r="K450" i="4"/>
  <c r="L450" i="4" s="1"/>
  <c r="A451" i="4"/>
  <c r="B451" i="4" s="1"/>
  <c r="C451" i="4"/>
  <c r="D451" i="4"/>
  <c r="E451" i="4" s="1"/>
  <c r="F451" i="4"/>
  <c r="H451" i="4"/>
  <c r="J451" i="4"/>
  <c r="K451" i="4"/>
  <c r="L451" i="4" s="1"/>
  <c r="A452" i="4"/>
  <c r="B452" i="4" s="1"/>
  <c r="C452" i="4"/>
  <c r="D452" i="4"/>
  <c r="E452" i="4" s="1"/>
  <c r="F452" i="4"/>
  <c r="H452" i="4"/>
  <c r="J452" i="4"/>
  <c r="K452" i="4"/>
  <c r="L452" i="4" s="1"/>
  <c r="A453" i="4"/>
  <c r="B453" i="4" s="1"/>
  <c r="C453" i="4"/>
  <c r="D453" i="4"/>
  <c r="E453" i="4" s="1"/>
  <c r="F453" i="4"/>
  <c r="H453" i="4"/>
  <c r="J453" i="4"/>
  <c r="K453" i="4"/>
  <c r="L453" i="4" s="1"/>
  <c r="A454" i="4"/>
  <c r="B454" i="4" s="1"/>
  <c r="C454" i="4"/>
  <c r="D454" i="4"/>
  <c r="E454" i="4" s="1"/>
  <c r="F454" i="4"/>
  <c r="H454" i="4"/>
  <c r="J454" i="4"/>
  <c r="K454" i="4"/>
  <c r="L454" i="4" s="1"/>
  <c r="A455" i="4"/>
  <c r="B455" i="4" s="1"/>
  <c r="C455" i="4"/>
  <c r="D455" i="4"/>
  <c r="E455" i="4" s="1"/>
  <c r="F455" i="4"/>
  <c r="H455" i="4"/>
  <c r="J455" i="4"/>
  <c r="K455" i="4"/>
  <c r="L455" i="4" s="1"/>
  <c r="A456" i="4"/>
  <c r="B456" i="4" s="1"/>
  <c r="C456" i="4"/>
  <c r="D456" i="4"/>
  <c r="E456" i="4" s="1"/>
  <c r="F456" i="4"/>
  <c r="H456" i="4"/>
  <c r="J456" i="4"/>
  <c r="K456" i="4"/>
  <c r="L456" i="4" s="1"/>
  <c r="A457" i="4"/>
  <c r="B457" i="4" s="1"/>
  <c r="C457" i="4"/>
  <c r="D457" i="4"/>
  <c r="E457" i="4" s="1"/>
  <c r="F457" i="4"/>
  <c r="H457" i="4"/>
  <c r="J457" i="4"/>
  <c r="K457" i="4"/>
  <c r="L457" i="4" s="1"/>
  <c r="A458" i="4"/>
  <c r="B458" i="4" s="1"/>
  <c r="C458" i="4"/>
  <c r="D458" i="4"/>
  <c r="E458" i="4" s="1"/>
  <c r="F458" i="4"/>
  <c r="H458" i="4"/>
  <c r="J458" i="4"/>
  <c r="K458" i="4"/>
  <c r="L458" i="4" s="1"/>
  <c r="A459" i="4"/>
  <c r="B459" i="4" s="1"/>
  <c r="C459" i="4"/>
  <c r="D459" i="4"/>
  <c r="E459" i="4" s="1"/>
  <c r="F459" i="4"/>
  <c r="H459" i="4"/>
  <c r="J459" i="4"/>
  <c r="K459" i="4"/>
  <c r="L459" i="4" s="1"/>
  <c r="A460" i="4"/>
  <c r="B460" i="4" s="1"/>
  <c r="C460" i="4"/>
  <c r="D460" i="4"/>
  <c r="E460" i="4" s="1"/>
  <c r="F460" i="4"/>
  <c r="H460" i="4"/>
  <c r="J460" i="4"/>
  <c r="K460" i="4"/>
  <c r="L460" i="4" s="1"/>
  <c r="A461" i="4"/>
  <c r="B461" i="4" s="1"/>
  <c r="C461" i="4"/>
  <c r="D461" i="4"/>
  <c r="E461" i="4" s="1"/>
  <c r="F461" i="4"/>
  <c r="H461" i="4"/>
  <c r="J461" i="4"/>
  <c r="K461" i="4"/>
  <c r="L461" i="4" s="1"/>
  <c r="A462" i="4"/>
  <c r="B462" i="4" s="1"/>
  <c r="C462" i="4"/>
  <c r="D462" i="4"/>
  <c r="E462" i="4" s="1"/>
  <c r="F462" i="4"/>
  <c r="H462" i="4"/>
  <c r="J462" i="4"/>
  <c r="K462" i="4"/>
  <c r="L462" i="4" s="1"/>
  <c r="A463" i="4"/>
  <c r="B463" i="4" s="1"/>
  <c r="C463" i="4"/>
  <c r="D463" i="4"/>
  <c r="E463" i="4" s="1"/>
  <c r="F463" i="4"/>
  <c r="H463" i="4"/>
  <c r="J463" i="4"/>
  <c r="K463" i="4"/>
  <c r="L463" i="4" s="1"/>
  <c r="A464" i="4"/>
  <c r="B464" i="4" s="1"/>
  <c r="C464" i="4"/>
  <c r="D464" i="4"/>
  <c r="E464" i="4" s="1"/>
  <c r="F464" i="4"/>
  <c r="H464" i="4"/>
  <c r="J464" i="4"/>
  <c r="K464" i="4"/>
  <c r="L464" i="4" s="1"/>
  <c r="A465" i="4"/>
  <c r="B465" i="4" s="1"/>
  <c r="C465" i="4"/>
  <c r="D465" i="4"/>
  <c r="E465" i="4" s="1"/>
  <c r="F465" i="4"/>
  <c r="H465" i="4"/>
  <c r="J465" i="4"/>
  <c r="K465" i="4"/>
  <c r="L465" i="4" s="1"/>
  <c r="A466" i="4"/>
  <c r="B466" i="4" s="1"/>
  <c r="C466" i="4"/>
  <c r="D466" i="4"/>
  <c r="E466" i="4" s="1"/>
  <c r="F466" i="4"/>
  <c r="H466" i="4"/>
  <c r="J466" i="4"/>
  <c r="K466" i="4"/>
  <c r="L466" i="4" s="1"/>
  <c r="A467" i="4"/>
  <c r="B467" i="4" s="1"/>
  <c r="C467" i="4"/>
  <c r="D467" i="4"/>
  <c r="E467" i="4" s="1"/>
  <c r="F467" i="4"/>
  <c r="H467" i="4"/>
  <c r="J467" i="4"/>
  <c r="K467" i="4"/>
  <c r="L467" i="4" s="1"/>
  <c r="A468" i="4"/>
  <c r="B468" i="4" s="1"/>
  <c r="C468" i="4"/>
  <c r="D468" i="4"/>
  <c r="E468" i="4" s="1"/>
  <c r="F468" i="4"/>
  <c r="H468" i="4"/>
  <c r="J468" i="4"/>
  <c r="K468" i="4"/>
  <c r="L468" i="4" s="1"/>
  <c r="A469" i="4"/>
  <c r="B469" i="4" s="1"/>
  <c r="C469" i="4"/>
  <c r="D469" i="4"/>
  <c r="E469" i="4" s="1"/>
  <c r="F469" i="4"/>
  <c r="H469" i="4"/>
  <c r="J469" i="4"/>
  <c r="K469" i="4"/>
  <c r="L469" i="4" s="1"/>
  <c r="A470" i="4"/>
  <c r="B470" i="4" s="1"/>
  <c r="C470" i="4"/>
  <c r="D470" i="4"/>
  <c r="E470" i="4" s="1"/>
  <c r="F470" i="4"/>
  <c r="H470" i="4"/>
  <c r="J470" i="4"/>
  <c r="K470" i="4"/>
  <c r="L470" i="4" s="1"/>
  <c r="A471" i="4"/>
  <c r="B471" i="4" s="1"/>
  <c r="C471" i="4"/>
  <c r="D471" i="4"/>
  <c r="E471" i="4" s="1"/>
  <c r="F471" i="4"/>
  <c r="H471" i="4"/>
  <c r="J471" i="4"/>
  <c r="K471" i="4"/>
  <c r="L471" i="4" s="1"/>
  <c r="A472" i="4"/>
  <c r="B472" i="4" s="1"/>
  <c r="C472" i="4"/>
  <c r="D472" i="4"/>
  <c r="E472" i="4" s="1"/>
  <c r="F472" i="4"/>
  <c r="H472" i="4"/>
  <c r="J472" i="4"/>
  <c r="K472" i="4"/>
  <c r="L472" i="4" s="1"/>
  <c r="A473" i="4"/>
  <c r="B473" i="4" s="1"/>
  <c r="C473" i="4"/>
  <c r="D473" i="4"/>
  <c r="E473" i="4" s="1"/>
  <c r="F473" i="4"/>
  <c r="H473" i="4"/>
  <c r="J473" i="4"/>
  <c r="K473" i="4"/>
  <c r="L473" i="4" s="1"/>
  <c r="A474" i="4"/>
  <c r="B474" i="4" s="1"/>
  <c r="C474" i="4"/>
  <c r="D474" i="4"/>
  <c r="E474" i="4" s="1"/>
  <c r="F474" i="4"/>
  <c r="H474" i="4"/>
  <c r="J474" i="4"/>
  <c r="K474" i="4"/>
  <c r="L474" i="4" s="1"/>
  <c r="A475" i="4"/>
  <c r="B475" i="4" s="1"/>
  <c r="C475" i="4"/>
  <c r="D475" i="4"/>
  <c r="E475" i="4" s="1"/>
  <c r="F475" i="4"/>
  <c r="H475" i="4"/>
  <c r="J475" i="4"/>
  <c r="K475" i="4"/>
  <c r="L475" i="4" s="1"/>
  <c r="A476" i="4"/>
  <c r="B476" i="4" s="1"/>
  <c r="C476" i="4"/>
  <c r="D476" i="4"/>
  <c r="E476" i="4" s="1"/>
  <c r="F476" i="4"/>
  <c r="H476" i="4"/>
  <c r="J476" i="4"/>
  <c r="K476" i="4"/>
  <c r="L476" i="4" s="1"/>
  <c r="A477" i="4"/>
  <c r="B477" i="4" s="1"/>
  <c r="C477" i="4"/>
  <c r="D477" i="4"/>
  <c r="E477" i="4" s="1"/>
  <c r="F477" i="4"/>
  <c r="H477" i="4"/>
  <c r="J477" i="4"/>
  <c r="K477" i="4"/>
  <c r="L477" i="4" s="1"/>
  <c r="A478" i="4"/>
  <c r="B478" i="4" s="1"/>
  <c r="C478" i="4"/>
  <c r="D478" i="4"/>
  <c r="E478" i="4" s="1"/>
  <c r="F478" i="4"/>
  <c r="H478" i="4"/>
  <c r="J478" i="4"/>
  <c r="K478" i="4"/>
  <c r="L478" i="4" s="1"/>
  <c r="A479" i="4"/>
  <c r="B479" i="4" s="1"/>
  <c r="C479" i="4"/>
  <c r="D479" i="4"/>
  <c r="E479" i="4" s="1"/>
  <c r="F479" i="4"/>
  <c r="H479" i="4"/>
  <c r="J479" i="4"/>
  <c r="K479" i="4"/>
  <c r="L479" i="4" s="1"/>
  <c r="A480" i="4"/>
  <c r="B480" i="4" s="1"/>
  <c r="C480" i="4"/>
  <c r="D480" i="4"/>
  <c r="E480" i="4" s="1"/>
  <c r="F480" i="4"/>
  <c r="H480" i="4"/>
  <c r="J480" i="4"/>
  <c r="K480" i="4"/>
  <c r="L480" i="4" s="1"/>
  <c r="A481" i="4"/>
  <c r="B481" i="4" s="1"/>
  <c r="C481" i="4"/>
  <c r="D481" i="4"/>
  <c r="E481" i="4" s="1"/>
  <c r="F481" i="4"/>
  <c r="H481" i="4"/>
  <c r="J481" i="4"/>
  <c r="K481" i="4"/>
  <c r="L481" i="4" s="1"/>
  <c r="A482" i="4"/>
  <c r="B482" i="4" s="1"/>
  <c r="C482" i="4"/>
  <c r="D482" i="4"/>
  <c r="E482" i="4" s="1"/>
  <c r="F482" i="4"/>
  <c r="H482" i="4"/>
  <c r="J482" i="4"/>
  <c r="K482" i="4"/>
  <c r="L482" i="4" s="1"/>
  <c r="A483" i="4"/>
  <c r="B483" i="4" s="1"/>
  <c r="C483" i="4"/>
  <c r="D483" i="4"/>
  <c r="E483" i="4" s="1"/>
  <c r="F483" i="4"/>
  <c r="H483" i="4"/>
  <c r="J483" i="4"/>
  <c r="K483" i="4"/>
  <c r="L483" i="4" s="1"/>
  <c r="A484" i="4"/>
  <c r="B484" i="4" s="1"/>
  <c r="C484" i="4"/>
  <c r="D484" i="4"/>
  <c r="E484" i="4" s="1"/>
  <c r="F484" i="4"/>
  <c r="H484" i="4"/>
  <c r="J484" i="4"/>
  <c r="K484" i="4"/>
  <c r="L484" i="4" s="1"/>
  <c r="A485" i="4"/>
  <c r="B485" i="4" s="1"/>
  <c r="C485" i="4"/>
  <c r="D485" i="4"/>
  <c r="E485" i="4" s="1"/>
  <c r="F485" i="4"/>
  <c r="H485" i="4"/>
  <c r="J485" i="4"/>
  <c r="K485" i="4"/>
  <c r="L485" i="4" s="1"/>
  <c r="A486" i="4"/>
  <c r="B486" i="4" s="1"/>
  <c r="C486" i="4"/>
  <c r="D486" i="4"/>
  <c r="E486" i="4" s="1"/>
  <c r="F486" i="4"/>
  <c r="H486" i="4"/>
  <c r="J486" i="4"/>
  <c r="K486" i="4"/>
  <c r="L486" i="4" s="1"/>
  <c r="A487" i="4"/>
  <c r="B487" i="4" s="1"/>
  <c r="C487" i="4"/>
  <c r="D487" i="4"/>
  <c r="E487" i="4" s="1"/>
  <c r="F487" i="4"/>
  <c r="H487" i="4"/>
  <c r="J487" i="4"/>
  <c r="K487" i="4"/>
  <c r="L487" i="4" s="1"/>
  <c r="A488" i="4"/>
  <c r="B488" i="4" s="1"/>
  <c r="C488" i="4"/>
  <c r="D488" i="4"/>
  <c r="E488" i="4" s="1"/>
  <c r="F488" i="4"/>
  <c r="H488" i="4"/>
  <c r="J488" i="4"/>
  <c r="K488" i="4"/>
  <c r="L488" i="4" s="1"/>
  <c r="A489" i="4"/>
  <c r="B489" i="4" s="1"/>
  <c r="C489" i="4"/>
  <c r="D489" i="4"/>
  <c r="E489" i="4" s="1"/>
  <c r="F489" i="4"/>
  <c r="H489" i="4"/>
  <c r="J489" i="4"/>
  <c r="K489" i="4"/>
  <c r="L489" i="4" s="1"/>
  <c r="A490" i="4"/>
  <c r="B490" i="4" s="1"/>
  <c r="C490" i="4"/>
  <c r="D490" i="4"/>
  <c r="E490" i="4" s="1"/>
  <c r="F490" i="4"/>
  <c r="H490" i="4"/>
  <c r="J490" i="4"/>
  <c r="K490" i="4"/>
  <c r="L490" i="4" s="1"/>
  <c r="A491" i="4"/>
  <c r="B491" i="4" s="1"/>
  <c r="C491" i="4"/>
  <c r="D491" i="4"/>
  <c r="E491" i="4" s="1"/>
  <c r="F491" i="4"/>
  <c r="H491" i="4"/>
  <c r="J491" i="4"/>
  <c r="K491" i="4"/>
  <c r="L491" i="4" s="1"/>
  <c r="A492" i="4"/>
  <c r="B492" i="4" s="1"/>
  <c r="C492" i="4"/>
  <c r="D492" i="4"/>
  <c r="E492" i="4" s="1"/>
  <c r="F492" i="4"/>
  <c r="H492" i="4"/>
  <c r="J492" i="4"/>
  <c r="K492" i="4"/>
  <c r="L492" i="4" s="1"/>
  <c r="A493" i="4"/>
  <c r="B493" i="4" s="1"/>
  <c r="C493" i="4"/>
  <c r="D493" i="4"/>
  <c r="E493" i="4" s="1"/>
  <c r="F493" i="4"/>
  <c r="H493" i="4"/>
  <c r="J493" i="4"/>
  <c r="K493" i="4"/>
  <c r="L493" i="4" s="1"/>
  <c r="A494" i="4"/>
  <c r="B494" i="4" s="1"/>
  <c r="C494" i="4"/>
  <c r="D494" i="4"/>
  <c r="E494" i="4" s="1"/>
  <c r="F494" i="4"/>
  <c r="H494" i="4"/>
  <c r="J494" i="4"/>
  <c r="K494" i="4"/>
  <c r="L494" i="4" s="1"/>
  <c r="A495" i="4"/>
  <c r="B495" i="4" s="1"/>
  <c r="C495" i="4"/>
  <c r="D495" i="4"/>
  <c r="E495" i="4" s="1"/>
  <c r="F495" i="4"/>
  <c r="H495" i="4"/>
  <c r="J495" i="4"/>
  <c r="K495" i="4"/>
  <c r="L495" i="4" s="1"/>
  <c r="A496" i="4"/>
  <c r="B496" i="4" s="1"/>
  <c r="C496" i="4"/>
  <c r="D496" i="4"/>
  <c r="E496" i="4" s="1"/>
  <c r="F496" i="4"/>
  <c r="H496" i="4"/>
  <c r="J496" i="4"/>
  <c r="K496" i="4"/>
  <c r="L496" i="4" s="1"/>
  <c r="A497" i="4"/>
  <c r="B497" i="4" s="1"/>
  <c r="C497" i="4"/>
  <c r="D497" i="4"/>
  <c r="E497" i="4" s="1"/>
  <c r="F497" i="4"/>
  <c r="H497" i="4"/>
  <c r="J497" i="4"/>
  <c r="K497" i="4"/>
  <c r="L497" i="4" s="1"/>
  <c r="A498" i="4"/>
  <c r="B498" i="4" s="1"/>
  <c r="C498" i="4"/>
  <c r="D498" i="4"/>
  <c r="E498" i="4" s="1"/>
  <c r="F498" i="4"/>
  <c r="H498" i="4"/>
  <c r="J498" i="4"/>
  <c r="K498" i="4"/>
  <c r="L498" i="4" s="1"/>
  <c r="A499" i="4"/>
  <c r="B499" i="4" s="1"/>
  <c r="C499" i="4"/>
  <c r="D499" i="4"/>
  <c r="E499" i="4" s="1"/>
  <c r="F499" i="4"/>
  <c r="H499" i="4"/>
  <c r="J499" i="4"/>
  <c r="K499" i="4"/>
  <c r="L499" i="4" s="1"/>
  <c r="A500" i="4"/>
  <c r="B500" i="4" s="1"/>
  <c r="C500" i="4"/>
  <c r="D500" i="4"/>
  <c r="E500" i="4" s="1"/>
  <c r="F500" i="4"/>
  <c r="H500" i="4"/>
  <c r="J500" i="4"/>
  <c r="K500" i="4"/>
  <c r="L500" i="4" s="1"/>
  <c r="A501" i="4"/>
  <c r="B501" i="4" s="1"/>
  <c r="C501" i="4"/>
  <c r="D501" i="4"/>
  <c r="E501" i="4" s="1"/>
  <c r="F501" i="4"/>
  <c r="H501" i="4"/>
  <c r="J501" i="4"/>
  <c r="K501" i="4"/>
  <c r="L501" i="4" s="1"/>
  <c r="A502" i="4"/>
  <c r="B502" i="4" s="1"/>
  <c r="C502" i="4"/>
  <c r="D502" i="4"/>
  <c r="E502" i="4" s="1"/>
  <c r="F502" i="4"/>
  <c r="G502" i="4" s="1"/>
  <c r="H502" i="4"/>
  <c r="J502" i="4"/>
  <c r="Q502" i="4" s="1"/>
  <c r="K502" i="4"/>
  <c r="L502" i="4" s="1"/>
  <c r="K5" i="4"/>
  <c r="L5" i="4" s="1"/>
  <c r="K6" i="4"/>
  <c r="L6" i="4" s="1"/>
  <c r="K7" i="4"/>
  <c r="L7" i="4" s="1"/>
  <c r="K8" i="4"/>
  <c r="L8" i="4" s="1"/>
  <c r="K9" i="4"/>
  <c r="L9" i="4" s="1"/>
  <c r="K10" i="4"/>
  <c r="L10" i="4" s="1"/>
  <c r="K11" i="4"/>
  <c r="L11" i="4" s="1"/>
  <c r="K12" i="4"/>
  <c r="L12" i="4" s="1"/>
  <c r="K13" i="4"/>
  <c r="L13" i="4" s="1"/>
  <c r="K14" i="4"/>
  <c r="L14" i="4" s="1"/>
  <c r="K15" i="4"/>
  <c r="L15" i="4" s="1"/>
  <c r="K16" i="4"/>
  <c r="L16" i="4" s="1"/>
  <c r="K17" i="4"/>
  <c r="L17" i="4" s="1"/>
  <c r="K18" i="4"/>
  <c r="L18" i="4" s="1"/>
  <c r="K19" i="4"/>
  <c r="L19" i="4" s="1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D5" i="4"/>
  <c r="E5" i="4" s="1"/>
  <c r="D6" i="4"/>
  <c r="E6" i="4" s="1"/>
  <c r="D7" i="4"/>
  <c r="E7" i="4" s="1"/>
  <c r="D8" i="4"/>
  <c r="E8" i="4" s="1"/>
  <c r="D9" i="4"/>
  <c r="E9" i="4" s="1"/>
  <c r="D10" i="4"/>
  <c r="E10" i="4" s="1"/>
  <c r="D11" i="4"/>
  <c r="E11" i="4" s="1"/>
  <c r="D12" i="4"/>
  <c r="E12" i="4" s="1"/>
  <c r="D13" i="4"/>
  <c r="E13" i="4" s="1"/>
  <c r="D14" i="4"/>
  <c r="E14" i="4" s="1"/>
  <c r="D15" i="4"/>
  <c r="E15" i="4" s="1"/>
  <c r="D16" i="4"/>
  <c r="E16" i="4" s="1"/>
  <c r="D17" i="4"/>
  <c r="E17" i="4" s="1"/>
  <c r="D18" i="4"/>
  <c r="E18" i="4" s="1"/>
  <c r="D19" i="4"/>
  <c r="E19" i="4" s="1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A5" i="4"/>
  <c r="B5" i="4" s="1"/>
  <c r="A6" i="4"/>
  <c r="B6" i="4" s="1"/>
  <c r="A7" i="4"/>
  <c r="B7" i="4" s="1"/>
  <c r="A8" i="4"/>
  <c r="B8" i="4" s="1"/>
  <c r="A9" i="4"/>
  <c r="B9" i="4" s="1"/>
  <c r="A10" i="4"/>
  <c r="B10" i="4" s="1"/>
  <c r="A11" i="4"/>
  <c r="B11" i="4" s="1"/>
  <c r="A12" i="4"/>
  <c r="B12" i="4" s="1"/>
  <c r="A13" i="4"/>
  <c r="B13" i="4" s="1"/>
  <c r="A14" i="4"/>
  <c r="B14" i="4" s="1"/>
  <c r="A15" i="4"/>
  <c r="B15" i="4" s="1"/>
  <c r="A16" i="4"/>
  <c r="B16" i="4" s="1"/>
  <c r="A17" i="4"/>
  <c r="B17" i="4" s="1"/>
  <c r="A18" i="4"/>
  <c r="B18" i="4" s="1"/>
  <c r="A19" i="4"/>
  <c r="B19" i="4" s="1"/>
  <c r="K4" i="4"/>
  <c r="L4" i="4" s="1"/>
  <c r="J4" i="4"/>
  <c r="H4" i="4"/>
  <c r="F4" i="4"/>
  <c r="D4" i="4"/>
  <c r="E4" i="4" s="1"/>
  <c r="C4" i="4"/>
  <c r="A4" i="4"/>
  <c r="B4" i="4" s="1"/>
  <c r="W4" i="4" s="1"/>
  <c r="CM369" i="4" l="1"/>
  <c r="CM23" i="4"/>
  <c r="CM117" i="4"/>
  <c r="CM41" i="4"/>
  <c r="CM37" i="4"/>
  <c r="CM289" i="4"/>
  <c r="CM187" i="4"/>
  <c r="CM373" i="4"/>
  <c r="CM273" i="4"/>
  <c r="CM161" i="4"/>
  <c r="CM85" i="4"/>
  <c r="CM259" i="4"/>
  <c r="CM175" i="4"/>
  <c r="CM493" i="4"/>
  <c r="CM469" i="4"/>
  <c r="CM57" i="4"/>
  <c r="CM293" i="4"/>
  <c r="CM405" i="4"/>
  <c r="CM321" i="4"/>
  <c r="CM169" i="4"/>
  <c r="CM245" i="4"/>
  <c r="CM353" i="4"/>
  <c r="CM261" i="4"/>
  <c r="CM489" i="4"/>
  <c r="CM453" i="4"/>
  <c r="CM449" i="4"/>
  <c r="CM361" i="4"/>
  <c r="CM269" i="4"/>
  <c r="CM241" i="4"/>
  <c r="CM473" i="4"/>
  <c r="CM385" i="4"/>
  <c r="CM333" i="4"/>
  <c r="CM443" i="4"/>
  <c r="CM445" i="4"/>
  <c r="CM283" i="4"/>
  <c r="CM457" i="4"/>
  <c r="CM497" i="4"/>
  <c r="CM485" i="4"/>
  <c r="CM365" i="4"/>
  <c r="CM205" i="4"/>
  <c r="CM139" i="4"/>
  <c r="CM27" i="4"/>
  <c r="CM325" i="4"/>
  <c r="CM281" i="4"/>
  <c r="CM89" i="4"/>
  <c r="CM71" i="4"/>
  <c r="CM13" i="4"/>
  <c r="CM237" i="4"/>
  <c r="CM21" i="4"/>
  <c r="CM111" i="4"/>
  <c r="CM51" i="4"/>
  <c r="CM29" i="4"/>
  <c r="CM349" i="4"/>
  <c r="CM229" i="4"/>
  <c r="CM167" i="4"/>
  <c r="CM17" i="4"/>
  <c r="CM9" i="4"/>
  <c r="CM461" i="4"/>
  <c r="CM377" i="4"/>
  <c r="CM421" i="4"/>
  <c r="CM401" i="4"/>
  <c r="CM253" i="4"/>
  <c r="CM185" i="4"/>
  <c r="CM417" i="4"/>
  <c r="CM25" i="4"/>
  <c r="CM119" i="4"/>
  <c r="CM465" i="4"/>
  <c r="CM113" i="4"/>
  <c r="CM148" i="4"/>
  <c r="CM208" i="4"/>
  <c r="CM345" i="4"/>
  <c r="CM181" i="4"/>
  <c r="CM26" i="4"/>
  <c r="CM409" i="4"/>
  <c r="CM98" i="4"/>
  <c r="BA502" i="4"/>
  <c r="BE502" i="4"/>
  <c r="BI502" i="4"/>
  <c r="BB502" i="4"/>
  <c r="BF502" i="4"/>
  <c r="BJ502" i="4"/>
  <c r="BC502" i="4"/>
  <c r="BG502" i="4"/>
  <c r="BK502" i="4"/>
  <c r="BD502" i="4"/>
  <c r="BH502" i="4"/>
  <c r="AN502" i="4"/>
  <c r="AO502" i="4"/>
  <c r="AP502" i="4"/>
  <c r="AQ502" i="4"/>
  <c r="AR502" i="4"/>
  <c r="AS502" i="4"/>
  <c r="CM475" i="4"/>
  <c r="CM115" i="4"/>
  <c r="CM153" i="4"/>
  <c r="CM149" i="4"/>
  <c r="CM265" i="4"/>
  <c r="CM257" i="4"/>
  <c r="CM141" i="4"/>
  <c r="CM173" i="4"/>
  <c r="CM463" i="4"/>
  <c r="CM480" i="4"/>
  <c r="CM280" i="4"/>
  <c r="CM32" i="4"/>
  <c r="CM285" i="4"/>
  <c r="CM287" i="4"/>
  <c r="CM140" i="4"/>
  <c r="CM482" i="4"/>
  <c r="CM477" i="4"/>
  <c r="CM429" i="4"/>
  <c r="CM425" i="4"/>
  <c r="DN4" i="4"/>
  <c r="CM28" i="4"/>
  <c r="CM340" i="4"/>
  <c r="CM260" i="4"/>
  <c r="CM471" i="4"/>
  <c r="CM383" i="4"/>
  <c r="CM357" i="4"/>
  <c r="CM329" i="4"/>
  <c r="CM221" i="4"/>
  <c r="CM197" i="4"/>
  <c r="CM121" i="4"/>
  <c r="CM61" i="4"/>
  <c r="CM487" i="4"/>
  <c r="CM303" i="4"/>
  <c r="CM456" i="4"/>
  <c r="DI19" i="4"/>
  <c r="DM19" i="4"/>
  <c r="DJ19" i="4"/>
  <c r="DN19" i="4"/>
  <c r="DK19" i="4"/>
  <c r="DL19" i="4"/>
  <c r="DI15" i="4"/>
  <c r="DM15" i="4"/>
  <c r="DJ15" i="4"/>
  <c r="DN15" i="4"/>
  <c r="DK15" i="4"/>
  <c r="DL15" i="4"/>
  <c r="DI11" i="4"/>
  <c r="DM11" i="4"/>
  <c r="DJ11" i="4"/>
  <c r="DN11" i="4"/>
  <c r="DK11" i="4"/>
  <c r="DL11" i="4"/>
  <c r="DI7" i="4"/>
  <c r="DM7" i="4"/>
  <c r="DJ7" i="4"/>
  <c r="DN7" i="4"/>
  <c r="DK7" i="4"/>
  <c r="DL7" i="4"/>
  <c r="DI499" i="4"/>
  <c r="DJ499" i="4"/>
  <c r="DN499" i="4"/>
  <c r="DK499" i="4"/>
  <c r="DL499" i="4"/>
  <c r="DM499" i="4"/>
  <c r="DM495" i="4"/>
  <c r="DJ495" i="4"/>
  <c r="DN495" i="4"/>
  <c r="DK495" i="4"/>
  <c r="DL495" i="4"/>
  <c r="DI495" i="4"/>
  <c r="DM491" i="4"/>
  <c r="DJ491" i="4"/>
  <c r="DN491" i="4"/>
  <c r="DK491" i="4"/>
  <c r="DL491" i="4"/>
  <c r="DI491" i="4"/>
  <c r="DM487" i="4"/>
  <c r="DJ487" i="4"/>
  <c r="DN487" i="4"/>
  <c r="DK487" i="4"/>
  <c r="DL487" i="4"/>
  <c r="DI487" i="4"/>
  <c r="DI483" i="4"/>
  <c r="DJ483" i="4"/>
  <c r="DN483" i="4"/>
  <c r="DK483" i="4"/>
  <c r="DL483" i="4"/>
  <c r="DM483" i="4"/>
  <c r="DI479" i="4"/>
  <c r="DJ479" i="4"/>
  <c r="DN479" i="4"/>
  <c r="DK479" i="4"/>
  <c r="DL479" i="4"/>
  <c r="DM479" i="4"/>
  <c r="DI475" i="4"/>
  <c r="DJ475" i="4"/>
  <c r="DN475" i="4"/>
  <c r="DK475" i="4"/>
  <c r="DL475" i="4"/>
  <c r="DM475" i="4"/>
  <c r="DI471" i="4"/>
  <c r="DM471" i="4"/>
  <c r="DJ471" i="4"/>
  <c r="DN471" i="4"/>
  <c r="DK471" i="4"/>
  <c r="DL471" i="4"/>
  <c r="DJ467" i="4"/>
  <c r="DN467" i="4"/>
  <c r="DL467" i="4"/>
  <c r="DI467" i="4"/>
  <c r="DK467" i="4"/>
  <c r="DM467" i="4"/>
  <c r="DJ463" i="4"/>
  <c r="DN463" i="4"/>
  <c r="DL463" i="4"/>
  <c r="DI463" i="4"/>
  <c r="DK463" i="4"/>
  <c r="DM463" i="4"/>
  <c r="DJ459" i="4"/>
  <c r="DN459" i="4"/>
  <c r="DL459" i="4"/>
  <c r="DI459" i="4"/>
  <c r="DK459" i="4"/>
  <c r="DM459" i="4"/>
  <c r="DI455" i="4"/>
  <c r="DM455" i="4"/>
  <c r="DJ455" i="4"/>
  <c r="DN455" i="4"/>
  <c r="DK455" i="4"/>
  <c r="DL455" i="4"/>
  <c r="DI451" i="4"/>
  <c r="DM451" i="4"/>
  <c r="DJ451" i="4"/>
  <c r="DN451" i="4"/>
  <c r="DK451" i="4"/>
  <c r="DL451" i="4"/>
  <c r="DI447" i="4"/>
  <c r="DM447" i="4"/>
  <c r="DJ447" i="4"/>
  <c r="DN447" i="4"/>
  <c r="DK447" i="4"/>
  <c r="DL447" i="4"/>
  <c r="DI443" i="4"/>
  <c r="DM443" i="4"/>
  <c r="DJ443" i="4"/>
  <c r="DN443" i="4"/>
  <c r="DK443" i="4"/>
  <c r="DL443" i="4"/>
  <c r="DI439" i="4"/>
  <c r="DM439" i="4"/>
  <c r="DJ439" i="4"/>
  <c r="DN439" i="4"/>
  <c r="DK439" i="4"/>
  <c r="DL439" i="4"/>
  <c r="DI435" i="4"/>
  <c r="DM435" i="4"/>
  <c r="DJ435" i="4"/>
  <c r="DN435" i="4"/>
  <c r="DK435" i="4"/>
  <c r="DL435" i="4"/>
  <c r="DI431" i="4"/>
  <c r="DM431" i="4"/>
  <c r="DJ431" i="4"/>
  <c r="DN431" i="4"/>
  <c r="DK431" i="4"/>
  <c r="DL431" i="4"/>
  <c r="DI427" i="4"/>
  <c r="DM427" i="4"/>
  <c r="DJ427" i="4"/>
  <c r="DN427" i="4"/>
  <c r="DK427" i="4"/>
  <c r="DL427" i="4"/>
  <c r="DI423" i="4"/>
  <c r="DM423" i="4"/>
  <c r="DJ423" i="4"/>
  <c r="DN423" i="4"/>
  <c r="DK423" i="4"/>
  <c r="DL423" i="4"/>
  <c r="DI419" i="4"/>
  <c r="DM419" i="4"/>
  <c r="DJ419" i="4"/>
  <c r="DN419" i="4"/>
  <c r="DK419" i="4"/>
  <c r="DL419" i="4"/>
  <c r="DI415" i="4"/>
  <c r="DM415" i="4"/>
  <c r="DJ415" i="4"/>
  <c r="DN415" i="4"/>
  <c r="DK415" i="4"/>
  <c r="DL415" i="4"/>
  <c r="DI411" i="4"/>
  <c r="DM411" i="4"/>
  <c r="DJ411" i="4"/>
  <c r="DN411" i="4"/>
  <c r="DK411" i="4"/>
  <c r="DL411" i="4"/>
  <c r="DI407" i="4"/>
  <c r="DM407" i="4"/>
  <c r="DJ407" i="4"/>
  <c r="DN407" i="4"/>
  <c r="DK407" i="4"/>
  <c r="DL407" i="4"/>
  <c r="DI403" i="4"/>
  <c r="DM403" i="4"/>
  <c r="DJ403" i="4"/>
  <c r="DN403" i="4"/>
  <c r="DK403" i="4"/>
  <c r="DL403" i="4"/>
  <c r="DI399" i="4"/>
  <c r="DM399" i="4"/>
  <c r="DJ399" i="4"/>
  <c r="DN399" i="4"/>
  <c r="DK399" i="4"/>
  <c r="DL399" i="4"/>
  <c r="DI395" i="4"/>
  <c r="DM395" i="4"/>
  <c r="DJ395" i="4"/>
  <c r="DN395" i="4"/>
  <c r="DK395" i="4"/>
  <c r="DL395" i="4"/>
  <c r="DI391" i="4"/>
  <c r="DM391" i="4"/>
  <c r="DJ391" i="4"/>
  <c r="DN391" i="4"/>
  <c r="DK391" i="4"/>
  <c r="DL391" i="4"/>
  <c r="DI387" i="4"/>
  <c r="DM387" i="4"/>
  <c r="DJ387" i="4"/>
  <c r="DN387" i="4"/>
  <c r="DK387" i="4"/>
  <c r="DL387" i="4"/>
  <c r="DI383" i="4"/>
  <c r="DM383" i="4"/>
  <c r="DJ383" i="4"/>
  <c r="DN383" i="4"/>
  <c r="DK383" i="4"/>
  <c r="DL383" i="4"/>
  <c r="DI379" i="4"/>
  <c r="DM379" i="4"/>
  <c r="DJ379" i="4"/>
  <c r="DN379" i="4"/>
  <c r="DK379" i="4"/>
  <c r="DL379" i="4"/>
  <c r="DI375" i="4"/>
  <c r="DM375" i="4"/>
  <c r="DJ375" i="4"/>
  <c r="DN375" i="4"/>
  <c r="DK375" i="4"/>
  <c r="DL375" i="4"/>
  <c r="DI371" i="4"/>
  <c r="DM371" i="4"/>
  <c r="DJ371" i="4"/>
  <c r="DN371" i="4"/>
  <c r="DK371" i="4"/>
  <c r="DL371" i="4"/>
  <c r="DI367" i="4"/>
  <c r="DM367" i="4"/>
  <c r="DK367" i="4"/>
  <c r="DL367" i="4"/>
  <c r="DN367" i="4"/>
  <c r="DJ367" i="4"/>
  <c r="DI363" i="4"/>
  <c r="DM363" i="4"/>
  <c r="DK363" i="4"/>
  <c r="DL363" i="4"/>
  <c r="DN363" i="4"/>
  <c r="DJ363" i="4"/>
  <c r="DI359" i="4"/>
  <c r="DM359" i="4"/>
  <c r="DK359" i="4"/>
  <c r="DL359" i="4"/>
  <c r="DN359" i="4"/>
  <c r="DJ359" i="4"/>
  <c r="DI355" i="4"/>
  <c r="DM355" i="4"/>
  <c r="DK355" i="4"/>
  <c r="DL355" i="4"/>
  <c r="DN355" i="4"/>
  <c r="DJ355" i="4"/>
  <c r="DI351" i="4"/>
  <c r="DM351" i="4"/>
  <c r="DK351" i="4"/>
  <c r="DL351" i="4"/>
  <c r="DN351" i="4"/>
  <c r="DJ351" i="4"/>
  <c r="DI347" i="4"/>
  <c r="DM347" i="4"/>
  <c r="DK347" i="4"/>
  <c r="DL347" i="4"/>
  <c r="DN347" i="4"/>
  <c r="DJ347" i="4"/>
  <c r="DI343" i="4"/>
  <c r="DM343" i="4"/>
  <c r="DK343" i="4"/>
  <c r="DL343" i="4"/>
  <c r="DN343" i="4"/>
  <c r="DJ343" i="4"/>
  <c r="DI339" i="4"/>
  <c r="DM339" i="4"/>
  <c r="DJ339" i="4"/>
  <c r="DK339" i="4"/>
  <c r="DL339" i="4"/>
  <c r="DN339" i="4"/>
  <c r="DL335" i="4"/>
  <c r="DI335" i="4"/>
  <c r="DM335" i="4"/>
  <c r="DJ335" i="4"/>
  <c r="DN335" i="4"/>
  <c r="DK335" i="4"/>
  <c r="DL331" i="4"/>
  <c r="DI331" i="4"/>
  <c r="DM331" i="4"/>
  <c r="DJ331" i="4"/>
  <c r="DN331" i="4"/>
  <c r="DK331" i="4"/>
  <c r="DK327" i="4"/>
  <c r="DL327" i="4"/>
  <c r="DI327" i="4"/>
  <c r="DM327" i="4"/>
  <c r="DJ327" i="4"/>
  <c r="DN327" i="4"/>
  <c r="DK323" i="4"/>
  <c r="DL323" i="4"/>
  <c r="DI323" i="4"/>
  <c r="DM323" i="4"/>
  <c r="DJ323" i="4"/>
  <c r="DN323" i="4"/>
  <c r="DK319" i="4"/>
  <c r="DL319" i="4"/>
  <c r="DI319" i="4"/>
  <c r="DM319" i="4"/>
  <c r="DJ319" i="4"/>
  <c r="DN319" i="4"/>
  <c r="DK315" i="4"/>
  <c r="DL315" i="4"/>
  <c r="DI315" i="4"/>
  <c r="DM315" i="4"/>
  <c r="DJ315" i="4"/>
  <c r="DN315" i="4"/>
  <c r="DK311" i="4"/>
  <c r="DL311" i="4"/>
  <c r="DI311" i="4"/>
  <c r="DM311" i="4"/>
  <c r="DJ311" i="4"/>
  <c r="DN311" i="4"/>
  <c r="DK307" i="4"/>
  <c r="DL307" i="4"/>
  <c r="DI307" i="4"/>
  <c r="DM307" i="4"/>
  <c r="DJ307" i="4"/>
  <c r="DN307" i="4"/>
  <c r="DK303" i="4"/>
  <c r="DL303" i="4"/>
  <c r="DI303" i="4"/>
  <c r="DM303" i="4"/>
  <c r="DJ303" i="4"/>
  <c r="DN303" i="4"/>
  <c r="DK299" i="4"/>
  <c r="DL299" i="4"/>
  <c r="DI299" i="4"/>
  <c r="DM299" i="4"/>
  <c r="DJ299" i="4"/>
  <c r="DN299" i="4"/>
  <c r="CM295" i="4"/>
  <c r="DK295" i="4"/>
  <c r="DL295" i="4"/>
  <c r="DI295" i="4"/>
  <c r="DM295" i="4"/>
  <c r="DJ295" i="4"/>
  <c r="DN295" i="4"/>
  <c r="DK291" i="4"/>
  <c r="DL291" i="4"/>
  <c r="DI291" i="4"/>
  <c r="DM291" i="4"/>
  <c r="DJ291" i="4"/>
  <c r="DN291" i="4"/>
  <c r="DK287" i="4"/>
  <c r="DL287" i="4"/>
  <c r="DI287" i="4"/>
  <c r="DM287" i="4"/>
  <c r="DJ287" i="4"/>
  <c r="DN287" i="4"/>
  <c r="DK283" i="4"/>
  <c r="DL283" i="4"/>
  <c r="DI283" i="4"/>
  <c r="DM283" i="4"/>
  <c r="DJ283" i="4"/>
  <c r="DN283" i="4"/>
  <c r="DK279" i="4"/>
  <c r="DL279" i="4"/>
  <c r="DI279" i="4"/>
  <c r="DM279" i="4"/>
  <c r="DJ279" i="4"/>
  <c r="DN279" i="4"/>
  <c r="DK275" i="4"/>
  <c r="DL275" i="4"/>
  <c r="DI275" i="4"/>
  <c r="DM275" i="4"/>
  <c r="DJ275" i="4"/>
  <c r="DN275" i="4"/>
  <c r="DK271" i="4"/>
  <c r="DL271" i="4"/>
  <c r="DI271" i="4"/>
  <c r="DM271" i="4"/>
  <c r="DJ271" i="4"/>
  <c r="DN271" i="4"/>
  <c r="DK267" i="4"/>
  <c r="DL267" i="4"/>
  <c r="DI267" i="4"/>
  <c r="DM267" i="4"/>
  <c r="DJ267" i="4"/>
  <c r="DN267" i="4"/>
  <c r="DK263" i="4"/>
  <c r="DL263" i="4"/>
  <c r="DI263" i="4"/>
  <c r="DM263" i="4"/>
  <c r="DJ263" i="4"/>
  <c r="DN263" i="4"/>
  <c r="DK259" i="4"/>
  <c r="DL259" i="4"/>
  <c r="DI259" i="4"/>
  <c r="DM259" i="4"/>
  <c r="DJ259" i="4"/>
  <c r="DN259" i="4"/>
  <c r="DK255" i="4"/>
  <c r="DL255" i="4"/>
  <c r="DI255" i="4"/>
  <c r="DM255" i="4"/>
  <c r="DJ255" i="4"/>
  <c r="DN255" i="4"/>
  <c r="DK251" i="4"/>
  <c r="DL251" i="4"/>
  <c r="DI251" i="4"/>
  <c r="DM251" i="4"/>
  <c r="DJ251" i="4"/>
  <c r="DN251" i="4"/>
  <c r="DK247" i="4"/>
  <c r="DL247" i="4"/>
  <c r="DI247" i="4"/>
  <c r="DM247" i="4"/>
  <c r="DJ247" i="4"/>
  <c r="DN247" i="4"/>
  <c r="DI243" i="4"/>
  <c r="DM243" i="4"/>
  <c r="DJ243" i="4"/>
  <c r="DN243" i="4"/>
  <c r="DK243" i="4"/>
  <c r="DL243" i="4"/>
  <c r="DI239" i="4"/>
  <c r="DM239" i="4"/>
  <c r="DJ239" i="4"/>
  <c r="DN239" i="4"/>
  <c r="DK239" i="4"/>
  <c r="DL239" i="4"/>
  <c r="DI235" i="4"/>
  <c r="DM235" i="4"/>
  <c r="DJ235" i="4"/>
  <c r="DN235" i="4"/>
  <c r="DK235" i="4"/>
  <c r="DL235" i="4"/>
  <c r="DI231" i="4"/>
  <c r="DM231" i="4"/>
  <c r="DJ231" i="4"/>
  <c r="DN231" i="4"/>
  <c r="DK231" i="4"/>
  <c r="DL231" i="4"/>
  <c r="DI227" i="4"/>
  <c r="DM227" i="4"/>
  <c r="DJ227" i="4"/>
  <c r="DN227" i="4"/>
  <c r="DK227" i="4"/>
  <c r="DL227" i="4"/>
  <c r="DI223" i="4"/>
  <c r="DM223" i="4"/>
  <c r="DJ223" i="4"/>
  <c r="DN223" i="4"/>
  <c r="DK223" i="4"/>
  <c r="DL223" i="4"/>
  <c r="DI219" i="4"/>
  <c r="DM219" i="4"/>
  <c r="DJ219" i="4"/>
  <c r="DN219" i="4"/>
  <c r="DK219" i="4"/>
  <c r="DL219" i="4"/>
  <c r="DI215" i="4"/>
  <c r="DM215" i="4"/>
  <c r="DJ215" i="4"/>
  <c r="DN215" i="4"/>
  <c r="DK215" i="4"/>
  <c r="DL215" i="4"/>
  <c r="DI211" i="4"/>
  <c r="DM211" i="4"/>
  <c r="DJ211" i="4"/>
  <c r="DN211" i="4"/>
  <c r="DK211" i="4"/>
  <c r="DL211" i="4"/>
  <c r="DI207" i="4"/>
  <c r="DM207" i="4"/>
  <c r="DJ207" i="4"/>
  <c r="DN207" i="4"/>
  <c r="DK207" i="4"/>
  <c r="DL207" i="4"/>
  <c r="DI203" i="4"/>
  <c r="DM203" i="4"/>
  <c r="DJ203" i="4"/>
  <c r="DN203" i="4"/>
  <c r="DK203" i="4"/>
  <c r="DL203" i="4"/>
  <c r="DI199" i="4"/>
  <c r="DM199" i="4"/>
  <c r="DJ199" i="4"/>
  <c r="DN199" i="4"/>
  <c r="DK199" i="4"/>
  <c r="DL199" i="4"/>
  <c r="DI195" i="4"/>
  <c r="DM195" i="4"/>
  <c r="DJ195" i="4"/>
  <c r="DN195" i="4"/>
  <c r="DK195" i="4"/>
  <c r="DL195" i="4"/>
  <c r="DI191" i="4"/>
  <c r="DM191" i="4"/>
  <c r="DJ191" i="4"/>
  <c r="DN191" i="4"/>
  <c r="DK191" i="4"/>
  <c r="DL191" i="4"/>
  <c r="DI187" i="4"/>
  <c r="DM187" i="4"/>
  <c r="DJ187" i="4"/>
  <c r="DN187" i="4"/>
  <c r="DK187" i="4"/>
  <c r="DL187" i="4"/>
  <c r="DI183" i="4"/>
  <c r="DM183" i="4"/>
  <c r="DJ183" i="4"/>
  <c r="DN183" i="4"/>
  <c r="DK183" i="4"/>
  <c r="DL183" i="4"/>
  <c r="DI179" i="4"/>
  <c r="DM179" i="4"/>
  <c r="DJ179" i="4"/>
  <c r="DN179" i="4"/>
  <c r="DK179" i="4"/>
  <c r="DL179" i="4"/>
  <c r="DI175" i="4"/>
  <c r="DM175" i="4"/>
  <c r="DJ175" i="4"/>
  <c r="DN175" i="4"/>
  <c r="DK175" i="4"/>
  <c r="DL175" i="4"/>
  <c r="DI171" i="4"/>
  <c r="DM171" i="4"/>
  <c r="DJ171" i="4"/>
  <c r="DN171" i="4"/>
  <c r="DK171" i="4"/>
  <c r="DL171" i="4"/>
  <c r="DI167" i="4"/>
  <c r="DM167" i="4"/>
  <c r="DJ167" i="4"/>
  <c r="DN167" i="4"/>
  <c r="DK167" i="4"/>
  <c r="DL167" i="4"/>
  <c r="DI163" i="4"/>
  <c r="DM163" i="4"/>
  <c r="DJ163" i="4"/>
  <c r="DN163" i="4"/>
  <c r="DK163" i="4"/>
  <c r="DL163" i="4"/>
  <c r="DI159" i="4"/>
  <c r="DM159" i="4"/>
  <c r="DJ159" i="4"/>
  <c r="DN159" i="4"/>
  <c r="DK159" i="4"/>
  <c r="DL159" i="4"/>
  <c r="DI155" i="4"/>
  <c r="DM155" i="4"/>
  <c r="DJ155" i="4"/>
  <c r="DN155" i="4"/>
  <c r="DK155" i="4"/>
  <c r="DL155" i="4"/>
  <c r="DI151" i="4"/>
  <c r="DM151" i="4"/>
  <c r="DJ151" i="4"/>
  <c r="DN151" i="4"/>
  <c r="DK151" i="4"/>
  <c r="DL151" i="4"/>
  <c r="DI147" i="4"/>
  <c r="DM147" i="4"/>
  <c r="DJ147" i="4"/>
  <c r="DN147" i="4"/>
  <c r="DK147" i="4"/>
  <c r="DL147" i="4"/>
  <c r="DI143" i="4"/>
  <c r="DM143" i="4"/>
  <c r="DJ143" i="4"/>
  <c r="DN143" i="4"/>
  <c r="DK143" i="4"/>
  <c r="DL143" i="4"/>
  <c r="DI139" i="4"/>
  <c r="DM139" i="4"/>
  <c r="DJ139" i="4"/>
  <c r="DN139" i="4"/>
  <c r="DK139" i="4"/>
  <c r="DL139" i="4"/>
  <c r="DI135" i="4"/>
  <c r="DM135" i="4"/>
  <c r="DJ135" i="4"/>
  <c r="DN135" i="4"/>
  <c r="DK135" i="4"/>
  <c r="DL135" i="4"/>
  <c r="DI131" i="4"/>
  <c r="DM131" i="4"/>
  <c r="DJ131" i="4"/>
  <c r="DN131" i="4"/>
  <c r="DK131" i="4"/>
  <c r="DL131" i="4"/>
  <c r="DI127" i="4"/>
  <c r="DM127" i="4"/>
  <c r="DJ127" i="4"/>
  <c r="DN127" i="4"/>
  <c r="DK127" i="4"/>
  <c r="DL127" i="4"/>
  <c r="DI123" i="4"/>
  <c r="DM123" i="4"/>
  <c r="DJ123" i="4"/>
  <c r="DN123" i="4"/>
  <c r="DK123" i="4"/>
  <c r="DL123" i="4"/>
  <c r="DI119" i="4"/>
  <c r="DM119" i="4"/>
  <c r="DJ119" i="4"/>
  <c r="DN119" i="4"/>
  <c r="DK119" i="4"/>
  <c r="DL119" i="4"/>
  <c r="DI115" i="4"/>
  <c r="DM115" i="4"/>
  <c r="DJ115" i="4"/>
  <c r="DN115" i="4"/>
  <c r="DK115" i="4"/>
  <c r="DL115" i="4"/>
  <c r="DI111" i="4"/>
  <c r="DM111" i="4"/>
  <c r="DJ111" i="4"/>
  <c r="DN111" i="4"/>
  <c r="DK111" i="4"/>
  <c r="DL111" i="4"/>
  <c r="DI107" i="4"/>
  <c r="DM107" i="4"/>
  <c r="DJ107" i="4"/>
  <c r="DN107" i="4"/>
  <c r="DK107" i="4"/>
  <c r="DL107" i="4"/>
  <c r="DI103" i="4"/>
  <c r="DM103" i="4"/>
  <c r="DJ103" i="4"/>
  <c r="DN103" i="4"/>
  <c r="DK103" i="4"/>
  <c r="DL103" i="4"/>
  <c r="DI99" i="4"/>
  <c r="DM99" i="4"/>
  <c r="DJ99" i="4"/>
  <c r="DN99" i="4"/>
  <c r="DK99" i="4"/>
  <c r="DL99" i="4"/>
  <c r="DI95" i="4"/>
  <c r="DM95" i="4"/>
  <c r="DJ95" i="4"/>
  <c r="DN95" i="4"/>
  <c r="DK95" i="4"/>
  <c r="DL95" i="4"/>
  <c r="DI91" i="4"/>
  <c r="DM91" i="4"/>
  <c r="DJ91" i="4"/>
  <c r="DN91" i="4"/>
  <c r="DK91" i="4"/>
  <c r="DL91" i="4"/>
  <c r="DI87" i="4"/>
  <c r="DM87" i="4"/>
  <c r="DJ87" i="4"/>
  <c r="DN87" i="4"/>
  <c r="DK87" i="4"/>
  <c r="DL87" i="4"/>
  <c r="DI83" i="4"/>
  <c r="DM83" i="4"/>
  <c r="DJ83" i="4"/>
  <c r="DN83" i="4"/>
  <c r="DK83" i="4"/>
  <c r="DL83" i="4"/>
  <c r="DI79" i="4"/>
  <c r="DM79" i="4"/>
  <c r="DJ79" i="4"/>
  <c r="DN79" i="4"/>
  <c r="DK79" i="4"/>
  <c r="DL79" i="4"/>
  <c r="DI75" i="4"/>
  <c r="DM75" i="4"/>
  <c r="DJ75" i="4"/>
  <c r="DN75" i="4"/>
  <c r="DK75" i="4"/>
  <c r="DL75" i="4"/>
  <c r="DI71" i="4"/>
  <c r="DM71" i="4"/>
  <c r="DJ71" i="4"/>
  <c r="DN71" i="4"/>
  <c r="DK71" i="4"/>
  <c r="DL71" i="4"/>
  <c r="DI67" i="4"/>
  <c r="DM67" i="4"/>
  <c r="DJ67" i="4"/>
  <c r="DN67" i="4"/>
  <c r="DK67" i="4"/>
  <c r="DL67" i="4"/>
  <c r="DI63" i="4"/>
  <c r="DM63" i="4"/>
  <c r="DJ63" i="4"/>
  <c r="DN63" i="4"/>
  <c r="DK63" i="4"/>
  <c r="DL63" i="4"/>
  <c r="DJ59" i="4"/>
  <c r="DN59" i="4"/>
  <c r="DK59" i="4"/>
  <c r="DI59" i="4"/>
  <c r="DL59" i="4"/>
  <c r="DM59" i="4"/>
  <c r="DJ55" i="4"/>
  <c r="DN55" i="4"/>
  <c r="DK55" i="4"/>
  <c r="DI55" i="4"/>
  <c r="DL55" i="4"/>
  <c r="DM55" i="4"/>
  <c r="DI51" i="4"/>
  <c r="DM51" i="4"/>
  <c r="DJ51" i="4"/>
  <c r="DN51" i="4"/>
  <c r="DK51" i="4"/>
  <c r="DL51" i="4"/>
  <c r="DI47" i="4"/>
  <c r="DM47" i="4"/>
  <c r="DJ47" i="4"/>
  <c r="DN47" i="4"/>
  <c r="DK47" i="4"/>
  <c r="DL47" i="4"/>
  <c r="DI43" i="4"/>
  <c r="DM43" i="4"/>
  <c r="DJ43" i="4"/>
  <c r="DN43" i="4"/>
  <c r="DK43" i="4"/>
  <c r="DL43" i="4"/>
  <c r="DI39" i="4"/>
  <c r="DM39" i="4"/>
  <c r="DJ39" i="4"/>
  <c r="DN39" i="4"/>
  <c r="DK39" i="4"/>
  <c r="DL39" i="4"/>
  <c r="DI35" i="4"/>
  <c r="DM35" i="4"/>
  <c r="DJ35" i="4"/>
  <c r="DN35" i="4"/>
  <c r="DK35" i="4"/>
  <c r="DL35" i="4"/>
  <c r="DI31" i="4"/>
  <c r="DM31" i="4"/>
  <c r="DJ31" i="4"/>
  <c r="DN31" i="4"/>
  <c r="DK31" i="4"/>
  <c r="DL31" i="4"/>
  <c r="DI27" i="4"/>
  <c r="DM27" i="4"/>
  <c r="DJ27" i="4"/>
  <c r="DN27" i="4"/>
  <c r="DK27" i="4"/>
  <c r="DL27" i="4"/>
  <c r="DI23" i="4"/>
  <c r="DM23" i="4"/>
  <c r="DJ23" i="4"/>
  <c r="DN23" i="4"/>
  <c r="DK23" i="4"/>
  <c r="DL23" i="4"/>
  <c r="DK18" i="4"/>
  <c r="DL18" i="4"/>
  <c r="DI18" i="4"/>
  <c r="DM18" i="4"/>
  <c r="DN18" i="4"/>
  <c r="DJ18" i="4"/>
  <c r="DK14" i="4"/>
  <c r="DL14" i="4"/>
  <c r="DI14" i="4"/>
  <c r="DM14" i="4"/>
  <c r="DJ14" i="4"/>
  <c r="DN14" i="4"/>
  <c r="DK10" i="4"/>
  <c r="DL10" i="4"/>
  <c r="DI10" i="4"/>
  <c r="DM10" i="4"/>
  <c r="DN10" i="4"/>
  <c r="DJ10" i="4"/>
  <c r="DK6" i="4"/>
  <c r="DL6" i="4"/>
  <c r="DI6" i="4"/>
  <c r="DM6" i="4"/>
  <c r="DJ6" i="4"/>
  <c r="DN6" i="4"/>
  <c r="DK500" i="4"/>
  <c r="DL500" i="4"/>
  <c r="DM500" i="4"/>
  <c r="DI500" i="4"/>
  <c r="DJ500" i="4"/>
  <c r="DN500" i="4"/>
  <c r="DL496" i="4"/>
  <c r="DI496" i="4"/>
  <c r="DM496" i="4"/>
  <c r="DJ496" i="4"/>
  <c r="DN496" i="4"/>
  <c r="DK496" i="4"/>
  <c r="DL492" i="4"/>
  <c r="DI492" i="4"/>
  <c r="DM492" i="4"/>
  <c r="DJ492" i="4"/>
  <c r="DN492" i="4"/>
  <c r="DK492" i="4"/>
  <c r="DL488" i="4"/>
  <c r="DI488" i="4"/>
  <c r="DM488" i="4"/>
  <c r="DJ488" i="4"/>
  <c r="DN488" i="4"/>
  <c r="DK488" i="4"/>
  <c r="DK484" i="4"/>
  <c r="DL484" i="4"/>
  <c r="DM484" i="4"/>
  <c r="DI484" i="4"/>
  <c r="DJ484" i="4"/>
  <c r="DN484" i="4"/>
  <c r="DK480" i="4"/>
  <c r="DL480" i="4"/>
  <c r="DM480" i="4"/>
  <c r="DI480" i="4"/>
  <c r="DJ480" i="4"/>
  <c r="DN480" i="4"/>
  <c r="DK476" i="4"/>
  <c r="DL476" i="4"/>
  <c r="DM476" i="4"/>
  <c r="DI476" i="4"/>
  <c r="DJ476" i="4"/>
  <c r="DN476" i="4"/>
  <c r="DL472" i="4"/>
  <c r="DI472" i="4"/>
  <c r="DM472" i="4"/>
  <c r="DJ472" i="4"/>
  <c r="DN472" i="4"/>
  <c r="DK472" i="4"/>
  <c r="DL468" i="4"/>
  <c r="DJ468" i="4"/>
  <c r="DI468" i="4"/>
  <c r="DK468" i="4"/>
  <c r="DM468" i="4"/>
  <c r="DN468" i="4"/>
  <c r="DL464" i="4"/>
  <c r="DJ464" i="4"/>
  <c r="DN464" i="4"/>
  <c r="DI464" i="4"/>
  <c r="DK464" i="4"/>
  <c r="DM464" i="4"/>
  <c r="DL460" i="4"/>
  <c r="DJ460" i="4"/>
  <c r="DN460" i="4"/>
  <c r="DI460" i="4"/>
  <c r="DK460" i="4"/>
  <c r="DM460" i="4"/>
  <c r="DL456" i="4"/>
  <c r="DJ456" i="4"/>
  <c r="DN456" i="4"/>
  <c r="DI456" i="4"/>
  <c r="DK456" i="4"/>
  <c r="DM456" i="4"/>
  <c r="DK452" i="4"/>
  <c r="DL452" i="4"/>
  <c r="DI452" i="4"/>
  <c r="DM452" i="4"/>
  <c r="DJ452" i="4"/>
  <c r="DN452" i="4"/>
  <c r="DK448" i="4"/>
  <c r="DL448" i="4"/>
  <c r="DI448" i="4"/>
  <c r="DM448" i="4"/>
  <c r="DJ448" i="4"/>
  <c r="DN448" i="4"/>
  <c r="DK444" i="4"/>
  <c r="DL444" i="4"/>
  <c r="DI444" i="4"/>
  <c r="DM444" i="4"/>
  <c r="DJ444" i="4"/>
  <c r="DN444" i="4"/>
  <c r="DK440" i="4"/>
  <c r="DL440" i="4"/>
  <c r="DI440" i="4"/>
  <c r="DM440" i="4"/>
  <c r="DJ440" i="4"/>
  <c r="DN440" i="4"/>
  <c r="DK436" i="4"/>
  <c r="DL436" i="4"/>
  <c r="DI436" i="4"/>
  <c r="DM436" i="4"/>
  <c r="DJ436" i="4"/>
  <c r="DN436" i="4"/>
  <c r="DK432" i="4"/>
  <c r="DL432" i="4"/>
  <c r="DI432" i="4"/>
  <c r="DM432" i="4"/>
  <c r="DJ432" i="4"/>
  <c r="DN432" i="4"/>
  <c r="DK428" i="4"/>
  <c r="DL428" i="4"/>
  <c r="DI428" i="4"/>
  <c r="DM428" i="4"/>
  <c r="DJ428" i="4"/>
  <c r="DN428" i="4"/>
  <c r="DK424" i="4"/>
  <c r="DL424" i="4"/>
  <c r="DI424" i="4"/>
  <c r="DM424" i="4"/>
  <c r="DJ424" i="4"/>
  <c r="DN424" i="4"/>
  <c r="DK420" i="4"/>
  <c r="DL420" i="4"/>
  <c r="DI420" i="4"/>
  <c r="DM420" i="4"/>
  <c r="DJ420" i="4"/>
  <c r="DN420" i="4"/>
  <c r="DK416" i="4"/>
  <c r="DL416" i="4"/>
  <c r="DI416" i="4"/>
  <c r="DM416" i="4"/>
  <c r="DJ416" i="4"/>
  <c r="DN416" i="4"/>
  <c r="DK412" i="4"/>
  <c r="DL412" i="4"/>
  <c r="DI412" i="4"/>
  <c r="DM412" i="4"/>
  <c r="DJ412" i="4"/>
  <c r="DN412" i="4"/>
  <c r="DK408" i="4"/>
  <c r="DL408" i="4"/>
  <c r="DI408" i="4"/>
  <c r="DM408" i="4"/>
  <c r="DJ408" i="4"/>
  <c r="DN408" i="4"/>
  <c r="DK404" i="4"/>
  <c r="DL404" i="4"/>
  <c r="DI404" i="4"/>
  <c r="DM404" i="4"/>
  <c r="DJ404" i="4"/>
  <c r="DN404" i="4"/>
  <c r="DK400" i="4"/>
  <c r="DL400" i="4"/>
  <c r="DI400" i="4"/>
  <c r="DM400" i="4"/>
  <c r="DJ400" i="4"/>
  <c r="DN400" i="4"/>
  <c r="DK396" i="4"/>
  <c r="DL396" i="4"/>
  <c r="DI396" i="4"/>
  <c r="DM396" i="4"/>
  <c r="DJ396" i="4"/>
  <c r="DN396" i="4"/>
  <c r="DK392" i="4"/>
  <c r="DL392" i="4"/>
  <c r="DI392" i="4"/>
  <c r="DM392" i="4"/>
  <c r="DJ392" i="4"/>
  <c r="DN392" i="4"/>
  <c r="DK388" i="4"/>
  <c r="DL388" i="4"/>
  <c r="DI388" i="4"/>
  <c r="DM388" i="4"/>
  <c r="DJ388" i="4"/>
  <c r="DN388" i="4"/>
  <c r="DK384" i="4"/>
  <c r="DL384" i="4"/>
  <c r="DI384" i="4"/>
  <c r="DM384" i="4"/>
  <c r="DJ384" i="4"/>
  <c r="DN384" i="4"/>
  <c r="DK380" i="4"/>
  <c r="DL380" i="4"/>
  <c r="DI380" i="4"/>
  <c r="DM380" i="4"/>
  <c r="DJ380" i="4"/>
  <c r="DN380" i="4"/>
  <c r="DK376" i="4"/>
  <c r="DL376" i="4"/>
  <c r="DI376" i="4"/>
  <c r="DM376" i="4"/>
  <c r="DJ376" i="4"/>
  <c r="DN376" i="4"/>
  <c r="DK372" i="4"/>
  <c r="DL372" i="4"/>
  <c r="DI372" i="4"/>
  <c r="DM372" i="4"/>
  <c r="DJ372" i="4"/>
  <c r="DN372" i="4"/>
  <c r="DK368" i="4"/>
  <c r="DI368" i="4"/>
  <c r="DM368" i="4"/>
  <c r="DN368" i="4"/>
  <c r="DJ368" i="4"/>
  <c r="DL368" i="4"/>
  <c r="DK364" i="4"/>
  <c r="DI364" i="4"/>
  <c r="DM364" i="4"/>
  <c r="DN364" i="4"/>
  <c r="DJ364" i="4"/>
  <c r="DL364" i="4"/>
  <c r="DK360" i="4"/>
  <c r="DI360" i="4"/>
  <c r="DM360" i="4"/>
  <c r="DN360" i="4"/>
  <c r="DJ360" i="4"/>
  <c r="DL360" i="4"/>
  <c r="DK356" i="4"/>
  <c r="DI356" i="4"/>
  <c r="DM356" i="4"/>
  <c r="DN356" i="4"/>
  <c r="DJ356" i="4"/>
  <c r="DL356" i="4"/>
  <c r="DK352" i="4"/>
  <c r="DI352" i="4"/>
  <c r="DM352" i="4"/>
  <c r="DN352" i="4"/>
  <c r="DJ352" i="4"/>
  <c r="DL352" i="4"/>
  <c r="DK348" i="4"/>
  <c r="DI348" i="4"/>
  <c r="DM348" i="4"/>
  <c r="DN348" i="4"/>
  <c r="DJ348" i="4"/>
  <c r="DL348" i="4"/>
  <c r="DK344" i="4"/>
  <c r="DI344" i="4"/>
  <c r="DM344" i="4"/>
  <c r="DN344" i="4"/>
  <c r="DJ344" i="4"/>
  <c r="DL344" i="4"/>
  <c r="DK340" i="4"/>
  <c r="DI340" i="4"/>
  <c r="DM340" i="4"/>
  <c r="DN340" i="4"/>
  <c r="DJ340" i="4"/>
  <c r="DL340" i="4"/>
  <c r="DJ336" i="4"/>
  <c r="DN336" i="4"/>
  <c r="DK336" i="4"/>
  <c r="DL336" i="4"/>
  <c r="DI336" i="4"/>
  <c r="DM336" i="4"/>
  <c r="DJ332" i="4"/>
  <c r="DN332" i="4"/>
  <c r="DK332" i="4"/>
  <c r="DL332" i="4"/>
  <c r="DI332" i="4"/>
  <c r="DM332" i="4"/>
  <c r="DI328" i="4"/>
  <c r="DM328" i="4"/>
  <c r="DJ328" i="4"/>
  <c r="DN328" i="4"/>
  <c r="DK328" i="4"/>
  <c r="DL328" i="4"/>
  <c r="DI324" i="4"/>
  <c r="DM324" i="4"/>
  <c r="DJ324" i="4"/>
  <c r="DN324" i="4"/>
  <c r="DK324" i="4"/>
  <c r="DL324" i="4"/>
  <c r="DI320" i="4"/>
  <c r="DM320" i="4"/>
  <c r="DJ320" i="4"/>
  <c r="DN320" i="4"/>
  <c r="DK320" i="4"/>
  <c r="DL320" i="4"/>
  <c r="DI316" i="4"/>
  <c r="DM316" i="4"/>
  <c r="DJ316" i="4"/>
  <c r="DN316" i="4"/>
  <c r="DK316" i="4"/>
  <c r="DL316" i="4"/>
  <c r="DI312" i="4"/>
  <c r="DM312" i="4"/>
  <c r="DJ312" i="4"/>
  <c r="DN312" i="4"/>
  <c r="DK312" i="4"/>
  <c r="DL312" i="4"/>
  <c r="DI308" i="4"/>
  <c r="DM308" i="4"/>
  <c r="DJ308" i="4"/>
  <c r="DN308" i="4"/>
  <c r="DK308" i="4"/>
  <c r="DL308" i="4"/>
  <c r="DI304" i="4"/>
  <c r="DM304" i="4"/>
  <c r="DJ304" i="4"/>
  <c r="DN304" i="4"/>
  <c r="DK304" i="4"/>
  <c r="DL304" i="4"/>
  <c r="DI300" i="4"/>
  <c r="DM300" i="4"/>
  <c r="DJ300" i="4"/>
  <c r="DN300" i="4"/>
  <c r="DK300" i="4"/>
  <c r="DL300" i="4"/>
  <c r="DI296" i="4"/>
  <c r="DM296" i="4"/>
  <c r="DJ296" i="4"/>
  <c r="DN296" i="4"/>
  <c r="DK296" i="4"/>
  <c r="DL296" i="4"/>
  <c r="DI292" i="4"/>
  <c r="DM292" i="4"/>
  <c r="DJ292" i="4"/>
  <c r="DN292" i="4"/>
  <c r="DK292" i="4"/>
  <c r="DL292" i="4"/>
  <c r="DI288" i="4"/>
  <c r="DM288" i="4"/>
  <c r="DJ288" i="4"/>
  <c r="DN288" i="4"/>
  <c r="DK288" i="4"/>
  <c r="DL288" i="4"/>
  <c r="DI284" i="4"/>
  <c r="DM284" i="4"/>
  <c r="DJ284" i="4"/>
  <c r="DN284" i="4"/>
  <c r="DK284" i="4"/>
  <c r="DL284" i="4"/>
  <c r="DI280" i="4"/>
  <c r="DM280" i="4"/>
  <c r="DJ280" i="4"/>
  <c r="DN280" i="4"/>
  <c r="DK280" i="4"/>
  <c r="DL280" i="4"/>
  <c r="DI276" i="4"/>
  <c r="DM276" i="4"/>
  <c r="DJ276" i="4"/>
  <c r="DN276" i="4"/>
  <c r="DK276" i="4"/>
  <c r="DL276" i="4"/>
  <c r="DI272" i="4"/>
  <c r="DM272" i="4"/>
  <c r="DJ272" i="4"/>
  <c r="DN272" i="4"/>
  <c r="DK272" i="4"/>
  <c r="DL272" i="4"/>
  <c r="DI268" i="4"/>
  <c r="DM268" i="4"/>
  <c r="DJ268" i="4"/>
  <c r="DN268" i="4"/>
  <c r="DK268" i="4"/>
  <c r="DL268" i="4"/>
  <c r="DI264" i="4"/>
  <c r="DM264" i="4"/>
  <c r="DJ264" i="4"/>
  <c r="DN264" i="4"/>
  <c r="DK264" i="4"/>
  <c r="DL264" i="4"/>
  <c r="DI260" i="4"/>
  <c r="DM260" i="4"/>
  <c r="DJ260" i="4"/>
  <c r="DN260" i="4"/>
  <c r="DK260" i="4"/>
  <c r="DL260" i="4"/>
  <c r="DI256" i="4"/>
  <c r="DM256" i="4"/>
  <c r="DJ256" i="4"/>
  <c r="DN256" i="4"/>
  <c r="DK256" i="4"/>
  <c r="DL256" i="4"/>
  <c r="DI252" i="4"/>
  <c r="DM252" i="4"/>
  <c r="DJ252" i="4"/>
  <c r="DN252" i="4"/>
  <c r="DK252" i="4"/>
  <c r="DL252" i="4"/>
  <c r="DI248" i="4"/>
  <c r="DM248" i="4"/>
  <c r="DJ248" i="4"/>
  <c r="DN248" i="4"/>
  <c r="DK248" i="4"/>
  <c r="DL248" i="4"/>
  <c r="DI244" i="4"/>
  <c r="DM244" i="4"/>
  <c r="DJ244" i="4"/>
  <c r="DN244" i="4"/>
  <c r="DK244" i="4"/>
  <c r="DL244" i="4"/>
  <c r="DK240" i="4"/>
  <c r="DL240" i="4"/>
  <c r="DI240" i="4"/>
  <c r="DM240" i="4"/>
  <c r="DN240" i="4"/>
  <c r="DJ240" i="4"/>
  <c r="DK236" i="4"/>
  <c r="DL236" i="4"/>
  <c r="DI236" i="4"/>
  <c r="DM236" i="4"/>
  <c r="DJ236" i="4"/>
  <c r="DN236" i="4"/>
  <c r="DK232" i="4"/>
  <c r="DL232" i="4"/>
  <c r="DI232" i="4"/>
  <c r="DM232" i="4"/>
  <c r="DN232" i="4"/>
  <c r="DJ232" i="4"/>
  <c r="DK228" i="4"/>
  <c r="DL228" i="4"/>
  <c r="DI228" i="4"/>
  <c r="DM228" i="4"/>
  <c r="DJ228" i="4"/>
  <c r="DN228" i="4"/>
  <c r="DK224" i="4"/>
  <c r="DL224" i="4"/>
  <c r="DI224" i="4"/>
  <c r="DM224" i="4"/>
  <c r="DN224" i="4"/>
  <c r="DJ224" i="4"/>
  <c r="DK220" i="4"/>
  <c r="DL220" i="4"/>
  <c r="DI220" i="4"/>
  <c r="DM220" i="4"/>
  <c r="DJ220" i="4"/>
  <c r="DN220" i="4"/>
  <c r="DK216" i="4"/>
  <c r="DL216" i="4"/>
  <c r="DI216" i="4"/>
  <c r="DM216" i="4"/>
  <c r="DN216" i="4"/>
  <c r="DJ216" i="4"/>
  <c r="DK212" i="4"/>
  <c r="DL212" i="4"/>
  <c r="DI212" i="4"/>
  <c r="DM212" i="4"/>
  <c r="DJ212" i="4"/>
  <c r="DN212" i="4"/>
  <c r="DK208" i="4"/>
  <c r="DL208" i="4"/>
  <c r="DI208" i="4"/>
  <c r="DM208" i="4"/>
  <c r="DN208" i="4"/>
  <c r="DJ208" i="4"/>
  <c r="DK204" i="4"/>
  <c r="DL204" i="4"/>
  <c r="DI204" i="4"/>
  <c r="DM204" i="4"/>
  <c r="DJ204" i="4"/>
  <c r="DN204" i="4"/>
  <c r="DK200" i="4"/>
  <c r="DL200" i="4"/>
  <c r="DI200" i="4"/>
  <c r="DM200" i="4"/>
  <c r="DN200" i="4"/>
  <c r="DJ200" i="4"/>
  <c r="DK196" i="4"/>
  <c r="DL196" i="4"/>
  <c r="DI196" i="4"/>
  <c r="DM196" i="4"/>
  <c r="DJ196" i="4"/>
  <c r="DN196" i="4"/>
  <c r="DK192" i="4"/>
  <c r="DL192" i="4"/>
  <c r="DI192" i="4"/>
  <c r="DM192" i="4"/>
  <c r="DN192" i="4"/>
  <c r="DJ192" i="4"/>
  <c r="DK188" i="4"/>
  <c r="DL188" i="4"/>
  <c r="DI188" i="4"/>
  <c r="DM188" i="4"/>
  <c r="DJ188" i="4"/>
  <c r="DN188" i="4"/>
  <c r="DK184" i="4"/>
  <c r="DL184" i="4"/>
  <c r="DI184" i="4"/>
  <c r="DM184" i="4"/>
  <c r="DN184" i="4"/>
  <c r="DJ184" i="4"/>
  <c r="DK180" i="4"/>
  <c r="DL180" i="4"/>
  <c r="DI180" i="4"/>
  <c r="DM180" i="4"/>
  <c r="DJ180" i="4"/>
  <c r="DN180" i="4"/>
  <c r="DK176" i="4"/>
  <c r="DL176" i="4"/>
  <c r="DI176" i="4"/>
  <c r="DM176" i="4"/>
  <c r="DN176" i="4"/>
  <c r="DJ176" i="4"/>
  <c r="DK172" i="4"/>
  <c r="DL172" i="4"/>
  <c r="DI172" i="4"/>
  <c r="DM172" i="4"/>
  <c r="DJ172" i="4"/>
  <c r="DN172" i="4"/>
  <c r="DK168" i="4"/>
  <c r="DL168" i="4"/>
  <c r="DI168" i="4"/>
  <c r="DM168" i="4"/>
  <c r="DN168" i="4"/>
  <c r="DJ168" i="4"/>
  <c r="DK164" i="4"/>
  <c r="DL164" i="4"/>
  <c r="DI164" i="4"/>
  <c r="DM164" i="4"/>
  <c r="DJ164" i="4"/>
  <c r="DN164" i="4"/>
  <c r="DK160" i="4"/>
  <c r="DL160" i="4"/>
  <c r="DI160" i="4"/>
  <c r="DM160" i="4"/>
  <c r="DN160" i="4"/>
  <c r="DJ160" i="4"/>
  <c r="DK156" i="4"/>
  <c r="DL156" i="4"/>
  <c r="DI156" i="4"/>
  <c r="DM156" i="4"/>
  <c r="DJ156" i="4"/>
  <c r="DN156" i="4"/>
  <c r="DK152" i="4"/>
  <c r="DL152" i="4"/>
  <c r="DI152" i="4"/>
  <c r="DM152" i="4"/>
  <c r="DN152" i="4"/>
  <c r="DJ152" i="4"/>
  <c r="DK148" i="4"/>
  <c r="DL148" i="4"/>
  <c r="DI148" i="4"/>
  <c r="DM148" i="4"/>
  <c r="DJ148" i="4"/>
  <c r="DN148" i="4"/>
  <c r="DK144" i="4"/>
  <c r="DL144" i="4"/>
  <c r="DI144" i="4"/>
  <c r="DM144" i="4"/>
  <c r="DN144" i="4"/>
  <c r="DJ144" i="4"/>
  <c r="DK140" i="4"/>
  <c r="DL140" i="4"/>
  <c r="DI140" i="4"/>
  <c r="DM140" i="4"/>
  <c r="DJ140" i="4"/>
  <c r="DN140" i="4"/>
  <c r="DK136" i="4"/>
  <c r="DL136" i="4"/>
  <c r="DI136" i="4"/>
  <c r="DM136" i="4"/>
  <c r="DN136" i="4"/>
  <c r="DJ136" i="4"/>
  <c r="DK132" i="4"/>
  <c r="DL132" i="4"/>
  <c r="DI132" i="4"/>
  <c r="DM132" i="4"/>
  <c r="DJ132" i="4"/>
  <c r="DN132" i="4"/>
  <c r="DK128" i="4"/>
  <c r="DL128" i="4"/>
  <c r="DI128" i="4"/>
  <c r="DM128" i="4"/>
  <c r="DN128" i="4"/>
  <c r="DJ128" i="4"/>
  <c r="DK124" i="4"/>
  <c r="DL124" i="4"/>
  <c r="DI124" i="4"/>
  <c r="DM124" i="4"/>
  <c r="DJ124" i="4"/>
  <c r="DN124" i="4"/>
  <c r="DK120" i="4"/>
  <c r="DL120" i="4"/>
  <c r="DI120" i="4"/>
  <c r="DM120" i="4"/>
  <c r="DN120" i="4"/>
  <c r="DJ120" i="4"/>
  <c r="DK116" i="4"/>
  <c r="DL116" i="4"/>
  <c r="DI116" i="4"/>
  <c r="DM116" i="4"/>
  <c r="DJ116" i="4"/>
  <c r="DN116" i="4"/>
  <c r="DK112" i="4"/>
  <c r="DL112" i="4"/>
  <c r="DI112" i="4"/>
  <c r="DM112" i="4"/>
  <c r="DN112" i="4"/>
  <c r="DJ112" i="4"/>
  <c r="DK108" i="4"/>
  <c r="DL108" i="4"/>
  <c r="DI108" i="4"/>
  <c r="DM108" i="4"/>
  <c r="DJ108" i="4"/>
  <c r="DN108" i="4"/>
  <c r="DK104" i="4"/>
  <c r="DL104" i="4"/>
  <c r="DI104" i="4"/>
  <c r="DM104" i="4"/>
  <c r="DN104" i="4"/>
  <c r="DJ104" i="4"/>
  <c r="DK100" i="4"/>
  <c r="DL100" i="4"/>
  <c r="DI100" i="4"/>
  <c r="DM100" i="4"/>
  <c r="DJ100" i="4"/>
  <c r="DN100" i="4"/>
  <c r="DK96" i="4"/>
  <c r="DL96" i="4"/>
  <c r="DI96" i="4"/>
  <c r="DM96" i="4"/>
  <c r="DN96" i="4"/>
  <c r="DJ96" i="4"/>
  <c r="DK92" i="4"/>
  <c r="DL92" i="4"/>
  <c r="DI92" i="4"/>
  <c r="DM92" i="4"/>
  <c r="DJ92" i="4"/>
  <c r="DN92" i="4"/>
  <c r="DK88" i="4"/>
  <c r="DL88" i="4"/>
  <c r="DI88" i="4"/>
  <c r="DM88" i="4"/>
  <c r="DN88" i="4"/>
  <c r="DJ88" i="4"/>
  <c r="DK84" i="4"/>
  <c r="DL84" i="4"/>
  <c r="DI84" i="4"/>
  <c r="DM84" i="4"/>
  <c r="DJ84" i="4"/>
  <c r="DN84" i="4"/>
  <c r="DK80" i="4"/>
  <c r="DL80" i="4"/>
  <c r="DI80" i="4"/>
  <c r="DM80" i="4"/>
  <c r="DN80" i="4"/>
  <c r="DJ80" i="4"/>
  <c r="DK76" i="4"/>
  <c r="DL76" i="4"/>
  <c r="DI76" i="4"/>
  <c r="DM76" i="4"/>
  <c r="DJ76" i="4"/>
  <c r="DN76" i="4"/>
  <c r="DK72" i="4"/>
  <c r="DL72" i="4"/>
  <c r="DI72" i="4"/>
  <c r="DM72" i="4"/>
  <c r="DN72" i="4"/>
  <c r="DJ72" i="4"/>
  <c r="DK68" i="4"/>
  <c r="DL68" i="4"/>
  <c r="DI68" i="4"/>
  <c r="DM68" i="4"/>
  <c r="DJ68" i="4"/>
  <c r="DN68" i="4"/>
  <c r="DK64" i="4"/>
  <c r="DL64" i="4"/>
  <c r="DI64" i="4"/>
  <c r="DM64" i="4"/>
  <c r="DN64" i="4"/>
  <c r="DJ64" i="4"/>
  <c r="DL60" i="4"/>
  <c r="DI60" i="4"/>
  <c r="DM60" i="4"/>
  <c r="DK60" i="4"/>
  <c r="DN60" i="4"/>
  <c r="DJ60" i="4"/>
  <c r="DL56" i="4"/>
  <c r="DI56" i="4"/>
  <c r="DM56" i="4"/>
  <c r="DK56" i="4"/>
  <c r="DN56" i="4"/>
  <c r="DJ56" i="4"/>
  <c r="DK52" i="4"/>
  <c r="DL52" i="4"/>
  <c r="DI52" i="4"/>
  <c r="DM52" i="4"/>
  <c r="DJ52" i="4"/>
  <c r="DN52" i="4"/>
  <c r="DK48" i="4"/>
  <c r="DL48" i="4"/>
  <c r="DI48" i="4"/>
  <c r="DM48" i="4"/>
  <c r="DJ48" i="4"/>
  <c r="DN48" i="4"/>
  <c r="DK44" i="4"/>
  <c r="DL44" i="4"/>
  <c r="DI44" i="4"/>
  <c r="DM44" i="4"/>
  <c r="DJ44" i="4"/>
  <c r="DN44" i="4"/>
  <c r="DK40" i="4"/>
  <c r="DL40" i="4"/>
  <c r="DI40" i="4"/>
  <c r="DM40" i="4"/>
  <c r="DJ40" i="4"/>
  <c r="DN40" i="4"/>
  <c r="DK36" i="4"/>
  <c r="DL36" i="4"/>
  <c r="DI36" i="4"/>
  <c r="DM36" i="4"/>
  <c r="DJ36" i="4"/>
  <c r="DN36" i="4"/>
  <c r="DK32" i="4"/>
  <c r="DL32" i="4"/>
  <c r="DI32" i="4"/>
  <c r="DM32" i="4"/>
  <c r="DJ32" i="4"/>
  <c r="DN32" i="4"/>
  <c r="DK28" i="4"/>
  <c r="DL28" i="4"/>
  <c r="DI28" i="4"/>
  <c r="DM28" i="4"/>
  <c r="DJ28" i="4"/>
  <c r="DN28" i="4"/>
  <c r="DK24" i="4"/>
  <c r="DL24" i="4"/>
  <c r="DI24" i="4"/>
  <c r="DM24" i="4"/>
  <c r="DJ24" i="4"/>
  <c r="DN24" i="4"/>
  <c r="DK20" i="4"/>
  <c r="DL20" i="4"/>
  <c r="DI20" i="4"/>
  <c r="DM20" i="4"/>
  <c r="DJ20" i="4"/>
  <c r="DN20" i="4"/>
  <c r="DI17" i="4"/>
  <c r="DM17" i="4"/>
  <c r="DJ17" i="4"/>
  <c r="DN17" i="4"/>
  <c r="DK17" i="4"/>
  <c r="DL17" i="4"/>
  <c r="DI9" i="4"/>
  <c r="DM9" i="4"/>
  <c r="DJ9" i="4"/>
  <c r="DN9" i="4"/>
  <c r="DK9" i="4"/>
  <c r="DL9" i="4"/>
  <c r="DM501" i="4"/>
  <c r="DJ501" i="4"/>
  <c r="DN501" i="4"/>
  <c r="DK501" i="4"/>
  <c r="DL501" i="4"/>
  <c r="DI501" i="4"/>
  <c r="DI497" i="4"/>
  <c r="DJ497" i="4"/>
  <c r="DN497" i="4"/>
  <c r="DK497" i="4"/>
  <c r="DL497" i="4"/>
  <c r="DM497" i="4"/>
  <c r="DI493" i="4"/>
  <c r="DJ493" i="4"/>
  <c r="DN493" i="4"/>
  <c r="DK493" i="4"/>
  <c r="DL493" i="4"/>
  <c r="DM493" i="4"/>
  <c r="DI489" i="4"/>
  <c r="DJ489" i="4"/>
  <c r="DN489" i="4"/>
  <c r="DK489" i="4"/>
  <c r="DL489" i="4"/>
  <c r="DM489" i="4"/>
  <c r="DJ485" i="4"/>
  <c r="DN485" i="4"/>
  <c r="DK485" i="4"/>
  <c r="DL485" i="4"/>
  <c r="DI485" i="4"/>
  <c r="DM485" i="4"/>
  <c r="DM481" i="4"/>
  <c r="DJ481" i="4"/>
  <c r="DN481" i="4"/>
  <c r="DK481" i="4"/>
  <c r="DL481" i="4"/>
  <c r="DI481" i="4"/>
  <c r="DM477" i="4"/>
  <c r="DJ477" i="4"/>
  <c r="DN477" i="4"/>
  <c r="DK477" i="4"/>
  <c r="DL477" i="4"/>
  <c r="DI477" i="4"/>
  <c r="DI473" i="4"/>
  <c r="DM473" i="4"/>
  <c r="DJ473" i="4"/>
  <c r="DN473" i="4"/>
  <c r="DK473" i="4"/>
  <c r="DL473" i="4"/>
  <c r="DI469" i="4"/>
  <c r="DM469" i="4"/>
  <c r="DJ469" i="4"/>
  <c r="DN469" i="4"/>
  <c r="DK469" i="4"/>
  <c r="DL469" i="4"/>
  <c r="DJ465" i="4"/>
  <c r="DN465" i="4"/>
  <c r="DL465" i="4"/>
  <c r="DK465" i="4"/>
  <c r="DM465" i="4"/>
  <c r="DI465" i="4"/>
  <c r="DJ461" i="4"/>
  <c r="DN461" i="4"/>
  <c r="DL461" i="4"/>
  <c r="DK461" i="4"/>
  <c r="DM461" i="4"/>
  <c r="DI461" i="4"/>
  <c r="DJ457" i="4"/>
  <c r="DN457" i="4"/>
  <c r="DL457" i="4"/>
  <c r="DK457" i="4"/>
  <c r="DM457" i="4"/>
  <c r="DI457" i="4"/>
  <c r="DI453" i="4"/>
  <c r="DM453" i="4"/>
  <c r="DJ453" i="4"/>
  <c r="DN453" i="4"/>
  <c r="DK453" i="4"/>
  <c r="DL453" i="4"/>
  <c r="DI449" i="4"/>
  <c r="DM449" i="4"/>
  <c r="DJ449" i="4"/>
  <c r="DN449" i="4"/>
  <c r="DK449" i="4"/>
  <c r="DL449" i="4"/>
  <c r="DI445" i="4"/>
  <c r="DM445" i="4"/>
  <c r="DJ445" i="4"/>
  <c r="DN445" i="4"/>
  <c r="DK445" i="4"/>
  <c r="DL445" i="4"/>
  <c r="DI441" i="4"/>
  <c r="DM441" i="4"/>
  <c r="DJ441" i="4"/>
  <c r="DN441" i="4"/>
  <c r="DK441" i="4"/>
  <c r="DL441" i="4"/>
  <c r="DI437" i="4"/>
  <c r="DM437" i="4"/>
  <c r="DJ437" i="4"/>
  <c r="DN437" i="4"/>
  <c r="DK437" i="4"/>
  <c r="DL437" i="4"/>
  <c r="DI433" i="4"/>
  <c r="DM433" i="4"/>
  <c r="DJ433" i="4"/>
  <c r="DN433" i="4"/>
  <c r="DK433" i="4"/>
  <c r="DL433" i="4"/>
  <c r="DI429" i="4"/>
  <c r="DM429" i="4"/>
  <c r="DJ429" i="4"/>
  <c r="DN429" i="4"/>
  <c r="DK429" i="4"/>
  <c r="DL429" i="4"/>
  <c r="DI425" i="4"/>
  <c r="DM425" i="4"/>
  <c r="DJ425" i="4"/>
  <c r="DN425" i="4"/>
  <c r="DK425" i="4"/>
  <c r="DL425" i="4"/>
  <c r="DI421" i="4"/>
  <c r="DM421" i="4"/>
  <c r="DJ421" i="4"/>
  <c r="DN421" i="4"/>
  <c r="DK421" i="4"/>
  <c r="DL421" i="4"/>
  <c r="DI417" i="4"/>
  <c r="DM417" i="4"/>
  <c r="DJ417" i="4"/>
  <c r="DN417" i="4"/>
  <c r="DK417" i="4"/>
  <c r="DL417" i="4"/>
  <c r="DI413" i="4"/>
  <c r="DM413" i="4"/>
  <c r="DJ413" i="4"/>
  <c r="DN413" i="4"/>
  <c r="DK413" i="4"/>
  <c r="DL413" i="4"/>
  <c r="DI409" i="4"/>
  <c r="DM409" i="4"/>
  <c r="DJ409" i="4"/>
  <c r="DN409" i="4"/>
  <c r="DK409" i="4"/>
  <c r="DL409" i="4"/>
  <c r="DI405" i="4"/>
  <c r="DM405" i="4"/>
  <c r="DJ405" i="4"/>
  <c r="DN405" i="4"/>
  <c r="DK405" i="4"/>
  <c r="DL405" i="4"/>
  <c r="DI401" i="4"/>
  <c r="DM401" i="4"/>
  <c r="DJ401" i="4"/>
  <c r="DN401" i="4"/>
  <c r="DK401" i="4"/>
  <c r="DL401" i="4"/>
  <c r="DI397" i="4"/>
  <c r="DM397" i="4"/>
  <c r="DJ397" i="4"/>
  <c r="DN397" i="4"/>
  <c r="DK397" i="4"/>
  <c r="DL397" i="4"/>
  <c r="DI393" i="4"/>
  <c r="DM393" i="4"/>
  <c r="DJ393" i="4"/>
  <c r="DN393" i="4"/>
  <c r="DK393" i="4"/>
  <c r="DL393" i="4"/>
  <c r="DI389" i="4"/>
  <c r="DM389" i="4"/>
  <c r="DJ389" i="4"/>
  <c r="DN389" i="4"/>
  <c r="DK389" i="4"/>
  <c r="DL389" i="4"/>
  <c r="DI385" i="4"/>
  <c r="DM385" i="4"/>
  <c r="DJ385" i="4"/>
  <c r="DN385" i="4"/>
  <c r="DK385" i="4"/>
  <c r="DL385" i="4"/>
  <c r="DI381" i="4"/>
  <c r="DM381" i="4"/>
  <c r="DJ381" i="4"/>
  <c r="DN381" i="4"/>
  <c r="DK381" i="4"/>
  <c r="DL381" i="4"/>
  <c r="DI377" i="4"/>
  <c r="DM377" i="4"/>
  <c r="DJ377" i="4"/>
  <c r="DN377" i="4"/>
  <c r="DK377" i="4"/>
  <c r="DL377" i="4"/>
  <c r="DI373" i="4"/>
  <c r="DM373" i="4"/>
  <c r="DJ373" i="4"/>
  <c r="DN373" i="4"/>
  <c r="DK373" i="4"/>
  <c r="DL373" i="4"/>
  <c r="DI369" i="4"/>
  <c r="DM369" i="4"/>
  <c r="DK369" i="4"/>
  <c r="DJ369" i="4"/>
  <c r="DL369" i="4"/>
  <c r="DN369" i="4"/>
  <c r="DI365" i="4"/>
  <c r="DM365" i="4"/>
  <c r="DK365" i="4"/>
  <c r="DJ365" i="4"/>
  <c r="DL365" i="4"/>
  <c r="DN365" i="4"/>
  <c r="DI361" i="4"/>
  <c r="DM361" i="4"/>
  <c r="DK361" i="4"/>
  <c r="DJ361" i="4"/>
  <c r="DL361" i="4"/>
  <c r="DN361" i="4"/>
  <c r="DI357" i="4"/>
  <c r="DM357" i="4"/>
  <c r="DK357" i="4"/>
  <c r="DJ357" i="4"/>
  <c r="DL357" i="4"/>
  <c r="DN357" i="4"/>
  <c r="DI353" i="4"/>
  <c r="DM353" i="4"/>
  <c r="DK353" i="4"/>
  <c r="DJ353" i="4"/>
  <c r="DL353" i="4"/>
  <c r="DN353" i="4"/>
  <c r="DI349" i="4"/>
  <c r="DM349" i="4"/>
  <c r="DK349" i="4"/>
  <c r="DJ349" i="4"/>
  <c r="DL349" i="4"/>
  <c r="DN349" i="4"/>
  <c r="DI345" i="4"/>
  <c r="DM345" i="4"/>
  <c r="DK345" i="4"/>
  <c r="DJ345" i="4"/>
  <c r="DL345" i="4"/>
  <c r="DN345" i="4"/>
  <c r="DI341" i="4"/>
  <c r="DM341" i="4"/>
  <c r="DK341" i="4"/>
  <c r="DJ341" i="4"/>
  <c r="DL341" i="4"/>
  <c r="DN341" i="4"/>
  <c r="DL337" i="4"/>
  <c r="DI337" i="4"/>
  <c r="DM337" i="4"/>
  <c r="DJ337" i="4"/>
  <c r="DN337" i="4"/>
  <c r="DK337" i="4"/>
  <c r="DL333" i="4"/>
  <c r="DI333" i="4"/>
  <c r="DM333" i="4"/>
  <c r="DJ333" i="4"/>
  <c r="DN333" i="4"/>
  <c r="DK333" i="4"/>
  <c r="DL329" i="4"/>
  <c r="DI329" i="4"/>
  <c r="DK329" i="4"/>
  <c r="DM329" i="4"/>
  <c r="DN329" i="4"/>
  <c r="DJ329" i="4"/>
  <c r="DK325" i="4"/>
  <c r="DL325" i="4"/>
  <c r="DI325" i="4"/>
  <c r="DM325" i="4"/>
  <c r="DJ325" i="4"/>
  <c r="DN325" i="4"/>
  <c r="DK321" i="4"/>
  <c r="DL321" i="4"/>
  <c r="DI321" i="4"/>
  <c r="DM321" i="4"/>
  <c r="DN321" i="4"/>
  <c r="DJ321" i="4"/>
  <c r="DK317" i="4"/>
  <c r="DL317" i="4"/>
  <c r="DI317" i="4"/>
  <c r="DM317" i="4"/>
  <c r="DJ317" i="4"/>
  <c r="DN317" i="4"/>
  <c r="DK313" i="4"/>
  <c r="DL313" i="4"/>
  <c r="DI313" i="4"/>
  <c r="DM313" i="4"/>
  <c r="DN313" i="4"/>
  <c r="DJ313" i="4"/>
  <c r="DK309" i="4"/>
  <c r="DL309" i="4"/>
  <c r="DI309" i="4"/>
  <c r="DM309" i="4"/>
  <c r="DJ309" i="4"/>
  <c r="DN309" i="4"/>
  <c r="DK305" i="4"/>
  <c r="DL305" i="4"/>
  <c r="DI305" i="4"/>
  <c r="DM305" i="4"/>
  <c r="DN305" i="4"/>
  <c r="DJ305" i="4"/>
  <c r="DK301" i="4"/>
  <c r="DL301" i="4"/>
  <c r="DI301" i="4"/>
  <c r="DM301" i="4"/>
  <c r="DJ301" i="4"/>
  <c r="DN301" i="4"/>
  <c r="DK297" i="4"/>
  <c r="DL297" i="4"/>
  <c r="DI297" i="4"/>
  <c r="DM297" i="4"/>
  <c r="DN297" i="4"/>
  <c r="DJ297" i="4"/>
  <c r="DK293" i="4"/>
  <c r="DL293" i="4"/>
  <c r="DI293" i="4"/>
  <c r="DM293" i="4"/>
  <c r="DJ293" i="4"/>
  <c r="DN293" i="4"/>
  <c r="DK289" i="4"/>
  <c r="DL289" i="4"/>
  <c r="DI289" i="4"/>
  <c r="DM289" i="4"/>
  <c r="DN289" i="4"/>
  <c r="DJ289" i="4"/>
  <c r="DK285" i="4"/>
  <c r="DL285" i="4"/>
  <c r="DI285" i="4"/>
  <c r="DM285" i="4"/>
  <c r="DJ285" i="4"/>
  <c r="DN285" i="4"/>
  <c r="DK281" i="4"/>
  <c r="DL281" i="4"/>
  <c r="DI281" i="4"/>
  <c r="DM281" i="4"/>
  <c r="DN281" i="4"/>
  <c r="DJ281" i="4"/>
  <c r="DK277" i="4"/>
  <c r="DL277" i="4"/>
  <c r="DI277" i="4"/>
  <c r="DM277" i="4"/>
  <c r="DJ277" i="4"/>
  <c r="DN277" i="4"/>
  <c r="DK273" i="4"/>
  <c r="DL273" i="4"/>
  <c r="DI273" i="4"/>
  <c r="DM273" i="4"/>
  <c r="DN273" i="4"/>
  <c r="DJ273" i="4"/>
  <c r="DK269" i="4"/>
  <c r="DL269" i="4"/>
  <c r="DI269" i="4"/>
  <c r="DM269" i="4"/>
  <c r="DJ269" i="4"/>
  <c r="DN269" i="4"/>
  <c r="DK265" i="4"/>
  <c r="DL265" i="4"/>
  <c r="DI265" i="4"/>
  <c r="DM265" i="4"/>
  <c r="DJ265" i="4"/>
  <c r="DN265" i="4"/>
  <c r="DK261" i="4"/>
  <c r="DL261" i="4"/>
  <c r="DI261" i="4"/>
  <c r="DM261" i="4"/>
  <c r="DJ261" i="4"/>
  <c r="DN261" i="4"/>
  <c r="DK257" i="4"/>
  <c r="DL257" i="4"/>
  <c r="DI257" i="4"/>
  <c r="DM257" i="4"/>
  <c r="DJ257" i="4"/>
  <c r="DN257" i="4"/>
  <c r="DK253" i="4"/>
  <c r="DL253" i="4"/>
  <c r="DI253" i="4"/>
  <c r="DM253" i="4"/>
  <c r="DJ253" i="4"/>
  <c r="DN253" i="4"/>
  <c r="DK249" i="4"/>
  <c r="DL249" i="4"/>
  <c r="DI249" i="4"/>
  <c r="DM249" i="4"/>
  <c r="DJ249" i="4"/>
  <c r="DN249" i="4"/>
  <c r="DK245" i="4"/>
  <c r="DL245" i="4"/>
  <c r="DI245" i="4"/>
  <c r="DM245" i="4"/>
  <c r="DJ245" i="4"/>
  <c r="DN245" i="4"/>
  <c r="DI241" i="4"/>
  <c r="DM241" i="4"/>
  <c r="DJ241" i="4"/>
  <c r="DN241" i="4"/>
  <c r="DK241" i="4"/>
  <c r="DL241" i="4"/>
  <c r="DI237" i="4"/>
  <c r="DM237" i="4"/>
  <c r="DJ237" i="4"/>
  <c r="DN237" i="4"/>
  <c r="DK237" i="4"/>
  <c r="DL237" i="4"/>
  <c r="DI233" i="4"/>
  <c r="DM233" i="4"/>
  <c r="DJ233" i="4"/>
  <c r="DN233" i="4"/>
  <c r="DK233" i="4"/>
  <c r="DL233" i="4"/>
  <c r="DI229" i="4"/>
  <c r="DM229" i="4"/>
  <c r="DJ229" i="4"/>
  <c r="DN229" i="4"/>
  <c r="DK229" i="4"/>
  <c r="DL229" i="4"/>
  <c r="DI225" i="4"/>
  <c r="DM225" i="4"/>
  <c r="DJ225" i="4"/>
  <c r="DN225" i="4"/>
  <c r="DK225" i="4"/>
  <c r="DL225" i="4"/>
  <c r="DI221" i="4"/>
  <c r="DM221" i="4"/>
  <c r="DJ221" i="4"/>
  <c r="DN221" i="4"/>
  <c r="DK221" i="4"/>
  <c r="DL221" i="4"/>
  <c r="DI217" i="4"/>
  <c r="DM217" i="4"/>
  <c r="DJ217" i="4"/>
  <c r="DN217" i="4"/>
  <c r="DK217" i="4"/>
  <c r="DL217" i="4"/>
  <c r="DI213" i="4"/>
  <c r="DM213" i="4"/>
  <c r="DJ213" i="4"/>
  <c r="DN213" i="4"/>
  <c r="DK213" i="4"/>
  <c r="DL213" i="4"/>
  <c r="DI209" i="4"/>
  <c r="DM209" i="4"/>
  <c r="DJ209" i="4"/>
  <c r="DN209" i="4"/>
  <c r="DK209" i="4"/>
  <c r="DL209" i="4"/>
  <c r="DI205" i="4"/>
  <c r="DM205" i="4"/>
  <c r="DJ205" i="4"/>
  <c r="DN205" i="4"/>
  <c r="DK205" i="4"/>
  <c r="DL205" i="4"/>
  <c r="DI201" i="4"/>
  <c r="DM201" i="4"/>
  <c r="DJ201" i="4"/>
  <c r="DN201" i="4"/>
  <c r="DK201" i="4"/>
  <c r="DL201" i="4"/>
  <c r="DI197" i="4"/>
  <c r="DM197" i="4"/>
  <c r="DJ197" i="4"/>
  <c r="DN197" i="4"/>
  <c r="DK197" i="4"/>
  <c r="DL197" i="4"/>
  <c r="DI193" i="4"/>
  <c r="DM193" i="4"/>
  <c r="DJ193" i="4"/>
  <c r="DN193" i="4"/>
  <c r="DK193" i="4"/>
  <c r="DL193" i="4"/>
  <c r="DI189" i="4"/>
  <c r="DM189" i="4"/>
  <c r="DJ189" i="4"/>
  <c r="DN189" i="4"/>
  <c r="DK189" i="4"/>
  <c r="DL189" i="4"/>
  <c r="DI185" i="4"/>
  <c r="DM185" i="4"/>
  <c r="DJ185" i="4"/>
  <c r="DN185" i="4"/>
  <c r="DK185" i="4"/>
  <c r="DL185" i="4"/>
  <c r="DI181" i="4"/>
  <c r="DM181" i="4"/>
  <c r="DJ181" i="4"/>
  <c r="DN181" i="4"/>
  <c r="DK181" i="4"/>
  <c r="DL181" i="4"/>
  <c r="DI177" i="4"/>
  <c r="DM177" i="4"/>
  <c r="DJ177" i="4"/>
  <c r="DN177" i="4"/>
  <c r="DK177" i="4"/>
  <c r="DL177" i="4"/>
  <c r="DI173" i="4"/>
  <c r="DM173" i="4"/>
  <c r="DJ173" i="4"/>
  <c r="DN173" i="4"/>
  <c r="DK173" i="4"/>
  <c r="DL173" i="4"/>
  <c r="DI169" i="4"/>
  <c r="DM169" i="4"/>
  <c r="DJ169" i="4"/>
  <c r="DN169" i="4"/>
  <c r="DK169" i="4"/>
  <c r="DL169" i="4"/>
  <c r="DI165" i="4"/>
  <c r="DM165" i="4"/>
  <c r="DJ165" i="4"/>
  <c r="DN165" i="4"/>
  <c r="DK165" i="4"/>
  <c r="DL165" i="4"/>
  <c r="DI161" i="4"/>
  <c r="DM161" i="4"/>
  <c r="DJ161" i="4"/>
  <c r="DN161" i="4"/>
  <c r="DK161" i="4"/>
  <c r="DL161" i="4"/>
  <c r="DI157" i="4"/>
  <c r="DM157" i="4"/>
  <c r="DJ157" i="4"/>
  <c r="DN157" i="4"/>
  <c r="DK157" i="4"/>
  <c r="DL157" i="4"/>
  <c r="DI153" i="4"/>
  <c r="DM153" i="4"/>
  <c r="DJ153" i="4"/>
  <c r="DN153" i="4"/>
  <c r="DK153" i="4"/>
  <c r="DL153" i="4"/>
  <c r="DI149" i="4"/>
  <c r="DM149" i="4"/>
  <c r="DJ149" i="4"/>
  <c r="DN149" i="4"/>
  <c r="DK149" i="4"/>
  <c r="DL149" i="4"/>
  <c r="DJ145" i="4"/>
  <c r="DM145" i="4"/>
  <c r="DI145" i="4"/>
  <c r="DN145" i="4"/>
  <c r="DK145" i="4"/>
  <c r="DL145" i="4"/>
  <c r="DI141" i="4"/>
  <c r="DM141" i="4"/>
  <c r="DJ141" i="4"/>
  <c r="DN141" i="4"/>
  <c r="DK141" i="4"/>
  <c r="DL141" i="4"/>
  <c r="DI137" i="4"/>
  <c r="DM137" i="4"/>
  <c r="DJ137" i="4"/>
  <c r="DN137" i="4"/>
  <c r="DK137" i="4"/>
  <c r="DL137" i="4"/>
  <c r="DI133" i="4"/>
  <c r="DM133" i="4"/>
  <c r="DJ133" i="4"/>
  <c r="DN133" i="4"/>
  <c r="DK133" i="4"/>
  <c r="DL133" i="4"/>
  <c r="DI129" i="4"/>
  <c r="DM129" i="4"/>
  <c r="DJ129" i="4"/>
  <c r="DN129" i="4"/>
  <c r="DK129" i="4"/>
  <c r="DL129" i="4"/>
  <c r="DI125" i="4"/>
  <c r="DM125" i="4"/>
  <c r="DJ125" i="4"/>
  <c r="DN125" i="4"/>
  <c r="DK125" i="4"/>
  <c r="DL125" i="4"/>
  <c r="DI121" i="4"/>
  <c r="DM121" i="4"/>
  <c r="DJ121" i="4"/>
  <c r="DN121" i="4"/>
  <c r="DK121" i="4"/>
  <c r="DL121" i="4"/>
  <c r="DI117" i="4"/>
  <c r="DM117" i="4"/>
  <c r="DJ117" i="4"/>
  <c r="DN117" i="4"/>
  <c r="DK117" i="4"/>
  <c r="DL117" i="4"/>
  <c r="DI113" i="4"/>
  <c r="DM113" i="4"/>
  <c r="DJ113" i="4"/>
  <c r="DN113" i="4"/>
  <c r="DK113" i="4"/>
  <c r="DL113" i="4"/>
  <c r="DI109" i="4"/>
  <c r="DM109" i="4"/>
  <c r="DJ109" i="4"/>
  <c r="DN109" i="4"/>
  <c r="DK109" i="4"/>
  <c r="DL109" i="4"/>
  <c r="DI105" i="4"/>
  <c r="DM105" i="4"/>
  <c r="DJ105" i="4"/>
  <c r="DN105" i="4"/>
  <c r="DK105" i="4"/>
  <c r="DL105" i="4"/>
  <c r="DI101" i="4"/>
  <c r="DM101" i="4"/>
  <c r="DJ101" i="4"/>
  <c r="DN101" i="4"/>
  <c r="DK101" i="4"/>
  <c r="DL101" i="4"/>
  <c r="DI97" i="4"/>
  <c r="DM97" i="4"/>
  <c r="DJ97" i="4"/>
  <c r="DN97" i="4"/>
  <c r="DK97" i="4"/>
  <c r="DL97" i="4"/>
  <c r="DI93" i="4"/>
  <c r="DM93" i="4"/>
  <c r="DJ93" i="4"/>
  <c r="DN93" i="4"/>
  <c r="DK93" i="4"/>
  <c r="DL93" i="4"/>
  <c r="DI89" i="4"/>
  <c r="DM89" i="4"/>
  <c r="DJ89" i="4"/>
  <c r="DN89" i="4"/>
  <c r="DK89" i="4"/>
  <c r="DL89" i="4"/>
  <c r="DI85" i="4"/>
  <c r="DM85" i="4"/>
  <c r="DJ85" i="4"/>
  <c r="DN85" i="4"/>
  <c r="DK85" i="4"/>
  <c r="DL85" i="4"/>
  <c r="DI81" i="4"/>
  <c r="DM81" i="4"/>
  <c r="DJ81" i="4"/>
  <c r="DN81" i="4"/>
  <c r="DK81" i="4"/>
  <c r="DL81" i="4"/>
  <c r="DI77" i="4"/>
  <c r="DM77" i="4"/>
  <c r="DJ77" i="4"/>
  <c r="DN77" i="4"/>
  <c r="DK77" i="4"/>
  <c r="DL77" i="4"/>
  <c r="DI73" i="4"/>
  <c r="DM73" i="4"/>
  <c r="DJ73" i="4"/>
  <c r="DN73" i="4"/>
  <c r="DK73" i="4"/>
  <c r="DL73" i="4"/>
  <c r="DI69" i="4"/>
  <c r="DM69" i="4"/>
  <c r="DJ69" i="4"/>
  <c r="DN69" i="4"/>
  <c r="DK69" i="4"/>
  <c r="DL69" i="4"/>
  <c r="DI65" i="4"/>
  <c r="DM65" i="4"/>
  <c r="DJ65" i="4"/>
  <c r="DN65" i="4"/>
  <c r="DK65" i="4"/>
  <c r="DL65" i="4"/>
  <c r="DJ61" i="4"/>
  <c r="DK61" i="4"/>
  <c r="DM61" i="4"/>
  <c r="DN61" i="4"/>
  <c r="DI61" i="4"/>
  <c r="DL61" i="4"/>
  <c r="DJ57" i="4"/>
  <c r="DN57" i="4"/>
  <c r="DK57" i="4"/>
  <c r="DM57" i="4"/>
  <c r="DI57" i="4"/>
  <c r="DL57" i="4"/>
  <c r="DI53" i="4"/>
  <c r="DM53" i="4"/>
  <c r="DJ53" i="4"/>
  <c r="DN53" i="4"/>
  <c r="DK53" i="4"/>
  <c r="DL53" i="4"/>
  <c r="DI49" i="4"/>
  <c r="DM49" i="4"/>
  <c r="DJ49" i="4"/>
  <c r="DN49" i="4"/>
  <c r="DK49" i="4"/>
  <c r="DL49" i="4"/>
  <c r="DI45" i="4"/>
  <c r="DM45" i="4"/>
  <c r="DJ45" i="4"/>
  <c r="DN45" i="4"/>
  <c r="DK45" i="4"/>
  <c r="DL45" i="4"/>
  <c r="DI41" i="4"/>
  <c r="DM41" i="4"/>
  <c r="DJ41" i="4"/>
  <c r="DN41" i="4"/>
  <c r="DK41" i="4"/>
  <c r="DL41" i="4"/>
  <c r="DI37" i="4"/>
  <c r="DM37" i="4"/>
  <c r="DJ37" i="4"/>
  <c r="DN37" i="4"/>
  <c r="DK37" i="4"/>
  <c r="DL37" i="4"/>
  <c r="DI33" i="4"/>
  <c r="DM33" i="4"/>
  <c r="DJ33" i="4"/>
  <c r="DN33" i="4"/>
  <c r="DK33" i="4"/>
  <c r="DL33" i="4"/>
  <c r="DI29" i="4"/>
  <c r="DM29" i="4"/>
  <c r="DJ29" i="4"/>
  <c r="DN29" i="4"/>
  <c r="DK29" i="4"/>
  <c r="DL29" i="4"/>
  <c r="DI25" i="4"/>
  <c r="DM25" i="4"/>
  <c r="DJ25" i="4"/>
  <c r="DN25" i="4"/>
  <c r="DK25" i="4"/>
  <c r="DL25" i="4"/>
  <c r="DI21" i="4"/>
  <c r="DM21" i="4"/>
  <c r="DJ21" i="4"/>
  <c r="DN21" i="4"/>
  <c r="DK21" i="4"/>
  <c r="DL21" i="4"/>
  <c r="DI13" i="4"/>
  <c r="DM13" i="4"/>
  <c r="DJ13" i="4"/>
  <c r="DN13" i="4"/>
  <c r="DK13" i="4"/>
  <c r="DL13" i="4"/>
  <c r="DI5" i="4"/>
  <c r="DM5" i="4"/>
  <c r="DJ5" i="4"/>
  <c r="DN5" i="4"/>
  <c r="DK5" i="4"/>
  <c r="DL5" i="4"/>
  <c r="DK16" i="4"/>
  <c r="DL16" i="4"/>
  <c r="DI16" i="4"/>
  <c r="DM16" i="4"/>
  <c r="DJ16" i="4"/>
  <c r="DN16" i="4"/>
  <c r="DK12" i="4"/>
  <c r="DL12" i="4"/>
  <c r="DI12" i="4"/>
  <c r="DM12" i="4"/>
  <c r="DJ12" i="4"/>
  <c r="DN12" i="4"/>
  <c r="DK8" i="4"/>
  <c r="DL8" i="4"/>
  <c r="DI8" i="4"/>
  <c r="DM8" i="4"/>
  <c r="DJ8" i="4"/>
  <c r="DN8" i="4"/>
  <c r="DL502" i="4"/>
  <c r="DI502" i="4"/>
  <c r="DM502" i="4"/>
  <c r="DJ502" i="4"/>
  <c r="DN502" i="4"/>
  <c r="DK502" i="4"/>
  <c r="DL498" i="4"/>
  <c r="DI498" i="4"/>
  <c r="DM498" i="4"/>
  <c r="DJ498" i="4"/>
  <c r="DN498" i="4"/>
  <c r="DK498" i="4"/>
  <c r="DK494" i="4"/>
  <c r="DL494" i="4"/>
  <c r="DM494" i="4"/>
  <c r="DI494" i="4"/>
  <c r="DJ494" i="4"/>
  <c r="DN494" i="4"/>
  <c r="DK490" i="4"/>
  <c r="DL490" i="4"/>
  <c r="DM490" i="4"/>
  <c r="DI490" i="4"/>
  <c r="DJ490" i="4"/>
  <c r="DN490" i="4"/>
  <c r="DK486" i="4"/>
  <c r="DL486" i="4"/>
  <c r="DI486" i="4"/>
  <c r="DM486" i="4"/>
  <c r="DJ486" i="4"/>
  <c r="DN486" i="4"/>
  <c r="DL482" i="4"/>
  <c r="DI482" i="4"/>
  <c r="DM482" i="4"/>
  <c r="DJ482" i="4"/>
  <c r="DN482" i="4"/>
  <c r="DK482" i="4"/>
  <c r="DL478" i="4"/>
  <c r="DI478" i="4"/>
  <c r="DM478" i="4"/>
  <c r="DJ478" i="4"/>
  <c r="DN478" i="4"/>
  <c r="DK478" i="4"/>
  <c r="DL474" i="4"/>
  <c r="DI474" i="4"/>
  <c r="DM474" i="4"/>
  <c r="DJ474" i="4"/>
  <c r="DN474" i="4"/>
  <c r="DK474" i="4"/>
  <c r="DK470" i="4"/>
  <c r="DL470" i="4"/>
  <c r="DI470" i="4"/>
  <c r="DM470" i="4"/>
  <c r="DJ470" i="4"/>
  <c r="DN470" i="4"/>
  <c r="DL466" i="4"/>
  <c r="DJ466" i="4"/>
  <c r="DN466" i="4"/>
  <c r="DM466" i="4"/>
  <c r="DI466" i="4"/>
  <c r="DK466" i="4"/>
  <c r="DL462" i="4"/>
  <c r="DJ462" i="4"/>
  <c r="DN462" i="4"/>
  <c r="DM462" i="4"/>
  <c r="DI462" i="4"/>
  <c r="DK462" i="4"/>
  <c r="DL458" i="4"/>
  <c r="DJ458" i="4"/>
  <c r="DN458" i="4"/>
  <c r="DM458" i="4"/>
  <c r="DI458" i="4"/>
  <c r="DK458" i="4"/>
  <c r="DK454" i="4"/>
  <c r="DL454" i="4"/>
  <c r="DI454" i="4"/>
  <c r="DM454" i="4"/>
  <c r="DJ454" i="4"/>
  <c r="DN454" i="4"/>
  <c r="DK450" i="4"/>
  <c r="DL450" i="4"/>
  <c r="DI450" i="4"/>
  <c r="DM450" i="4"/>
  <c r="DJ450" i="4"/>
  <c r="DN450" i="4"/>
  <c r="DK446" i="4"/>
  <c r="DL446" i="4"/>
  <c r="DI446" i="4"/>
  <c r="DM446" i="4"/>
  <c r="DJ446" i="4"/>
  <c r="DN446" i="4"/>
  <c r="DK442" i="4"/>
  <c r="DL442" i="4"/>
  <c r="DI442" i="4"/>
  <c r="DM442" i="4"/>
  <c r="DJ442" i="4"/>
  <c r="DN442" i="4"/>
  <c r="DK438" i="4"/>
  <c r="DL438" i="4"/>
  <c r="DI438" i="4"/>
  <c r="DM438" i="4"/>
  <c r="DJ438" i="4"/>
  <c r="DN438" i="4"/>
  <c r="DK434" i="4"/>
  <c r="DL434" i="4"/>
  <c r="DI434" i="4"/>
  <c r="DM434" i="4"/>
  <c r="DJ434" i="4"/>
  <c r="DN434" i="4"/>
  <c r="DK430" i="4"/>
  <c r="DL430" i="4"/>
  <c r="DI430" i="4"/>
  <c r="DM430" i="4"/>
  <c r="DJ430" i="4"/>
  <c r="DN430" i="4"/>
  <c r="DK426" i="4"/>
  <c r="DL426" i="4"/>
  <c r="DI426" i="4"/>
  <c r="DM426" i="4"/>
  <c r="DJ426" i="4"/>
  <c r="DN426" i="4"/>
  <c r="DK422" i="4"/>
  <c r="DL422" i="4"/>
  <c r="DI422" i="4"/>
  <c r="DM422" i="4"/>
  <c r="DJ422" i="4"/>
  <c r="DN422" i="4"/>
  <c r="DK418" i="4"/>
  <c r="DL418" i="4"/>
  <c r="DI418" i="4"/>
  <c r="DM418" i="4"/>
  <c r="DJ418" i="4"/>
  <c r="DN418" i="4"/>
  <c r="DK414" i="4"/>
  <c r="DL414" i="4"/>
  <c r="DI414" i="4"/>
  <c r="DM414" i="4"/>
  <c r="DJ414" i="4"/>
  <c r="DN414" i="4"/>
  <c r="DK410" i="4"/>
  <c r="DL410" i="4"/>
  <c r="DI410" i="4"/>
  <c r="DM410" i="4"/>
  <c r="DJ410" i="4"/>
  <c r="DN410" i="4"/>
  <c r="DK406" i="4"/>
  <c r="DL406" i="4"/>
  <c r="DI406" i="4"/>
  <c r="DM406" i="4"/>
  <c r="DJ406" i="4"/>
  <c r="DN406" i="4"/>
  <c r="DK402" i="4"/>
  <c r="DL402" i="4"/>
  <c r="DI402" i="4"/>
  <c r="DM402" i="4"/>
  <c r="DJ402" i="4"/>
  <c r="DN402" i="4"/>
  <c r="DK398" i="4"/>
  <c r="DL398" i="4"/>
  <c r="DI398" i="4"/>
  <c r="DM398" i="4"/>
  <c r="DJ398" i="4"/>
  <c r="DN398" i="4"/>
  <c r="DK394" i="4"/>
  <c r="DL394" i="4"/>
  <c r="DI394" i="4"/>
  <c r="DM394" i="4"/>
  <c r="DJ394" i="4"/>
  <c r="DN394" i="4"/>
  <c r="DK390" i="4"/>
  <c r="DL390" i="4"/>
  <c r="DI390" i="4"/>
  <c r="DM390" i="4"/>
  <c r="DJ390" i="4"/>
  <c r="DN390" i="4"/>
  <c r="DK386" i="4"/>
  <c r="DL386" i="4"/>
  <c r="DI386" i="4"/>
  <c r="DM386" i="4"/>
  <c r="DJ386" i="4"/>
  <c r="DN386" i="4"/>
  <c r="DK382" i="4"/>
  <c r="DL382" i="4"/>
  <c r="DI382" i="4"/>
  <c r="DM382" i="4"/>
  <c r="DJ382" i="4"/>
  <c r="DN382" i="4"/>
  <c r="DK378" i="4"/>
  <c r="DL378" i="4"/>
  <c r="DI378" i="4"/>
  <c r="DM378" i="4"/>
  <c r="DJ378" i="4"/>
  <c r="DN378" i="4"/>
  <c r="DK374" i="4"/>
  <c r="DL374" i="4"/>
  <c r="DI374" i="4"/>
  <c r="DM374" i="4"/>
  <c r="DJ374" i="4"/>
  <c r="DN374" i="4"/>
  <c r="DK370" i="4"/>
  <c r="DI370" i="4"/>
  <c r="DJ370" i="4"/>
  <c r="DL370" i="4"/>
  <c r="DM370" i="4"/>
  <c r="DN370" i="4"/>
  <c r="DK366" i="4"/>
  <c r="DI366" i="4"/>
  <c r="DM366" i="4"/>
  <c r="DJ366" i="4"/>
  <c r="DL366" i="4"/>
  <c r="DN366" i="4"/>
  <c r="DK362" i="4"/>
  <c r="DI362" i="4"/>
  <c r="DM362" i="4"/>
  <c r="DJ362" i="4"/>
  <c r="DL362" i="4"/>
  <c r="DN362" i="4"/>
  <c r="DK358" i="4"/>
  <c r="DI358" i="4"/>
  <c r="DM358" i="4"/>
  <c r="DJ358" i="4"/>
  <c r="DL358" i="4"/>
  <c r="DN358" i="4"/>
  <c r="DK354" i="4"/>
  <c r="DI354" i="4"/>
  <c r="DM354" i="4"/>
  <c r="DJ354" i="4"/>
  <c r="DL354" i="4"/>
  <c r="DN354" i="4"/>
  <c r="DK350" i="4"/>
  <c r="DI350" i="4"/>
  <c r="DM350" i="4"/>
  <c r="DJ350" i="4"/>
  <c r="DL350" i="4"/>
  <c r="DN350" i="4"/>
  <c r="DK346" i="4"/>
  <c r="DI346" i="4"/>
  <c r="DM346" i="4"/>
  <c r="DJ346" i="4"/>
  <c r="DL346" i="4"/>
  <c r="DN346" i="4"/>
  <c r="DK342" i="4"/>
  <c r="DI342" i="4"/>
  <c r="DM342" i="4"/>
  <c r="DJ342" i="4"/>
  <c r="DL342" i="4"/>
  <c r="DN342" i="4"/>
  <c r="DJ338" i="4"/>
  <c r="DN338" i="4"/>
  <c r="DK338" i="4"/>
  <c r="DL338" i="4"/>
  <c r="DI338" i="4"/>
  <c r="DM338" i="4"/>
  <c r="DJ334" i="4"/>
  <c r="DN334" i="4"/>
  <c r="DK334" i="4"/>
  <c r="DL334" i="4"/>
  <c r="DI334" i="4"/>
  <c r="DM334" i="4"/>
  <c r="DJ330" i="4"/>
  <c r="DN330" i="4"/>
  <c r="DK330" i="4"/>
  <c r="DL330" i="4"/>
  <c r="DI330" i="4"/>
  <c r="DM330" i="4"/>
  <c r="DI326" i="4"/>
  <c r="DM326" i="4"/>
  <c r="DJ326" i="4"/>
  <c r="DN326" i="4"/>
  <c r="DK326" i="4"/>
  <c r="DL326" i="4"/>
  <c r="DI322" i="4"/>
  <c r="DM322" i="4"/>
  <c r="DJ322" i="4"/>
  <c r="DN322" i="4"/>
  <c r="DK322" i="4"/>
  <c r="DL322" i="4"/>
  <c r="DI318" i="4"/>
  <c r="DM318" i="4"/>
  <c r="DJ318" i="4"/>
  <c r="DN318" i="4"/>
  <c r="DK318" i="4"/>
  <c r="DL318" i="4"/>
  <c r="DI314" i="4"/>
  <c r="DM314" i="4"/>
  <c r="DJ314" i="4"/>
  <c r="DN314" i="4"/>
  <c r="DK314" i="4"/>
  <c r="DL314" i="4"/>
  <c r="DI310" i="4"/>
  <c r="DM310" i="4"/>
  <c r="DJ310" i="4"/>
  <c r="DN310" i="4"/>
  <c r="DK310" i="4"/>
  <c r="DL310" i="4"/>
  <c r="DI306" i="4"/>
  <c r="DM306" i="4"/>
  <c r="DJ306" i="4"/>
  <c r="DN306" i="4"/>
  <c r="DK306" i="4"/>
  <c r="DL306" i="4"/>
  <c r="DI302" i="4"/>
  <c r="DM302" i="4"/>
  <c r="DJ302" i="4"/>
  <c r="DN302" i="4"/>
  <c r="DK302" i="4"/>
  <c r="DL302" i="4"/>
  <c r="DI298" i="4"/>
  <c r="DM298" i="4"/>
  <c r="DJ298" i="4"/>
  <c r="DN298" i="4"/>
  <c r="DK298" i="4"/>
  <c r="DL298" i="4"/>
  <c r="DI294" i="4"/>
  <c r="DM294" i="4"/>
  <c r="DJ294" i="4"/>
  <c r="DN294" i="4"/>
  <c r="DK294" i="4"/>
  <c r="DL294" i="4"/>
  <c r="DI290" i="4"/>
  <c r="DM290" i="4"/>
  <c r="DJ290" i="4"/>
  <c r="DN290" i="4"/>
  <c r="DK290" i="4"/>
  <c r="DL290" i="4"/>
  <c r="DI286" i="4"/>
  <c r="DM286" i="4"/>
  <c r="DJ286" i="4"/>
  <c r="DN286" i="4"/>
  <c r="DK286" i="4"/>
  <c r="DL286" i="4"/>
  <c r="DI282" i="4"/>
  <c r="DM282" i="4"/>
  <c r="DJ282" i="4"/>
  <c r="DN282" i="4"/>
  <c r="DK282" i="4"/>
  <c r="DL282" i="4"/>
  <c r="DI278" i="4"/>
  <c r="DM278" i="4"/>
  <c r="DJ278" i="4"/>
  <c r="DN278" i="4"/>
  <c r="DK278" i="4"/>
  <c r="DL278" i="4"/>
  <c r="DI274" i="4"/>
  <c r="DM274" i="4"/>
  <c r="DJ274" i="4"/>
  <c r="DN274" i="4"/>
  <c r="DK274" i="4"/>
  <c r="DL274" i="4"/>
  <c r="DI270" i="4"/>
  <c r="DM270" i="4"/>
  <c r="DJ270" i="4"/>
  <c r="DN270" i="4"/>
  <c r="DK270" i="4"/>
  <c r="DL270" i="4"/>
  <c r="DI266" i="4"/>
  <c r="DM266" i="4"/>
  <c r="DJ266" i="4"/>
  <c r="DN266" i="4"/>
  <c r="DK266" i="4"/>
  <c r="DL266" i="4"/>
  <c r="DI262" i="4"/>
  <c r="DM262" i="4"/>
  <c r="DJ262" i="4"/>
  <c r="DN262" i="4"/>
  <c r="DK262" i="4"/>
  <c r="DL262" i="4"/>
  <c r="DI258" i="4"/>
  <c r="DM258" i="4"/>
  <c r="DJ258" i="4"/>
  <c r="DN258" i="4"/>
  <c r="DK258" i="4"/>
  <c r="DL258" i="4"/>
  <c r="DI254" i="4"/>
  <c r="DM254" i="4"/>
  <c r="DJ254" i="4"/>
  <c r="DN254" i="4"/>
  <c r="DK254" i="4"/>
  <c r="DL254" i="4"/>
  <c r="DI250" i="4"/>
  <c r="DM250" i="4"/>
  <c r="DJ250" i="4"/>
  <c r="DN250" i="4"/>
  <c r="DK250" i="4"/>
  <c r="DL250" i="4"/>
  <c r="DI246" i="4"/>
  <c r="DM246" i="4"/>
  <c r="DJ246" i="4"/>
  <c r="DN246" i="4"/>
  <c r="DK246" i="4"/>
  <c r="DL246" i="4"/>
  <c r="DK242" i="4"/>
  <c r="DL242" i="4"/>
  <c r="DI242" i="4"/>
  <c r="DM242" i="4"/>
  <c r="DJ242" i="4"/>
  <c r="DN242" i="4"/>
  <c r="DK238" i="4"/>
  <c r="DL238" i="4"/>
  <c r="DI238" i="4"/>
  <c r="DM238" i="4"/>
  <c r="DJ238" i="4"/>
  <c r="DN238" i="4"/>
  <c r="DK234" i="4"/>
  <c r="DL234" i="4"/>
  <c r="DI234" i="4"/>
  <c r="DM234" i="4"/>
  <c r="DJ234" i="4"/>
  <c r="DN234" i="4"/>
  <c r="DK230" i="4"/>
  <c r="DL230" i="4"/>
  <c r="DI230" i="4"/>
  <c r="DM230" i="4"/>
  <c r="DJ230" i="4"/>
  <c r="DN230" i="4"/>
  <c r="DK226" i="4"/>
  <c r="DL226" i="4"/>
  <c r="DI226" i="4"/>
  <c r="DM226" i="4"/>
  <c r="DJ226" i="4"/>
  <c r="DN226" i="4"/>
  <c r="DK222" i="4"/>
  <c r="DL222" i="4"/>
  <c r="DI222" i="4"/>
  <c r="DM222" i="4"/>
  <c r="DJ222" i="4"/>
  <c r="DN222" i="4"/>
  <c r="DK218" i="4"/>
  <c r="DL218" i="4"/>
  <c r="DI218" i="4"/>
  <c r="DM218" i="4"/>
  <c r="DJ218" i="4"/>
  <c r="DN218" i="4"/>
  <c r="DK214" i="4"/>
  <c r="DL214" i="4"/>
  <c r="DI214" i="4"/>
  <c r="DM214" i="4"/>
  <c r="DJ214" i="4"/>
  <c r="DN214" i="4"/>
  <c r="DK210" i="4"/>
  <c r="DL210" i="4"/>
  <c r="DI210" i="4"/>
  <c r="DM210" i="4"/>
  <c r="DJ210" i="4"/>
  <c r="DN210" i="4"/>
  <c r="DK206" i="4"/>
  <c r="DL206" i="4"/>
  <c r="DI206" i="4"/>
  <c r="DM206" i="4"/>
  <c r="DJ206" i="4"/>
  <c r="DN206" i="4"/>
  <c r="DK202" i="4"/>
  <c r="DL202" i="4"/>
  <c r="DI202" i="4"/>
  <c r="DM202" i="4"/>
  <c r="DJ202" i="4"/>
  <c r="DN202" i="4"/>
  <c r="DK198" i="4"/>
  <c r="DL198" i="4"/>
  <c r="DI198" i="4"/>
  <c r="DM198" i="4"/>
  <c r="DJ198" i="4"/>
  <c r="DN198" i="4"/>
  <c r="DK194" i="4"/>
  <c r="DL194" i="4"/>
  <c r="DI194" i="4"/>
  <c r="DM194" i="4"/>
  <c r="DJ194" i="4"/>
  <c r="DN194" i="4"/>
  <c r="DK190" i="4"/>
  <c r="DL190" i="4"/>
  <c r="DI190" i="4"/>
  <c r="DM190" i="4"/>
  <c r="DJ190" i="4"/>
  <c r="DN190" i="4"/>
  <c r="DK186" i="4"/>
  <c r="DL186" i="4"/>
  <c r="DI186" i="4"/>
  <c r="DM186" i="4"/>
  <c r="DJ186" i="4"/>
  <c r="DN186" i="4"/>
  <c r="DK182" i="4"/>
  <c r="DL182" i="4"/>
  <c r="DI182" i="4"/>
  <c r="DM182" i="4"/>
  <c r="DJ182" i="4"/>
  <c r="DN182" i="4"/>
  <c r="DK178" i="4"/>
  <c r="DL178" i="4"/>
  <c r="DI178" i="4"/>
  <c r="DM178" i="4"/>
  <c r="DJ178" i="4"/>
  <c r="DN178" i="4"/>
  <c r="DK174" i="4"/>
  <c r="DL174" i="4"/>
  <c r="DI174" i="4"/>
  <c r="DM174" i="4"/>
  <c r="DJ174" i="4"/>
  <c r="DN174" i="4"/>
  <c r="DK170" i="4"/>
  <c r="DL170" i="4"/>
  <c r="DI170" i="4"/>
  <c r="DM170" i="4"/>
  <c r="DJ170" i="4"/>
  <c r="DN170" i="4"/>
  <c r="DK166" i="4"/>
  <c r="DL166" i="4"/>
  <c r="DI166" i="4"/>
  <c r="DM166" i="4"/>
  <c r="DJ166" i="4"/>
  <c r="DN166" i="4"/>
  <c r="DK162" i="4"/>
  <c r="DL162" i="4"/>
  <c r="DI162" i="4"/>
  <c r="DM162" i="4"/>
  <c r="DJ162" i="4"/>
  <c r="DN162" i="4"/>
  <c r="DK158" i="4"/>
  <c r="DL158" i="4"/>
  <c r="DI158" i="4"/>
  <c r="DM158" i="4"/>
  <c r="DJ158" i="4"/>
  <c r="DN158" i="4"/>
  <c r="DK154" i="4"/>
  <c r="DL154" i="4"/>
  <c r="DI154" i="4"/>
  <c r="DM154" i="4"/>
  <c r="DJ154" i="4"/>
  <c r="DN154" i="4"/>
  <c r="DK150" i="4"/>
  <c r="DL150" i="4"/>
  <c r="DI150" i="4"/>
  <c r="DM150" i="4"/>
  <c r="DJ150" i="4"/>
  <c r="DN150" i="4"/>
  <c r="DK146" i="4"/>
  <c r="DL146" i="4"/>
  <c r="DI146" i="4"/>
  <c r="DM146" i="4"/>
  <c r="DJ146" i="4"/>
  <c r="DN146" i="4"/>
  <c r="DK142" i="4"/>
  <c r="DL142" i="4"/>
  <c r="DI142" i="4"/>
  <c r="DM142" i="4"/>
  <c r="DJ142" i="4"/>
  <c r="DN142" i="4"/>
  <c r="DK138" i="4"/>
  <c r="DL138" i="4"/>
  <c r="DI138" i="4"/>
  <c r="DM138" i="4"/>
  <c r="DJ138" i="4"/>
  <c r="DN138" i="4"/>
  <c r="DK134" i="4"/>
  <c r="DL134" i="4"/>
  <c r="DI134" i="4"/>
  <c r="DM134" i="4"/>
  <c r="DJ134" i="4"/>
  <c r="DN134" i="4"/>
  <c r="DK130" i="4"/>
  <c r="DL130" i="4"/>
  <c r="DI130" i="4"/>
  <c r="DM130" i="4"/>
  <c r="DJ130" i="4"/>
  <c r="DN130" i="4"/>
  <c r="DK126" i="4"/>
  <c r="DL126" i="4"/>
  <c r="DI126" i="4"/>
  <c r="DM126" i="4"/>
  <c r="DJ126" i="4"/>
  <c r="DN126" i="4"/>
  <c r="DK122" i="4"/>
  <c r="DL122" i="4"/>
  <c r="DI122" i="4"/>
  <c r="DM122" i="4"/>
  <c r="DJ122" i="4"/>
  <c r="DN122" i="4"/>
  <c r="DK118" i="4"/>
  <c r="DL118" i="4"/>
  <c r="DI118" i="4"/>
  <c r="DM118" i="4"/>
  <c r="DJ118" i="4"/>
  <c r="DN118" i="4"/>
  <c r="DK114" i="4"/>
  <c r="DL114" i="4"/>
  <c r="DI114" i="4"/>
  <c r="DM114" i="4"/>
  <c r="DJ114" i="4"/>
  <c r="DN114" i="4"/>
  <c r="DK110" i="4"/>
  <c r="DL110" i="4"/>
  <c r="DI110" i="4"/>
  <c r="DM110" i="4"/>
  <c r="DJ110" i="4"/>
  <c r="DN110" i="4"/>
  <c r="DK106" i="4"/>
  <c r="DL106" i="4"/>
  <c r="DI106" i="4"/>
  <c r="DM106" i="4"/>
  <c r="DJ106" i="4"/>
  <c r="DN106" i="4"/>
  <c r="DL102" i="4"/>
  <c r="DI102" i="4"/>
  <c r="DJ102" i="4"/>
  <c r="DK102" i="4"/>
  <c r="DM102" i="4"/>
  <c r="DN102" i="4"/>
  <c r="DK98" i="4"/>
  <c r="DL98" i="4"/>
  <c r="DI98" i="4"/>
  <c r="DM98" i="4"/>
  <c r="DJ98" i="4"/>
  <c r="DN98" i="4"/>
  <c r="DK94" i="4"/>
  <c r="DL94" i="4"/>
  <c r="DI94" i="4"/>
  <c r="DM94" i="4"/>
  <c r="DJ94" i="4"/>
  <c r="DN94" i="4"/>
  <c r="DK90" i="4"/>
  <c r="DL90" i="4"/>
  <c r="DI90" i="4"/>
  <c r="DM90" i="4"/>
  <c r="DJ90" i="4"/>
  <c r="DN90" i="4"/>
  <c r="DK86" i="4"/>
  <c r="DL86" i="4"/>
  <c r="DI86" i="4"/>
  <c r="DM86" i="4"/>
  <c r="DJ86" i="4"/>
  <c r="DN86" i="4"/>
  <c r="DK82" i="4"/>
  <c r="DL82" i="4"/>
  <c r="DI82" i="4"/>
  <c r="DM82" i="4"/>
  <c r="DJ82" i="4"/>
  <c r="DN82" i="4"/>
  <c r="DK78" i="4"/>
  <c r="DL78" i="4"/>
  <c r="DI78" i="4"/>
  <c r="DM78" i="4"/>
  <c r="DJ78" i="4"/>
  <c r="DN78" i="4"/>
  <c r="DK74" i="4"/>
  <c r="DL74" i="4"/>
  <c r="DI74" i="4"/>
  <c r="DM74" i="4"/>
  <c r="DJ74" i="4"/>
  <c r="DN74" i="4"/>
  <c r="DK70" i="4"/>
  <c r="DL70" i="4"/>
  <c r="DI70" i="4"/>
  <c r="DM70" i="4"/>
  <c r="DJ70" i="4"/>
  <c r="DN70" i="4"/>
  <c r="DK66" i="4"/>
  <c r="DL66" i="4"/>
  <c r="DI66" i="4"/>
  <c r="DM66" i="4"/>
  <c r="DJ66" i="4"/>
  <c r="DN66" i="4"/>
  <c r="DK62" i="4"/>
  <c r="DL62" i="4"/>
  <c r="DI62" i="4"/>
  <c r="DM62" i="4"/>
  <c r="DJ62" i="4"/>
  <c r="DN62" i="4"/>
  <c r="DL58" i="4"/>
  <c r="DI58" i="4"/>
  <c r="DM58" i="4"/>
  <c r="DJ58" i="4"/>
  <c r="DK58" i="4"/>
  <c r="DN58" i="4"/>
  <c r="DL54" i="4"/>
  <c r="DI54" i="4"/>
  <c r="DM54" i="4"/>
  <c r="DJ54" i="4"/>
  <c r="DK54" i="4"/>
  <c r="DN54" i="4"/>
  <c r="DK50" i="4"/>
  <c r="DL50" i="4"/>
  <c r="DI50" i="4"/>
  <c r="DM50" i="4"/>
  <c r="DN50" i="4"/>
  <c r="DJ50" i="4"/>
  <c r="DK46" i="4"/>
  <c r="DL46" i="4"/>
  <c r="DI46" i="4"/>
  <c r="DM46" i="4"/>
  <c r="DJ46" i="4"/>
  <c r="DN46" i="4"/>
  <c r="DK42" i="4"/>
  <c r="DL42" i="4"/>
  <c r="DI42" i="4"/>
  <c r="DM42" i="4"/>
  <c r="DN42" i="4"/>
  <c r="DJ42" i="4"/>
  <c r="DK38" i="4"/>
  <c r="DL38" i="4"/>
  <c r="DI38" i="4"/>
  <c r="DM38" i="4"/>
  <c r="DJ38" i="4"/>
  <c r="DN38" i="4"/>
  <c r="DK34" i="4"/>
  <c r="DL34" i="4"/>
  <c r="DI34" i="4"/>
  <c r="DM34" i="4"/>
  <c r="DN34" i="4"/>
  <c r="DJ34" i="4"/>
  <c r="DK30" i="4"/>
  <c r="DL30" i="4"/>
  <c r="DI30" i="4"/>
  <c r="DM30" i="4"/>
  <c r="DJ30" i="4"/>
  <c r="DN30" i="4"/>
  <c r="DK26" i="4"/>
  <c r="DL26" i="4"/>
  <c r="DI26" i="4"/>
  <c r="DM26" i="4"/>
  <c r="DN26" i="4"/>
  <c r="DJ26" i="4"/>
  <c r="DK22" i="4"/>
  <c r="DL22" i="4"/>
  <c r="DI22" i="4"/>
  <c r="DM22" i="4"/>
  <c r="DJ22" i="4"/>
  <c r="DN22" i="4"/>
  <c r="CM360" i="4"/>
  <c r="CM337" i="4"/>
  <c r="CM297" i="4"/>
  <c r="CM95" i="4"/>
  <c r="CM379" i="4"/>
  <c r="CM243" i="4"/>
  <c r="CM147" i="4"/>
  <c r="CM88" i="4"/>
  <c r="CM479" i="4"/>
  <c r="CM391" i="4"/>
  <c r="CM291" i="4"/>
  <c r="CM275" i="4"/>
  <c r="CM380" i="4"/>
  <c r="CM435" i="4"/>
  <c r="CM227" i="4"/>
  <c r="CM491" i="4"/>
  <c r="CM323" i="4"/>
  <c r="CM109" i="4"/>
  <c r="CM135" i="4"/>
  <c r="CM107" i="4"/>
  <c r="DL4" i="4"/>
  <c r="DM4" i="4"/>
  <c r="CM69" i="4"/>
  <c r="CM53" i="4"/>
  <c r="CM45" i="4"/>
  <c r="CM228" i="4"/>
  <c r="CM217" i="4"/>
  <c r="CM77" i="4"/>
  <c r="CM151" i="4"/>
  <c r="CM99" i="4"/>
  <c r="CM47" i="4"/>
  <c r="DI4" i="4"/>
  <c r="DK4" i="4"/>
  <c r="CM125" i="4"/>
  <c r="CM81" i="4"/>
  <c r="CM15" i="4"/>
  <c r="CM43" i="4"/>
  <c r="DJ4" i="4"/>
  <c r="CM145" i="4"/>
  <c r="CM93" i="4"/>
  <c r="CM343" i="4"/>
  <c r="CM239" i="4"/>
  <c r="CM433" i="4"/>
  <c r="CM381" i="4"/>
  <c r="CM301" i="4"/>
  <c r="CM249" i="4"/>
  <c r="CM201" i="4"/>
  <c r="CM68" i="4"/>
  <c r="CM286" i="4"/>
  <c r="CM166" i="4"/>
  <c r="CM376" i="4"/>
  <c r="CM328" i="4"/>
  <c r="CM252" i="4"/>
  <c r="CM36" i="4"/>
  <c r="CM120" i="4"/>
  <c r="CM165" i="4"/>
  <c r="CM157" i="4"/>
  <c r="CM101" i="4"/>
  <c r="CM97" i="4"/>
  <c r="CM331" i="4"/>
  <c r="CM215" i="4"/>
  <c r="CM211" i="4"/>
  <c r="CM103" i="4"/>
  <c r="CM5" i="4"/>
  <c r="CM437" i="4"/>
  <c r="CM434" i="4"/>
  <c r="CM274" i="4"/>
  <c r="CM73" i="4"/>
  <c r="CM65" i="4"/>
  <c r="CM62" i="4"/>
  <c r="CM419" i="4"/>
  <c r="CM279" i="4"/>
  <c r="CM267" i="4"/>
  <c r="CM388" i="4"/>
  <c r="CM336" i="4"/>
  <c r="CM164" i="4"/>
  <c r="CM359" i="4"/>
  <c r="CM347" i="4"/>
  <c r="CM207" i="4"/>
  <c r="CM272" i="4"/>
  <c r="CM172" i="4"/>
  <c r="CM108" i="4"/>
  <c r="CM316" i="4"/>
  <c r="CM339" i="4"/>
  <c r="CM311" i="4"/>
  <c r="CM296" i="4"/>
  <c r="CM100" i="4"/>
  <c r="CM288" i="4"/>
  <c r="CM264" i="4"/>
  <c r="CM474" i="4"/>
  <c r="CM320" i="4"/>
  <c r="CM24" i="4"/>
  <c r="CM270" i="4"/>
  <c r="CM246" i="4"/>
  <c r="CM186" i="4"/>
  <c r="CM500" i="4"/>
  <c r="CM420" i="4"/>
  <c r="CM156" i="4"/>
  <c r="CM501" i="4"/>
  <c r="CM441" i="4"/>
  <c r="CM413" i="4"/>
  <c r="CM397" i="4"/>
  <c r="CM389" i="4"/>
  <c r="CM498" i="4"/>
  <c r="CM94" i="4"/>
  <c r="CM196" i="4"/>
  <c r="CM306" i="4"/>
  <c r="CM254" i="4"/>
  <c r="CM234" i="4"/>
  <c r="CM7" i="4"/>
  <c r="CM355" i="4"/>
  <c r="CM307" i="4"/>
  <c r="CM255" i="4"/>
  <c r="CM203" i="4"/>
  <c r="CM195" i="4"/>
  <c r="CM136" i="4"/>
  <c r="CM415" i="4"/>
  <c r="CM407" i="4"/>
  <c r="CM327" i="4"/>
  <c r="CM231" i="4"/>
  <c r="CM171" i="4"/>
  <c r="CM63" i="4"/>
  <c r="CM137" i="4"/>
  <c r="CM133" i="4"/>
  <c r="CM129" i="4"/>
  <c r="CM33" i="4"/>
  <c r="CM348" i="4"/>
  <c r="CM104" i="4"/>
  <c r="CM444" i="4"/>
  <c r="CM284" i="4"/>
  <c r="CM256" i="4"/>
  <c r="CM216" i="4"/>
  <c r="CM116" i="4"/>
  <c r="CM322" i="4"/>
  <c r="CM258" i="4"/>
  <c r="CM387" i="4"/>
  <c r="CM183" i="4"/>
  <c r="CM59" i="4"/>
  <c r="CM404" i="4"/>
  <c r="CM188" i="4"/>
  <c r="CM20" i="4"/>
  <c r="CM410" i="4"/>
  <c r="CM39" i="4"/>
  <c r="CM492" i="4"/>
  <c r="CM426" i="4"/>
  <c r="CM502" i="4"/>
  <c r="CM430" i="4"/>
  <c r="CM138" i="4"/>
  <c r="CM459" i="4"/>
  <c r="CM403" i="4"/>
  <c r="CM159" i="4"/>
  <c r="CM155" i="4"/>
  <c r="CM91" i="4"/>
  <c r="CM75" i="4"/>
  <c r="CM416" i="4"/>
  <c r="CM300" i="4"/>
  <c r="CM276" i="4"/>
  <c r="CM248" i="4"/>
  <c r="CM200" i="4"/>
  <c r="CM180" i="4"/>
  <c r="CM152" i="4"/>
  <c r="CM454" i="4"/>
  <c r="CM414" i="4"/>
  <c r="CM118" i="4"/>
  <c r="CM476" i="4"/>
  <c r="CM400" i="4"/>
  <c r="CM344" i="4"/>
  <c r="CM92" i="4"/>
  <c r="CM48" i="4"/>
  <c r="CM334" i="4"/>
  <c r="CM194" i="4"/>
  <c r="CM58" i="4"/>
  <c r="CM50" i="4"/>
  <c r="CM46" i="4"/>
  <c r="CM411" i="4"/>
  <c r="CM351" i="4"/>
  <c r="CM335" i="4"/>
  <c r="CM191" i="4"/>
  <c r="CM143" i="4"/>
  <c r="CM87" i="4"/>
  <c r="CM55" i="4"/>
  <c r="CM438" i="4"/>
  <c r="CM394" i="4"/>
  <c r="CM19" i="4"/>
  <c r="CM431" i="4"/>
  <c r="CM363" i="4"/>
  <c r="CM299" i="4"/>
  <c r="CM179" i="4"/>
  <c r="CM123" i="4"/>
  <c r="CM393" i="4"/>
  <c r="CM341" i="4"/>
  <c r="CM317" i="4"/>
  <c r="CM49" i="4"/>
  <c r="CM448" i="4"/>
  <c r="CM12" i="4"/>
  <c r="CM470" i="4"/>
  <c r="CM442" i="4"/>
  <c r="CM398" i="4"/>
  <c r="CM390" i="4"/>
  <c r="CM202" i="4"/>
  <c r="CM38" i="4"/>
  <c r="CM10" i="4"/>
  <c r="CM472" i="4"/>
  <c r="CM440" i="4"/>
  <c r="CM396" i="4"/>
  <c r="CM233" i="4"/>
  <c r="CM225" i="4"/>
  <c r="CM213" i="4"/>
  <c r="CM209" i="4"/>
  <c r="CM177" i="4"/>
  <c r="CM462" i="4"/>
  <c r="CM386" i="4"/>
  <c r="CM278" i="4"/>
  <c r="CM178" i="4"/>
  <c r="CM14" i="4"/>
  <c r="CM428" i="4"/>
  <c r="CM412" i="4"/>
  <c r="CM408" i="4"/>
  <c r="CM384" i="4"/>
  <c r="CM105" i="4"/>
  <c r="CM458" i="4"/>
  <c r="CM422" i="4"/>
  <c r="CM214" i="4"/>
  <c r="CM134" i="4"/>
  <c r="CM74" i="4"/>
  <c r="CM460" i="4"/>
  <c r="CM212" i="4"/>
  <c r="CM184" i="4"/>
  <c r="CM128" i="4"/>
  <c r="CM72" i="4"/>
  <c r="CM450" i="4"/>
  <c r="CM338" i="4"/>
  <c r="CM318" i="4"/>
  <c r="CM310" i="4"/>
  <c r="CM142" i="4"/>
  <c r="CM6" i="4"/>
  <c r="CM484" i="4"/>
  <c r="CM324" i="4"/>
  <c r="CM240" i="4"/>
  <c r="CM192" i="4"/>
  <c r="CM176" i="4"/>
  <c r="CM76" i="4"/>
  <c r="CM52" i="4"/>
  <c r="CM44" i="4"/>
  <c r="CM466" i="4"/>
  <c r="CM226" i="4"/>
  <c r="CM66" i="4"/>
  <c r="CM488" i="4"/>
  <c r="CM392" i="4"/>
  <c r="CM372" i="4"/>
  <c r="CM312" i="4"/>
  <c r="CM168" i="4"/>
  <c r="CM210" i="4"/>
  <c r="CM30" i="4"/>
  <c r="CM11" i="4"/>
  <c r="CM495" i="4"/>
  <c r="CM483" i="4"/>
  <c r="CM455" i="4"/>
  <c r="CM451" i="4"/>
  <c r="CM439" i="4"/>
  <c r="CM423" i="4"/>
  <c r="CM375" i="4"/>
  <c r="CM371" i="4"/>
  <c r="CM367" i="4"/>
  <c r="CM251" i="4"/>
  <c r="CM247" i="4"/>
  <c r="CM223" i="4"/>
  <c r="CM219" i="4"/>
  <c r="CM199" i="4"/>
  <c r="CM31" i="4"/>
  <c r="CM18" i="4"/>
  <c r="CM432" i="4"/>
  <c r="CM368" i="4"/>
  <c r="CM224" i="4"/>
  <c r="CM40" i="4"/>
  <c r="CM4" i="4"/>
  <c r="CM464" i="4"/>
  <c r="CM424" i="4"/>
  <c r="CM352" i="4"/>
  <c r="CM244" i="4"/>
  <c r="CM204" i="4"/>
  <c r="CM124" i="4"/>
  <c r="CM112" i="4"/>
  <c r="CM84" i="4"/>
  <c r="CM362" i="4"/>
  <c r="CM346" i="4"/>
  <c r="CM198" i="4"/>
  <c r="CM78" i="4"/>
  <c r="CM452" i="4"/>
  <c r="CM436" i="4"/>
  <c r="CM356" i="4"/>
  <c r="CM332" i="4"/>
  <c r="CM308" i="4"/>
  <c r="CM304" i="4"/>
  <c r="CM292" i="4"/>
  <c r="CM236" i="4"/>
  <c r="CM160" i="4"/>
  <c r="CM96" i="4"/>
  <c r="CM80" i="4"/>
  <c r="CM60" i="4"/>
  <c r="CM56" i="4"/>
  <c r="CM402" i="4"/>
  <c r="CM378" i="4"/>
  <c r="CM290" i="4"/>
  <c r="CM266" i="4"/>
  <c r="CM206" i="4"/>
  <c r="CM170" i="4"/>
  <c r="CM162" i="4"/>
  <c r="CM150" i="4"/>
  <c r="CM106" i="4"/>
  <c r="CM102" i="4"/>
  <c r="CM499" i="4"/>
  <c r="CM467" i="4"/>
  <c r="CM447" i="4"/>
  <c r="CM427" i="4"/>
  <c r="CM399" i="4"/>
  <c r="CM319" i="4"/>
  <c r="CM315" i="4"/>
  <c r="CM271" i="4"/>
  <c r="CM263" i="4"/>
  <c r="CM235" i="4"/>
  <c r="CM163" i="4"/>
  <c r="CM127" i="4"/>
  <c r="CM83" i="4"/>
  <c r="CM486" i="4"/>
  <c r="CM366" i="4"/>
  <c r="CM218" i="4"/>
  <c r="CM313" i="4"/>
  <c r="CM305" i="4"/>
  <c r="CM277" i="4"/>
  <c r="CM193" i="4"/>
  <c r="CM189" i="4"/>
  <c r="CM494" i="4"/>
  <c r="CM250" i="4"/>
  <c r="CM242" i="4"/>
  <c r="CM238" i="4"/>
  <c r="CM190" i="4"/>
  <c r="CM146" i="4"/>
  <c r="CM90" i="4"/>
  <c r="CM54" i="4"/>
  <c r="CM395" i="4"/>
  <c r="CM131" i="4"/>
  <c r="CM79" i="4"/>
  <c r="CM67" i="4"/>
  <c r="CM35" i="4"/>
  <c r="CM364" i="4"/>
  <c r="CM370" i="4"/>
  <c r="CM16" i="4"/>
  <c r="CM446" i="4"/>
  <c r="CM330" i="4"/>
  <c r="CM314" i="4"/>
  <c r="CM294" i="4"/>
  <c r="CM154" i="4"/>
  <c r="CM122" i="4"/>
  <c r="CM114" i="4"/>
  <c r="CM110" i="4"/>
  <c r="CM481" i="4"/>
  <c r="CM309" i="4"/>
  <c r="CM418" i="4"/>
  <c r="CM374" i="4"/>
  <c r="CM358" i="4"/>
  <c r="CM326" i="4"/>
  <c r="CM302" i="4"/>
  <c r="CM298" i="4"/>
  <c r="CM262" i="4"/>
  <c r="CM182" i="4"/>
  <c r="CM158" i="4"/>
  <c r="CM126" i="4"/>
  <c r="CM70" i="4"/>
  <c r="CM34" i="4"/>
  <c r="CM496" i="4"/>
  <c r="CM468" i="4"/>
  <c r="CM268" i="4"/>
  <c r="CM232" i="4"/>
  <c r="CM220" i="4"/>
  <c r="CM144" i="4"/>
  <c r="CM132" i="4"/>
  <c r="CM64" i="4"/>
  <c r="CM8" i="4"/>
  <c r="CM490" i="4"/>
  <c r="CM478" i="4"/>
  <c r="CM406" i="4"/>
  <c r="CM382" i="4"/>
  <c r="CM354" i="4"/>
  <c r="CM350" i="4"/>
  <c r="CM342" i="4"/>
  <c r="CM282" i="4"/>
  <c r="CM230" i="4"/>
  <c r="CM222" i="4"/>
  <c r="CM174" i="4"/>
  <c r="CM130" i="4"/>
  <c r="CM86" i="4"/>
  <c r="CM82" i="4"/>
  <c r="CM42" i="4"/>
  <c r="CM22" i="4"/>
  <c r="CV4" i="4"/>
  <c r="BB491" i="4"/>
  <c r="CQ491" i="4"/>
  <c r="CU491" i="4"/>
  <c r="CL491" i="4"/>
  <c r="CT491" i="4"/>
  <c r="CN491" i="4"/>
  <c r="CR491" i="4"/>
  <c r="CV491" i="4"/>
  <c r="CO491" i="4"/>
  <c r="CS491" i="4"/>
  <c r="CP491" i="4"/>
  <c r="BB475" i="4"/>
  <c r="CQ475" i="4"/>
  <c r="CU475" i="4"/>
  <c r="CL475" i="4"/>
  <c r="CT475" i="4"/>
  <c r="CN475" i="4"/>
  <c r="CR475" i="4"/>
  <c r="CV475" i="4"/>
  <c r="CO475" i="4"/>
  <c r="CS475" i="4"/>
  <c r="CP475" i="4"/>
  <c r="BB407" i="4"/>
  <c r="CO407" i="4"/>
  <c r="CS407" i="4"/>
  <c r="CL407" i="4"/>
  <c r="CP407" i="4"/>
  <c r="CT407" i="4"/>
  <c r="CQ407" i="4"/>
  <c r="CU407" i="4"/>
  <c r="CV407" i="4"/>
  <c r="CN407" i="4"/>
  <c r="CR407" i="4"/>
  <c r="BB391" i="4"/>
  <c r="CO391" i="4"/>
  <c r="CS391" i="4"/>
  <c r="CL391" i="4"/>
  <c r="CP391" i="4"/>
  <c r="CT391" i="4"/>
  <c r="CQ391" i="4"/>
  <c r="CU391" i="4"/>
  <c r="CN391" i="4"/>
  <c r="CV391" i="4"/>
  <c r="CR391" i="4"/>
  <c r="BB387" i="4"/>
  <c r="CO387" i="4"/>
  <c r="CS387" i="4"/>
  <c r="CL387" i="4"/>
  <c r="CP387" i="4"/>
  <c r="CT387" i="4"/>
  <c r="CQ387" i="4"/>
  <c r="CU387" i="4"/>
  <c r="CV387" i="4"/>
  <c r="CR387" i="4"/>
  <c r="CN387" i="4"/>
  <c r="BB379" i="4"/>
  <c r="CO379" i="4"/>
  <c r="CS379" i="4"/>
  <c r="CL379" i="4"/>
  <c r="CP379" i="4"/>
  <c r="CT379" i="4"/>
  <c r="CQ379" i="4"/>
  <c r="CU379" i="4"/>
  <c r="CN379" i="4"/>
  <c r="CR379" i="4"/>
  <c r="CV379" i="4"/>
  <c r="BB371" i="4"/>
  <c r="CO371" i="4"/>
  <c r="CS371" i="4"/>
  <c r="CL371" i="4"/>
  <c r="CP371" i="4"/>
  <c r="CT371" i="4"/>
  <c r="CQ371" i="4"/>
  <c r="CU371" i="4"/>
  <c r="CV371" i="4"/>
  <c r="CR371" i="4"/>
  <c r="CN371" i="4"/>
  <c r="BB351" i="4"/>
  <c r="CO351" i="4"/>
  <c r="CS351" i="4"/>
  <c r="CL351" i="4"/>
  <c r="CP351" i="4"/>
  <c r="CT351" i="4"/>
  <c r="CQ351" i="4"/>
  <c r="CU351" i="4"/>
  <c r="CR351" i="4"/>
  <c r="CV351" i="4"/>
  <c r="CN351" i="4"/>
  <c r="BB347" i="4"/>
  <c r="CO347" i="4"/>
  <c r="CS347" i="4"/>
  <c r="CL347" i="4"/>
  <c r="CP347" i="4"/>
  <c r="CT347" i="4"/>
  <c r="CQ347" i="4"/>
  <c r="CU347" i="4"/>
  <c r="CN347" i="4"/>
  <c r="CR347" i="4"/>
  <c r="CV347" i="4"/>
  <c r="BB335" i="4"/>
  <c r="CO335" i="4"/>
  <c r="CS335" i="4"/>
  <c r="CL335" i="4"/>
  <c r="CP335" i="4"/>
  <c r="CT335" i="4"/>
  <c r="CQ335" i="4"/>
  <c r="CU335" i="4"/>
  <c r="CR335" i="4"/>
  <c r="CN335" i="4"/>
  <c r="CV335" i="4"/>
  <c r="BB287" i="4"/>
  <c r="CL287" i="4"/>
  <c r="CP287" i="4"/>
  <c r="CT287" i="4"/>
  <c r="CQ287" i="4"/>
  <c r="CU287" i="4"/>
  <c r="CN287" i="4"/>
  <c r="CR287" i="4"/>
  <c r="CV287" i="4"/>
  <c r="CS287" i="4"/>
  <c r="CO287" i="4"/>
  <c r="BB279" i="4"/>
  <c r="CL279" i="4"/>
  <c r="CP279" i="4"/>
  <c r="CT279" i="4"/>
  <c r="CQ279" i="4"/>
  <c r="CU279" i="4"/>
  <c r="CN279" i="4"/>
  <c r="CR279" i="4"/>
  <c r="CV279" i="4"/>
  <c r="CO279" i="4"/>
  <c r="CS279" i="4"/>
  <c r="BB259" i="4"/>
  <c r="CL259" i="4"/>
  <c r="CP259" i="4"/>
  <c r="CT259" i="4"/>
  <c r="CQ259" i="4"/>
  <c r="CU259" i="4"/>
  <c r="CN259" i="4"/>
  <c r="CR259" i="4"/>
  <c r="CV259" i="4"/>
  <c r="CO259" i="4"/>
  <c r="CS259" i="4"/>
  <c r="BB247" i="4"/>
  <c r="CL247" i="4"/>
  <c r="CP247" i="4"/>
  <c r="CT247" i="4"/>
  <c r="CQ247" i="4"/>
  <c r="CU247" i="4"/>
  <c r="CN247" i="4"/>
  <c r="CR247" i="4"/>
  <c r="CV247" i="4"/>
  <c r="CO247" i="4"/>
  <c r="CS247" i="4"/>
  <c r="BB239" i="4"/>
  <c r="CL239" i="4"/>
  <c r="CP239" i="4"/>
  <c r="CT239" i="4"/>
  <c r="CQ239" i="4"/>
  <c r="CU239" i="4"/>
  <c r="CN239" i="4"/>
  <c r="CR239" i="4"/>
  <c r="CV239" i="4"/>
  <c r="CS239" i="4"/>
  <c r="CO239" i="4"/>
  <c r="BB187" i="4"/>
  <c r="CL187" i="4"/>
  <c r="CP187" i="4"/>
  <c r="CT187" i="4"/>
  <c r="CQ187" i="4"/>
  <c r="CU187" i="4"/>
  <c r="CN187" i="4"/>
  <c r="CR187" i="4"/>
  <c r="CV187" i="4"/>
  <c r="CS187" i="4"/>
  <c r="CO187" i="4"/>
  <c r="BB175" i="4"/>
  <c r="CN175" i="4"/>
  <c r="CR175" i="4"/>
  <c r="CO175" i="4"/>
  <c r="CT175" i="4"/>
  <c r="CP175" i="4"/>
  <c r="CU175" i="4"/>
  <c r="CQ175" i="4"/>
  <c r="CV175" i="4"/>
  <c r="CL175" i="4"/>
  <c r="CS175" i="4"/>
  <c r="BB151" i="4"/>
  <c r="CQ151" i="4"/>
  <c r="CU151" i="4"/>
  <c r="CN151" i="4"/>
  <c r="CR151" i="4"/>
  <c r="CV151" i="4"/>
  <c r="CO151" i="4"/>
  <c r="CS151" i="4"/>
  <c r="CT151" i="4"/>
  <c r="CL151" i="4"/>
  <c r="CP151" i="4"/>
  <c r="BB135" i="4"/>
  <c r="CQ135" i="4"/>
  <c r="CU135" i="4"/>
  <c r="CN135" i="4"/>
  <c r="CR135" i="4"/>
  <c r="CV135" i="4"/>
  <c r="CO135" i="4"/>
  <c r="CS135" i="4"/>
  <c r="CT135" i="4"/>
  <c r="CL135" i="4"/>
  <c r="CP135" i="4"/>
  <c r="BB123" i="4"/>
  <c r="CL123" i="4"/>
  <c r="CP123" i="4"/>
  <c r="CT123" i="4"/>
  <c r="CQ123" i="4"/>
  <c r="CU123" i="4"/>
  <c r="CN123" i="4"/>
  <c r="CR123" i="4"/>
  <c r="CV123" i="4"/>
  <c r="CO123" i="4"/>
  <c r="CS123" i="4"/>
  <c r="BB107" i="4"/>
  <c r="CL107" i="4"/>
  <c r="CP107" i="4"/>
  <c r="CT107" i="4"/>
  <c r="CQ107" i="4"/>
  <c r="CU107" i="4"/>
  <c r="CN107" i="4"/>
  <c r="CR107" i="4"/>
  <c r="CV107" i="4"/>
  <c r="CO107" i="4"/>
  <c r="CS107" i="4"/>
  <c r="BB99" i="4"/>
  <c r="CL99" i="4"/>
  <c r="CP99" i="4"/>
  <c r="CT99" i="4"/>
  <c r="CQ99" i="4"/>
  <c r="CU99" i="4"/>
  <c r="CN99" i="4"/>
  <c r="CR99" i="4"/>
  <c r="CV99" i="4"/>
  <c r="CS99" i="4"/>
  <c r="CO99" i="4"/>
  <c r="BB67" i="4"/>
  <c r="CL67" i="4"/>
  <c r="CP67" i="4"/>
  <c r="CT67" i="4"/>
  <c r="CQ67" i="4"/>
  <c r="CU67" i="4"/>
  <c r="CN67" i="4"/>
  <c r="CR67" i="4"/>
  <c r="CV67" i="4"/>
  <c r="CO67" i="4"/>
  <c r="CS67" i="4"/>
  <c r="BB51" i="4"/>
  <c r="CL51" i="4"/>
  <c r="CP51" i="4"/>
  <c r="CT51" i="4"/>
  <c r="CQ51" i="4"/>
  <c r="CU51" i="4"/>
  <c r="CN51" i="4"/>
  <c r="CV51" i="4"/>
  <c r="CO51" i="4"/>
  <c r="CR51" i="4"/>
  <c r="CS51" i="4"/>
  <c r="BB35" i="4"/>
  <c r="CN35" i="4"/>
  <c r="CR35" i="4"/>
  <c r="CL35" i="4"/>
  <c r="CP35" i="4"/>
  <c r="CT35" i="4"/>
  <c r="CS35" i="4"/>
  <c r="CU35" i="4"/>
  <c r="CV35" i="4"/>
  <c r="CO35" i="4"/>
  <c r="CQ35" i="4"/>
  <c r="BB31" i="4"/>
  <c r="CN31" i="4"/>
  <c r="CR31" i="4"/>
  <c r="CV31" i="4"/>
  <c r="CO31" i="4"/>
  <c r="CS31" i="4"/>
  <c r="CL31" i="4"/>
  <c r="CP31" i="4"/>
  <c r="CT31" i="4"/>
  <c r="CU31" i="4"/>
  <c r="CQ31" i="4"/>
  <c r="BB23" i="4"/>
  <c r="CN23" i="4"/>
  <c r="CR23" i="4"/>
  <c r="CV23" i="4"/>
  <c r="CO23" i="4"/>
  <c r="CS23" i="4"/>
  <c r="CL23" i="4"/>
  <c r="CP23" i="4"/>
  <c r="CT23" i="4"/>
  <c r="CQ23" i="4"/>
  <c r="CU23" i="4"/>
  <c r="BB18" i="4"/>
  <c r="CQ18" i="4"/>
  <c r="CU18" i="4"/>
  <c r="CN18" i="4"/>
  <c r="CR18" i="4"/>
  <c r="CV18" i="4"/>
  <c r="CO18" i="4"/>
  <c r="CS18" i="4"/>
  <c r="CP18" i="4"/>
  <c r="CT18" i="4"/>
  <c r="CL18" i="4"/>
  <c r="BB14" i="4"/>
  <c r="CQ14" i="4"/>
  <c r="CU14" i="4"/>
  <c r="CN14" i="4"/>
  <c r="CR14" i="4"/>
  <c r="CV14" i="4"/>
  <c r="CO14" i="4"/>
  <c r="CS14" i="4"/>
  <c r="CL14" i="4"/>
  <c r="CP14" i="4"/>
  <c r="CT14" i="4"/>
  <c r="BB10" i="4"/>
  <c r="CQ10" i="4"/>
  <c r="CU10" i="4"/>
  <c r="CN10" i="4"/>
  <c r="CR10" i="4"/>
  <c r="CV10" i="4"/>
  <c r="CO10" i="4"/>
  <c r="CS10" i="4"/>
  <c r="CL10" i="4"/>
  <c r="CP10" i="4"/>
  <c r="CT10" i="4"/>
  <c r="BB6" i="4"/>
  <c r="CQ6" i="4"/>
  <c r="CU6" i="4"/>
  <c r="CN6" i="4"/>
  <c r="CR6" i="4"/>
  <c r="CV6" i="4"/>
  <c r="CO6" i="4"/>
  <c r="CS6" i="4"/>
  <c r="CT6" i="4"/>
  <c r="CL6" i="4"/>
  <c r="CP6" i="4"/>
  <c r="BB500" i="4"/>
  <c r="CN500" i="4"/>
  <c r="CR500" i="4"/>
  <c r="CV500" i="4"/>
  <c r="CS500" i="4"/>
  <c r="CQ500" i="4"/>
  <c r="CO500" i="4"/>
  <c r="CL500" i="4"/>
  <c r="CP500" i="4"/>
  <c r="CT500" i="4"/>
  <c r="CU500" i="4"/>
  <c r="BB496" i="4"/>
  <c r="CN496" i="4"/>
  <c r="CR496" i="4"/>
  <c r="CV496" i="4"/>
  <c r="CS496" i="4"/>
  <c r="CU496" i="4"/>
  <c r="CO496" i="4"/>
  <c r="CL496" i="4"/>
  <c r="CP496" i="4"/>
  <c r="CT496" i="4"/>
  <c r="CQ496" i="4"/>
  <c r="BB492" i="4"/>
  <c r="CN492" i="4"/>
  <c r="CR492" i="4"/>
  <c r="CV492" i="4"/>
  <c r="CQ492" i="4"/>
  <c r="CO492" i="4"/>
  <c r="CS492" i="4"/>
  <c r="CL492" i="4"/>
  <c r="CP492" i="4"/>
  <c r="CT492" i="4"/>
  <c r="CU492" i="4"/>
  <c r="BB488" i="4"/>
  <c r="CN488" i="4"/>
  <c r="CR488" i="4"/>
  <c r="CV488" i="4"/>
  <c r="CU488" i="4"/>
  <c r="CO488" i="4"/>
  <c r="CS488" i="4"/>
  <c r="CL488" i="4"/>
  <c r="CP488" i="4"/>
  <c r="CT488" i="4"/>
  <c r="CQ488" i="4"/>
  <c r="BB484" i="4"/>
  <c r="CN484" i="4"/>
  <c r="CR484" i="4"/>
  <c r="CV484" i="4"/>
  <c r="CQ484" i="4"/>
  <c r="CO484" i="4"/>
  <c r="CS484" i="4"/>
  <c r="CL484" i="4"/>
  <c r="CP484" i="4"/>
  <c r="CT484" i="4"/>
  <c r="CU484" i="4"/>
  <c r="BB480" i="4"/>
  <c r="CN480" i="4"/>
  <c r="CR480" i="4"/>
  <c r="CV480" i="4"/>
  <c r="CU480" i="4"/>
  <c r="CO480" i="4"/>
  <c r="CS480" i="4"/>
  <c r="CL480" i="4"/>
  <c r="CP480" i="4"/>
  <c r="CT480" i="4"/>
  <c r="CQ480" i="4"/>
  <c r="BB476" i="4"/>
  <c r="CN476" i="4"/>
  <c r="CR476" i="4"/>
  <c r="CV476" i="4"/>
  <c r="CQ476" i="4"/>
  <c r="CO476" i="4"/>
  <c r="CS476" i="4"/>
  <c r="CL476" i="4"/>
  <c r="CP476" i="4"/>
  <c r="CT476" i="4"/>
  <c r="CU476" i="4"/>
  <c r="BB472" i="4"/>
  <c r="CN472" i="4"/>
  <c r="CR472" i="4"/>
  <c r="CV472" i="4"/>
  <c r="CU472" i="4"/>
  <c r="CO472" i="4"/>
  <c r="CS472" i="4"/>
  <c r="CL472" i="4"/>
  <c r="CP472" i="4"/>
  <c r="CT472" i="4"/>
  <c r="CQ472" i="4"/>
  <c r="BB468" i="4"/>
  <c r="CN468" i="4"/>
  <c r="CR468" i="4"/>
  <c r="CV468" i="4"/>
  <c r="CQ468" i="4"/>
  <c r="CO468" i="4"/>
  <c r="CS468" i="4"/>
  <c r="CL468" i="4"/>
  <c r="CP468" i="4"/>
  <c r="CT468" i="4"/>
  <c r="CU468" i="4"/>
  <c r="BB464" i="4"/>
  <c r="CN464" i="4"/>
  <c r="CR464" i="4"/>
  <c r="CV464" i="4"/>
  <c r="CU464" i="4"/>
  <c r="CO464" i="4"/>
  <c r="CS464" i="4"/>
  <c r="CL464" i="4"/>
  <c r="CP464" i="4"/>
  <c r="CT464" i="4"/>
  <c r="CQ464" i="4"/>
  <c r="BB460" i="4"/>
  <c r="CN460" i="4"/>
  <c r="CR460" i="4"/>
  <c r="CV460" i="4"/>
  <c r="CQ460" i="4"/>
  <c r="CO460" i="4"/>
  <c r="CS460" i="4"/>
  <c r="CL460" i="4"/>
  <c r="CP460" i="4"/>
  <c r="CT460" i="4"/>
  <c r="CU460" i="4"/>
  <c r="BB456" i="4"/>
  <c r="CN456" i="4"/>
  <c r="CR456" i="4"/>
  <c r="CV456" i="4"/>
  <c r="CU456" i="4"/>
  <c r="CO456" i="4"/>
  <c r="CS456" i="4"/>
  <c r="CL456" i="4"/>
  <c r="CP456" i="4"/>
  <c r="CT456" i="4"/>
  <c r="CQ456" i="4"/>
  <c r="BB452" i="4"/>
  <c r="CN452" i="4"/>
  <c r="CR452" i="4"/>
  <c r="CV452" i="4"/>
  <c r="CO452" i="4"/>
  <c r="CS452" i="4"/>
  <c r="CU452" i="4"/>
  <c r="CL452" i="4"/>
  <c r="CP452" i="4"/>
  <c r="CT452" i="4"/>
  <c r="CQ452" i="4"/>
  <c r="BB448" i="4"/>
  <c r="CN448" i="4"/>
  <c r="CR448" i="4"/>
  <c r="CV448" i="4"/>
  <c r="CQ448" i="4"/>
  <c r="CO448" i="4"/>
  <c r="CS448" i="4"/>
  <c r="CU448" i="4"/>
  <c r="CL448" i="4"/>
  <c r="CP448" i="4"/>
  <c r="CT448" i="4"/>
  <c r="BB444" i="4"/>
  <c r="CN444" i="4"/>
  <c r="CR444" i="4"/>
  <c r="CV444" i="4"/>
  <c r="CU444" i="4"/>
  <c r="CO444" i="4"/>
  <c r="CS444" i="4"/>
  <c r="CL444" i="4"/>
  <c r="CP444" i="4"/>
  <c r="CT444" i="4"/>
  <c r="CQ444" i="4"/>
  <c r="BB440" i="4"/>
  <c r="CN440" i="4"/>
  <c r="CR440" i="4"/>
  <c r="CV440" i="4"/>
  <c r="CO440" i="4"/>
  <c r="CS440" i="4"/>
  <c r="CU440" i="4"/>
  <c r="CL440" i="4"/>
  <c r="CP440" i="4"/>
  <c r="CT440" i="4"/>
  <c r="CQ440" i="4"/>
  <c r="BB436" i="4"/>
  <c r="CN436" i="4"/>
  <c r="CR436" i="4"/>
  <c r="CV436" i="4"/>
  <c r="CQ436" i="4"/>
  <c r="CO436" i="4"/>
  <c r="CS436" i="4"/>
  <c r="CU436" i="4"/>
  <c r="CL436" i="4"/>
  <c r="CP436" i="4"/>
  <c r="CT436" i="4"/>
  <c r="BB432" i="4"/>
  <c r="CN432" i="4"/>
  <c r="CR432" i="4"/>
  <c r="CV432" i="4"/>
  <c r="CQ432" i="4"/>
  <c r="CO432" i="4"/>
  <c r="CS432" i="4"/>
  <c r="CL432" i="4"/>
  <c r="CP432" i="4"/>
  <c r="CT432" i="4"/>
  <c r="CU432" i="4"/>
  <c r="BB428" i="4"/>
  <c r="CN428" i="4"/>
  <c r="CR428" i="4"/>
  <c r="CV428" i="4"/>
  <c r="CQ428" i="4"/>
  <c r="CO428" i="4"/>
  <c r="CS428" i="4"/>
  <c r="CL428" i="4"/>
  <c r="CP428" i="4"/>
  <c r="CT428" i="4"/>
  <c r="CU428" i="4"/>
  <c r="BB424" i="4"/>
  <c r="CL424" i="4"/>
  <c r="CN424" i="4"/>
  <c r="CR424" i="4"/>
  <c r="CV424" i="4"/>
  <c r="CO424" i="4"/>
  <c r="CS424" i="4"/>
  <c r="CU424" i="4"/>
  <c r="CP424" i="4"/>
  <c r="CT424" i="4"/>
  <c r="CQ424" i="4"/>
  <c r="BB420" i="4"/>
  <c r="CL420" i="4"/>
  <c r="CP420" i="4"/>
  <c r="CT420" i="4"/>
  <c r="CN420" i="4"/>
  <c r="CR420" i="4"/>
  <c r="CV420" i="4"/>
  <c r="CS420" i="4"/>
  <c r="CQ420" i="4"/>
  <c r="CU420" i="4"/>
  <c r="CO420" i="4"/>
  <c r="BB416" i="4"/>
  <c r="CL416" i="4"/>
  <c r="CP416" i="4"/>
  <c r="CT416" i="4"/>
  <c r="CQ416" i="4"/>
  <c r="CU416" i="4"/>
  <c r="CN416" i="4"/>
  <c r="CR416" i="4"/>
  <c r="CV416" i="4"/>
  <c r="CO416" i="4"/>
  <c r="CS416" i="4"/>
  <c r="BB412" i="4"/>
  <c r="CL412" i="4"/>
  <c r="CP412" i="4"/>
  <c r="CT412" i="4"/>
  <c r="CQ412" i="4"/>
  <c r="CU412" i="4"/>
  <c r="CN412" i="4"/>
  <c r="CR412" i="4"/>
  <c r="CV412" i="4"/>
  <c r="CS412" i="4"/>
  <c r="CO412" i="4"/>
  <c r="BB408" i="4"/>
  <c r="CL408" i="4"/>
  <c r="CP408" i="4"/>
  <c r="CT408" i="4"/>
  <c r="CQ408" i="4"/>
  <c r="CU408" i="4"/>
  <c r="CN408" i="4"/>
  <c r="CR408" i="4"/>
  <c r="CV408" i="4"/>
  <c r="CO408" i="4"/>
  <c r="CS408" i="4"/>
  <c r="BB404" i="4"/>
  <c r="CL404" i="4"/>
  <c r="CP404" i="4"/>
  <c r="CT404" i="4"/>
  <c r="CQ404" i="4"/>
  <c r="CU404" i="4"/>
  <c r="CN404" i="4"/>
  <c r="CR404" i="4"/>
  <c r="CV404" i="4"/>
  <c r="CO404" i="4"/>
  <c r="CS404" i="4"/>
  <c r="BB400" i="4"/>
  <c r="CL400" i="4"/>
  <c r="CP400" i="4"/>
  <c r="CT400" i="4"/>
  <c r="CQ400" i="4"/>
  <c r="CU400" i="4"/>
  <c r="CN400" i="4"/>
  <c r="CR400" i="4"/>
  <c r="CV400" i="4"/>
  <c r="CS400" i="4"/>
  <c r="CO400" i="4"/>
  <c r="BB396" i="4"/>
  <c r="CL396" i="4"/>
  <c r="CP396" i="4"/>
  <c r="CT396" i="4"/>
  <c r="CQ396" i="4"/>
  <c r="CU396" i="4"/>
  <c r="CN396" i="4"/>
  <c r="CR396" i="4"/>
  <c r="CV396" i="4"/>
  <c r="CS396" i="4"/>
  <c r="CO396" i="4"/>
  <c r="BB392" i="4"/>
  <c r="CL392" i="4"/>
  <c r="CP392" i="4"/>
  <c r="CT392" i="4"/>
  <c r="CQ392" i="4"/>
  <c r="CU392" i="4"/>
  <c r="CN392" i="4"/>
  <c r="CR392" i="4"/>
  <c r="CV392" i="4"/>
  <c r="CO392" i="4"/>
  <c r="CS392" i="4"/>
  <c r="BB388" i="4"/>
  <c r="CL388" i="4"/>
  <c r="CP388" i="4"/>
  <c r="CT388" i="4"/>
  <c r="CQ388" i="4"/>
  <c r="CU388" i="4"/>
  <c r="CN388" i="4"/>
  <c r="CR388" i="4"/>
  <c r="CV388" i="4"/>
  <c r="CO388" i="4"/>
  <c r="CS388" i="4"/>
  <c r="BB384" i="4"/>
  <c r="CL384" i="4"/>
  <c r="CP384" i="4"/>
  <c r="CT384" i="4"/>
  <c r="CQ384" i="4"/>
  <c r="CU384" i="4"/>
  <c r="CN384" i="4"/>
  <c r="CR384" i="4"/>
  <c r="CV384" i="4"/>
  <c r="CS384" i="4"/>
  <c r="CO384" i="4"/>
  <c r="BB380" i="4"/>
  <c r="CL380" i="4"/>
  <c r="CP380" i="4"/>
  <c r="CT380" i="4"/>
  <c r="CQ380" i="4"/>
  <c r="CU380" i="4"/>
  <c r="CN380" i="4"/>
  <c r="CR380" i="4"/>
  <c r="CV380" i="4"/>
  <c r="CS380" i="4"/>
  <c r="CO380" i="4"/>
  <c r="BB376" i="4"/>
  <c r="CL376" i="4"/>
  <c r="CP376" i="4"/>
  <c r="CT376" i="4"/>
  <c r="CQ376" i="4"/>
  <c r="CU376" i="4"/>
  <c r="CN376" i="4"/>
  <c r="CR376" i="4"/>
  <c r="CV376" i="4"/>
  <c r="CO376" i="4"/>
  <c r="CS376" i="4"/>
  <c r="BB372" i="4"/>
  <c r="CL372" i="4"/>
  <c r="CP372" i="4"/>
  <c r="CT372" i="4"/>
  <c r="CQ372" i="4"/>
  <c r="CU372" i="4"/>
  <c r="CN372" i="4"/>
  <c r="CR372" i="4"/>
  <c r="CV372" i="4"/>
  <c r="CO372" i="4"/>
  <c r="CS372" i="4"/>
  <c r="BB368" i="4"/>
  <c r="CL368" i="4"/>
  <c r="CP368" i="4"/>
  <c r="CT368" i="4"/>
  <c r="CQ368" i="4"/>
  <c r="CU368" i="4"/>
  <c r="CN368" i="4"/>
  <c r="CR368" i="4"/>
  <c r="CV368" i="4"/>
  <c r="CO368" i="4"/>
  <c r="CS368" i="4"/>
  <c r="BB364" i="4"/>
  <c r="CL364" i="4"/>
  <c r="CP364" i="4"/>
  <c r="CT364" i="4"/>
  <c r="CQ364" i="4"/>
  <c r="CU364" i="4"/>
  <c r="CN364" i="4"/>
  <c r="CR364" i="4"/>
  <c r="CV364" i="4"/>
  <c r="CS364" i="4"/>
  <c r="CO364" i="4"/>
  <c r="BB360" i="4"/>
  <c r="CL360" i="4"/>
  <c r="CP360" i="4"/>
  <c r="CT360" i="4"/>
  <c r="CQ360" i="4"/>
  <c r="CU360" i="4"/>
  <c r="CN360" i="4"/>
  <c r="CR360" i="4"/>
  <c r="CV360" i="4"/>
  <c r="CO360" i="4"/>
  <c r="CS360" i="4"/>
  <c r="BB356" i="4"/>
  <c r="CL356" i="4"/>
  <c r="CP356" i="4"/>
  <c r="CT356" i="4"/>
  <c r="CQ356" i="4"/>
  <c r="CU356" i="4"/>
  <c r="CN356" i="4"/>
  <c r="CR356" i="4"/>
  <c r="CV356" i="4"/>
  <c r="CO356" i="4"/>
  <c r="CS356" i="4"/>
  <c r="BB352" i="4"/>
  <c r="CL352" i="4"/>
  <c r="CP352" i="4"/>
  <c r="CT352" i="4"/>
  <c r="CQ352" i="4"/>
  <c r="CU352" i="4"/>
  <c r="CN352" i="4"/>
  <c r="CR352" i="4"/>
  <c r="CV352" i="4"/>
  <c r="CS352" i="4"/>
  <c r="CO352" i="4"/>
  <c r="BB348" i="4"/>
  <c r="CL348" i="4"/>
  <c r="CP348" i="4"/>
  <c r="CT348" i="4"/>
  <c r="CQ348" i="4"/>
  <c r="CU348" i="4"/>
  <c r="CN348" i="4"/>
  <c r="CR348" i="4"/>
  <c r="CV348" i="4"/>
  <c r="CS348" i="4"/>
  <c r="CO348" i="4"/>
  <c r="BB344" i="4"/>
  <c r="CL344" i="4"/>
  <c r="CP344" i="4"/>
  <c r="CT344" i="4"/>
  <c r="CQ344" i="4"/>
  <c r="CU344" i="4"/>
  <c r="CN344" i="4"/>
  <c r="CR344" i="4"/>
  <c r="CV344" i="4"/>
  <c r="CO344" i="4"/>
  <c r="CS344" i="4"/>
  <c r="BB340" i="4"/>
  <c r="CL340" i="4"/>
  <c r="CP340" i="4"/>
  <c r="CT340" i="4"/>
  <c r="CQ340" i="4"/>
  <c r="CU340" i="4"/>
  <c r="CN340" i="4"/>
  <c r="CR340" i="4"/>
  <c r="CV340" i="4"/>
  <c r="CO340" i="4"/>
  <c r="CS340" i="4"/>
  <c r="BB336" i="4"/>
  <c r="CL336" i="4"/>
  <c r="CP336" i="4"/>
  <c r="CT336" i="4"/>
  <c r="CQ336" i="4"/>
  <c r="CU336" i="4"/>
  <c r="CN336" i="4"/>
  <c r="CR336" i="4"/>
  <c r="CV336" i="4"/>
  <c r="CO336" i="4"/>
  <c r="CS336" i="4"/>
  <c r="BB332" i="4"/>
  <c r="CL332" i="4"/>
  <c r="CP332" i="4"/>
  <c r="CT332" i="4"/>
  <c r="CQ332" i="4"/>
  <c r="CU332" i="4"/>
  <c r="CN332" i="4"/>
  <c r="CR332" i="4"/>
  <c r="CV332" i="4"/>
  <c r="CS332" i="4"/>
  <c r="CO332" i="4"/>
  <c r="BB328" i="4"/>
  <c r="CQ328" i="4"/>
  <c r="CU328" i="4"/>
  <c r="CN328" i="4"/>
  <c r="CR328" i="4"/>
  <c r="CV328" i="4"/>
  <c r="CO328" i="4"/>
  <c r="CS328" i="4"/>
  <c r="CP328" i="4"/>
  <c r="CT328" i="4"/>
  <c r="CL328" i="4"/>
  <c r="BB324" i="4"/>
  <c r="CQ324" i="4"/>
  <c r="CU324" i="4"/>
  <c r="CN324" i="4"/>
  <c r="CR324" i="4"/>
  <c r="CV324" i="4"/>
  <c r="CO324" i="4"/>
  <c r="CS324" i="4"/>
  <c r="CL324" i="4"/>
  <c r="CP324" i="4"/>
  <c r="CT324" i="4"/>
  <c r="BB320" i="4"/>
  <c r="CQ320" i="4"/>
  <c r="CU320" i="4"/>
  <c r="CN320" i="4"/>
  <c r="CR320" i="4"/>
  <c r="CV320" i="4"/>
  <c r="CO320" i="4"/>
  <c r="CS320" i="4"/>
  <c r="CL320" i="4"/>
  <c r="CP320" i="4"/>
  <c r="CT320" i="4"/>
  <c r="BB316" i="4"/>
  <c r="CQ316" i="4"/>
  <c r="CU316" i="4"/>
  <c r="CN316" i="4"/>
  <c r="CR316" i="4"/>
  <c r="CV316" i="4"/>
  <c r="CO316" i="4"/>
  <c r="CS316" i="4"/>
  <c r="CT316" i="4"/>
  <c r="CL316" i="4"/>
  <c r="CP316" i="4"/>
  <c r="BB312" i="4"/>
  <c r="CQ312" i="4"/>
  <c r="CU312" i="4"/>
  <c r="CN312" i="4"/>
  <c r="CR312" i="4"/>
  <c r="CV312" i="4"/>
  <c r="CO312" i="4"/>
  <c r="CS312" i="4"/>
  <c r="CP312" i="4"/>
  <c r="CT312" i="4"/>
  <c r="CL312" i="4"/>
  <c r="BB308" i="4"/>
  <c r="CQ308" i="4"/>
  <c r="CU308" i="4"/>
  <c r="CN308" i="4"/>
  <c r="CR308" i="4"/>
  <c r="CV308" i="4"/>
  <c r="CO308" i="4"/>
  <c r="CS308" i="4"/>
  <c r="CL308" i="4"/>
  <c r="CP308" i="4"/>
  <c r="CT308" i="4"/>
  <c r="BB304" i="4"/>
  <c r="CQ304" i="4"/>
  <c r="CU304" i="4"/>
  <c r="CN304" i="4"/>
  <c r="CR304" i="4"/>
  <c r="CV304" i="4"/>
  <c r="CO304" i="4"/>
  <c r="CS304" i="4"/>
  <c r="CL304" i="4"/>
  <c r="CP304" i="4"/>
  <c r="CT304" i="4"/>
  <c r="BB300" i="4"/>
  <c r="CQ300" i="4"/>
  <c r="CU300" i="4"/>
  <c r="CN300" i="4"/>
  <c r="CR300" i="4"/>
  <c r="CV300" i="4"/>
  <c r="CO300" i="4"/>
  <c r="CS300" i="4"/>
  <c r="CT300" i="4"/>
  <c r="CL300" i="4"/>
  <c r="CP300" i="4"/>
  <c r="BB296" i="4"/>
  <c r="CQ296" i="4"/>
  <c r="CU296" i="4"/>
  <c r="CN296" i="4"/>
  <c r="CR296" i="4"/>
  <c r="CV296" i="4"/>
  <c r="CO296" i="4"/>
  <c r="CS296" i="4"/>
  <c r="CP296" i="4"/>
  <c r="CT296" i="4"/>
  <c r="CL296" i="4"/>
  <c r="BB292" i="4"/>
  <c r="CQ292" i="4"/>
  <c r="CU292" i="4"/>
  <c r="CN292" i="4"/>
  <c r="CR292" i="4"/>
  <c r="CV292" i="4"/>
  <c r="CO292" i="4"/>
  <c r="CS292" i="4"/>
  <c r="CL292" i="4"/>
  <c r="CP292" i="4"/>
  <c r="CT292" i="4"/>
  <c r="BB288" i="4"/>
  <c r="CQ288" i="4"/>
  <c r="CU288" i="4"/>
  <c r="CN288" i="4"/>
  <c r="CR288" i="4"/>
  <c r="CV288" i="4"/>
  <c r="CO288" i="4"/>
  <c r="CS288" i="4"/>
  <c r="CL288" i="4"/>
  <c r="CP288" i="4"/>
  <c r="CT288" i="4"/>
  <c r="BB284" i="4"/>
  <c r="CQ284" i="4"/>
  <c r="CU284" i="4"/>
  <c r="CN284" i="4"/>
  <c r="CR284" i="4"/>
  <c r="CV284" i="4"/>
  <c r="CO284" i="4"/>
  <c r="CS284" i="4"/>
  <c r="CT284" i="4"/>
  <c r="CL284" i="4"/>
  <c r="CP284" i="4"/>
  <c r="BB280" i="4"/>
  <c r="CQ280" i="4"/>
  <c r="CU280" i="4"/>
  <c r="CN280" i="4"/>
  <c r="CR280" i="4"/>
  <c r="CV280" i="4"/>
  <c r="CO280" i="4"/>
  <c r="CS280" i="4"/>
  <c r="CP280" i="4"/>
  <c r="CT280" i="4"/>
  <c r="CL280" i="4"/>
  <c r="BB276" i="4"/>
  <c r="CQ276" i="4"/>
  <c r="CU276" i="4"/>
  <c r="CN276" i="4"/>
  <c r="CR276" i="4"/>
  <c r="CV276" i="4"/>
  <c r="CO276" i="4"/>
  <c r="CS276" i="4"/>
  <c r="CL276" i="4"/>
  <c r="CP276" i="4"/>
  <c r="CT276" i="4"/>
  <c r="BB272" i="4"/>
  <c r="CQ272" i="4"/>
  <c r="CU272" i="4"/>
  <c r="CN272" i="4"/>
  <c r="CR272" i="4"/>
  <c r="CV272" i="4"/>
  <c r="CO272" i="4"/>
  <c r="CS272" i="4"/>
  <c r="CL272" i="4"/>
  <c r="CP272" i="4"/>
  <c r="CT272" i="4"/>
  <c r="BB268" i="4"/>
  <c r="CQ268" i="4"/>
  <c r="CU268" i="4"/>
  <c r="CN268" i="4"/>
  <c r="CR268" i="4"/>
  <c r="CV268" i="4"/>
  <c r="CO268" i="4"/>
  <c r="CS268" i="4"/>
  <c r="CT268" i="4"/>
  <c r="CL268" i="4"/>
  <c r="CP268" i="4"/>
  <c r="BB264" i="4"/>
  <c r="CQ264" i="4"/>
  <c r="CU264" i="4"/>
  <c r="CN264" i="4"/>
  <c r="CR264" i="4"/>
  <c r="CV264" i="4"/>
  <c r="CO264" i="4"/>
  <c r="CS264" i="4"/>
  <c r="CP264" i="4"/>
  <c r="CT264" i="4"/>
  <c r="CL264" i="4"/>
  <c r="BB260" i="4"/>
  <c r="CQ260" i="4"/>
  <c r="CU260" i="4"/>
  <c r="CN260" i="4"/>
  <c r="CR260" i="4"/>
  <c r="CV260" i="4"/>
  <c r="CO260" i="4"/>
  <c r="CS260" i="4"/>
  <c r="CL260" i="4"/>
  <c r="CP260" i="4"/>
  <c r="CT260" i="4"/>
  <c r="BB256" i="4"/>
  <c r="CQ256" i="4"/>
  <c r="CU256" i="4"/>
  <c r="CN256" i="4"/>
  <c r="CR256" i="4"/>
  <c r="CV256" i="4"/>
  <c r="CO256" i="4"/>
  <c r="CS256" i="4"/>
  <c r="CL256" i="4"/>
  <c r="CP256" i="4"/>
  <c r="CT256" i="4"/>
  <c r="BB252" i="4"/>
  <c r="CQ252" i="4"/>
  <c r="CU252" i="4"/>
  <c r="CN252" i="4"/>
  <c r="CR252" i="4"/>
  <c r="CV252" i="4"/>
  <c r="CO252" i="4"/>
  <c r="CS252" i="4"/>
  <c r="CT252" i="4"/>
  <c r="CL252" i="4"/>
  <c r="CP252" i="4"/>
  <c r="BB248" i="4"/>
  <c r="CQ248" i="4"/>
  <c r="CU248" i="4"/>
  <c r="CN248" i="4"/>
  <c r="CR248" i="4"/>
  <c r="CV248" i="4"/>
  <c r="CO248" i="4"/>
  <c r="CS248" i="4"/>
  <c r="CP248" i="4"/>
  <c r="CT248" i="4"/>
  <c r="CL248" i="4"/>
  <c r="BB244" i="4"/>
  <c r="CQ244" i="4"/>
  <c r="CU244" i="4"/>
  <c r="CN244" i="4"/>
  <c r="CR244" i="4"/>
  <c r="CV244" i="4"/>
  <c r="CO244" i="4"/>
  <c r="CS244" i="4"/>
  <c r="CL244" i="4"/>
  <c r="CP244" i="4"/>
  <c r="CT244" i="4"/>
  <c r="BB240" i="4"/>
  <c r="CQ240" i="4"/>
  <c r="CU240" i="4"/>
  <c r="CN240" i="4"/>
  <c r="CR240" i="4"/>
  <c r="CV240" i="4"/>
  <c r="CO240" i="4"/>
  <c r="CS240" i="4"/>
  <c r="CL240" i="4"/>
  <c r="CP240" i="4"/>
  <c r="CT240" i="4"/>
  <c r="BB236" i="4"/>
  <c r="CQ236" i="4"/>
  <c r="CU236" i="4"/>
  <c r="CN236" i="4"/>
  <c r="CR236" i="4"/>
  <c r="CV236" i="4"/>
  <c r="CO236" i="4"/>
  <c r="CS236" i="4"/>
  <c r="CT236" i="4"/>
  <c r="CL236" i="4"/>
  <c r="CP236" i="4"/>
  <c r="BB232" i="4"/>
  <c r="CQ232" i="4"/>
  <c r="CU232" i="4"/>
  <c r="CN232" i="4"/>
  <c r="CR232" i="4"/>
  <c r="CV232" i="4"/>
  <c r="CO232" i="4"/>
  <c r="CS232" i="4"/>
  <c r="CP232" i="4"/>
  <c r="CT232" i="4"/>
  <c r="CL232" i="4"/>
  <c r="BB228" i="4"/>
  <c r="CQ228" i="4"/>
  <c r="CU228" i="4"/>
  <c r="CN228" i="4"/>
  <c r="CR228" i="4"/>
  <c r="CV228" i="4"/>
  <c r="CO228" i="4"/>
  <c r="CS228" i="4"/>
  <c r="CL228" i="4"/>
  <c r="CP228" i="4"/>
  <c r="CT228" i="4"/>
  <c r="BB224" i="4"/>
  <c r="CQ224" i="4"/>
  <c r="CU224" i="4"/>
  <c r="CN224" i="4"/>
  <c r="CR224" i="4"/>
  <c r="CV224" i="4"/>
  <c r="CO224" i="4"/>
  <c r="CS224" i="4"/>
  <c r="CL224" i="4"/>
  <c r="CP224" i="4"/>
  <c r="CT224" i="4"/>
  <c r="BB220" i="4"/>
  <c r="CQ220" i="4"/>
  <c r="CU220" i="4"/>
  <c r="CN220" i="4"/>
  <c r="CR220" i="4"/>
  <c r="CV220" i="4"/>
  <c r="CO220" i="4"/>
  <c r="CS220" i="4"/>
  <c r="CL220" i="4"/>
  <c r="CP220" i="4"/>
  <c r="CT220" i="4"/>
  <c r="BB216" i="4"/>
  <c r="CQ216" i="4"/>
  <c r="CU216" i="4"/>
  <c r="CN216" i="4"/>
  <c r="CR216" i="4"/>
  <c r="CV216" i="4"/>
  <c r="CO216" i="4"/>
  <c r="CS216" i="4"/>
  <c r="CT216" i="4"/>
  <c r="CL216" i="4"/>
  <c r="CP216" i="4"/>
  <c r="BB212" i="4"/>
  <c r="CQ212" i="4"/>
  <c r="CU212" i="4"/>
  <c r="CN212" i="4"/>
  <c r="CR212" i="4"/>
  <c r="CV212" i="4"/>
  <c r="CO212" i="4"/>
  <c r="CS212" i="4"/>
  <c r="CP212" i="4"/>
  <c r="CT212" i="4"/>
  <c r="CL212" i="4"/>
  <c r="BB208" i="4"/>
  <c r="CQ208" i="4"/>
  <c r="CU208" i="4"/>
  <c r="CN208" i="4"/>
  <c r="CR208" i="4"/>
  <c r="CV208" i="4"/>
  <c r="CO208" i="4"/>
  <c r="CS208" i="4"/>
  <c r="CL208" i="4"/>
  <c r="CP208" i="4"/>
  <c r="CT208" i="4"/>
  <c r="BB204" i="4"/>
  <c r="CQ204" i="4"/>
  <c r="CU204" i="4"/>
  <c r="CN204" i="4"/>
  <c r="CR204" i="4"/>
  <c r="CV204" i="4"/>
  <c r="CO204" i="4"/>
  <c r="CS204" i="4"/>
  <c r="CL204" i="4"/>
  <c r="CP204" i="4"/>
  <c r="CT204" i="4"/>
  <c r="BB200" i="4"/>
  <c r="CQ200" i="4"/>
  <c r="CU200" i="4"/>
  <c r="CN200" i="4"/>
  <c r="CR200" i="4"/>
  <c r="CV200" i="4"/>
  <c r="CO200" i="4"/>
  <c r="CS200" i="4"/>
  <c r="CT200" i="4"/>
  <c r="CL200" i="4"/>
  <c r="CP200" i="4"/>
  <c r="BB196" i="4"/>
  <c r="CQ196" i="4"/>
  <c r="CU196" i="4"/>
  <c r="CN196" i="4"/>
  <c r="CR196" i="4"/>
  <c r="CV196" i="4"/>
  <c r="CO196" i="4"/>
  <c r="CS196" i="4"/>
  <c r="CP196" i="4"/>
  <c r="CT196" i="4"/>
  <c r="CL196" i="4"/>
  <c r="BB192" i="4"/>
  <c r="CQ192" i="4"/>
  <c r="CU192" i="4"/>
  <c r="CN192" i="4"/>
  <c r="CR192" i="4"/>
  <c r="CV192" i="4"/>
  <c r="CO192" i="4"/>
  <c r="CS192" i="4"/>
  <c r="CL192" i="4"/>
  <c r="CP192" i="4"/>
  <c r="CT192" i="4"/>
  <c r="BB188" i="4"/>
  <c r="CQ188" i="4"/>
  <c r="CU188" i="4"/>
  <c r="CN188" i="4"/>
  <c r="CR188" i="4"/>
  <c r="CV188" i="4"/>
  <c r="CO188" i="4"/>
  <c r="CS188" i="4"/>
  <c r="CL188" i="4"/>
  <c r="CP188" i="4"/>
  <c r="CT188" i="4"/>
  <c r="BB184" i="4"/>
  <c r="CQ184" i="4"/>
  <c r="CU184" i="4"/>
  <c r="CN184" i="4"/>
  <c r="CR184" i="4"/>
  <c r="CV184" i="4"/>
  <c r="CO184" i="4"/>
  <c r="CS184" i="4"/>
  <c r="CT184" i="4"/>
  <c r="CL184" i="4"/>
  <c r="CP184" i="4"/>
  <c r="BB180" i="4"/>
  <c r="CQ180" i="4"/>
  <c r="CU180" i="4"/>
  <c r="CN180" i="4"/>
  <c r="CR180" i="4"/>
  <c r="CV180" i="4"/>
  <c r="CO180" i="4"/>
  <c r="CS180" i="4"/>
  <c r="CP180" i="4"/>
  <c r="CT180" i="4"/>
  <c r="CL180" i="4"/>
  <c r="BB176" i="4"/>
  <c r="CQ176" i="4"/>
  <c r="CU176" i="4"/>
  <c r="CN176" i="4"/>
  <c r="CR176" i="4"/>
  <c r="CV176" i="4"/>
  <c r="CO176" i="4"/>
  <c r="CS176" i="4"/>
  <c r="CL176" i="4"/>
  <c r="CP176" i="4"/>
  <c r="CT176" i="4"/>
  <c r="BB172" i="4"/>
  <c r="CN172" i="4"/>
  <c r="CR172" i="4"/>
  <c r="CV172" i="4"/>
  <c r="CO172" i="4"/>
  <c r="CS172" i="4"/>
  <c r="CL172" i="4"/>
  <c r="CP172" i="4"/>
  <c r="CT172" i="4"/>
  <c r="CQ172" i="4"/>
  <c r="CU172" i="4"/>
  <c r="BB168" i="4"/>
  <c r="CN168" i="4"/>
  <c r="CR168" i="4"/>
  <c r="CV168" i="4"/>
  <c r="CO168" i="4"/>
  <c r="CS168" i="4"/>
  <c r="CL168" i="4"/>
  <c r="CP168" i="4"/>
  <c r="CT168" i="4"/>
  <c r="CQ168" i="4"/>
  <c r="CU168" i="4"/>
  <c r="BB164" i="4"/>
  <c r="CN164" i="4"/>
  <c r="CR164" i="4"/>
  <c r="CV164" i="4"/>
  <c r="CO164" i="4"/>
  <c r="CS164" i="4"/>
  <c r="CL164" i="4"/>
  <c r="CP164" i="4"/>
  <c r="CT164" i="4"/>
  <c r="CU164" i="4"/>
  <c r="CQ164" i="4"/>
  <c r="BB160" i="4"/>
  <c r="CN160" i="4"/>
  <c r="CR160" i="4"/>
  <c r="CV160" i="4"/>
  <c r="CO160" i="4"/>
  <c r="CS160" i="4"/>
  <c r="CL160" i="4"/>
  <c r="CP160" i="4"/>
  <c r="CT160" i="4"/>
  <c r="CQ160" i="4"/>
  <c r="CU160" i="4"/>
  <c r="BB156" i="4"/>
  <c r="CN156" i="4"/>
  <c r="CR156" i="4"/>
  <c r="CV156" i="4"/>
  <c r="CO156" i="4"/>
  <c r="CS156" i="4"/>
  <c r="CL156" i="4"/>
  <c r="CP156" i="4"/>
  <c r="CT156" i="4"/>
  <c r="CQ156" i="4"/>
  <c r="CU156" i="4"/>
  <c r="BB152" i="4"/>
  <c r="CN152" i="4"/>
  <c r="CR152" i="4"/>
  <c r="CV152" i="4"/>
  <c r="CO152" i="4"/>
  <c r="CS152" i="4"/>
  <c r="CL152" i="4"/>
  <c r="CP152" i="4"/>
  <c r="CT152" i="4"/>
  <c r="CQ152" i="4"/>
  <c r="CU152" i="4"/>
  <c r="BB148" i="4"/>
  <c r="CN148" i="4"/>
  <c r="CR148" i="4"/>
  <c r="CV148" i="4"/>
  <c r="CO148" i="4"/>
  <c r="CS148" i="4"/>
  <c r="CL148" i="4"/>
  <c r="CP148" i="4"/>
  <c r="CT148" i="4"/>
  <c r="CU148" i="4"/>
  <c r="CQ148" i="4"/>
  <c r="BB144" i="4"/>
  <c r="CN144" i="4"/>
  <c r="CR144" i="4"/>
  <c r="CV144" i="4"/>
  <c r="CO144" i="4"/>
  <c r="CS144" i="4"/>
  <c r="CL144" i="4"/>
  <c r="CP144" i="4"/>
  <c r="CT144" i="4"/>
  <c r="CQ144" i="4"/>
  <c r="CU144" i="4"/>
  <c r="BB140" i="4"/>
  <c r="CN140" i="4"/>
  <c r="CR140" i="4"/>
  <c r="CV140" i="4"/>
  <c r="CO140" i="4"/>
  <c r="CS140" i="4"/>
  <c r="CL140" i="4"/>
  <c r="CP140" i="4"/>
  <c r="CT140" i="4"/>
  <c r="CQ140" i="4"/>
  <c r="CU140" i="4"/>
  <c r="BB136" i="4"/>
  <c r="CN136" i="4"/>
  <c r="CR136" i="4"/>
  <c r="CV136" i="4"/>
  <c r="CO136" i="4"/>
  <c r="CS136" i="4"/>
  <c r="CL136" i="4"/>
  <c r="CP136" i="4"/>
  <c r="CT136" i="4"/>
  <c r="CQ136" i="4"/>
  <c r="CU136" i="4"/>
  <c r="BB132" i="4"/>
  <c r="CN132" i="4"/>
  <c r="CR132" i="4"/>
  <c r="CV132" i="4"/>
  <c r="CO132" i="4"/>
  <c r="CS132" i="4"/>
  <c r="CL132" i="4"/>
  <c r="CP132" i="4"/>
  <c r="CT132" i="4"/>
  <c r="CU132" i="4"/>
  <c r="CQ132" i="4"/>
  <c r="BB128" i="4"/>
  <c r="CQ128" i="4"/>
  <c r="CN128" i="4"/>
  <c r="CR128" i="4"/>
  <c r="CV128" i="4"/>
  <c r="CO128" i="4"/>
  <c r="CS128" i="4"/>
  <c r="CT128" i="4"/>
  <c r="CU128" i="4"/>
  <c r="CL128" i="4"/>
  <c r="CP128" i="4"/>
  <c r="BB124" i="4"/>
  <c r="CQ124" i="4"/>
  <c r="CU124" i="4"/>
  <c r="CN124" i="4"/>
  <c r="CR124" i="4"/>
  <c r="CV124" i="4"/>
  <c r="CO124" i="4"/>
  <c r="CS124" i="4"/>
  <c r="CP124" i="4"/>
  <c r="CT124" i="4"/>
  <c r="CL124" i="4"/>
  <c r="BB120" i="4"/>
  <c r="CQ120" i="4"/>
  <c r="CU120" i="4"/>
  <c r="CN120" i="4"/>
  <c r="CR120" i="4"/>
  <c r="CV120" i="4"/>
  <c r="CO120" i="4"/>
  <c r="CS120" i="4"/>
  <c r="CL120" i="4"/>
  <c r="CP120" i="4"/>
  <c r="CT120" i="4"/>
  <c r="BB116" i="4"/>
  <c r="CQ116" i="4"/>
  <c r="CU116" i="4"/>
  <c r="CN116" i="4"/>
  <c r="CR116" i="4"/>
  <c r="CV116" i="4"/>
  <c r="CO116" i="4"/>
  <c r="CS116" i="4"/>
  <c r="CL116" i="4"/>
  <c r="CP116" i="4"/>
  <c r="CT116" i="4"/>
  <c r="BB112" i="4"/>
  <c r="CQ112" i="4"/>
  <c r="CU112" i="4"/>
  <c r="CN112" i="4"/>
  <c r="CR112" i="4"/>
  <c r="CV112" i="4"/>
  <c r="CO112" i="4"/>
  <c r="CS112" i="4"/>
  <c r="CT112" i="4"/>
  <c r="CL112" i="4"/>
  <c r="CP112" i="4"/>
  <c r="BB108" i="4"/>
  <c r="CQ108" i="4"/>
  <c r="CU108" i="4"/>
  <c r="CN108" i="4"/>
  <c r="CR108" i="4"/>
  <c r="CV108" i="4"/>
  <c r="CO108" i="4"/>
  <c r="CS108" i="4"/>
  <c r="CP108" i="4"/>
  <c r="CT108" i="4"/>
  <c r="CL108" i="4"/>
  <c r="BB104" i="4"/>
  <c r="CQ104" i="4"/>
  <c r="CU104" i="4"/>
  <c r="CN104" i="4"/>
  <c r="CR104" i="4"/>
  <c r="CV104" i="4"/>
  <c r="CO104" i="4"/>
  <c r="CS104" i="4"/>
  <c r="CL104" i="4"/>
  <c r="CP104" i="4"/>
  <c r="CT104" i="4"/>
  <c r="BB100" i="4"/>
  <c r="CQ100" i="4"/>
  <c r="CU100" i="4"/>
  <c r="CN100" i="4"/>
  <c r="CR100" i="4"/>
  <c r="CV100" i="4"/>
  <c r="CO100" i="4"/>
  <c r="CS100" i="4"/>
  <c r="CL100" i="4"/>
  <c r="CP100" i="4"/>
  <c r="CT100" i="4"/>
  <c r="BB96" i="4"/>
  <c r="CQ96" i="4"/>
  <c r="CU96" i="4"/>
  <c r="CN96" i="4"/>
  <c r="CR96" i="4"/>
  <c r="CV96" i="4"/>
  <c r="CO96" i="4"/>
  <c r="CS96" i="4"/>
  <c r="CT96" i="4"/>
  <c r="CL96" i="4"/>
  <c r="CP96" i="4"/>
  <c r="BB92" i="4"/>
  <c r="CQ92" i="4"/>
  <c r="CU92" i="4"/>
  <c r="CN92" i="4"/>
  <c r="CR92" i="4"/>
  <c r="CV92" i="4"/>
  <c r="CO92" i="4"/>
  <c r="CS92" i="4"/>
  <c r="CP92" i="4"/>
  <c r="CT92" i="4"/>
  <c r="CL92" i="4"/>
  <c r="BB88" i="4"/>
  <c r="CQ88" i="4"/>
  <c r="CU88" i="4"/>
  <c r="CN88" i="4"/>
  <c r="CR88" i="4"/>
  <c r="CV88" i="4"/>
  <c r="CO88" i="4"/>
  <c r="CS88" i="4"/>
  <c r="CL88" i="4"/>
  <c r="CP88" i="4"/>
  <c r="CT88" i="4"/>
  <c r="BB84" i="4"/>
  <c r="CQ84" i="4"/>
  <c r="CU84" i="4"/>
  <c r="CN84" i="4"/>
  <c r="CR84" i="4"/>
  <c r="CV84" i="4"/>
  <c r="CO84" i="4"/>
  <c r="CS84" i="4"/>
  <c r="CL84" i="4"/>
  <c r="CP84" i="4"/>
  <c r="CT84" i="4"/>
  <c r="BB80" i="4"/>
  <c r="CQ80" i="4"/>
  <c r="CU80" i="4"/>
  <c r="CN80" i="4"/>
  <c r="CR80" i="4"/>
  <c r="CV80" i="4"/>
  <c r="CO80" i="4"/>
  <c r="CS80" i="4"/>
  <c r="CT80" i="4"/>
  <c r="CL80" i="4"/>
  <c r="CP80" i="4"/>
  <c r="BB76" i="4"/>
  <c r="CQ76" i="4"/>
  <c r="CU76" i="4"/>
  <c r="CN76" i="4"/>
  <c r="CR76" i="4"/>
  <c r="CV76" i="4"/>
  <c r="CO76" i="4"/>
  <c r="CS76" i="4"/>
  <c r="CP76" i="4"/>
  <c r="CT76" i="4"/>
  <c r="CL76" i="4"/>
  <c r="BB72" i="4"/>
  <c r="CQ72" i="4"/>
  <c r="CU72" i="4"/>
  <c r="CN72" i="4"/>
  <c r="CR72" i="4"/>
  <c r="CV72" i="4"/>
  <c r="CO72" i="4"/>
  <c r="CS72" i="4"/>
  <c r="CP72" i="4"/>
  <c r="CT72" i="4"/>
  <c r="CL72" i="4"/>
  <c r="BB68" i="4"/>
  <c r="CQ68" i="4"/>
  <c r="CU68" i="4"/>
  <c r="CN68" i="4"/>
  <c r="CR68" i="4"/>
  <c r="CV68" i="4"/>
  <c r="CO68" i="4"/>
  <c r="CS68" i="4"/>
  <c r="CL68" i="4"/>
  <c r="CP68" i="4"/>
  <c r="CT68" i="4"/>
  <c r="BB64" i="4"/>
  <c r="CQ64" i="4"/>
  <c r="CU64" i="4"/>
  <c r="CN64" i="4"/>
  <c r="CR64" i="4"/>
  <c r="CV64" i="4"/>
  <c r="CO64" i="4"/>
  <c r="CS64" i="4"/>
  <c r="CL64" i="4"/>
  <c r="CP64" i="4"/>
  <c r="CT64" i="4"/>
  <c r="BB60" i="4"/>
  <c r="CQ60" i="4"/>
  <c r="CU60" i="4"/>
  <c r="CN60" i="4"/>
  <c r="CR60" i="4"/>
  <c r="CV60" i="4"/>
  <c r="CO60" i="4"/>
  <c r="CS60" i="4"/>
  <c r="CT60" i="4"/>
  <c r="CL60" i="4"/>
  <c r="CP60" i="4"/>
  <c r="BB56" i="4"/>
  <c r="CQ56" i="4"/>
  <c r="CU56" i="4"/>
  <c r="CN56" i="4"/>
  <c r="CR56" i="4"/>
  <c r="CV56" i="4"/>
  <c r="CO56" i="4"/>
  <c r="CP56" i="4"/>
  <c r="CS56" i="4"/>
  <c r="CT56" i="4"/>
  <c r="CL56" i="4"/>
  <c r="BB52" i="4"/>
  <c r="CQ52" i="4"/>
  <c r="CU52" i="4"/>
  <c r="CN52" i="4"/>
  <c r="CR52" i="4"/>
  <c r="CV52" i="4"/>
  <c r="CS52" i="4"/>
  <c r="CL52" i="4"/>
  <c r="CT52" i="4"/>
  <c r="CO52" i="4"/>
  <c r="CP52" i="4"/>
  <c r="BB48" i="4"/>
  <c r="CQ48" i="4"/>
  <c r="CU48" i="4"/>
  <c r="CN48" i="4"/>
  <c r="CR48" i="4"/>
  <c r="CV48" i="4"/>
  <c r="CO48" i="4"/>
  <c r="CP48" i="4"/>
  <c r="CS48" i="4"/>
  <c r="CL48" i="4"/>
  <c r="CT48" i="4"/>
  <c r="BB44" i="4"/>
  <c r="CQ44" i="4"/>
  <c r="CU44" i="4"/>
  <c r="CN44" i="4"/>
  <c r="CR44" i="4"/>
  <c r="CV44" i="4"/>
  <c r="CS44" i="4"/>
  <c r="CL44" i="4"/>
  <c r="CT44" i="4"/>
  <c r="CO44" i="4"/>
  <c r="CP44" i="4"/>
  <c r="BB40" i="4"/>
  <c r="CQ40" i="4"/>
  <c r="CU40" i="4"/>
  <c r="CN40" i="4"/>
  <c r="CR40" i="4"/>
  <c r="CV40" i="4"/>
  <c r="CO40" i="4"/>
  <c r="CP40" i="4"/>
  <c r="CS40" i="4"/>
  <c r="CL40" i="4"/>
  <c r="CT40" i="4"/>
  <c r="BB36" i="4"/>
  <c r="CQ36" i="4"/>
  <c r="CU36" i="4"/>
  <c r="CN36" i="4"/>
  <c r="CR36" i="4"/>
  <c r="CV36" i="4"/>
  <c r="CS36" i="4"/>
  <c r="CL36" i="4"/>
  <c r="CT36" i="4"/>
  <c r="CO36" i="4"/>
  <c r="CP36" i="4"/>
  <c r="BB32" i="4"/>
  <c r="CO32" i="4"/>
  <c r="CS32" i="4"/>
  <c r="CL32" i="4"/>
  <c r="CP32" i="4"/>
  <c r="CT32" i="4"/>
  <c r="CQ32" i="4"/>
  <c r="CU32" i="4"/>
  <c r="CN32" i="4"/>
  <c r="CR32" i="4"/>
  <c r="CV32" i="4"/>
  <c r="BB28" i="4"/>
  <c r="CO28" i="4"/>
  <c r="CS28" i="4"/>
  <c r="CL28" i="4"/>
  <c r="CP28" i="4"/>
  <c r="CT28" i="4"/>
  <c r="CQ28" i="4"/>
  <c r="CU28" i="4"/>
  <c r="CV28" i="4"/>
  <c r="CN28" i="4"/>
  <c r="CR28" i="4"/>
  <c r="BB24" i="4"/>
  <c r="CO24" i="4"/>
  <c r="CS24" i="4"/>
  <c r="CL24" i="4"/>
  <c r="CP24" i="4"/>
  <c r="CT24" i="4"/>
  <c r="CQ24" i="4"/>
  <c r="CU24" i="4"/>
  <c r="CR24" i="4"/>
  <c r="CV24" i="4"/>
  <c r="CN24" i="4"/>
  <c r="BB20" i="4"/>
  <c r="CO20" i="4"/>
  <c r="CS20" i="4"/>
  <c r="CL20" i="4"/>
  <c r="CP20" i="4"/>
  <c r="CT20" i="4"/>
  <c r="CQ20" i="4"/>
  <c r="CU20" i="4"/>
  <c r="CN20" i="4"/>
  <c r="CR20" i="4"/>
  <c r="CV20" i="4"/>
  <c r="BB19" i="4"/>
  <c r="CN19" i="4"/>
  <c r="CR19" i="4"/>
  <c r="CV19" i="4"/>
  <c r="CO19" i="4"/>
  <c r="CS19" i="4"/>
  <c r="CL19" i="4"/>
  <c r="CP19" i="4"/>
  <c r="CT19" i="4"/>
  <c r="CU19" i="4"/>
  <c r="CQ19" i="4"/>
  <c r="BB11" i="4"/>
  <c r="CN11" i="4"/>
  <c r="CR11" i="4"/>
  <c r="CV11" i="4"/>
  <c r="CO11" i="4"/>
  <c r="CS11" i="4"/>
  <c r="CL11" i="4"/>
  <c r="CP11" i="4"/>
  <c r="CT11" i="4"/>
  <c r="CQ11" i="4"/>
  <c r="CU11" i="4"/>
  <c r="BB499" i="4"/>
  <c r="CQ499" i="4"/>
  <c r="CU499" i="4"/>
  <c r="CN499" i="4"/>
  <c r="CV499" i="4"/>
  <c r="CL499" i="4"/>
  <c r="CT499" i="4"/>
  <c r="CR499" i="4"/>
  <c r="CO499" i="4"/>
  <c r="CS499" i="4"/>
  <c r="CP499" i="4"/>
  <c r="BB487" i="4"/>
  <c r="CQ487" i="4"/>
  <c r="CU487" i="4"/>
  <c r="CP487" i="4"/>
  <c r="CN487" i="4"/>
  <c r="CR487" i="4"/>
  <c r="CV487" i="4"/>
  <c r="CO487" i="4"/>
  <c r="CS487" i="4"/>
  <c r="CL487" i="4"/>
  <c r="CT487" i="4"/>
  <c r="BB483" i="4"/>
  <c r="CQ483" i="4"/>
  <c r="CU483" i="4"/>
  <c r="CL483" i="4"/>
  <c r="CT483" i="4"/>
  <c r="CN483" i="4"/>
  <c r="CR483" i="4"/>
  <c r="CV483" i="4"/>
  <c r="CO483" i="4"/>
  <c r="CS483" i="4"/>
  <c r="CP483" i="4"/>
  <c r="BB471" i="4"/>
  <c r="CQ471" i="4"/>
  <c r="CU471" i="4"/>
  <c r="CP471" i="4"/>
  <c r="CN471" i="4"/>
  <c r="CR471" i="4"/>
  <c r="CV471" i="4"/>
  <c r="CO471" i="4"/>
  <c r="CS471" i="4"/>
  <c r="CL471" i="4"/>
  <c r="CT471" i="4"/>
  <c r="BB463" i="4"/>
  <c r="CQ463" i="4"/>
  <c r="CU463" i="4"/>
  <c r="CP463" i="4"/>
  <c r="CN463" i="4"/>
  <c r="CR463" i="4"/>
  <c r="CV463" i="4"/>
  <c r="CO463" i="4"/>
  <c r="CS463" i="4"/>
  <c r="CL463" i="4"/>
  <c r="CT463" i="4"/>
  <c r="BB459" i="4"/>
  <c r="CQ459" i="4"/>
  <c r="CU459" i="4"/>
  <c r="CL459" i="4"/>
  <c r="CT459" i="4"/>
  <c r="CN459" i="4"/>
  <c r="CR459" i="4"/>
  <c r="CV459" i="4"/>
  <c r="CO459" i="4"/>
  <c r="CS459" i="4"/>
  <c r="CP459" i="4"/>
  <c r="BB455" i="4"/>
  <c r="CQ455" i="4"/>
  <c r="CU455" i="4"/>
  <c r="CP455" i="4"/>
  <c r="CN455" i="4"/>
  <c r="CR455" i="4"/>
  <c r="CV455" i="4"/>
  <c r="CO455" i="4"/>
  <c r="CS455" i="4"/>
  <c r="CL455" i="4"/>
  <c r="CT455" i="4"/>
  <c r="BB451" i="4"/>
  <c r="CQ451" i="4"/>
  <c r="CU451" i="4"/>
  <c r="CL451" i="4"/>
  <c r="CN451" i="4"/>
  <c r="CR451" i="4"/>
  <c r="CV451" i="4"/>
  <c r="CT451" i="4"/>
  <c r="CO451" i="4"/>
  <c r="CS451" i="4"/>
  <c r="CP451" i="4"/>
  <c r="BB443" i="4"/>
  <c r="CQ443" i="4"/>
  <c r="CU443" i="4"/>
  <c r="CL443" i="4"/>
  <c r="CN443" i="4"/>
  <c r="CR443" i="4"/>
  <c r="CV443" i="4"/>
  <c r="CT443" i="4"/>
  <c r="CO443" i="4"/>
  <c r="CS443" i="4"/>
  <c r="CP443" i="4"/>
  <c r="BB439" i="4"/>
  <c r="CQ439" i="4"/>
  <c r="CU439" i="4"/>
  <c r="CL439" i="4"/>
  <c r="CN439" i="4"/>
  <c r="CR439" i="4"/>
  <c r="CV439" i="4"/>
  <c r="CP439" i="4"/>
  <c r="CO439" i="4"/>
  <c r="CS439" i="4"/>
  <c r="CT439" i="4"/>
  <c r="BB431" i="4"/>
  <c r="CQ431" i="4"/>
  <c r="CU431" i="4"/>
  <c r="CP431" i="4"/>
  <c r="CN431" i="4"/>
  <c r="CR431" i="4"/>
  <c r="CV431" i="4"/>
  <c r="CL431" i="4"/>
  <c r="CO431" i="4"/>
  <c r="CS431" i="4"/>
  <c r="CT431" i="4"/>
  <c r="BB427" i="4"/>
  <c r="CQ427" i="4"/>
  <c r="CU427" i="4"/>
  <c r="CP427" i="4"/>
  <c r="CN427" i="4"/>
  <c r="CR427" i="4"/>
  <c r="CV427" i="4"/>
  <c r="CL427" i="4"/>
  <c r="CO427" i="4"/>
  <c r="CS427" i="4"/>
  <c r="CT427" i="4"/>
  <c r="BB419" i="4"/>
  <c r="CO419" i="4"/>
  <c r="CS419" i="4"/>
  <c r="CQ419" i="4"/>
  <c r="CU419" i="4"/>
  <c r="CN419" i="4"/>
  <c r="CV419" i="4"/>
  <c r="CP419" i="4"/>
  <c r="CT419" i="4"/>
  <c r="CR419" i="4"/>
  <c r="CL419" i="4"/>
  <c r="BB415" i="4"/>
  <c r="CO415" i="4"/>
  <c r="CS415" i="4"/>
  <c r="CL415" i="4"/>
  <c r="CP415" i="4"/>
  <c r="CT415" i="4"/>
  <c r="CQ415" i="4"/>
  <c r="CU415" i="4"/>
  <c r="CR415" i="4"/>
  <c r="CN415" i="4"/>
  <c r="CV415" i="4"/>
  <c r="BB383" i="4"/>
  <c r="CO383" i="4"/>
  <c r="CS383" i="4"/>
  <c r="CL383" i="4"/>
  <c r="CP383" i="4"/>
  <c r="CT383" i="4"/>
  <c r="CQ383" i="4"/>
  <c r="CU383" i="4"/>
  <c r="CR383" i="4"/>
  <c r="CV383" i="4"/>
  <c r="CN383" i="4"/>
  <c r="BB363" i="4"/>
  <c r="CO363" i="4"/>
  <c r="CS363" i="4"/>
  <c r="CL363" i="4"/>
  <c r="CP363" i="4"/>
  <c r="CT363" i="4"/>
  <c r="CQ363" i="4"/>
  <c r="CU363" i="4"/>
  <c r="CN363" i="4"/>
  <c r="CR363" i="4"/>
  <c r="CV363" i="4"/>
  <c r="BB359" i="4"/>
  <c r="CO359" i="4"/>
  <c r="CS359" i="4"/>
  <c r="CL359" i="4"/>
  <c r="CP359" i="4"/>
  <c r="CT359" i="4"/>
  <c r="CQ359" i="4"/>
  <c r="CU359" i="4"/>
  <c r="CN359" i="4"/>
  <c r="CV359" i="4"/>
  <c r="CR359" i="4"/>
  <c r="BB343" i="4"/>
  <c r="CO343" i="4"/>
  <c r="CS343" i="4"/>
  <c r="CL343" i="4"/>
  <c r="CP343" i="4"/>
  <c r="CT343" i="4"/>
  <c r="CQ343" i="4"/>
  <c r="CU343" i="4"/>
  <c r="CN343" i="4"/>
  <c r="CR343" i="4"/>
  <c r="CV343" i="4"/>
  <c r="BB327" i="4"/>
  <c r="CL327" i="4"/>
  <c r="CP327" i="4"/>
  <c r="CT327" i="4"/>
  <c r="CQ327" i="4"/>
  <c r="CU327" i="4"/>
  <c r="CN327" i="4"/>
  <c r="CR327" i="4"/>
  <c r="CV327" i="4"/>
  <c r="CO327" i="4"/>
  <c r="CS327" i="4"/>
  <c r="BB323" i="4"/>
  <c r="CL323" i="4"/>
  <c r="CP323" i="4"/>
  <c r="CT323" i="4"/>
  <c r="CQ323" i="4"/>
  <c r="CU323" i="4"/>
  <c r="CN323" i="4"/>
  <c r="CR323" i="4"/>
  <c r="CV323" i="4"/>
  <c r="CO323" i="4"/>
  <c r="CS323" i="4"/>
  <c r="BB303" i="4"/>
  <c r="CL303" i="4"/>
  <c r="CP303" i="4"/>
  <c r="CT303" i="4"/>
  <c r="CQ303" i="4"/>
  <c r="CU303" i="4"/>
  <c r="CN303" i="4"/>
  <c r="CR303" i="4"/>
  <c r="CV303" i="4"/>
  <c r="CS303" i="4"/>
  <c r="CO303" i="4"/>
  <c r="BB291" i="4"/>
  <c r="CL291" i="4"/>
  <c r="CP291" i="4"/>
  <c r="CT291" i="4"/>
  <c r="CQ291" i="4"/>
  <c r="CU291" i="4"/>
  <c r="CN291" i="4"/>
  <c r="CR291" i="4"/>
  <c r="CV291" i="4"/>
  <c r="CO291" i="4"/>
  <c r="CS291" i="4"/>
  <c r="BB275" i="4"/>
  <c r="CL275" i="4"/>
  <c r="CP275" i="4"/>
  <c r="CT275" i="4"/>
  <c r="CQ275" i="4"/>
  <c r="CU275" i="4"/>
  <c r="CN275" i="4"/>
  <c r="CR275" i="4"/>
  <c r="CV275" i="4"/>
  <c r="CO275" i="4"/>
  <c r="CS275" i="4"/>
  <c r="BB271" i="4"/>
  <c r="CL271" i="4"/>
  <c r="CP271" i="4"/>
  <c r="CT271" i="4"/>
  <c r="CQ271" i="4"/>
  <c r="CU271" i="4"/>
  <c r="CN271" i="4"/>
  <c r="CR271" i="4"/>
  <c r="CV271" i="4"/>
  <c r="CS271" i="4"/>
  <c r="CO271" i="4"/>
  <c r="BB267" i="4"/>
  <c r="CL267" i="4"/>
  <c r="CP267" i="4"/>
  <c r="CT267" i="4"/>
  <c r="CQ267" i="4"/>
  <c r="CU267" i="4"/>
  <c r="CN267" i="4"/>
  <c r="CR267" i="4"/>
  <c r="CV267" i="4"/>
  <c r="CO267" i="4"/>
  <c r="CS267" i="4"/>
  <c r="BB251" i="4"/>
  <c r="CL251" i="4"/>
  <c r="CP251" i="4"/>
  <c r="CT251" i="4"/>
  <c r="CQ251" i="4"/>
  <c r="CU251" i="4"/>
  <c r="CN251" i="4"/>
  <c r="CR251" i="4"/>
  <c r="CV251" i="4"/>
  <c r="CO251" i="4"/>
  <c r="CS251" i="4"/>
  <c r="BB243" i="4"/>
  <c r="CL243" i="4"/>
  <c r="CP243" i="4"/>
  <c r="CT243" i="4"/>
  <c r="CQ243" i="4"/>
  <c r="CU243" i="4"/>
  <c r="CN243" i="4"/>
  <c r="CR243" i="4"/>
  <c r="CV243" i="4"/>
  <c r="CO243" i="4"/>
  <c r="CS243" i="4"/>
  <c r="BB235" i="4"/>
  <c r="CL235" i="4"/>
  <c r="CP235" i="4"/>
  <c r="CT235" i="4"/>
  <c r="CQ235" i="4"/>
  <c r="CU235" i="4"/>
  <c r="CN235" i="4"/>
  <c r="CR235" i="4"/>
  <c r="CV235" i="4"/>
  <c r="CO235" i="4"/>
  <c r="CS235" i="4"/>
  <c r="BB227" i="4"/>
  <c r="CL227" i="4"/>
  <c r="CP227" i="4"/>
  <c r="CT227" i="4"/>
  <c r="CQ227" i="4"/>
  <c r="CU227" i="4"/>
  <c r="CN227" i="4"/>
  <c r="CR227" i="4"/>
  <c r="CV227" i="4"/>
  <c r="CO227" i="4"/>
  <c r="CS227" i="4"/>
  <c r="BB223" i="4"/>
  <c r="CQ223" i="4"/>
  <c r="CU223" i="4"/>
  <c r="CN223" i="4"/>
  <c r="CR223" i="4"/>
  <c r="CV223" i="4"/>
  <c r="CP223" i="4"/>
  <c r="CS223" i="4"/>
  <c r="CL223" i="4"/>
  <c r="CT223" i="4"/>
  <c r="CO223" i="4"/>
  <c r="BB219" i="4"/>
  <c r="CL219" i="4"/>
  <c r="CP219" i="4"/>
  <c r="CT219" i="4"/>
  <c r="CQ219" i="4"/>
  <c r="CU219" i="4"/>
  <c r="CN219" i="4"/>
  <c r="CR219" i="4"/>
  <c r="CV219" i="4"/>
  <c r="CS219" i="4"/>
  <c r="CO219" i="4"/>
  <c r="BB215" i="4"/>
  <c r="CL215" i="4"/>
  <c r="CP215" i="4"/>
  <c r="CT215" i="4"/>
  <c r="CQ215" i="4"/>
  <c r="CU215" i="4"/>
  <c r="CN215" i="4"/>
  <c r="CR215" i="4"/>
  <c r="CV215" i="4"/>
  <c r="CO215" i="4"/>
  <c r="CS215" i="4"/>
  <c r="BB211" i="4"/>
  <c r="CL211" i="4"/>
  <c r="CP211" i="4"/>
  <c r="CT211" i="4"/>
  <c r="CQ211" i="4"/>
  <c r="CU211" i="4"/>
  <c r="CN211" i="4"/>
  <c r="CR211" i="4"/>
  <c r="CV211" i="4"/>
  <c r="CO211" i="4"/>
  <c r="CS211" i="4"/>
  <c r="BB207" i="4"/>
  <c r="CL207" i="4"/>
  <c r="CP207" i="4"/>
  <c r="CT207" i="4"/>
  <c r="CQ207" i="4"/>
  <c r="CU207" i="4"/>
  <c r="CN207" i="4"/>
  <c r="CR207" i="4"/>
  <c r="CV207" i="4"/>
  <c r="CO207" i="4"/>
  <c r="CS207" i="4"/>
  <c r="BB203" i="4"/>
  <c r="CL203" i="4"/>
  <c r="CP203" i="4"/>
  <c r="CT203" i="4"/>
  <c r="CQ203" i="4"/>
  <c r="CU203" i="4"/>
  <c r="CN203" i="4"/>
  <c r="CR203" i="4"/>
  <c r="CV203" i="4"/>
  <c r="CS203" i="4"/>
  <c r="CO203" i="4"/>
  <c r="BB199" i="4"/>
  <c r="CL199" i="4"/>
  <c r="CP199" i="4"/>
  <c r="CT199" i="4"/>
  <c r="CQ199" i="4"/>
  <c r="CU199" i="4"/>
  <c r="CN199" i="4"/>
  <c r="CR199" i="4"/>
  <c r="CV199" i="4"/>
  <c r="CO199" i="4"/>
  <c r="CS199" i="4"/>
  <c r="BB195" i="4"/>
  <c r="CL195" i="4"/>
  <c r="CP195" i="4"/>
  <c r="CT195" i="4"/>
  <c r="CQ195" i="4"/>
  <c r="CU195" i="4"/>
  <c r="CN195" i="4"/>
  <c r="CR195" i="4"/>
  <c r="CV195" i="4"/>
  <c r="CO195" i="4"/>
  <c r="CS195" i="4"/>
  <c r="BB183" i="4"/>
  <c r="CL183" i="4"/>
  <c r="CP183" i="4"/>
  <c r="CT183" i="4"/>
  <c r="CQ183" i="4"/>
  <c r="CU183" i="4"/>
  <c r="CN183" i="4"/>
  <c r="CR183" i="4"/>
  <c r="CV183" i="4"/>
  <c r="CO183" i="4"/>
  <c r="CS183" i="4"/>
  <c r="BB171" i="4"/>
  <c r="CQ171" i="4"/>
  <c r="CU171" i="4"/>
  <c r="CN171" i="4"/>
  <c r="CR171" i="4"/>
  <c r="CV171" i="4"/>
  <c r="CO171" i="4"/>
  <c r="CS171" i="4"/>
  <c r="CL171" i="4"/>
  <c r="CP171" i="4"/>
  <c r="CT171" i="4"/>
  <c r="BB167" i="4"/>
  <c r="CQ167" i="4"/>
  <c r="CU167" i="4"/>
  <c r="CN167" i="4"/>
  <c r="CR167" i="4"/>
  <c r="CV167" i="4"/>
  <c r="CO167" i="4"/>
  <c r="CS167" i="4"/>
  <c r="CT167" i="4"/>
  <c r="CL167" i="4"/>
  <c r="CP167" i="4"/>
  <c r="BB163" i="4"/>
  <c r="CQ163" i="4"/>
  <c r="CU163" i="4"/>
  <c r="CN163" i="4"/>
  <c r="CR163" i="4"/>
  <c r="CV163" i="4"/>
  <c r="CO163" i="4"/>
  <c r="CS163" i="4"/>
  <c r="CP163" i="4"/>
  <c r="CT163" i="4"/>
  <c r="CL163" i="4"/>
  <c r="BB159" i="4"/>
  <c r="CQ159" i="4"/>
  <c r="CU159" i="4"/>
  <c r="CN159" i="4"/>
  <c r="CR159" i="4"/>
  <c r="CV159" i="4"/>
  <c r="CO159" i="4"/>
  <c r="CS159" i="4"/>
  <c r="CL159" i="4"/>
  <c r="CP159" i="4"/>
  <c r="CT159" i="4"/>
  <c r="BB147" i="4"/>
  <c r="CQ147" i="4"/>
  <c r="CU147" i="4"/>
  <c r="CN147" i="4"/>
  <c r="CR147" i="4"/>
  <c r="CV147" i="4"/>
  <c r="CO147" i="4"/>
  <c r="CS147" i="4"/>
  <c r="CP147" i="4"/>
  <c r="CT147" i="4"/>
  <c r="CL147" i="4"/>
  <c r="BB143" i="4"/>
  <c r="CQ143" i="4"/>
  <c r="CU143" i="4"/>
  <c r="CN143" i="4"/>
  <c r="CR143" i="4"/>
  <c r="CV143" i="4"/>
  <c r="CO143" i="4"/>
  <c r="CS143" i="4"/>
  <c r="CL143" i="4"/>
  <c r="CP143" i="4"/>
  <c r="CT143" i="4"/>
  <c r="BB139" i="4"/>
  <c r="CQ139" i="4"/>
  <c r="CU139" i="4"/>
  <c r="CN139" i="4"/>
  <c r="CR139" i="4"/>
  <c r="CV139" i="4"/>
  <c r="CO139" i="4"/>
  <c r="CS139" i="4"/>
  <c r="CL139" i="4"/>
  <c r="CP139" i="4"/>
  <c r="CT139" i="4"/>
  <c r="BB131" i="4"/>
  <c r="CQ131" i="4"/>
  <c r="CU131" i="4"/>
  <c r="CN131" i="4"/>
  <c r="CR131" i="4"/>
  <c r="CV131" i="4"/>
  <c r="CO131" i="4"/>
  <c r="CS131" i="4"/>
  <c r="CP131" i="4"/>
  <c r="CT131" i="4"/>
  <c r="CL131" i="4"/>
  <c r="BB127" i="4"/>
  <c r="CL127" i="4"/>
  <c r="CP127" i="4"/>
  <c r="CT127" i="4"/>
  <c r="CQ127" i="4"/>
  <c r="CU127" i="4"/>
  <c r="CN127" i="4"/>
  <c r="CR127" i="4"/>
  <c r="CV127" i="4"/>
  <c r="CO127" i="4"/>
  <c r="CS127" i="4"/>
  <c r="BB115" i="4"/>
  <c r="CL115" i="4"/>
  <c r="CP115" i="4"/>
  <c r="CT115" i="4"/>
  <c r="CQ115" i="4"/>
  <c r="CU115" i="4"/>
  <c r="CN115" i="4"/>
  <c r="CR115" i="4"/>
  <c r="CV115" i="4"/>
  <c r="CS115" i="4"/>
  <c r="CO115" i="4"/>
  <c r="BB87" i="4"/>
  <c r="CL87" i="4"/>
  <c r="CP87" i="4"/>
  <c r="CT87" i="4"/>
  <c r="CQ87" i="4"/>
  <c r="CU87" i="4"/>
  <c r="CN87" i="4"/>
  <c r="CR87" i="4"/>
  <c r="CV87" i="4"/>
  <c r="CO87" i="4"/>
  <c r="CS87" i="4"/>
  <c r="BB83" i="4"/>
  <c r="CL83" i="4"/>
  <c r="CP83" i="4"/>
  <c r="CT83" i="4"/>
  <c r="CQ83" i="4"/>
  <c r="CU83" i="4"/>
  <c r="CN83" i="4"/>
  <c r="CR83" i="4"/>
  <c r="CV83" i="4"/>
  <c r="CS83" i="4"/>
  <c r="CO83" i="4"/>
  <c r="BB79" i="4"/>
  <c r="CL79" i="4"/>
  <c r="CP79" i="4"/>
  <c r="CT79" i="4"/>
  <c r="CQ79" i="4"/>
  <c r="CU79" i="4"/>
  <c r="CN79" i="4"/>
  <c r="CR79" i="4"/>
  <c r="CV79" i="4"/>
  <c r="CO79" i="4"/>
  <c r="CS79" i="4"/>
  <c r="BB71" i="4"/>
  <c r="CL71" i="4"/>
  <c r="CP71" i="4"/>
  <c r="CT71" i="4"/>
  <c r="CQ71" i="4"/>
  <c r="CU71" i="4"/>
  <c r="CN71" i="4"/>
  <c r="CR71" i="4"/>
  <c r="CV71" i="4"/>
  <c r="CO71" i="4"/>
  <c r="CS71" i="4"/>
  <c r="BB55" i="4"/>
  <c r="CL55" i="4"/>
  <c r="CP55" i="4"/>
  <c r="CT55" i="4"/>
  <c r="CQ55" i="4"/>
  <c r="CU55" i="4"/>
  <c r="CR55" i="4"/>
  <c r="CS55" i="4"/>
  <c r="CN55" i="4"/>
  <c r="CV55" i="4"/>
  <c r="CO55" i="4"/>
  <c r="BB47" i="4"/>
  <c r="CL47" i="4"/>
  <c r="CP47" i="4"/>
  <c r="CT47" i="4"/>
  <c r="CQ47" i="4"/>
  <c r="CU47" i="4"/>
  <c r="CR47" i="4"/>
  <c r="CS47" i="4"/>
  <c r="CN47" i="4"/>
  <c r="CV47" i="4"/>
  <c r="CO47" i="4"/>
  <c r="BB43" i="4"/>
  <c r="CL43" i="4"/>
  <c r="CP43" i="4"/>
  <c r="CT43" i="4"/>
  <c r="CQ43" i="4"/>
  <c r="CU43" i="4"/>
  <c r="CN43" i="4"/>
  <c r="CV43" i="4"/>
  <c r="CO43" i="4"/>
  <c r="CR43" i="4"/>
  <c r="CS43" i="4"/>
  <c r="BB39" i="4"/>
  <c r="CL39" i="4"/>
  <c r="CP39" i="4"/>
  <c r="CT39" i="4"/>
  <c r="CQ39" i="4"/>
  <c r="CU39" i="4"/>
  <c r="CR39" i="4"/>
  <c r="CS39" i="4"/>
  <c r="CN39" i="4"/>
  <c r="CV39" i="4"/>
  <c r="CO39" i="4"/>
  <c r="BB17" i="4"/>
  <c r="CL17" i="4"/>
  <c r="CP17" i="4"/>
  <c r="CT17" i="4"/>
  <c r="CQ17" i="4"/>
  <c r="CU17" i="4"/>
  <c r="CN17" i="4"/>
  <c r="CR17" i="4"/>
  <c r="CV17" i="4"/>
  <c r="CO17" i="4"/>
  <c r="CS17" i="4"/>
  <c r="BB13" i="4"/>
  <c r="CL13" i="4"/>
  <c r="CP13" i="4"/>
  <c r="CT13" i="4"/>
  <c r="CQ13" i="4"/>
  <c r="CU13" i="4"/>
  <c r="CN13" i="4"/>
  <c r="CR13" i="4"/>
  <c r="CV13" i="4"/>
  <c r="CO13" i="4"/>
  <c r="CS13" i="4"/>
  <c r="BB9" i="4"/>
  <c r="CL9" i="4"/>
  <c r="CP9" i="4"/>
  <c r="CT9" i="4"/>
  <c r="CQ9" i="4"/>
  <c r="CU9" i="4"/>
  <c r="CN9" i="4"/>
  <c r="CR9" i="4"/>
  <c r="CV9" i="4"/>
  <c r="CS9" i="4"/>
  <c r="CO9" i="4"/>
  <c r="BB5" i="4"/>
  <c r="CL5" i="4"/>
  <c r="CP5" i="4"/>
  <c r="CT5" i="4"/>
  <c r="CQ5" i="4"/>
  <c r="CU5" i="4"/>
  <c r="CN5" i="4"/>
  <c r="CR5" i="4"/>
  <c r="CV5" i="4"/>
  <c r="CO5" i="4"/>
  <c r="CS5" i="4"/>
  <c r="BB501" i="4"/>
  <c r="CO501" i="4"/>
  <c r="CS501" i="4"/>
  <c r="CP501" i="4"/>
  <c r="CN501" i="4"/>
  <c r="CV501" i="4"/>
  <c r="CL501" i="4"/>
  <c r="CT501" i="4"/>
  <c r="CQ501" i="4"/>
  <c r="CU501" i="4"/>
  <c r="CR501" i="4"/>
  <c r="BB497" i="4"/>
  <c r="CO497" i="4"/>
  <c r="CS497" i="4"/>
  <c r="CP497" i="4"/>
  <c r="CR497" i="4"/>
  <c r="CL497" i="4"/>
  <c r="CT497" i="4"/>
  <c r="CQ497" i="4"/>
  <c r="CU497" i="4"/>
  <c r="CN497" i="4"/>
  <c r="CV497" i="4"/>
  <c r="BB493" i="4"/>
  <c r="CO493" i="4"/>
  <c r="CS493" i="4"/>
  <c r="CN493" i="4"/>
  <c r="CV493" i="4"/>
  <c r="CL493" i="4"/>
  <c r="CP493" i="4"/>
  <c r="CT493" i="4"/>
  <c r="CQ493" i="4"/>
  <c r="CU493" i="4"/>
  <c r="CR493" i="4"/>
  <c r="BB489" i="4"/>
  <c r="CO489" i="4"/>
  <c r="CS489" i="4"/>
  <c r="CR489" i="4"/>
  <c r="CL489" i="4"/>
  <c r="CP489" i="4"/>
  <c r="CT489" i="4"/>
  <c r="CQ489" i="4"/>
  <c r="CU489" i="4"/>
  <c r="CN489" i="4"/>
  <c r="CV489" i="4"/>
  <c r="BB485" i="4"/>
  <c r="CO485" i="4"/>
  <c r="CS485" i="4"/>
  <c r="CN485" i="4"/>
  <c r="CV485" i="4"/>
  <c r="CL485" i="4"/>
  <c r="CP485" i="4"/>
  <c r="CT485" i="4"/>
  <c r="CQ485" i="4"/>
  <c r="CU485" i="4"/>
  <c r="CR485" i="4"/>
  <c r="BB481" i="4"/>
  <c r="CO481" i="4"/>
  <c r="CS481" i="4"/>
  <c r="CR481" i="4"/>
  <c r="CL481" i="4"/>
  <c r="CP481" i="4"/>
  <c r="CT481" i="4"/>
  <c r="CQ481" i="4"/>
  <c r="CU481" i="4"/>
  <c r="CN481" i="4"/>
  <c r="CV481" i="4"/>
  <c r="BB477" i="4"/>
  <c r="CO477" i="4"/>
  <c r="CS477" i="4"/>
  <c r="CN477" i="4"/>
  <c r="CV477" i="4"/>
  <c r="CL477" i="4"/>
  <c r="CP477" i="4"/>
  <c r="CT477" i="4"/>
  <c r="CQ477" i="4"/>
  <c r="CU477" i="4"/>
  <c r="CR477" i="4"/>
  <c r="BB473" i="4"/>
  <c r="CO473" i="4"/>
  <c r="CS473" i="4"/>
  <c r="CR473" i="4"/>
  <c r="CL473" i="4"/>
  <c r="CP473" i="4"/>
  <c r="CT473" i="4"/>
  <c r="CQ473" i="4"/>
  <c r="CU473" i="4"/>
  <c r="CN473" i="4"/>
  <c r="CV473" i="4"/>
  <c r="BB469" i="4"/>
  <c r="CO469" i="4"/>
  <c r="CS469" i="4"/>
  <c r="CN469" i="4"/>
  <c r="CV469" i="4"/>
  <c r="CL469" i="4"/>
  <c r="CP469" i="4"/>
  <c r="CT469" i="4"/>
  <c r="CQ469" i="4"/>
  <c r="CU469" i="4"/>
  <c r="CR469" i="4"/>
  <c r="BB465" i="4"/>
  <c r="CO465" i="4"/>
  <c r="CS465" i="4"/>
  <c r="CR465" i="4"/>
  <c r="CL465" i="4"/>
  <c r="CP465" i="4"/>
  <c r="CT465" i="4"/>
  <c r="CQ465" i="4"/>
  <c r="CU465" i="4"/>
  <c r="CN465" i="4"/>
  <c r="CV465" i="4"/>
  <c r="BB461" i="4"/>
  <c r="CO461" i="4"/>
  <c r="CS461" i="4"/>
  <c r="CN461" i="4"/>
  <c r="CV461" i="4"/>
  <c r="CL461" i="4"/>
  <c r="CP461" i="4"/>
  <c r="CT461" i="4"/>
  <c r="CQ461" i="4"/>
  <c r="CU461" i="4"/>
  <c r="CR461" i="4"/>
  <c r="BB457" i="4"/>
  <c r="CO457" i="4"/>
  <c r="CS457" i="4"/>
  <c r="CR457" i="4"/>
  <c r="CL457" i="4"/>
  <c r="CP457" i="4"/>
  <c r="CT457" i="4"/>
  <c r="CQ457" i="4"/>
  <c r="CU457" i="4"/>
  <c r="CN457" i="4"/>
  <c r="CV457" i="4"/>
  <c r="BB453" i="4"/>
  <c r="CO453" i="4"/>
  <c r="CS453" i="4"/>
  <c r="CN453" i="4"/>
  <c r="CV453" i="4"/>
  <c r="CL453" i="4"/>
  <c r="CP453" i="4"/>
  <c r="CT453" i="4"/>
  <c r="CQ453" i="4"/>
  <c r="CU453" i="4"/>
  <c r="CR453" i="4"/>
  <c r="BB449" i="4"/>
  <c r="CO449" i="4"/>
  <c r="CS449" i="4"/>
  <c r="CR449" i="4"/>
  <c r="CV449" i="4"/>
  <c r="CL449" i="4"/>
  <c r="CP449" i="4"/>
  <c r="CT449" i="4"/>
  <c r="CQ449" i="4"/>
  <c r="CU449" i="4"/>
  <c r="CN449" i="4"/>
  <c r="BB445" i="4"/>
  <c r="CO445" i="4"/>
  <c r="CS445" i="4"/>
  <c r="CV445" i="4"/>
  <c r="CL445" i="4"/>
  <c r="CP445" i="4"/>
  <c r="CT445" i="4"/>
  <c r="CR445" i="4"/>
  <c r="CQ445" i="4"/>
  <c r="CU445" i="4"/>
  <c r="CN445" i="4"/>
  <c r="BB441" i="4"/>
  <c r="CO441" i="4"/>
  <c r="CS441" i="4"/>
  <c r="CN441" i="4"/>
  <c r="CV441" i="4"/>
  <c r="CL441" i="4"/>
  <c r="CP441" i="4"/>
  <c r="CT441" i="4"/>
  <c r="CQ441" i="4"/>
  <c r="CU441" i="4"/>
  <c r="CR441" i="4"/>
  <c r="BB437" i="4"/>
  <c r="CO437" i="4"/>
  <c r="CS437" i="4"/>
  <c r="CN437" i="4"/>
  <c r="CL437" i="4"/>
  <c r="CP437" i="4"/>
  <c r="CT437" i="4"/>
  <c r="CV437" i="4"/>
  <c r="CQ437" i="4"/>
  <c r="CU437" i="4"/>
  <c r="CR437" i="4"/>
  <c r="BB433" i="4"/>
  <c r="CO433" i="4"/>
  <c r="CS433" i="4"/>
  <c r="CN433" i="4"/>
  <c r="CL433" i="4"/>
  <c r="CP433" i="4"/>
  <c r="CT433" i="4"/>
  <c r="CR433" i="4"/>
  <c r="CQ433" i="4"/>
  <c r="CU433" i="4"/>
  <c r="CV433" i="4"/>
  <c r="BB429" i="4"/>
  <c r="CO429" i="4"/>
  <c r="CS429" i="4"/>
  <c r="CN429" i="4"/>
  <c r="CL429" i="4"/>
  <c r="CP429" i="4"/>
  <c r="CT429" i="4"/>
  <c r="CR429" i="4"/>
  <c r="CQ429" i="4"/>
  <c r="CU429" i="4"/>
  <c r="CV429" i="4"/>
  <c r="BB425" i="4"/>
  <c r="CO425" i="4"/>
  <c r="CS425" i="4"/>
  <c r="CN425" i="4"/>
  <c r="CL425" i="4"/>
  <c r="CP425" i="4"/>
  <c r="CT425" i="4"/>
  <c r="CV425" i="4"/>
  <c r="CQ425" i="4"/>
  <c r="CU425" i="4"/>
  <c r="CR425" i="4"/>
  <c r="BB421" i="4"/>
  <c r="CQ421" i="4"/>
  <c r="CU421" i="4"/>
  <c r="CO421" i="4"/>
  <c r="CS421" i="4"/>
  <c r="CP421" i="4"/>
  <c r="CV421" i="4"/>
  <c r="CR421" i="4"/>
  <c r="CL421" i="4"/>
  <c r="CT421" i="4"/>
  <c r="CN421" i="4"/>
  <c r="BB417" i="4"/>
  <c r="CQ417" i="4"/>
  <c r="CU417" i="4"/>
  <c r="CO417" i="4"/>
  <c r="CS417" i="4"/>
  <c r="CL417" i="4"/>
  <c r="CT417" i="4"/>
  <c r="CN417" i="4"/>
  <c r="CV417" i="4"/>
  <c r="CR417" i="4"/>
  <c r="CP417" i="4"/>
  <c r="BB413" i="4"/>
  <c r="CQ413" i="4"/>
  <c r="CU413" i="4"/>
  <c r="CN413" i="4"/>
  <c r="CR413" i="4"/>
  <c r="CV413" i="4"/>
  <c r="CO413" i="4"/>
  <c r="CS413" i="4"/>
  <c r="CL413" i="4"/>
  <c r="CT413" i="4"/>
  <c r="CP413" i="4"/>
  <c r="BB409" i="4"/>
  <c r="CQ409" i="4"/>
  <c r="CU409" i="4"/>
  <c r="CN409" i="4"/>
  <c r="CR409" i="4"/>
  <c r="CV409" i="4"/>
  <c r="CO409" i="4"/>
  <c r="CS409" i="4"/>
  <c r="CT409" i="4"/>
  <c r="CP409" i="4"/>
  <c r="CL409" i="4"/>
  <c r="BB405" i="4"/>
  <c r="CQ405" i="4"/>
  <c r="CU405" i="4"/>
  <c r="CN405" i="4"/>
  <c r="CR405" i="4"/>
  <c r="CV405" i="4"/>
  <c r="CO405" i="4"/>
  <c r="CS405" i="4"/>
  <c r="CP405" i="4"/>
  <c r="CL405" i="4"/>
  <c r="CT405" i="4"/>
  <c r="BB401" i="4"/>
  <c r="CQ401" i="4"/>
  <c r="CU401" i="4"/>
  <c r="CN401" i="4"/>
  <c r="CR401" i="4"/>
  <c r="CV401" i="4"/>
  <c r="CO401" i="4"/>
  <c r="CS401" i="4"/>
  <c r="CL401" i="4"/>
  <c r="CP401" i="4"/>
  <c r="CT401" i="4"/>
  <c r="BB397" i="4"/>
  <c r="CQ397" i="4"/>
  <c r="CU397" i="4"/>
  <c r="CN397" i="4"/>
  <c r="CR397" i="4"/>
  <c r="CV397" i="4"/>
  <c r="CO397" i="4"/>
  <c r="CS397" i="4"/>
  <c r="CL397" i="4"/>
  <c r="CT397" i="4"/>
  <c r="CP397" i="4"/>
  <c r="BB393" i="4"/>
  <c r="CQ393" i="4"/>
  <c r="CU393" i="4"/>
  <c r="CN393" i="4"/>
  <c r="CR393" i="4"/>
  <c r="CV393" i="4"/>
  <c r="CO393" i="4"/>
  <c r="CS393" i="4"/>
  <c r="CT393" i="4"/>
  <c r="CP393" i="4"/>
  <c r="CL393" i="4"/>
  <c r="BB389" i="4"/>
  <c r="CQ389" i="4"/>
  <c r="CU389" i="4"/>
  <c r="CN389" i="4"/>
  <c r="CR389" i="4"/>
  <c r="CV389" i="4"/>
  <c r="CO389" i="4"/>
  <c r="CS389" i="4"/>
  <c r="CP389" i="4"/>
  <c r="CL389" i="4"/>
  <c r="CT389" i="4"/>
  <c r="BB385" i="4"/>
  <c r="CQ385" i="4"/>
  <c r="CU385" i="4"/>
  <c r="CN385" i="4"/>
  <c r="CR385" i="4"/>
  <c r="CV385" i="4"/>
  <c r="CO385" i="4"/>
  <c r="CS385" i="4"/>
  <c r="CL385" i="4"/>
  <c r="CP385" i="4"/>
  <c r="CT385" i="4"/>
  <c r="BB381" i="4"/>
  <c r="CQ381" i="4"/>
  <c r="CU381" i="4"/>
  <c r="CN381" i="4"/>
  <c r="CR381" i="4"/>
  <c r="CV381" i="4"/>
  <c r="CO381" i="4"/>
  <c r="CS381" i="4"/>
  <c r="CT381" i="4"/>
  <c r="CL381" i="4"/>
  <c r="CP381" i="4"/>
  <c r="BB377" i="4"/>
  <c r="CQ377" i="4"/>
  <c r="CU377" i="4"/>
  <c r="CN377" i="4"/>
  <c r="CR377" i="4"/>
  <c r="CV377" i="4"/>
  <c r="CO377" i="4"/>
  <c r="CS377" i="4"/>
  <c r="CT377" i="4"/>
  <c r="CL377" i="4"/>
  <c r="CP377" i="4"/>
  <c r="BB373" i="4"/>
  <c r="CQ373" i="4"/>
  <c r="CU373" i="4"/>
  <c r="CN373" i="4"/>
  <c r="CR373" i="4"/>
  <c r="CV373" i="4"/>
  <c r="CO373" i="4"/>
  <c r="CS373" i="4"/>
  <c r="CP373" i="4"/>
  <c r="CL373" i="4"/>
  <c r="CT373" i="4"/>
  <c r="BB369" i="4"/>
  <c r="CQ369" i="4"/>
  <c r="CU369" i="4"/>
  <c r="CN369" i="4"/>
  <c r="CR369" i="4"/>
  <c r="CV369" i="4"/>
  <c r="CO369" i="4"/>
  <c r="CS369" i="4"/>
  <c r="CL369" i="4"/>
  <c r="CP369" i="4"/>
  <c r="CT369" i="4"/>
  <c r="BB365" i="4"/>
  <c r="CQ365" i="4"/>
  <c r="CU365" i="4"/>
  <c r="CN365" i="4"/>
  <c r="CR365" i="4"/>
  <c r="CV365" i="4"/>
  <c r="CO365" i="4"/>
  <c r="CS365" i="4"/>
  <c r="CT365" i="4"/>
  <c r="CL365" i="4"/>
  <c r="CP365" i="4"/>
  <c r="BB361" i="4"/>
  <c r="CQ361" i="4"/>
  <c r="CU361" i="4"/>
  <c r="CN361" i="4"/>
  <c r="CR361" i="4"/>
  <c r="CV361" i="4"/>
  <c r="CO361" i="4"/>
  <c r="CS361" i="4"/>
  <c r="CT361" i="4"/>
  <c r="CL361" i="4"/>
  <c r="CP361" i="4"/>
  <c r="BB357" i="4"/>
  <c r="CQ357" i="4"/>
  <c r="CU357" i="4"/>
  <c r="CN357" i="4"/>
  <c r="CR357" i="4"/>
  <c r="CV357" i="4"/>
  <c r="CO357" i="4"/>
  <c r="CS357" i="4"/>
  <c r="CP357" i="4"/>
  <c r="CT357" i="4"/>
  <c r="CL357" i="4"/>
  <c r="BB353" i="4"/>
  <c r="CQ353" i="4"/>
  <c r="CU353" i="4"/>
  <c r="CN353" i="4"/>
  <c r="CR353" i="4"/>
  <c r="CV353" i="4"/>
  <c r="CO353" i="4"/>
  <c r="CS353" i="4"/>
  <c r="CL353" i="4"/>
  <c r="CP353" i="4"/>
  <c r="CT353" i="4"/>
  <c r="BB349" i="4"/>
  <c r="CQ349" i="4"/>
  <c r="CU349" i="4"/>
  <c r="CN349" i="4"/>
  <c r="CR349" i="4"/>
  <c r="CV349" i="4"/>
  <c r="CO349" i="4"/>
  <c r="CS349" i="4"/>
  <c r="CL349" i="4"/>
  <c r="CT349" i="4"/>
  <c r="CP349" i="4"/>
  <c r="BB345" i="4"/>
  <c r="CQ345" i="4"/>
  <c r="CU345" i="4"/>
  <c r="CN345" i="4"/>
  <c r="CR345" i="4"/>
  <c r="CV345" i="4"/>
  <c r="CO345" i="4"/>
  <c r="CS345" i="4"/>
  <c r="CT345" i="4"/>
  <c r="CP345" i="4"/>
  <c r="CL345" i="4"/>
  <c r="BB341" i="4"/>
  <c r="CQ341" i="4"/>
  <c r="CU341" i="4"/>
  <c r="CN341" i="4"/>
  <c r="CR341" i="4"/>
  <c r="CV341" i="4"/>
  <c r="CO341" i="4"/>
  <c r="CS341" i="4"/>
  <c r="CP341" i="4"/>
  <c r="CT341" i="4"/>
  <c r="CL341" i="4"/>
  <c r="BB337" i="4"/>
  <c r="CQ337" i="4"/>
  <c r="CU337" i="4"/>
  <c r="CN337" i="4"/>
  <c r="CR337" i="4"/>
  <c r="CV337" i="4"/>
  <c r="CO337" i="4"/>
  <c r="CS337" i="4"/>
  <c r="CL337" i="4"/>
  <c r="CP337" i="4"/>
  <c r="CT337" i="4"/>
  <c r="BB333" i="4"/>
  <c r="CQ333" i="4"/>
  <c r="CU333" i="4"/>
  <c r="CN333" i="4"/>
  <c r="CR333" i="4"/>
  <c r="CV333" i="4"/>
  <c r="CO333" i="4"/>
  <c r="CS333" i="4"/>
  <c r="CL333" i="4"/>
  <c r="CP333" i="4"/>
  <c r="CT333" i="4"/>
  <c r="BB329" i="4"/>
  <c r="CN329" i="4"/>
  <c r="CR329" i="4"/>
  <c r="CV329" i="4"/>
  <c r="CO329" i="4"/>
  <c r="CS329" i="4"/>
  <c r="CL329" i="4"/>
  <c r="CP329" i="4"/>
  <c r="CT329" i="4"/>
  <c r="CU329" i="4"/>
  <c r="CQ329" i="4"/>
  <c r="BB325" i="4"/>
  <c r="CN325" i="4"/>
  <c r="CR325" i="4"/>
  <c r="CV325" i="4"/>
  <c r="CO325" i="4"/>
  <c r="CS325" i="4"/>
  <c r="CL325" i="4"/>
  <c r="CP325" i="4"/>
  <c r="CT325" i="4"/>
  <c r="CQ325" i="4"/>
  <c r="CU325" i="4"/>
  <c r="BB321" i="4"/>
  <c r="CN321" i="4"/>
  <c r="CR321" i="4"/>
  <c r="CV321" i="4"/>
  <c r="CO321" i="4"/>
  <c r="CS321" i="4"/>
  <c r="CL321" i="4"/>
  <c r="CP321" i="4"/>
  <c r="CT321" i="4"/>
  <c r="CQ321" i="4"/>
  <c r="CU321" i="4"/>
  <c r="BB317" i="4"/>
  <c r="CN317" i="4"/>
  <c r="CR317" i="4"/>
  <c r="CV317" i="4"/>
  <c r="CO317" i="4"/>
  <c r="CS317" i="4"/>
  <c r="CL317" i="4"/>
  <c r="CP317" i="4"/>
  <c r="CT317" i="4"/>
  <c r="CQ317" i="4"/>
  <c r="CU317" i="4"/>
  <c r="BB313" i="4"/>
  <c r="CN313" i="4"/>
  <c r="CR313" i="4"/>
  <c r="CV313" i="4"/>
  <c r="CO313" i="4"/>
  <c r="CS313" i="4"/>
  <c r="CL313" i="4"/>
  <c r="CP313" i="4"/>
  <c r="CT313" i="4"/>
  <c r="CU313" i="4"/>
  <c r="CQ313" i="4"/>
  <c r="BB309" i="4"/>
  <c r="CN309" i="4"/>
  <c r="CR309" i="4"/>
  <c r="CV309" i="4"/>
  <c r="CO309" i="4"/>
  <c r="CS309" i="4"/>
  <c r="CL309" i="4"/>
  <c r="CP309" i="4"/>
  <c r="CT309" i="4"/>
  <c r="CQ309" i="4"/>
  <c r="CU309" i="4"/>
  <c r="BB305" i="4"/>
  <c r="CN305" i="4"/>
  <c r="CR305" i="4"/>
  <c r="CV305" i="4"/>
  <c r="CO305" i="4"/>
  <c r="CS305" i="4"/>
  <c r="CL305" i="4"/>
  <c r="CP305" i="4"/>
  <c r="CT305" i="4"/>
  <c r="CQ305" i="4"/>
  <c r="CU305" i="4"/>
  <c r="BB301" i="4"/>
  <c r="CN301" i="4"/>
  <c r="CR301" i="4"/>
  <c r="CV301" i="4"/>
  <c r="CO301" i="4"/>
  <c r="CS301" i="4"/>
  <c r="CL301" i="4"/>
  <c r="CP301" i="4"/>
  <c r="CT301" i="4"/>
  <c r="CQ301" i="4"/>
  <c r="CU301" i="4"/>
  <c r="BB297" i="4"/>
  <c r="CN297" i="4"/>
  <c r="CR297" i="4"/>
  <c r="CV297" i="4"/>
  <c r="CO297" i="4"/>
  <c r="CS297" i="4"/>
  <c r="CL297" i="4"/>
  <c r="CP297" i="4"/>
  <c r="CT297" i="4"/>
  <c r="CU297" i="4"/>
  <c r="CQ297" i="4"/>
  <c r="BB293" i="4"/>
  <c r="CN293" i="4"/>
  <c r="CR293" i="4"/>
  <c r="CV293" i="4"/>
  <c r="CO293" i="4"/>
  <c r="CS293" i="4"/>
  <c r="CL293" i="4"/>
  <c r="CP293" i="4"/>
  <c r="CT293" i="4"/>
  <c r="CQ293" i="4"/>
  <c r="CU293" i="4"/>
  <c r="BB289" i="4"/>
  <c r="CN289" i="4"/>
  <c r="CR289" i="4"/>
  <c r="CV289" i="4"/>
  <c r="CO289" i="4"/>
  <c r="CS289" i="4"/>
  <c r="CL289" i="4"/>
  <c r="CP289" i="4"/>
  <c r="CT289" i="4"/>
  <c r="CQ289" i="4"/>
  <c r="CU289" i="4"/>
  <c r="BB285" i="4"/>
  <c r="CN285" i="4"/>
  <c r="CR285" i="4"/>
  <c r="CV285" i="4"/>
  <c r="CO285" i="4"/>
  <c r="CS285" i="4"/>
  <c r="CL285" i="4"/>
  <c r="CP285" i="4"/>
  <c r="CT285" i="4"/>
  <c r="CQ285" i="4"/>
  <c r="CU285" i="4"/>
  <c r="BB281" i="4"/>
  <c r="CN281" i="4"/>
  <c r="CR281" i="4"/>
  <c r="CV281" i="4"/>
  <c r="CO281" i="4"/>
  <c r="CS281" i="4"/>
  <c r="CL281" i="4"/>
  <c r="CP281" i="4"/>
  <c r="CT281" i="4"/>
  <c r="CU281" i="4"/>
  <c r="CQ281" i="4"/>
  <c r="BB277" i="4"/>
  <c r="CN277" i="4"/>
  <c r="CR277" i="4"/>
  <c r="CV277" i="4"/>
  <c r="CO277" i="4"/>
  <c r="CS277" i="4"/>
  <c r="CL277" i="4"/>
  <c r="CP277" i="4"/>
  <c r="CT277" i="4"/>
  <c r="CQ277" i="4"/>
  <c r="CU277" i="4"/>
  <c r="BB273" i="4"/>
  <c r="CN273" i="4"/>
  <c r="CR273" i="4"/>
  <c r="CV273" i="4"/>
  <c r="CO273" i="4"/>
  <c r="CS273" i="4"/>
  <c r="CL273" i="4"/>
  <c r="CP273" i="4"/>
  <c r="CT273" i="4"/>
  <c r="CQ273" i="4"/>
  <c r="CU273" i="4"/>
  <c r="BB269" i="4"/>
  <c r="CN269" i="4"/>
  <c r="CR269" i="4"/>
  <c r="CV269" i="4"/>
  <c r="CO269" i="4"/>
  <c r="CS269" i="4"/>
  <c r="CL269" i="4"/>
  <c r="CP269" i="4"/>
  <c r="CT269" i="4"/>
  <c r="CQ269" i="4"/>
  <c r="CU269" i="4"/>
  <c r="BB265" i="4"/>
  <c r="CN265" i="4"/>
  <c r="CR265" i="4"/>
  <c r="CV265" i="4"/>
  <c r="CO265" i="4"/>
  <c r="CS265" i="4"/>
  <c r="CL265" i="4"/>
  <c r="CP265" i="4"/>
  <c r="CT265" i="4"/>
  <c r="CU265" i="4"/>
  <c r="CQ265" i="4"/>
  <c r="BB261" i="4"/>
  <c r="CN261" i="4"/>
  <c r="CR261" i="4"/>
  <c r="CV261" i="4"/>
  <c r="CO261" i="4"/>
  <c r="CS261" i="4"/>
  <c r="CL261" i="4"/>
  <c r="CP261" i="4"/>
  <c r="CT261" i="4"/>
  <c r="CQ261" i="4"/>
  <c r="CU261" i="4"/>
  <c r="BB257" i="4"/>
  <c r="CN257" i="4"/>
  <c r="CR257" i="4"/>
  <c r="CV257" i="4"/>
  <c r="CO257" i="4"/>
  <c r="CS257" i="4"/>
  <c r="CL257" i="4"/>
  <c r="CP257" i="4"/>
  <c r="CT257" i="4"/>
  <c r="CQ257" i="4"/>
  <c r="CU257" i="4"/>
  <c r="BB253" i="4"/>
  <c r="CN253" i="4"/>
  <c r="CR253" i="4"/>
  <c r="CV253" i="4"/>
  <c r="CO253" i="4"/>
  <c r="CS253" i="4"/>
  <c r="CL253" i="4"/>
  <c r="CP253" i="4"/>
  <c r="CT253" i="4"/>
  <c r="CQ253" i="4"/>
  <c r="CU253" i="4"/>
  <c r="BB249" i="4"/>
  <c r="CN249" i="4"/>
  <c r="CR249" i="4"/>
  <c r="CV249" i="4"/>
  <c r="CO249" i="4"/>
  <c r="CS249" i="4"/>
  <c r="CL249" i="4"/>
  <c r="CP249" i="4"/>
  <c r="CT249" i="4"/>
  <c r="CU249" i="4"/>
  <c r="CQ249" i="4"/>
  <c r="BB245" i="4"/>
  <c r="CN245" i="4"/>
  <c r="CR245" i="4"/>
  <c r="CV245" i="4"/>
  <c r="CO245" i="4"/>
  <c r="CS245" i="4"/>
  <c r="CL245" i="4"/>
  <c r="CP245" i="4"/>
  <c r="CT245" i="4"/>
  <c r="CQ245" i="4"/>
  <c r="CU245" i="4"/>
  <c r="BB241" i="4"/>
  <c r="CN241" i="4"/>
  <c r="CR241" i="4"/>
  <c r="CV241" i="4"/>
  <c r="CO241" i="4"/>
  <c r="CS241" i="4"/>
  <c r="CL241" i="4"/>
  <c r="CP241" i="4"/>
  <c r="CT241" i="4"/>
  <c r="CQ241" i="4"/>
  <c r="CU241" i="4"/>
  <c r="BB237" i="4"/>
  <c r="CN237" i="4"/>
  <c r="CR237" i="4"/>
  <c r="CV237" i="4"/>
  <c r="CO237" i="4"/>
  <c r="CS237" i="4"/>
  <c r="CL237" i="4"/>
  <c r="CP237" i="4"/>
  <c r="CT237" i="4"/>
  <c r="CQ237" i="4"/>
  <c r="CU237" i="4"/>
  <c r="BB233" i="4"/>
  <c r="CN233" i="4"/>
  <c r="CR233" i="4"/>
  <c r="CV233" i="4"/>
  <c r="CO233" i="4"/>
  <c r="CS233" i="4"/>
  <c r="CL233" i="4"/>
  <c r="CP233" i="4"/>
  <c r="CT233" i="4"/>
  <c r="CU233" i="4"/>
  <c r="CQ233" i="4"/>
  <c r="BB229" i="4"/>
  <c r="CN229" i="4"/>
  <c r="CR229" i="4"/>
  <c r="CV229" i="4"/>
  <c r="CO229" i="4"/>
  <c r="CS229" i="4"/>
  <c r="CL229" i="4"/>
  <c r="CP229" i="4"/>
  <c r="CT229" i="4"/>
  <c r="CQ229" i="4"/>
  <c r="CU229" i="4"/>
  <c r="BB225" i="4"/>
  <c r="CN225" i="4"/>
  <c r="CR225" i="4"/>
  <c r="CV225" i="4"/>
  <c r="CO225" i="4"/>
  <c r="CS225" i="4"/>
  <c r="CL225" i="4"/>
  <c r="CP225" i="4"/>
  <c r="CT225" i="4"/>
  <c r="CQ225" i="4"/>
  <c r="CU225" i="4"/>
  <c r="BB221" i="4"/>
  <c r="CN221" i="4"/>
  <c r="CO221" i="4"/>
  <c r="CS221" i="4"/>
  <c r="CL221" i="4"/>
  <c r="CP221" i="4"/>
  <c r="CT221" i="4"/>
  <c r="CV221" i="4"/>
  <c r="CQ221" i="4"/>
  <c r="CR221" i="4"/>
  <c r="CU221" i="4"/>
  <c r="BB217" i="4"/>
  <c r="CN217" i="4"/>
  <c r="CR217" i="4"/>
  <c r="CV217" i="4"/>
  <c r="CO217" i="4"/>
  <c r="CS217" i="4"/>
  <c r="CL217" i="4"/>
  <c r="CP217" i="4"/>
  <c r="CT217" i="4"/>
  <c r="CQ217" i="4"/>
  <c r="CU217" i="4"/>
  <c r="BB213" i="4"/>
  <c r="CN213" i="4"/>
  <c r="CR213" i="4"/>
  <c r="CV213" i="4"/>
  <c r="CO213" i="4"/>
  <c r="CS213" i="4"/>
  <c r="CL213" i="4"/>
  <c r="CP213" i="4"/>
  <c r="CT213" i="4"/>
  <c r="CU213" i="4"/>
  <c r="CQ213" i="4"/>
  <c r="BB209" i="4"/>
  <c r="CN209" i="4"/>
  <c r="CR209" i="4"/>
  <c r="CV209" i="4"/>
  <c r="CO209" i="4"/>
  <c r="CS209" i="4"/>
  <c r="CL209" i="4"/>
  <c r="CP209" i="4"/>
  <c r="CT209" i="4"/>
  <c r="CQ209" i="4"/>
  <c r="CU209" i="4"/>
  <c r="BB205" i="4"/>
  <c r="CN205" i="4"/>
  <c r="CR205" i="4"/>
  <c r="CV205" i="4"/>
  <c r="CO205" i="4"/>
  <c r="CS205" i="4"/>
  <c r="CL205" i="4"/>
  <c r="CP205" i="4"/>
  <c r="CT205" i="4"/>
  <c r="CQ205" i="4"/>
  <c r="CU205" i="4"/>
  <c r="BB201" i="4"/>
  <c r="CN201" i="4"/>
  <c r="CR201" i="4"/>
  <c r="CV201" i="4"/>
  <c r="CO201" i="4"/>
  <c r="CS201" i="4"/>
  <c r="CL201" i="4"/>
  <c r="CP201" i="4"/>
  <c r="CT201" i="4"/>
  <c r="CQ201" i="4"/>
  <c r="CU201" i="4"/>
  <c r="BB197" i="4"/>
  <c r="CN197" i="4"/>
  <c r="CR197" i="4"/>
  <c r="CV197" i="4"/>
  <c r="CO197" i="4"/>
  <c r="CS197" i="4"/>
  <c r="CL197" i="4"/>
  <c r="CP197" i="4"/>
  <c r="CT197" i="4"/>
  <c r="CU197" i="4"/>
  <c r="CQ197" i="4"/>
  <c r="BB193" i="4"/>
  <c r="CN193" i="4"/>
  <c r="CR193" i="4"/>
  <c r="CV193" i="4"/>
  <c r="CO193" i="4"/>
  <c r="CS193" i="4"/>
  <c r="CL193" i="4"/>
  <c r="CP193" i="4"/>
  <c r="CT193" i="4"/>
  <c r="CQ193" i="4"/>
  <c r="CU193" i="4"/>
  <c r="BB189" i="4"/>
  <c r="CN189" i="4"/>
  <c r="CR189" i="4"/>
  <c r="CV189" i="4"/>
  <c r="CO189" i="4"/>
  <c r="CS189" i="4"/>
  <c r="CL189" i="4"/>
  <c r="CP189" i="4"/>
  <c r="CT189" i="4"/>
  <c r="CQ189" i="4"/>
  <c r="CU189" i="4"/>
  <c r="BB185" i="4"/>
  <c r="CN185" i="4"/>
  <c r="CR185" i="4"/>
  <c r="CV185" i="4"/>
  <c r="CO185" i="4"/>
  <c r="CS185" i="4"/>
  <c r="CL185" i="4"/>
  <c r="CP185" i="4"/>
  <c r="CT185" i="4"/>
  <c r="CQ185" i="4"/>
  <c r="CU185" i="4"/>
  <c r="BB181" i="4"/>
  <c r="CN181" i="4"/>
  <c r="CR181" i="4"/>
  <c r="CV181" i="4"/>
  <c r="CO181" i="4"/>
  <c r="CS181" i="4"/>
  <c r="CL181" i="4"/>
  <c r="CP181" i="4"/>
  <c r="CT181" i="4"/>
  <c r="CU181" i="4"/>
  <c r="CQ181" i="4"/>
  <c r="BB177" i="4"/>
  <c r="CN177" i="4"/>
  <c r="CR177" i="4"/>
  <c r="CV177" i="4"/>
  <c r="CO177" i="4"/>
  <c r="CS177" i="4"/>
  <c r="CL177" i="4"/>
  <c r="CP177" i="4"/>
  <c r="CT177" i="4"/>
  <c r="CQ177" i="4"/>
  <c r="CU177" i="4"/>
  <c r="BB173" i="4"/>
  <c r="CO173" i="4"/>
  <c r="CS173" i="4"/>
  <c r="CL173" i="4"/>
  <c r="CP173" i="4"/>
  <c r="CT173" i="4"/>
  <c r="CQ173" i="4"/>
  <c r="CU173" i="4"/>
  <c r="CR173" i="4"/>
  <c r="CV173" i="4"/>
  <c r="CN173" i="4"/>
  <c r="BB169" i="4"/>
  <c r="CO169" i="4"/>
  <c r="CS169" i="4"/>
  <c r="CL169" i="4"/>
  <c r="CP169" i="4"/>
  <c r="CT169" i="4"/>
  <c r="CQ169" i="4"/>
  <c r="CU169" i="4"/>
  <c r="CN169" i="4"/>
  <c r="CR169" i="4"/>
  <c r="CV169" i="4"/>
  <c r="BB165" i="4"/>
  <c r="CO165" i="4"/>
  <c r="CS165" i="4"/>
  <c r="CL165" i="4"/>
  <c r="CP165" i="4"/>
  <c r="CT165" i="4"/>
  <c r="CQ165" i="4"/>
  <c r="CU165" i="4"/>
  <c r="CN165" i="4"/>
  <c r="CR165" i="4"/>
  <c r="CV165" i="4"/>
  <c r="BB161" i="4"/>
  <c r="CO161" i="4"/>
  <c r="CS161" i="4"/>
  <c r="CL161" i="4"/>
  <c r="CP161" i="4"/>
  <c r="CT161" i="4"/>
  <c r="CQ161" i="4"/>
  <c r="CU161" i="4"/>
  <c r="CV161" i="4"/>
  <c r="CN161" i="4"/>
  <c r="CR161" i="4"/>
  <c r="BB157" i="4"/>
  <c r="CO157" i="4"/>
  <c r="CS157" i="4"/>
  <c r="CL157" i="4"/>
  <c r="CP157" i="4"/>
  <c r="CT157" i="4"/>
  <c r="CQ157" i="4"/>
  <c r="CU157" i="4"/>
  <c r="CR157" i="4"/>
  <c r="CV157" i="4"/>
  <c r="CN157" i="4"/>
  <c r="BB153" i="4"/>
  <c r="CO153" i="4"/>
  <c r="CS153" i="4"/>
  <c r="CL153" i="4"/>
  <c r="CP153" i="4"/>
  <c r="CT153" i="4"/>
  <c r="CQ153" i="4"/>
  <c r="CU153" i="4"/>
  <c r="CN153" i="4"/>
  <c r="CR153" i="4"/>
  <c r="CV153" i="4"/>
  <c r="BB149" i="4"/>
  <c r="CO149" i="4"/>
  <c r="CS149" i="4"/>
  <c r="CL149" i="4"/>
  <c r="CP149" i="4"/>
  <c r="CT149" i="4"/>
  <c r="CQ149" i="4"/>
  <c r="CU149" i="4"/>
  <c r="CN149" i="4"/>
  <c r="CR149" i="4"/>
  <c r="CV149" i="4"/>
  <c r="BB145" i="4"/>
  <c r="CO145" i="4"/>
  <c r="CS145" i="4"/>
  <c r="CL145" i="4"/>
  <c r="CP145" i="4"/>
  <c r="CT145" i="4"/>
  <c r="CQ145" i="4"/>
  <c r="CU145" i="4"/>
  <c r="CV145" i="4"/>
  <c r="CN145" i="4"/>
  <c r="CR145" i="4"/>
  <c r="BB141" i="4"/>
  <c r="CO141" i="4"/>
  <c r="CS141" i="4"/>
  <c r="CL141" i="4"/>
  <c r="CP141" i="4"/>
  <c r="CT141" i="4"/>
  <c r="CQ141" i="4"/>
  <c r="CU141" i="4"/>
  <c r="CR141" i="4"/>
  <c r="CV141" i="4"/>
  <c r="CN141" i="4"/>
  <c r="BB137" i="4"/>
  <c r="CO137" i="4"/>
  <c r="CS137" i="4"/>
  <c r="CL137" i="4"/>
  <c r="CP137" i="4"/>
  <c r="CT137" i="4"/>
  <c r="CQ137" i="4"/>
  <c r="CU137" i="4"/>
  <c r="CN137" i="4"/>
  <c r="CR137" i="4"/>
  <c r="CV137" i="4"/>
  <c r="BB133" i="4"/>
  <c r="CO133" i="4"/>
  <c r="CS133" i="4"/>
  <c r="CL133" i="4"/>
  <c r="CP133" i="4"/>
  <c r="CT133" i="4"/>
  <c r="CQ133" i="4"/>
  <c r="CU133" i="4"/>
  <c r="CN133" i="4"/>
  <c r="CR133" i="4"/>
  <c r="CV133" i="4"/>
  <c r="BB129" i="4"/>
  <c r="CL129" i="4"/>
  <c r="CO129" i="4"/>
  <c r="CS129" i="4"/>
  <c r="CP129" i="4"/>
  <c r="CT129" i="4"/>
  <c r="CQ129" i="4"/>
  <c r="CU129" i="4"/>
  <c r="CV129" i="4"/>
  <c r="CN129" i="4"/>
  <c r="CR129" i="4"/>
  <c r="BB125" i="4"/>
  <c r="CN125" i="4"/>
  <c r="CR125" i="4"/>
  <c r="CV125" i="4"/>
  <c r="CO125" i="4"/>
  <c r="CS125" i="4"/>
  <c r="CL125" i="4"/>
  <c r="CP125" i="4"/>
  <c r="CT125" i="4"/>
  <c r="CU125" i="4"/>
  <c r="CQ125" i="4"/>
  <c r="BB121" i="4"/>
  <c r="CN121" i="4"/>
  <c r="CR121" i="4"/>
  <c r="CV121" i="4"/>
  <c r="CO121" i="4"/>
  <c r="CS121" i="4"/>
  <c r="CL121" i="4"/>
  <c r="CP121" i="4"/>
  <c r="CT121" i="4"/>
  <c r="CQ121" i="4"/>
  <c r="CU121" i="4"/>
  <c r="BB117" i="4"/>
  <c r="CN117" i="4"/>
  <c r="CR117" i="4"/>
  <c r="CV117" i="4"/>
  <c r="CO117" i="4"/>
  <c r="CS117" i="4"/>
  <c r="CL117" i="4"/>
  <c r="CP117" i="4"/>
  <c r="CT117" i="4"/>
  <c r="CQ117" i="4"/>
  <c r="CU117" i="4"/>
  <c r="BB113" i="4"/>
  <c r="CN113" i="4"/>
  <c r="CR113" i="4"/>
  <c r="CV113" i="4"/>
  <c r="CO113" i="4"/>
  <c r="CS113" i="4"/>
  <c r="CL113" i="4"/>
  <c r="CP113" i="4"/>
  <c r="CT113" i="4"/>
  <c r="CQ113" i="4"/>
  <c r="CU113" i="4"/>
  <c r="BB109" i="4"/>
  <c r="CN109" i="4"/>
  <c r="CR109" i="4"/>
  <c r="CV109" i="4"/>
  <c r="CO109" i="4"/>
  <c r="CS109" i="4"/>
  <c r="CL109" i="4"/>
  <c r="CP109" i="4"/>
  <c r="CT109" i="4"/>
  <c r="CU109" i="4"/>
  <c r="CQ109" i="4"/>
  <c r="BB105" i="4"/>
  <c r="CN105" i="4"/>
  <c r="CR105" i="4"/>
  <c r="CV105" i="4"/>
  <c r="CO105" i="4"/>
  <c r="CS105" i="4"/>
  <c r="CL105" i="4"/>
  <c r="CP105" i="4"/>
  <c r="CT105" i="4"/>
  <c r="CQ105" i="4"/>
  <c r="CU105" i="4"/>
  <c r="BB101" i="4"/>
  <c r="CN101" i="4"/>
  <c r="CR101" i="4"/>
  <c r="CV101" i="4"/>
  <c r="CO101" i="4"/>
  <c r="CS101" i="4"/>
  <c r="CL101" i="4"/>
  <c r="CP101" i="4"/>
  <c r="CT101" i="4"/>
  <c r="CQ101" i="4"/>
  <c r="CU101" i="4"/>
  <c r="BB97" i="4"/>
  <c r="CN97" i="4"/>
  <c r="CR97" i="4"/>
  <c r="CV97" i="4"/>
  <c r="CO97" i="4"/>
  <c r="CS97" i="4"/>
  <c r="CL97" i="4"/>
  <c r="CP97" i="4"/>
  <c r="CT97" i="4"/>
  <c r="CQ97" i="4"/>
  <c r="CU97" i="4"/>
  <c r="BB93" i="4"/>
  <c r="CN93" i="4"/>
  <c r="CR93" i="4"/>
  <c r="CV93" i="4"/>
  <c r="CO93" i="4"/>
  <c r="CS93" i="4"/>
  <c r="CL93" i="4"/>
  <c r="CP93" i="4"/>
  <c r="CT93" i="4"/>
  <c r="CU93" i="4"/>
  <c r="CQ93" i="4"/>
  <c r="BB89" i="4"/>
  <c r="CN89" i="4"/>
  <c r="CR89" i="4"/>
  <c r="CV89" i="4"/>
  <c r="CO89" i="4"/>
  <c r="CS89" i="4"/>
  <c r="CL89" i="4"/>
  <c r="CP89" i="4"/>
  <c r="CT89" i="4"/>
  <c r="CQ89" i="4"/>
  <c r="CU89" i="4"/>
  <c r="BB85" i="4"/>
  <c r="CN85" i="4"/>
  <c r="CR85" i="4"/>
  <c r="CV85" i="4"/>
  <c r="CO85" i="4"/>
  <c r="CS85" i="4"/>
  <c r="CL85" i="4"/>
  <c r="CP85" i="4"/>
  <c r="CT85" i="4"/>
  <c r="CQ85" i="4"/>
  <c r="CU85" i="4"/>
  <c r="BB81" i="4"/>
  <c r="CN81" i="4"/>
  <c r="CR81" i="4"/>
  <c r="CV81" i="4"/>
  <c r="CO81" i="4"/>
  <c r="CS81" i="4"/>
  <c r="CL81" i="4"/>
  <c r="CP81" i="4"/>
  <c r="CT81" i="4"/>
  <c r="CQ81" i="4"/>
  <c r="CU81" i="4"/>
  <c r="BB77" i="4"/>
  <c r="CN77" i="4"/>
  <c r="CR77" i="4"/>
  <c r="CV77" i="4"/>
  <c r="CO77" i="4"/>
  <c r="CS77" i="4"/>
  <c r="CL77" i="4"/>
  <c r="CP77" i="4"/>
  <c r="CT77" i="4"/>
  <c r="CU77" i="4"/>
  <c r="CQ77" i="4"/>
  <c r="BB73" i="4"/>
  <c r="CN73" i="4"/>
  <c r="CR73" i="4"/>
  <c r="CO73" i="4"/>
  <c r="CS73" i="4"/>
  <c r="CL73" i="4"/>
  <c r="CP73" i="4"/>
  <c r="CT73" i="4"/>
  <c r="CU73" i="4"/>
  <c r="CV73" i="4"/>
  <c r="CQ73" i="4"/>
  <c r="BB69" i="4"/>
  <c r="CN69" i="4"/>
  <c r="CR69" i="4"/>
  <c r="CV69" i="4"/>
  <c r="CO69" i="4"/>
  <c r="CS69" i="4"/>
  <c r="CL69" i="4"/>
  <c r="CP69" i="4"/>
  <c r="CT69" i="4"/>
  <c r="CQ69" i="4"/>
  <c r="CU69" i="4"/>
  <c r="BB65" i="4"/>
  <c r="CN65" i="4"/>
  <c r="CR65" i="4"/>
  <c r="CV65" i="4"/>
  <c r="CO65" i="4"/>
  <c r="CS65" i="4"/>
  <c r="CL65" i="4"/>
  <c r="CP65" i="4"/>
  <c r="CT65" i="4"/>
  <c r="CQ65" i="4"/>
  <c r="CU65" i="4"/>
  <c r="BB61" i="4"/>
  <c r="CN61" i="4"/>
  <c r="CR61" i="4"/>
  <c r="CV61" i="4"/>
  <c r="CO61" i="4"/>
  <c r="CS61" i="4"/>
  <c r="CL61" i="4"/>
  <c r="CP61" i="4"/>
  <c r="CT61" i="4"/>
  <c r="CQ61" i="4"/>
  <c r="CU61" i="4"/>
  <c r="BB57" i="4"/>
  <c r="CN57" i="4"/>
  <c r="CR57" i="4"/>
  <c r="CV57" i="4"/>
  <c r="CO57" i="4"/>
  <c r="CS57" i="4"/>
  <c r="CL57" i="4"/>
  <c r="CT57" i="4"/>
  <c r="CU57" i="4"/>
  <c r="CP57" i="4"/>
  <c r="CQ57" i="4"/>
  <c r="BB53" i="4"/>
  <c r="CN53" i="4"/>
  <c r="CR53" i="4"/>
  <c r="CV53" i="4"/>
  <c r="CO53" i="4"/>
  <c r="CS53" i="4"/>
  <c r="CP53" i="4"/>
  <c r="CQ53" i="4"/>
  <c r="CL53" i="4"/>
  <c r="CT53" i="4"/>
  <c r="CU53" i="4"/>
  <c r="BB49" i="4"/>
  <c r="CN49" i="4"/>
  <c r="CR49" i="4"/>
  <c r="CV49" i="4"/>
  <c r="CO49" i="4"/>
  <c r="CS49" i="4"/>
  <c r="CL49" i="4"/>
  <c r="CT49" i="4"/>
  <c r="CU49" i="4"/>
  <c r="CP49" i="4"/>
  <c r="CQ49" i="4"/>
  <c r="BB45" i="4"/>
  <c r="CN45" i="4"/>
  <c r="CR45" i="4"/>
  <c r="CV45" i="4"/>
  <c r="CO45" i="4"/>
  <c r="CS45" i="4"/>
  <c r="CP45" i="4"/>
  <c r="CQ45" i="4"/>
  <c r="CL45" i="4"/>
  <c r="CT45" i="4"/>
  <c r="CU45" i="4"/>
  <c r="BB41" i="4"/>
  <c r="CN41" i="4"/>
  <c r="CR41" i="4"/>
  <c r="CV41" i="4"/>
  <c r="CO41" i="4"/>
  <c r="CS41" i="4"/>
  <c r="CL41" i="4"/>
  <c r="CT41" i="4"/>
  <c r="CU41" i="4"/>
  <c r="CP41" i="4"/>
  <c r="CQ41" i="4"/>
  <c r="BB37" i="4"/>
  <c r="CN37" i="4"/>
  <c r="CR37" i="4"/>
  <c r="CV37" i="4"/>
  <c r="CO37" i="4"/>
  <c r="CS37" i="4"/>
  <c r="CP37" i="4"/>
  <c r="CQ37" i="4"/>
  <c r="CL37" i="4"/>
  <c r="CT37" i="4"/>
  <c r="CU37" i="4"/>
  <c r="BB33" i="4"/>
  <c r="CL33" i="4"/>
  <c r="CP33" i="4"/>
  <c r="CT33" i="4"/>
  <c r="CQ33" i="4"/>
  <c r="CU33" i="4"/>
  <c r="CN33" i="4"/>
  <c r="CR33" i="4"/>
  <c r="CV33" i="4"/>
  <c r="CO33" i="4"/>
  <c r="CS33" i="4"/>
  <c r="BB29" i="4"/>
  <c r="CL29" i="4"/>
  <c r="CP29" i="4"/>
  <c r="CT29" i="4"/>
  <c r="CQ29" i="4"/>
  <c r="CU29" i="4"/>
  <c r="CN29" i="4"/>
  <c r="CR29" i="4"/>
  <c r="CV29" i="4"/>
  <c r="CO29" i="4"/>
  <c r="CS29" i="4"/>
  <c r="BB25" i="4"/>
  <c r="CL25" i="4"/>
  <c r="CP25" i="4"/>
  <c r="CT25" i="4"/>
  <c r="CQ25" i="4"/>
  <c r="CU25" i="4"/>
  <c r="CN25" i="4"/>
  <c r="CR25" i="4"/>
  <c r="CV25" i="4"/>
  <c r="CO25" i="4"/>
  <c r="CS25" i="4"/>
  <c r="BB21" i="4"/>
  <c r="CL21" i="4"/>
  <c r="CP21" i="4"/>
  <c r="CT21" i="4"/>
  <c r="CQ21" i="4"/>
  <c r="CU21" i="4"/>
  <c r="CN21" i="4"/>
  <c r="CR21" i="4"/>
  <c r="CV21" i="4"/>
  <c r="CS21" i="4"/>
  <c r="CO21" i="4"/>
  <c r="BB15" i="4"/>
  <c r="CN15" i="4"/>
  <c r="CR15" i="4"/>
  <c r="CV15" i="4"/>
  <c r="CO15" i="4"/>
  <c r="CS15" i="4"/>
  <c r="CL15" i="4"/>
  <c r="CP15" i="4"/>
  <c r="CT15" i="4"/>
  <c r="CQ15" i="4"/>
  <c r="CU15" i="4"/>
  <c r="BB7" i="4"/>
  <c r="CN7" i="4"/>
  <c r="CR7" i="4"/>
  <c r="CV7" i="4"/>
  <c r="CO7" i="4"/>
  <c r="CS7" i="4"/>
  <c r="CL7" i="4"/>
  <c r="CP7" i="4"/>
  <c r="CT7" i="4"/>
  <c r="CQ7" i="4"/>
  <c r="CU7" i="4"/>
  <c r="BB495" i="4"/>
  <c r="CQ495" i="4"/>
  <c r="CU495" i="4"/>
  <c r="CV495" i="4"/>
  <c r="CP495" i="4"/>
  <c r="CN495" i="4"/>
  <c r="CR495" i="4"/>
  <c r="CO495" i="4"/>
  <c r="CS495" i="4"/>
  <c r="CL495" i="4"/>
  <c r="CT495" i="4"/>
  <c r="BB479" i="4"/>
  <c r="CQ479" i="4"/>
  <c r="CU479" i="4"/>
  <c r="CP479" i="4"/>
  <c r="CN479" i="4"/>
  <c r="CR479" i="4"/>
  <c r="CV479" i="4"/>
  <c r="CO479" i="4"/>
  <c r="CS479" i="4"/>
  <c r="CL479" i="4"/>
  <c r="CT479" i="4"/>
  <c r="BB467" i="4"/>
  <c r="CQ467" i="4"/>
  <c r="CU467" i="4"/>
  <c r="CL467" i="4"/>
  <c r="CT467" i="4"/>
  <c r="CN467" i="4"/>
  <c r="CR467" i="4"/>
  <c r="CV467" i="4"/>
  <c r="CO467" i="4"/>
  <c r="CS467" i="4"/>
  <c r="CP467" i="4"/>
  <c r="BB447" i="4"/>
  <c r="CQ447" i="4"/>
  <c r="CU447" i="4"/>
  <c r="CP447" i="4"/>
  <c r="CN447" i="4"/>
  <c r="CR447" i="4"/>
  <c r="CV447" i="4"/>
  <c r="CT447" i="4"/>
  <c r="CO447" i="4"/>
  <c r="CS447" i="4"/>
  <c r="CL447" i="4"/>
  <c r="BB435" i="4"/>
  <c r="CQ435" i="4"/>
  <c r="CU435" i="4"/>
  <c r="CP435" i="4"/>
  <c r="CN435" i="4"/>
  <c r="CR435" i="4"/>
  <c r="CV435" i="4"/>
  <c r="CT435" i="4"/>
  <c r="CO435" i="4"/>
  <c r="CS435" i="4"/>
  <c r="CL435" i="4"/>
  <c r="BB423" i="4"/>
  <c r="CO423" i="4"/>
  <c r="CS423" i="4"/>
  <c r="CQ423" i="4"/>
  <c r="CU423" i="4"/>
  <c r="CR423" i="4"/>
  <c r="CL423" i="4"/>
  <c r="CT423" i="4"/>
  <c r="CP423" i="4"/>
  <c r="CN423" i="4"/>
  <c r="CV423" i="4"/>
  <c r="BB411" i="4"/>
  <c r="CO411" i="4"/>
  <c r="CS411" i="4"/>
  <c r="CL411" i="4"/>
  <c r="CP411" i="4"/>
  <c r="CT411" i="4"/>
  <c r="CQ411" i="4"/>
  <c r="CU411" i="4"/>
  <c r="CN411" i="4"/>
  <c r="CR411" i="4"/>
  <c r="CV411" i="4"/>
  <c r="BB403" i="4"/>
  <c r="CO403" i="4"/>
  <c r="CS403" i="4"/>
  <c r="CL403" i="4"/>
  <c r="CP403" i="4"/>
  <c r="CT403" i="4"/>
  <c r="CQ403" i="4"/>
  <c r="CU403" i="4"/>
  <c r="CV403" i="4"/>
  <c r="CR403" i="4"/>
  <c r="CN403" i="4"/>
  <c r="BB399" i="4"/>
  <c r="CO399" i="4"/>
  <c r="CS399" i="4"/>
  <c r="CL399" i="4"/>
  <c r="CP399" i="4"/>
  <c r="CT399" i="4"/>
  <c r="CQ399" i="4"/>
  <c r="CU399" i="4"/>
  <c r="CR399" i="4"/>
  <c r="CV399" i="4"/>
  <c r="CN399" i="4"/>
  <c r="BB395" i="4"/>
  <c r="CO395" i="4"/>
  <c r="CS395" i="4"/>
  <c r="CL395" i="4"/>
  <c r="CP395" i="4"/>
  <c r="CT395" i="4"/>
  <c r="CQ395" i="4"/>
  <c r="CU395" i="4"/>
  <c r="CN395" i="4"/>
  <c r="CR395" i="4"/>
  <c r="CV395" i="4"/>
  <c r="BB375" i="4"/>
  <c r="CO375" i="4"/>
  <c r="CS375" i="4"/>
  <c r="CL375" i="4"/>
  <c r="CP375" i="4"/>
  <c r="CT375" i="4"/>
  <c r="CQ375" i="4"/>
  <c r="CU375" i="4"/>
  <c r="CN375" i="4"/>
  <c r="CV375" i="4"/>
  <c r="CR375" i="4"/>
  <c r="BB367" i="4"/>
  <c r="CO367" i="4"/>
  <c r="CS367" i="4"/>
  <c r="CL367" i="4"/>
  <c r="CP367" i="4"/>
  <c r="CT367" i="4"/>
  <c r="CQ367" i="4"/>
  <c r="CU367" i="4"/>
  <c r="CR367" i="4"/>
  <c r="CV367" i="4"/>
  <c r="CN367" i="4"/>
  <c r="BB355" i="4"/>
  <c r="CO355" i="4"/>
  <c r="CS355" i="4"/>
  <c r="CL355" i="4"/>
  <c r="CP355" i="4"/>
  <c r="CT355" i="4"/>
  <c r="CQ355" i="4"/>
  <c r="CU355" i="4"/>
  <c r="CV355" i="4"/>
  <c r="CR355" i="4"/>
  <c r="CN355" i="4"/>
  <c r="BB339" i="4"/>
  <c r="CO339" i="4"/>
  <c r="CS339" i="4"/>
  <c r="CL339" i="4"/>
  <c r="CP339" i="4"/>
  <c r="CT339" i="4"/>
  <c r="CQ339" i="4"/>
  <c r="CU339" i="4"/>
  <c r="CV339" i="4"/>
  <c r="CR339" i="4"/>
  <c r="CN339" i="4"/>
  <c r="BB331" i="4"/>
  <c r="CL331" i="4"/>
  <c r="CN331" i="4"/>
  <c r="CO331" i="4"/>
  <c r="CS331" i="4"/>
  <c r="CP331" i="4"/>
  <c r="CT331" i="4"/>
  <c r="CQ331" i="4"/>
  <c r="CU331" i="4"/>
  <c r="CR331" i="4"/>
  <c r="CV331" i="4"/>
  <c r="BB319" i="4"/>
  <c r="CL319" i="4"/>
  <c r="CP319" i="4"/>
  <c r="CT319" i="4"/>
  <c r="CQ319" i="4"/>
  <c r="CU319" i="4"/>
  <c r="CN319" i="4"/>
  <c r="CR319" i="4"/>
  <c r="CV319" i="4"/>
  <c r="CS319" i="4"/>
  <c r="CO319" i="4"/>
  <c r="BB315" i="4"/>
  <c r="CL315" i="4"/>
  <c r="CP315" i="4"/>
  <c r="CT315" i="4"/>
  <c r="CQ315" i="4"/>
  <c r="CU315" i="4"/>
  <c r="CN315" i="4"/>
  <c r="CR315" i="4"/>
  <c r="CV315" i="4"/>
  <c r="CO315" i="4"/>
  <c r="CS315" i="4"/>
  <c r="BB311" i="4"/>
  <c r="CL311" i="4"/>
  <c r="CP311" i="4"/>
  <c r="CT311" i="4"/>
  <c r="CQ311" i="4"/>
  <c r="CU311" i="4"/>
  <c r="CN311" i="4"/>
  <c r="CR311" i="4"/>
  <c r="CV311" i="4"/>
  <c r="CO311" i="4"/>
  <c r="CS311" i="4"/>
  <c r="BB307" i="4"/>
  <c r="CL307" i="4"/>
  <c r="CP307" i="4"/>
  <c r="CT307" i="4"/>
  <c r="CQ307" i="4"/>
  <c r="CU307" i="4"/>
  <c r="CN307" i="4"/>
  <c r="CR307" i="4"/>
  <c r="CV307" i="4"/>
  <c r="CO307" i="4"/>
  <c r="CS307" i="4"/>
  <c r="BB299" i="4"/>
  <c r="CL299" i="4"/>
  <c r="CP299" i="4"/>
  <c r="CT299" i="4"/>
  <c r="CQ299" i="4"/>
  <c r="CU299" i="4"/>
  <c r="CN299" i="4"/>
  <c r="CR299" i="4"/>
  <c r="CV299" i="4"/>
  <c r="CO299" i="4"/>
  <c r="CS299" i="4"/>
  <c r="BB295" i="4"/>
  <c r="CL295" i="4"/>
  <c r="CP295" i="4"/>
  <c r="CT295" i="4"/>
  <c r="CQ295" i="4"/>
  <c r="CU295" i="4"/>
  <c r="CN295" i="4"/>
  <c r="CR295" i="4"/>
  <c r="CV295" i="4"/>
  <c r="CO295" i="4"/>
  <c r="CS295" i="4"/>
  <c r="BB283" i="4"/>
  <c r="CL283" i="4"/>
  <c r="CP283" i="4"/>
  <c r="CT283" i="4"/>
  <c r="CQ283" i="4"/>
  <c r="CU283" i="4"/>
  <c r="CN283" i="4"/>
  <c r="CR283" i="4"/>
  <c r="CV283" i="4"/>
  <c r="CO283" i="4"/>
  <c r="CS283" i="4"/>
  <c r="BB263" i="4"/>
  <c r="CL263" i="4"/>
  <c r="CP263" i="4"/>
  <c r="CT263" i="4"/>
  <c r="CQ263" i="4"/>
  <c r="CU263" i="4"/>
  <c r="CN263" i="4"/>
  <c r="CR263" i="4"/>
  <c r="CV263" i="4"/>
  <c r="CO263" i="4"/>
  <c r="CS263" i="4"/>
  <c r="BB255" i="4"/>
  <c r="CL255" i="4"/>
  <c r="CP255" i="4"/>
  <c r="CT255" i="4"/>
  <c r="CQ255" i="4"/>
  <c r="CU255" i="4"/>
  <c r="CN255" i="4"/>
  <c r="CR255" i="4"/>
  <c r="CV255" i="4"/>
  <c r="CS255" i="4"/>
  <c r="CO255" i="4"/>
  <c r="BB231" i="4"/>
  <c r="CL231" i="4"/>
  <c r="CP231" i="4"/>
  <c r="CT231" i="4"/>
  <c r="CQ231" i="4"/>
  <c r="CU231" i="4"/>
  <c r="CN231" i="4"/>
  <c r="CR231" i="4"/>
  <c r="CV231" i="4"/>
  <c r="CO231" i="4"/>
  <c r="CS231" i="4"/>
  <c r="BB191" i="4"/>
  <c r="CL191" i="4"/>
  <c r="CP191" i="4"/>
  <c r="CT191" i="4"/>
  <c r="CQ191" i="4"/>
  <c r="CU191" i="4"/>
  <c r="CN191" i="4"/>
  <c r="CR191" i="4"/>
  <c r="CV191" i="4"/>
  <c r="CO191" i="4"/>
  <c r="CS191" i="4"/>
  <c r="BB179" i="4"/>
  <c r="CL179" i="4"/>
  <c r="CP179" i="4"/>
  <c r="CT179" i="4"/>
  <c r="CQ179" i="4"/>
  <c r="CU179" i="4"/>
  <c r="CN179" i="4"/>
  <c r="CR179" i="4"/>
  <c r="CV179" i="4"/>
  <c r="CO179" i="4"/>
  <c r="CS179" i="4"/>
  <c r="BB155" i="4"/>
  <c r="CQ155" i="4"/>
  <c r="CU155" i="4"/>
  <c r="CN155" i="4"/>
  <c r="CR155" i="4"/>
  <c r="CV155" i="4"/>
  <c r="CO155" i="4"/>
  <c r="CS155" i="4"/>
  <c r="CL155" i="4"/>
  <c r="CP155" i="4"/>
  <c r="CT155" i="4"/>
  <c r="BB119" i="4"/>
  <c r="CL119" i="4"/>
  <c r="CP119" i="4"/>
  <c r="CT119" i="4"/>
  <c r="CQ119" i="4"/>
  <c r="CU119" i="4"/>
  <c r="CN119" i="4"/>
  <c r="CR119" i="4"/>
  <c r="CV119" i="4"/>
  <c r="CO119" i="4"/>
  <c r="CS119" i="4"/>
  <c r="BB111" i="4"/>
  <c r="CL111" i="4"/>
  <c r="CP111" i="4"/>
  <c r="CT111" i="4"/>
  <c r="CQ111" i="4"/>
  <c r="CU111" i="4"/>
  <c r="CN111" i="4"/>
  <c r="CR111" i="4"/>
  <c r="CV111" i="4"/>
  <c r="CO111" i="4"/>
  <c r="CS111" i="4"/>
  <c r="BB103" i="4"/>
  <c r="CL103" i="4"/>
  <c r="CP103" i="4"/>
  <c r="CT103" i="4"/>
  <c r="CQ103" i="4"/>
  <c r="CU103" i="4"/>
  <c r="CN103" i="4"/>
  <c r="CR103" i="4"/>
  <c r="CV103" i="4"/>
  <c r="CO103" i="4"/>
  <c r="CS103" i="4"/>
  <c r="BB95" i="4"/>
  <c r="CL95" i="4"/>
  <c r="CP95" i="4"/>
  <c r="CT95" i="4"/>
  <c r="CQ95" i="4"/>
  <c r="CU95" i="4"/>
  <c r="CN95" i="4"/>
  <c r="CR95" i="4"/>
  <c r="CV95" i="4"/>
  <c r="CO95" i="4"/>
  <c r="CS95" i="4"/>
  <c r="BB91" i="4"/>
  <c r="CL91" i="4"/>
  <c r="CP91" i="4"/>
  <c r="CT91" i="4"/>
  <c r="CQ91" i="4"/>
  <c r="CU91" i="4"/>
  <c r="CN91" i="4"/>
  <c r="CR91" i="4"/>
  <c r="CV91" i="4"/>
  <c r="CO91" i="4"/>
  <c r="CS91" i="4"/>
  <c r="BB75" i="4"/>
  <c r="CQ75" i="4"/>
  <c r="CN75" i="4"/>
  <c r="CO75" i="4"/>
  <c r="CT75" i="4"/>
  <c r="CP75" i="4"/>
  <c r="CU75" i="4"/>
  <c r="CR75" i="4"/>
  <c r="CV75" i="4"/>
  <c r="CL75" i="4"/>
  <c r="CS75" i="4"/>
  <c r="BB63" i="4"/>
  <c r="CL63" i="4"/>
  <c r="CP63" i="4"/>
  <c r="CT63" i="4"/>
  <c r="CQ63" i="4"/>
  <c r="CU63" i="4"/>
  <c r="CN63" i="4"/>
  <c r="CR63" i="4"/>
  <c r="CV63" i="4"/>
  <c r="CS63" i="4"/>
  <c r="CO63" i="4"/>
  <c r="BB59" i="4"/>
  <c r="CL59" i="4"/>
  <c r="CP59" i="4"/>
  <c r="CT59" i="4"/>
  <c r="CQ59" i="4"/>
  <c r="CU59" i="4"/>
  <c r="CN59" i="4"/>
  <c r="CR59" i="4"/>
  <c r="CV59" i="4"/>
  <c r="CO59" i="4"/>
  <c r="CS59" i="4"/>
  <c r="BB27" i="4"/>
  <c r="CN27" i="4"/>
  <c r="CR27" i="4"/>
  <c r="CV27" i="4"/>
  <c r="CO27" i="4"/>
  <c r="CS27" i="4"/>
  <c r="CL27" i="4"/>
  <c r="CP27" i="4"/>
  <c r="CT27" i="4"/>
  <c r="CQ27" i="4"/>
  <c r="CU27" i="4"/>
  <c r="BB16" i="4"/>
  <c r="CO16" i="4"/>
  <c r="CS16" i="4"/>
  <c r="CL16" i="4"/>
  <c r="CP16" i="4"/>
  <c r="CT16" i="4"/>
  <c r="CQ16" i="4"/>
  <c r="CU16" i="4"/>
  <c r="CV16" i="4"/>
  <c r="CN16" i="4"/>
  <c r="CR16" i="4"/>
  <c r="BB12" i="4"/>
  <c r="CO12" i="4"/>
  <c r="CS12" i="4"/>
  <c r="CL12" i="4"/>
  <c r="CP12" i="4"/>
  <c r="CT12" i="4"/>
  <c r="CQ12" i="4"/>
  <c r="CU12" i="4"/>
  <c r="CR12" i="4"/>
  <c r="CV12" i="4"/>
  <c r="CN12" i="4"/>
  <c r="BB8" i="4"/>
  <c r="CO8" i="4"/>
  <c r="CS8" i="4"/>
  <c r="CL8" i="4"/>
  <c r="CP8" i="4"/>
  <c r="CT8" i="4"/>
  <c r="CQ8" i="4"/>
  <c r="CU8" i="4"/>
  <c r="CN8" i="4"/>
  <c r="CR8" i="4"/>
  <c r="CV8" i="4"/>
  <c r="CL502" i="4"/>
  <c r="CP502" i="4"/>
  <c r="CT502" i="4"/>
  <c r="CQ502" i="4"/>
  <c r="CS502" i="4"/>
  <c r="CU502" i="4"/>
  <c r="CN502" i="4"/>
  <c r="CR502" i="4"/>
  <c r="CV502" i="4"/>
  <c r="CO502" i="4"/>
  <c r="BB498" i="4"/>
  <c r="CL498" i="4"/>
  <c r="CP498" i="4"/>
  <c r="CT498" i="4"/>
  <c r="CU498" i="4"/>
  <c r="CO498" i="4"/>
  <c r="CQ498" i="4"/>
  <c r="CN498" i="4"/>
  <c r="CR498" i="4"/>
  <c r="CV498" i="4"/>
  <c r="CS498" i="4"/>
  <c r="BB494" i="4"/>
  <c r="CL494" i="4"/>
  <c r="CP494" i="4"/>
  <c r="CT494" i="4"/>
  <c r="CU494" i="4"/>
  <c r="CS494" i="4"/>
  <c r="CQ494" i="4"/>
  <c r="CN494" i="4"/>
  <c r="CR494" i="4"/>
  <c r="CV494" i="4"/>
  <c r="CO494" i="4"/>
  <c r="BB490" i="4"/>
  <c r="CL490" i="4"/>
  <c r="CP490" i="4"/>
  <c r="CT490" i="4"/>
  <c r="CO490" i="4"/>
  <c r="CQ490" i="4"/>
  <c r="CU490" i="4"/>
  <c r="CN490" i="4"/>
  <c r="CR490" i="4"/>
  <c r="CV490" i="4"/>
  <c r="CS490" i="4"/>
  <c r="BB486" i="4"/>
  <c r="CL486" i="4"/>
  <c r="CP486" i="4"/>
  <c r="CT486" i="4"/>
  <c r="CS486" i="4"/>
  <c r="CQ486" i="4"/>
  <c r="CU486" i="4"/>
  <c r="CN486" i="4"/>
  <c r="CR486" i="4"/>
  <c r="CV486" i="4"/>
  <c r="CO486" i="4"/>
  <c r="BB482" i="4"/>
  <c r="CL482" i="4"/>
  <c r="CP482" i="4"/>
  <c r="CT482" i="4"/>
  <c r="CO482" i="4"/>
  <c r="CQ482" i="4"/>
  <c r="CU482" i="4"/>
  <c r="CN482" i="4"/>
  <c r="CR482" i="4"/>
  <c r="CV482" i="4"/>
  <c r="CS482" i="4"/>
  <c r="BB478" i="4"/>
  <c r="CL478" i="4"/>
  <c r="CP478" i="4"/>
  <c r="CT478" i="4"/>
  <c r="CS478" i="4"/>
  <c r="CQ478" i="4"/>
  <c r="CU478" i="4"/>
  <c r="CN478" i="4"/>
  <c r="CR478" i="4"/>
  <c r="CV478" i="4"/>
  <c r="CO478" i="4"/>
  <c r="BB474" i="4"/>
  <c r="CL474" i="4"/>
  <c r="CP474" i="4"/>
  <c r="CT474" i="4"/>
  <c r="CO474" i="4"/>
  <c r="CQ474" i="4"/>
  <c r="CU474" i="4"/>
  <c r="CN474" i="4"/>
  <c r="CR474" i="4"/>
  <c r="CV474" i="4"/>
  <c r="CS474" i="4"/>
  <c r="BB470" i="4"/>
  <c r="CL470" i="4"/>
  <c r="CP470" i="4"/>
  <c r="CT470" i="4"/>
  <c r="CS470" i="4"/>
  <c r="CQ470" i="4"/>
  <c r="CU470" i="4"/>
  <c r="CN470" i="4"/>
  <c r="CR470" i="4"/>
  <c r="CV470" i="4"/>
  <c r="CO470" i="4"/>
  <c r="BB466" i="4"/>
  <c r="CL466" i="4"/>
  <c r="CP466" i="4"/>
  <c r="CT466" i="4"/>
  <c r="CO466" i="4"/>
  <c r="CQ466" i="4"/>
  <c r="CU466" i="4"/>
  <c r="CN466" i="4"/>
  <c r="CR466" i="4"/>
  <c r="CV466" i="4"/>
  <c r="CS466" i="4"/>
  <c r="BB462" i="4"/>
  <c r="CL462" i="4"/>
  <c r="CP462" i="4"/>
  <c r="CT462" i="4"/>
  <c r="CS462" i="4"/>
  <c r="CQ462" i="4"/>
  <c r="CU462" i="4"/>
  <c r="CN462" i="4"/>
  <c r="CR462" i="4"/>
  <c r="CV462" i="4"/>
  <c r="CO462" i="4"/>
  <c r="BB458" i="4"/>
  <c r="CL458" i="4"/>
  <c r="CP458" i="4"/>
  <c r="CT458" i="4"/>
  <c r="CO458" i="4"/>
  <c r="CQ458" i="4"/>
  <c r="CU458" i="4"/>
  <c r="CN458" i="4"/>
  <c r="CR458" i="4"/>
  <c r="CV458" i="4"/>
  <c r="CS458" i="4"/>
  <c r="BB454" i="4"/>
  <c r="CL454" i="4"/>
  <c r="CP454" i="4"/>
  <c r="CT454" i="4"/>
  <c r="CS454" i="4"/>
  <c r="CQ454" i="4"/>
  <c r="CU454" i="4"/>
  <c r="CN454" i="4"/>
  <c r="CR454" i="4"/>
  <c r="CV454" i="4"/>
  <c r="CO454" i="4"/>
  <c r="BB450" i="4"/>
  <c r="CL450" i="4"/>
  <c r="CP450" i="4"/>
  <c r="CT450" i="4"/>
  <c r="CQ450" i="4"/>
  <c r="CU450" i="4"/>
  <c r="CS450" i="4"/>
  <c r="CN450" i="4"/>
  <c r="CR450" i="4"/>
  <c r="CV450" i="4"/>
  <c r="CO450" i="4"/>
  <c r="BB446" i="4"/>
  <c r="CL446" i="4"/>
  <c r="CP446" i="4"/>
  <c r="CT446" i="4"/>
  <c r="CQ446" i="4"/>
  <c r="CU446" i="4"/>
  <c r="CS446" i="4"/>
  <c r="CN446" i="4"/>
  <c r="CR446" i="4"/>
  <c r="CV446" i="4"/>
  <c r="CO446" i="4"/>
  <c r="BB442" i="4"/>
  <c r="CL442" i="4"/>
  <c r="CP442" i="4"/>
  <c r="CT442" i="4"/>
  <c r="CQ442" i="4"/>
  <c r="CU442" i="4"/>
  <c r="CS442" i="4"/>
  <c r="CN442" i="4"/>
  <c r="CR442" i="4"/>
  <c r="CV442" i="4"/>
  <c r="CO442" i="4"/>
  <c r="BB438" i="4"/>
  <c r="CL438" i="4"/>
  <c r="CP438" i="4"/>
  <c r="CT438" i="4"/>
  <c r="CO438" i="4"/>
  <c r="CQ438" i="4"/>
  <c r="CU438" i="4"/>
  <c r="CN438" i="4"/>
  <c r="CR438" i="4"/>
  <c r="CV438" i="4"/>
  <c r="CS438" i="4"/>
  <c r="BB434" i="4"/>
  <c r="CL434" i="4"/>
  <c r="CP434" i="4"/>
  <c r="CT434" i="4"/>
  <c r="CO434" i="4"/>
  <c r="CQ434" i="4"/>
  <c r="CU434" i="4"/>
  <c r="CS434" i="4"/>
  <c r="CN434" i="4"/>
  <c r="CR434" i="4"/>
  <c r="CV434" i="4"/>
  <c r="BB430" i="4"/>
  <c r="CL430" i="4"/>
  <c r="CP430" i="4"/>
  <c r="CT430" i="4"/>
  <c r="CO430" i="4"/>
  <c r="CQ430" i="4"/>
  <c r="CU430" i="4"/>
  <c r="CN430" i="4"/>
  <c r="CR430" i="4"/>
  <c r="CV430" i="4"/>
  <c r="CS430" i="4"/>
  <c r="BB426" i="4"/>
  <c r="CL426" i="4"/>
  <c r="CP426" i="4"/>
  <c r="CT426" i="4"/>
  <c r="CS426" i="4"/>
  <c r="CQ426" i="4"/>
  <c r="CU426" i="4"/>
  <c r="CN426" i="4"/>
  <c r="CR426" i="4"/>
  <c r="CV426" i="4"/>
  <c r="CO426" i="4"/>
  <c r="BB422" i="4"/>
  <c r="CN422" i="4"/>
  <c r="CR422" i="4"/>
  <c r="CV422" i="4"/>
  <c r="CL422" i="4"/>
  <c r="CP422" i="4"/>
  <c r="CT422" i="4"/>
  <c r="CU422" i="4"/>
  <c r="CO422" i="4"/>
  <c r="CQ422" i="4"/>
  <c r="CS422" i="4"/>
  <c r="BB418" i="4"/>
  <c r="CN418" i="4"/>
  <c r="CR418" i="4"/>
  <c r="CV418" i="4"/>
  <c r="CL418" i="4"/>
  <c r="CP418" i="4"/>
  <c r="CT418" i="4"/>
  <c r="CQ418" i="4"/>
  <c r="CO418" i="4"/>
  <c r="CS418" i="4"/>
  <c r="CU418" i="4"/>
  <c r="BB414" i="4"/>
  <c r="CN414" i="4"/>
  <c r="CR414" i="4"/>
  <c r="CV414" i="4"/>
  <c r="CO414" i="4"/>
  <c r="CS414" i="4"/>
  <c r="CL414" i="4"/>
  <c r="CP414" i="4"/>
  <c r="CT414" i="4"/>
  <c r="CQ414" i="4"/>
  <c r="CU414" i="4"/>
  <c r="BB410" i="4"/>
  <c r="CN410" i="4"/>
  <c r="CR410" i="4"/>
  <c r="CV410" i="4"/>
  <c r="CO410" i="4"/>
  <c r="CS410" i="4"/>
  <c r="CL410" i="4"/>
  <c r="CP410" i="4"/>
  <c r="CT410" i="4"/>
  <c r="CQ410" i="4"/>
  <c r="CU410" i="4"/>
  <c r="BB406" i="4"/>
  <c r="CN406" i="4"/>
  <c r="CR406" i="4"/>
  <c r="CV406" i="4"/>
  <c r="CO406" i="4"/>
  <c r="CS406" i="4"/>
  <c r="CL406" i="4"/>
  <c r="CP406" i="4"/>
  <c r="CT406" i="4"/>
  <c r="CU406" i="4"/>
  <c r="CQ406" i="4"/>
  <c r="BB402" i="4"/>
  <c r="CN402" i="4"/>
  <c r="CR402" i="4"/>
  <c r="CV402" i="4"/>
  <c r="CO402" i="4"/>
  <c r="CS402" i="4"/>
  <c r="CL402" i="4"/>
  <c r="CP402" i="4"/>
  <c r="CT402" i="4"/>
  <c r="CQ402" i="4"/>
  <c r="CU402" i="4"/>
  <c r="BB398" i="4"/>
  <c r="CN398" i="4"/>
  <c r="CR398" i="4"/>
  <c r="CV398" i="4"/>
  <c r="CO398" i="4"/>
  <c r="CS398" i="4"/>
  <c r="CL398" i="4"/>
  <c r="CP398" i="4"/>
  <c r="CT398" i="4"/>
  <c r="CQ398" i="4"/>
  <c r="CU398" i="4"/>
  <c r="BB394" i="4"/>
  <c r="CN394" i="4"/>
  <c r="CR394" i="4"/>
  <c r="CV394" i="4"/>
  <c r="CO394" i="4"/>
  <c r="CS394" i="4"/>
  <c r="CL394" i="4"/>
  <c r="CP394" i="4"/>
  <c r="CT394" i="4"/>
  <c r="CQ394" i="4"/>
  <c r="CU394" i="4"/>
  <c r="BB390" i="4"/>
  <c r="CN390" i="4"/>
  <c r="CR390" i="4"/>
  <c r="CV390" i="4"/>
  <c r="CO390" i="4"/>
  <c r="CS390" i="4"/>
  <c r="CL390" i="4"/>
  <c r="CP390" i="4"/>
  <c r="CT390" i="4"/>
  <c r="CU390" i="4"/>
  <c r="CQ390" i="4"/>
  <c r="BB386" i="4"/>
  <c r="CN386" i="4"/>
  <c r="CR386" i="4"/>
  <c r="CV386" i="4"/>
  <c r="CO386" i="4"/>
  <c r="CS386" i="4"/>
  <c r="CL386" i="4"/>
  <c r="CP386" i="4"/>
  <c r="CT386" i="4"/>
  <c r="CQ386" i="4"/>
  <c r="CU386" i="4"/>
  <c r="BB382" i="4"/>
  <c r="CN382" i="4"/>
  <c r="CR382" i="4"/>
  <c r="CV382" i="4"/>
  <c r="CO382" i="4"/>
  <c r="CS382" i="4"/>
  <c r="CL382" i="4"/>
  <c r="CP382" i="4"/>
  <c r="CT382" i="4"/>
  <c r="CQ382" i="4"/>
  <c r="CU382" i="4"/>
  <c r="BB378" i="4"/>
  <c r="CN378" i="4"/>
  <c r="CR378" i="4"/>
  <c r="CV378" i="4"/>
  <c r="CO378" i="4"/>
  <c r="CS378" i="4"/>
  <c r="CL378" i="4"/>
  <c r="CP378" i="4"/>
  <c r="CT378" i="4"/>
  <c r="CU378" i="4"/>
  <c r="CQ378" i="4"/>
  <c r="BB374" i="4"/>
  <c r="CN374" i="4"/>
  <c r="CR374" i="4"/>
  <c r="CV374" i="4"/>
  <c r="CO374" i="4"/>
  <c r="CS374" i="4"/>
  <c r="CL374" i="4"/>
  <c r="CP374" i="4"/>
  <c r="CT374" i="4"/>
  <c r="CU374" i="4"/>
  <c r="CQ374" i="4"/>
  <c r="BB370" i="4"/>
  <c r="CN370" i="4"/>
  <c r="CR370" i="4"/>
  <c r="CV370" i="4"/>
  <c r="CO370" i="4"/>
  <c r="CS370" i="4"/>
  <c r="CL370" i="4"/>
  <c r="CP370" i="4"/>
  <c r="CT370" i="4"/>
  <c r="CQ370" i="4"/>
  <c r="CU370" i="4"/>
  <c r="BB366" i="4"/>
  <c r="CN366" i="4"/>
  <c r="CR366" i="4"/>
  <c r="CV366" i="4"/>
  <c r="CO366" i="4"/>
  <c r="CS366" i="4"/>
  <c r="CL366" i="4"/>
  <c r="CP366" i="4"/>
  <c r="CT366" i="4"/>
  <c r="CQ366" i="4"/>
  <c r="CU366" i="4"/>
  <c r="BB362" i="4"/>
  <c r="CN362" i="4"/>
  <c r="CR362" i="4"/>
  <c r="CV362" i="4"/>
  <c r="CO362" i="4"/>
  <c r="CS362" i="4"/>
  <c r="CL362" i="4"/>
  <c r="CP362" i="4"/>
  <c r="CT362" i="4"/>
  <c r="CU362" i="4"/>
  <c r="CQ362" i="4"/>
  <c r="BB358" i="4"/>
  <c r="CN358" i="4"/>
  <c r="CR358" i="4"/>
  <c r="CV358" i="4"/>
  <c r="CO358" i="4"/>
  <c r="CS358" i="4"/>
  <c r="CL358" i="4"/>
  <c r="CP358" i="4"/>
  <c r="CT358" i="4"/>
  <c r="CU358" i="4"/>
  <c r="CQ358" i="4"/>
  <c r="BB354" i="4"/>
  <c r="CN354" i="4"/>
  <c r="CR354" i="4"/>
  <c r="CV354" i="4"/>
  <c r="CO354" i="4"/>
  <c r="CS354" i="4"/>
  <c r="CL354" i="4"/>
  <c r="CP354" i="4"/>
  <c r="CT354" i="4"/>
  <c r="CQ354" i="4"/>
  <c r="CU354" i="4"/>
  <c r="BB350" i="4"/>
  <c r="CN350" i="4"/>
  <c r="CR350" i="4"/>
  <c r="CV350" i="4"/>
  <c r="CO350" i="4"/>
  <c r="CS350" i="4"/>
  <c r="CL350" i="4"/>
  <c r="CP350" i="4"/>
  <c r="CT350" i="4"/>
  <c r="CQ350" i="4"/>
  <c r="CU350" i="4"/>
  <c r="BB346" i="4"/>
  <c r="CN346" i="4"/>
  <c r="CR346" i="4"/>
  <c r="CV346" i="4"/>
  <c r="CO346" i="4"/>
  <c r="CS346" i="4"/>
  <c r="CL346" i="4"/>
  <c r="CP346" i="4"/>
  <c r="CT346" i="4"/>
  <c r="CQ346" i="4"/>
  <c r="CU346" i="4"/>
  <c r="BB342" i="4"/>
  <c r="CN342" i="4"/>
  <c r="CR342" i="4"/>
  <c r="CV342" i="4"/>
  <c r="CO342" i="4"/>
  <c r="CS342" i="4"/>
  <c r="CL342" i="4"/>
  <c r="CP342" i="4"/>
  <c r="CT342" i="4"/>
  <c r="CU342" i="4"/>
  <c r="CQ342" i="4"/>
  <c r="BB338" i="4"/>
  <c r="CN338" i="4"/>
  <c r="CR338" i="4"/>
  <c r="CV338" i="4"/>
  <c r="CO338" i="4"/>
  <c r="CS338" i="4"/>
  <c r="CL338" i="4"/>
  <c r="CP338" i="4"/>
  <c r="CT338" i="4"/>
  <c r="CQ338" i="4"/>
  <c r="CU338" i="4"/>
  <c r="BB334" i="4"/>
  <c r="CN334" i="4"/>
  <c r="CR334" i="4"/>
  <c r="CV334" i="4"/>
  <c r="CO334" i="4"/>
  <c r="CS334" i="4"/>
  <c r="CL334" i="4"/>
  <c r="CP334" i="4"/>
  <c r="CT334" i="4"/>
  <c r="CQ334" i="4"/>
  <c r="CU334" i="4"/>
  <c r="BB330" i="4"/>
  <c r="CO330" i="4"/>
  <c r="CS330" i="4"/>
  <c r="CL330" i="4"/>
  <c r="CP330" i="4"/>
  <c r="CT330" i="4"/>
  <c r="CQ330" i="4"/>
  <c r="CU330" i="4"/>
  <c r="CN330" i="4"/>
  <c r="CR330" i="4"/>
  <c r="CV330" i="4"/>
  <c r="BB326" i="4"/>
  <c r="CO326" i="4"/>
  <c r="CS326" i="4"/>
  <c r="CL326" i="4"/>
  <c r="CP326" i="4"/>
  <c r="CT326" i="4"/>
  <c r="CQ326" i="4"/>
  <c r="CU326" i="4"/>
  <c r="CV326" i="4"/>
  <c r="CN326" i="4"/>
  <c r="CR326" i="4"/>
  <c r="BB322" i="4"/>
  <c r="CO322" i="4"/>
  <c r="CS322" i="4"/>
  <c r="CL322" i="4"/>
  <c r="CP322" i="4"/>
  <c r="CT322" i="4"/>
  <c r="CQ322" i="4"/>
  <c r="CU322" i="4"/>
  <c r="CR322" i="4"/>
  <c r="CV322" i="4"/>
  <c r="CN322" i="4"/>
  <c r="BB318" i="4"/>
  <c r="CO318" i="4"/>
  <c r="CS318" i="4"/>
  <c r="CL318" i="4"/>
  <c r="CP318" i="4"/>
  <c r="CT318" i="4"/>
  <c r="CQ318" i="4"/>
  <c r="CU318" i="4"/>
  <c r="CN318" i="4"/>
  <c r="CR318" i="4"/>
  <c r="CV318" i="4"/>
  <c r="BB314" i="4"/>
  <c r="CO314" i="4"/>
  <c r="CS314" i="4"/>
  <c r="CL314" i="4"/>
  <c r="CP314" i="4"/>
  <c r="CT314" i="4"/>
  <c r="CQ314" i="4"/>
  <c r="CU314" i="4"/>
  <c r="CN314" i="4"/>
  <c r="CR314" i="4"/>
  <c r="CV314" i="4"/>
  <c r="BB310" i="4"/>
  <c r="CO310" i="4"/>
  <c r="CS310" i="4"/>
  <c r="CL310" i="4"/>
  <c r="CP310" i="4"/>
  <c r="CT310" i="4"/>
  <c r="CQ310" i="4"/>
  <c r="CU310" i="4"/>
  <c r="CV310" i="4"/>
  <c r="CN310" i="4"/>
  <c r="CR310" i="4"/>
  <c r="BB306" i="4"/>
  <c r="CO306" i="4"/>
  <c r="CS306" i="4"/>
  <c r="CL306" i="4"/>
  <c r="CP306" i="4"/>
  <c r="CT306" i="4"/>
  <c r="CQ306" i="4"/>
  <c r="CU306" i="4"/>
  <c r="CR306" i="4"/>
  <c r="CV306" i="4"/>
  <c r="CN306" i="4"/>
  <c r="BB302" i="4"/>
  <c r="CO302" i="4"/>
  <c r="CS302" i="4"/>
  <c r="CL302" i="4"/>
  <c r="CP302" i="4"/>
  <c r="CT302" i="4"/>
  <c r="CQ302" i="4"/>
  <c r="CU302" i="4"/>
  <c r="CN302" i="4"/>
  <c r="CR302" i="4"/>
  <c r="CV302" i="4"/>
  <c r="BB298" i="4"/>
  <c r="CO298" i="4"/>
  <c r="CS298" i="4"/>
  <c r="CL298" i="4"/>
  <c r="CP298" i="4"/>
  <c r="CT298" i="4"/>
  <c r="CQ298" i="4"/>
  <c r="CU298" i="4"/>
  <c r="CN298" i="4"/>
  <c r="CR298" i="4"/>
  <c r="CV298" i="4"/>
  <c r="BB294" i="4"/>
  <c r="CO294" i="4"/>
  <c r="CS294" i="4"/>
  <c r="CL294" i="4"/>
  <c r="CP294" i="4"/>
  <c r="CT294" i="4"/>
  <c r="CQ294" i="4"/>
  <c r="CU294" i="4"/>
  <c r="CV294" i="4"/>
  <c r="CN294" i="4"/>
  <c r="CR294" i="4"/>
  <c r="BB290" i="4"/>
  <c r="CO290" i="4"/>
  <c r="CS290" i="4"/>
  <c r="CL290" i="4"/>
  <c r="CP290" i="4"/>
  <c r="CT290" i="4"/>
  <c r="CQ290" i="4"/>
  <c r="CU290" i="4"/>
  <c r="CR290" i="4"/>
  <c r="CV290" i="4"/>
  <c r="CN290" i="4"/>
  <c r="BB286" i="4"/>
  <c r="CO286" i="4"/>
  <c r="CS286" i="4"/>
  <c r="CL286" i="4"/>
  <c r="CP286" i="4"/>
  <c r="CT286" i="4"/>
  <c r="CQ286" i="4"/>
  <c r="CU286" i="4"/>
  <c r="CN286" i="4"/>
  <c r="CR286" i="4"/>
  <c r="CV286" i="4"/>
  <c r="BB282" i="4"/>
  <c r="CO282" i="4"/>
  <c r="CS282" i="4"/>
  <c r="CL282" i="4"/>
  <c r="CP282" i="4"/>
  <c r="CT282" i="4"/>
  <c r="CQ282" i="4"/>
  <c r="CU282" i="4"/>
  <c r="CN282" i="4"/>
  <c r="CR282" i="4"/>
  <c r="CV282" i="4"/>
  <c r="BB278" i="4"/>
  <c r="CO278" i="4"/>
  <c r="CS278" i="4"/>
  <c r="CL278" i="4"/>
  <c r="CP278" i="4"/>
  <c r="CT278" i="4"/>
  <c r="CQ278" i="4"/>
  <c r="CU278" i="4"/>
  <c r="CV278" i="4"/>
  <c r="CN278" i="4"/>
  <c r="CR278" i="4"/>
  <c r="BB274" i="4"/>
  <c r="CO274" i="4"/>
  <c r="CS274" i="4"/>
  <c r="CL274" i="4"/>
  <c r="CP274" i="4"/>
  <c r="CT274" i="4"/>
  <c r="CQ274" i="4"/>
  <c r="CU274" i="4"/>
  <c r="CR274" i="4"/>
  <c r="CV274" i="4"/>
  <c r="CN274" i="4"/>
  <c r="BB270" i="4"/>
  <c r="CO270" i="4"/>
  <c r="CS270" i="4"/>
  <c r="CL270" i="4"/>
  <c r="CP270" i="4"/>
  <c r="CT270" i="4"/>
  <c r="CQ270" i="4"/>
  <c r="CU270" i="4"/>
  <c r="CN270" i="4"/>
  <c r="CR270" i="4"/>
  <c r="CV270" i="4"/>
  <c r="BB266" i="4"/>
  <c r="CO266" i="4"/>
  <c r="CS266" i="4"/>
  <c r="CL266" i="4"/>
  <c r="CP266" i="4"/>
  <c r="CT266" i="4"/>
  <c r="CQ266" i="4"/>
  <c r="CU266" i="4"/>
  <c r="CN266" i="4"/>
  <c r="CR266" i="4"/>
  <c r="CV266" i="4"/>
  <c r="BB262" i="4"/>
  <c r="CO262" i="4"/>
  <c r="CS262" i="4"/>
  <c r="CL262" i="4"/>
  <c r="CP262" i="4"/>
  <c r="CT262" i="4"/>
  <c r="CQ262" i="4"/>
  <c r="CU262" i="4"/>
  <c r="CV262" i="4"/>
  <c r="CN262" i="4"/>
  <c r="CR262" i="4"/>
  <c r="BB258" i="4"/>
  <c r="CO258" i="4"/>
  <c r="CS258" i="4"/>
  <c r="CL258" i="4"/>
  <c r="CP258" i="4"/>
  <c r="CT258" i="4"/>
  <c r="CQ258" i="4"/>
  <c r="CU258" i="4"/>
  <c r="CR258" i="4"/>
  <c r="CV258" i="4"/>
  <c r="CN258" i="4"/>
  <c r="BB254" i="4"/>
  <c r="CO254" i="4"/>
  <c r="CS254" i="4"/>
  <c r="CL254" i="4"/>
  <c r="CP254" i="4"/>
  <c r="CT254" i="4"/>
  <c r="CQ254" i="4"/>
  <c r="CU254" i="4"/>
  <c r="CN254" i="4"/>
  <c r="CR254" i="4"/>
  <c r="CV254" i="4"/>
  <c r="BB250" i="4"/>
  <c r="CO250" i="4"/>
  <c r="CS250" i="4"/>
  <c r="CL250" i="4"/>
  <c r="CP250" i="4"/>
  <c r="CT250" i="4"/>
  <c r="CQ250" i="4"/>
  <c r="CU250" i="4"/>
  <c r="CN250" i="4"/>
  <c r="CR250" i="4"/>
  <c r="CV250" i="4"/>
  <c r="BB246" i="4"/>
  <c r="CO246" i="4"/>
  <c r="CS246" i="4"/>
  <c r="CL246" i="4"/>
  <c r="CP246" i="4"/>
  <c r="CT246" i="4"/>
  <c r="CQ246" i="4"/>
  <c r="CU246" i="4"/>
  <c r="CV246" i="4"/>
  <c r="CN246" i="4"/>
  <c r="CR246" i="4"/>
  <c r="BB242" i="4"/>
  <c r="CO242" i="4"/>
  <c r="CS242" i="4"/>
  <c r="CL242" i="4"/>
  <c r="CP242" i="4"/>
  <c r="CT242" i="4"/>
  <c r="CQ242" i="4"/>
  <c r="CU242" i="4"/>
  <c r="CR242" i="4"/>
  <c r="CV242" i="4"/>
  <c r="CN242" i="4"/>
  <c r="BB238" i="4"/>
  <c r="CO238" i="4"/>
  <c r="CS238" i="4"/>
  <c r="CL238" i="4"/>
  <c r="CP238" i="4"/>
  <c r="CT238" i="4"/>
  <c r="CQ238" i="4"/>
  <c r="CU238" i="4"/>
  <c r="CN238" i="4"/>
  <c r="CR238" i="4"/>
  <c r="CV238" i="4"/>
  <c r="BB234" i="4"/>
  <c r="CO234" i="4"/>
  <c r="CS234" i="4"/>
  <c r="CL234" i="4"/>
  <c r="CP234" i="4"/>
  <c r="CT234" i="4"/>
  <c r="CQ234" i="4"/>
  <c r="CU234" i="4"/>
  <c r="CN234" i="4"/>
  <c r="CR234" i="4"/>
  <c r="CV234" i="4"/>
  <c r="BB230" i="4"/>
  <c r="CO230" i="4"/>
  <c r="CS230" i="4"/>
  <c r="CL230" i="4"/>
  <c r="CP230" i="4"/>
  <c r="CT230" i="4"/>
  <c r="CQ230" i="4"/>
  <c r="CU230" i="4"/>
  <c r="CV230" i="4"/>
  <c r="CN230" i="4"/>
  <c r="CR230" i="4"/>
  <c r="BB226" i="4"/>
  <c r="CO226" i="4"/>
  <c r="CS226" i="4"/>
  <c r="CL226" i="4"/>
  <c r="CP226" i="4"/>
  <c r="CT226" i="4"/>
  <c r="CQ226" i="4"/>
  <c r="CU226" i="4"/>
  <c r="CR226" i="4"/>
  <c r="CV226" i="4"/>
  <c r="CN226" i="4"/>
  <c r="BB222" i="4"/>
  <c r="CL222" i="4"/>
  <c r="CP222" i="4"/>
  <c r="CT222" i="4"/>
  <c r="CQ222" i="4"/>
  <c r="CU222" i="4"/>
  <c r="CS222" i="4"/>
  <c r="CN222" i="4"/>
  <c r="CV222" i="4"/>
  <c r="CO222" i="4"/>
  <c r="CR222" i="4"/>
  <c r="BB218" i="4"/>
  <c r="CO218" i="4"/>
  <c r="CS218" i="4"/>
  <c r="CL218" i="4"/>
  <c r="CP218" i="4"/>
  <c r="CT218" i="4"/>
  <c r="CQ218" i="4"/>
  <c r="CU218" i="4"/>
  <c r="CN218" i="4"/>
  <c r="CR218" i="4"/>
  <c r="CV218" i="4"/>
  <c r="BB214" i="4"/>
  <c r="CO214" i="4"/>
  <c r="CS214" i="4"/>
  <c r="CL214" i="4"/>
  <c r="CP214" i="4"/>
  <c r="CT214" i="4"/>
  <c r="CQ214" i="4"/>
  <c r="CU214" i="4"/>
  <c r="CN214" i="4"/>
  <c r="CR214" i="4"/>
  <c r="CV214" i="4"/>
  <c r="BB210" i="4"/>
  <c r="CO210" i="4"/>
  <c r="CS210" i="4"/>
  <c r="CL210" i="4"/>
  <c r="CP210" i="4"/>
  <c r="CT210" i="4"/>
  <c r="CQ210" i="4"/>
  <c r="CU210" i="4"/>
  <c r="CV210" i="4"/>
  <c r="CN210" i="4"/>
  <c r="CR210" i="4"/>
  <c r="BB206" i="4"/>
  <c r="CO206" i="4"/>
  <c r="CS206" i="4"/>
  <c r="CL206" i="4"/>
  <c r="CP206" i="4"/>
  <c r="CT206" i="4"/>
  <c r="CQ206" i="4"/>
  <c r="CU206" i="4"/>
  <c r="CR206" i="4"/>
  <c r="CV206" i="4"/>
  <c r="CN206" i="4"/>
  <c r="BB202" i="4"/>
  <c r="CO202" i="4"/>
  <c r="CS202" i="4"/>
  <c r="CL202" i="4"/>
  <c r="CP202" i="4"/>
  <c r="CT202" i="4"/>
  <c r="CQ202" i="4"/>
  <c r="CU202" i="4"/>
  <c r="CN202" i="4"/>
  <c r="CR202" i="4"/>
  <c r="CV202" i="4"/>
  <c r="BB198" i="4"/>
  <c r="CO198" i="4"/>
  <c r="CS198" i="4"/>
  <c r="CL198" i="4"/>
  <c r="CP198" i="4"/>
  <c r="CT198" i="4"/>
  <c r="CQ198" i="4"/>
  <c r="CU198" i="4"/>
  <c r="CN198" i="4"/>
  <c r="CR198" i="4"/>
  <c r="CV198" i="4"/>
  <c r="BB194" i="4"/>
  <c r="CO194" i="4"/>
  <c r="CS194" i="4"/>
  <c r="CL194" i="4"/>
  <c r="CP194" i="4"/>
  <c r="CT194" i="4"/>
  <c r="CQ194" i="4"/>
  <c r="CU194" i="4"/>
  <c r="CV194" i="4"/>
  <c r="CN194" i="4"/>
  <c r="CR194" i="4"/>
  <c r="BB190" i="4"/>
  <c r="CO190" i="4"/>
  <c r="CS190" i="4"/>
  <c r="CL190" i="4"/>
  <c r="CP190" i="4"/>
  <c r="CT190" i="4"/>
  <c r="CQ190" i="4"/>
  <c r="CU190" i="4"/>
  <c r="CR190" i="4"/>
  <c r="CV190" i="4"/>
  <c r="CN190" i="4"/>
  <c r="BB186" i="4"/>
  <c r="CO186" i="4"/>
  <c r="CS186" i="4"/>
  <c r="CL186" i="4"/>
  <c r="CP186" i="4"/>
  <c r="CT186" i="4"/>
  <c r="CQ186" i="4"/>
  <c r="CU186" i="4"/>
  <c r="CN186" i="4"/>
  <c r="CR186" i="4"/>
  <c r="CV186" i="4"/>
  <c r="BB182" i="4"/>
  <c r="CO182" i="4"/>
  <c r="CS182" i="4"/>
  <c r="CL182" i="4"/>
  <c r="CP182" i="4"/>
  <c r="CT182" i="4"/>
  <c r="CQ182" i="4"/>
  <c r="CU182" i="4"/>
  <c r="CN182" i="4"/>
  <c r="CR182" i="4"/>
  <c r="CV182" i="4"/>
  <c r="BB178" i="4"/>
  <c r="CO178" i="4"/>
  <c r="CS178" i="4"/>
  <c r="CL178" i="4"/>
  <c r="CP178" i="4"/>
  <c r="CT178" i="4"/>
  <c r="CQ178" i="4"/>
  <c r="CU178" i="4"/>
  <c r="CV178" i="4"/>
  <c r="CN178" i="4"/>
  <c r="CR178" i="4"/>
  <c r="BB174" i="4"/>
  <c r="CQ174" i="4"/>
  <c r="CU174" i="4"/>
  <c r="CN174" i="4"/>
  <c r="CR174" i="4"/>
  <c r="CV174" i="4"/>
  <c r="CP174" i="4"/>
  <c r="CS174" i="4"/>
  <c r="CL174" i="4"/>
  <c r="CT174" i="4"/>
  <c r="CO174" i="4"/>
  <c r="BB170" i="4"/>
  <c r="CL170" i="4"/>
  <c r="CP170" i="4"/>
  <c r="CT170" i="4"/>
  <c r="CQ170" i="4"/>
  <c r="CU170" i="4"/>
  <c r="CN170" i="4"/>
  <c r="CR170" i="4"/>
  <c r="CV170" i="4"/>
  <c r="CS170" i="4"/>
  <c r="CO170" i="4"/>
  <c r="BB166" i="4"/>
  <c r="CL166" i="4"/>
  <c r="CP166" i="4"/>
  <c r="CT166" i="4"/>
  <c r="CQ166" i="4"/>
  <c r="CU166" i="4"/>
  <c r="CN166" i="4"/>
  <c r="CR166" i="4"/>
  <c r="CV166" i="4"/>
  <c r="CO166" i="4"/>
  <c r="CS166" i="4"/>
  <c r="BB162" i="4"/>
  <c r="CL162" i="4"/>
  <c r="CP162" i="4"/>
  <c r="CT162" i="4"/>
  <c r="CQ162" i="4"/>
  <c r="CU162" i="4"/>
  <c r="CN162" i="4"/>
  <c r="CR162" i="4"/>
  <c r="CV162" i="4"/>
  <c r="CO162" i="4"/>
  <c r="CS162" i="4"/>
  <c r="BB158" i="4"/>
  <c r="CL158" i="4"/>
  <c r="CP158" i="4"/>
  <c r="CT158" i="4"/>
  <c r="CQ158" i="4"/>
  <c r="CU158" i="4"/>
  <c r="CN158" i="4"/>
  <c r="CR158" i="4"/>
  <c r="CV158" i="4"/>
  <c r="CO158" i="4"/>
  <c r="CS158" i="4"/>
  <c r="BB154" i="4"/>
  <c r="CL154" i="4"/>
  <c r="CP154" i="4"/>
  <c r="CT154" i="4"/>
  <c r="CQ154" i="4"/>
  <c r="CU154" i="4"/>
  <c r="CN154" i="4"/>
  <c r="CR154" i="4"/>
  <c r="CV154" i="4"/>
  <c r="CS154" i="4"/>
  <c r="CO154" i="4"/>
  <c r="BB150" i="4"/>
  <c r="CL150" i="4"/>
  <c r="CP150" i="4"/>
  <c r="CT150" i="4"/>
  <c r="CQ150" i="4"/>
  <c r="CU150" i="4"/>
  <c r="CN150" i="4"/>
  <c r="CR150" i="4"/>
  <c r="CV150" i="4"/>
  <c r="CO150" i="4"/>
  <c r="CS150" i="4"/>
  <c r="BB146" i="4"/>
  <c r="CL146" i="4"/>
  <c r="CP146" i="4"/>
  <c r="CT146" i="4"/>
  <c r="CQ146" i="4"/>
  <c r="CU146" i="4"/>
  <c r="CN146" i="4"/>
  <c r="CR146" i="4"/>
  <c r="CV146" i="4"/>
  <c r="CO146" i="4"/>
  <c r="CS146" i="4"/>
  <c r="BB142" i="4"/>
  <c r="CL142" i="4"/>
  <c r="CP142" i="4"/>
  <c r="CT142" i="4"/>
  <c r="CQ142" i="4"/>
  <c r="CU142" i="4"/>
  <c r="CN142" i="4"/>
  <c r="CR142" i="4"/>
  <c r="CV142" i="4"/>
  <c r="CO142" i="4"/>
  <c r="CS142" i="4"/>
  <c r="BB138" i="4"/>
  <c r="CL138" i="4"/>
  <c r="CP138" i="4"/>
  <c r="CT138" i="4"/>
  <c r="CQ138" i="4"/>
  <c r="CU138" i="4"/>
  <c r="CN138" i="4"/>
  <c r="CR138" i="4"/>
  <c r="CV138" i="4"/>
  <c r="CS138" i="4"/>
  <c r="CO138" i="4"/>
  <c r="BB134" i="4"/>
  <c r="CL134" i="4"/>
  <c r="CP134" i="4"/>
  <c r="CT134" i="4"/>
  <c r="CQ134" i="4"/>
  <c r="CU134" i="4"/>
  <c r="CN134" i="4"/>
  <c r="CR134" i="4"/>
  <c r="CV134" i="4"/>
  <c r="CO134" i="4"/>
  <c r="CS134" i="4"/>
  <c r="BB130" i="4"/>
  <c r="CL130" i="4"/>
  <c r="CP130" i="4"/>
  <c r="CT130" i="4"/>
  <c r="CQ130" i="4"/>
  <c r="CU130" i="4"/>
  <c r="CN130" i="4"/>
  <c r="CR130" i="4"/>
  <c r="CV130" i="4"/>
  <c r="CO130" i="4"/>
  <c r="CS130" i="4"/>
  <c r="BB126" i="4"/>
  <c r="CO126" i="4"/>
  <c r="CS126" i="4"/>
  <c r="CL126" i="4"/>
  <c r="CP126" i="4"/>
  <c r="CT126" i="4"/>
  <c r="CQ126" i="4"/>
  <c r="CU126" i="4"/>
  <c r="CN126" i="4"/>
  <c r="CR126" i="4"/>
  <c r="CV126" i="4"/>
  <c r="BB122" i="4"/>
  <c r="CO122" i="4"/>
  <c r="CS122" i="4"/>
  <c r="CL122" i="4"/>
  <c r="CP122" i="4"/>
  <c r="CT122" i="4"/>
  <c r="CQ122" i="4"/>
  <c r="CU122" i="4"/>
  <c r="CV122" i="4"/>
  <c r="CN122" i="4"/>
  <c r="CR122" i="4"/>
  <c r="BB118" i="4"/>
  <c r="CO118" i="4"/>
  <c r="CS118" i="4"/>
  <c r="CL118" i="4"/>
  <c r="CP118" i="4"/>
  <c r="CT118" i="4"/>
  <c r="CQ118" i="4"/>
  <c r="CU118" i="4"/>
  <c r="CR118" i="4"/>
  <c r="CV118" i="4"/>
  <c r="CN118" i="4"/>
  <c r="BB114" i="4"/>
  <c r="CO114" i="4"/>
  <c r="CS114" i="4"/>
  <c r="CL114" i="4"/>
  <c r="CP114" i="4"/>
  <c r="CT114" i="4"/>
  <c r="CQ114" i="4"/>
  <c r="CU114" i="4"/>
  <c r="CN114" i="4"/>
  <c r="CR114" i="4"/>
  <c r="CV114" i="4"/>
  <c r="BB110" i="4"/>
  <c r="CO110" i="4"/>
  <c r="CS110" i="4"/>
  <c r="CL110" i="4"/>
  <c r="CP110" i="4"/>
  <c r="CT110" i="4"/>
  <c r="CQ110" i="4"/>
  <c r="CU110" i="4"/>
  <c r="CN110" i="4"/>
  <c r="CR110" i="4"/>
  <c r="CV110" i="4"/>
  <c r="BB106" i="4"/>
  <c r="CO106" i="4"/>
  <c r="CS106" i="4"/>
  <c r="CL106" i="4"/>
  <c r="CP106" i="4"/>
  <c r="CT106" i="4"/>
  <c r="CQ106" i="4"/>
  <c r="CU106" i="4"/>
  <c r="CV106" i="4"/>
  <c r="CN106" i="4"/>
  <c r="CR106" i="4"/>
  <c r="BB102" i="4"/>
  <c r="CO102" i="4"/>
  <c r="CS102" i="4"/>
  <c r="CL102" i="4"/>
  <c r="CP102" i="4"/>
  <c r="CT102" i="4"/>
  <c r="CQ102" i="4"/>
  <c r="CU102" i="4"/>
  <c r="CR102" i="4"/>
  <c r="CV102" i="4"/>
  <c r="CN102" i="4"/>
  <c r="BB98" i="4"/>
  <c r="CO98" i="4"/>
  <c r="CS98" i="4"/>
  <c r="CL98" i="4"/>
  <c r="CP98" i="4"/>
  <c r="CT98" i="4"/>
  <c r="CQ98" i="4"/>
  <c r="CU98" i="4"/>
  <c r="CN98" i="4"/>
  <c r="CR98" i="4"/>
  <c r="CV98" i="4"/>
  <c r="BB94" i="4"/>
  <c r="CO94" i="4"/>
  <c r="CS94" i="4"/>
  <c r="CL94" i="4"/>
  <c r="CP94" i="4"/>
  <c r="CT94" i="4"/>
  <c r="CQ94" i="4"/>
  <c r="CU94" i="4"/>
  <c r="CN94" i="4"/>
  <c r="CR94" i="4"/>
  <c r="CV94" i="4"/>
  <c r="BB90" i="4"/>
  <c r="CO90" i="4"/>
  <c r="CS90" i="4"/>
  <c r="CL90" i="4"/>
  <c r="CP90" i="4"/>
  <c r="CT90" i="4"/>
  <c r="CQ90" i="4"/>
  <c r="CU90" i="4"/>
  <c r="CV90" i="4"/>
  <c r="CN90" i="4"/>
  <c r="CR90" i="4"/>
  <c r="BB86" i="4"/>
  <c r="CO86" i="4"/>
  <c r="CS86" i="4"/>
  <c r="CL86" i="4"/>
  <c r="CP86" i="4"/>
  <c r="CT86" i="4"/>
  <c r="CQ86" i="4"/>
  <c r="CU86" i="4"/>
  <c r="CR86" i="4"/>
  <c r="CV86" i="4"/>
  <c r="CN86" i="4"/>
  <c r="BB82" i="4"/>
  <c r="CO82" i="4"/>
  <c r="CS82" i="4"/>
  <c r="CL82" i="4"/>
  <c r="CP82" i="4"/>
  <c r="CT82" i="4"/>
  <c r="CQ82" i="4"/>
  <c r="CU82" i="4"/>
  <c r="CN82" i="4"/>
  <c r="CR82" i="4"/>
  <c r="CV82" i="4"/>
  <c r="BB78" i="4"/>
  <c r="CO78" i="4"/>
  <c r="CS78" i="4"/>
  <c r="CL78" i="4"/>
  <c r="CP78" i="4"/>
  <c r="CT78" i="4"/>
  <c r="CQ78" i="4"/>
  <c r="CU78" i="4"/>
  <c r="CN78" i="4"/>
  <c r="CR78" i="4"/>
  <c r="CV78" i="4"/>
  <c r="BB74" i="4"/>
  <c r="CL74" i="4"/>
  <c r="CP74" i="4"/>
  <c r="CT74" i="4"/>
  <c r="CQ74" i="4"/>
  <c r="CU74" i="4"/>
  <c r="CR74" i="4"/>
  <c r="CS74" i="4"/>
  <c r="CN74" i="4"/>
  <c r="CV74" i="4"/>
  <c r="CO74" i="4"/>
  <c r="BB70" i="4"/>
  <c r="CO70" i="4"/>
  <c r="CS70" i="4"/>
  <c r="CL70" i="4"/>
  <c r="CP70" i="4"/>
  <c r="CT70" i="4"/>
  <c r="CQ70" i="4"/>
  <c r="CU70" i="4"/>
  <c r="CV70" i="4"/>
  <c r="CN70" i="4"/>
  <c r="CR70" i="4"/>
  <c r="BB66" i="4"/>
  <c r="CO66" i="4"/>
  <c r="CS66" i="4"/>
  <c r="CL66" i="4"/>
  <c r="CP66" i="4"/>
  <c r="CT66" i="4"/>
  <c r="CQ66" i="4"/>
  <c r="CU66" i="4"/>
  <c r="CR66" i="4"/>
  <c r="CV66" i="4"/>
  <c r="CN66" i="4"/>
  <c r="BB62" i="4"/>
  <c r="CO62" i="4"/>
  <c r="CS62" i="4"/>
  <c r="CL62" i="4"/>
  <c r="CP62" i="4"/>
  <c r="CT62" i="4"/>
  <c r="CQ62" i="4"/>
  <c r="CU62" i="4"/>
  <c r="CN62" i="4"/>
  <c r="CR62" i="4"/>
  <c r="CV62" i="4"/>
  <c r="BB58" i="4"/>
  <c r="CO58" i="4"/>
  <c r="CS58" i="4"/>
  <c r="CL58" i="4"/>
  <c r="CP58" i="4"/>
  <c r="CT58" i="4"/>
  <c r="CQ58" i="4"/>
  <c r="CR58" i="4"/>
  <c r="CU58" i="4"/>
  <c r="CN58" i="4"/>
  <c r="CV58" i="4"/>
  <c r="BB54" i="4"/>
  <c r="CO54" i="4"/>
  <c r="CS54" i="4"/>
  <c r="CL54" i="4"/>
  <c r="CP54" i="4"/>
  <c r="CT54" i="4"/>
  <c r="CU54" i="4"/>
  <c r="CN54" i="4"/>
  <c r="CV54" i="4"/>
  <c r="CQ54" i="4"/>
  <c r="CR54" i="4"/>
  <c r="BB50" i="4"/>
  <c r="CO50" i="4"/>
  <c r="CS50" i="4"/>
  <c r="CL50" i="4"/>
  <c r="CP50" i="4"/>
  <c r="CT50" i="4"/>
  <c r="CQ50" i="4"/>
  <c r="CR50" i="4"/>
  <c r="CU50" i="4"/>
  <c r="CV50" i="4"/>
  <c r="CN50" i="4"/>
  <c r="BB46" i="4"/>
  <c r="CO46" i="4"/>
  <c r="CS46" i="4"/>
  <c r="CL46" i="4"/>
  <c r="CP46" i="4"/>
  <c r="CT46" i="4"/>
  <c r="CU46" i="4"/>
  <c r="CN46" i="4"/>
  <c r="CV46" i="4"/>
  <c r="CQ46" i="4"/>
  <c r="CR46" i="4"/>
  <c r="BB42" i="4"/>
  <c r="CO42" i="4"/>
  <c r="CS42" i="4"/>
  <c r="CL42" i="4"/>
  <c r="CP42" i="4"/>
  <c r="CT42" i="4"/>
  <c r="CQ42" i="4"/>
  <c r="CR42" i="4"/>
  <c r="CU42" i="4"/>
  <c r="CN42" i="4"/>
  <c r="CV42" i="4"/>
  <c r="BB38" i="4"/>
  <c r="CO38" i="4"/>
  <c r="CS38" i="4"/>
  <c r="CL38" i="4"/>
  <c r="CP38" i="4"/>
  <c r="CT38" i="4"/>
  <c r="CU38" i="4"/>
  <c r="CN38" i="4"/>
  <c r="CV38" i="4"/>
  <c r="CQ38" i="4"/>
  <c r="CR38" i="4"/>
  <c r="BB34" i="4"/>
  <c r="CQ34" i="4"/>
  <c r="CU34" i="4"/>
  <c r="CN34" i="4"/>
  <c r="CR34" i="4"/>
  <c r="CV34" i="4"/>
  <c r="CO34" i="4"/>
  <c r="CS34" i="4"/>
  <c r="CT34" i="4"/>
  <c r="CL34" i="4"/>
  <c r="CP34" i="4"/>
  <c r="BB30" i="4"/>
  <c r="CQ30" i="4"/>
  <c r="CU30" i="4"/>
  <c r="CN30" i="4"/>
  <c r="CR30" i="4"/>
  <c r="CV30" i="4"/>
  <c r="CO30" i="4"/>
  <c r="CS30" i="4"/>
  <c r="CP30" i="4"/>
  <c r="CT30" i="4"/>
  <c r="CL30" i="4"/>
  <c r="BB26" i="4"/>
  <c r="CQ26" i="4"/>
  <c r="CU26" i="4"/>
  <c r="CN26" i="4"/>
  <c r="CR26" i="4"/>
  <c r="CV26" i="4"/>
  <c r="CO26" i="4"/>
  <c r="CS26" i="4"/>
  <c r="CL26" i="4"/>
  <c r="CP26" i="4"/>
  <c r="CT26" i="4"/>
  <c r="BB22" i="4"/>
  <c r="CQ22" i="4"/>
  <c r="CU22" i="4"/>
  <c r="CN22" i="4"/>
  <c r="CR22" i="4"/>
  <c r="CV22" i="4"/>
  <c r="CO22" i="4"/>
  <c r="CS22" i="4"/>
  <c r="CL22" i="4"/>
  <c r="CP22" i="4"/>
  <c r="CT22" i="4"/>
  <c r="CT4" i="4"/>
  <c r="CU4" i="4"/>
  <c r="CR4" i="4"/>
  <c r="CS4" i="4"/>
  <c r="CP4" i="4"/>
  <c r="CQ4" i="4"/>
  <c r="CN4" i="4"/>
  <c r="CO4" i="4"/>
  <c r="CL4" i="4"/>
  <c r="BK4" i="4"/>
  <c r="BB4" i="4"/>
  <c r="BF501" i="4"/>
  <c r="BJ501" i="4"/>
  <c r="BH501" i="4"/>
  <c r="BA501" i="4"/>
  <c r="BI501" i="4"/>
  <c r="BC501" i="4"/>
  <c r="BG501" i="4"/>
  <c r="BK501" i="4"/>
  <c r="BD501" i="4"/>
  <c r="BE501" i="4"/>
  <c r="BA496" i="4"/>
  <c r="BE496" i="4"/>
  <c r="BI496" i="4"/>
  <c r="BK496" i="4"/>
  <c r="BH496" i="4"/>
  <c r="BF496" i="4"/>
  <c r="BJ496" i="4"/>
  <c r="BG496" i="4"/>
  <c r="BD496" i="4"/>
  <c r="BC496" i="4"/>
  <c r="BC498" i="4"/>
  <c r="BG498" i="4"/>
  <c r="BK498" i="4"/>
  <c r="BE498" i="4"/>
  <c r="BJ498" i="4"/>
  <c r="BD498" i="4"/>
  <c r="BH498" i="4"/>
  <c r="BA498" i="4"/>
  <c r="BI498" i="4"/>
  <c r="BF498" i="4"/>
  <c r="BA500" i="4"/>
  <c r="BE500" i="4"/>
  <c r="BI500" i="4"/>
  <c r="BC500" i="4"/>
  <c r="BK500" i="4"/>
  <c r="BF500" i="4"/>
  <c r="BJ500" i="4"/>
  <c r="BG500" i="4"/>
  <c r="BH500" i="4"/>
  <c r="BD500" i="4"/>
  <c r="BF497" i="4"/>
  <c r="BJ497" i="4"/>
  <c r="BH497" i="4"/>
  <c r="BE497" i="4"/>
  <c r="BC497" i="4"/>
  <c r="BG497" i="4"/>
  <c r="BK497" i="4"/>
  <c r="BI497" i="4"/>
  <c r="BD497" i="4"/>
  <c r="BA497" i="4"/>
  <c r="BD499" i="4"/>
  <c r="BH499" i="4"/>
  <c r="BK499" i="4"/>
  <c r="BA499" i="4"/>
  <c r="BE499" i="4"/>
  <c r="BI499" i="4"/>
  <c r="BF499" i="4"/>
  <c r="BG499" i="4"/>
  <c r="BJ499" i="4"/>
  <c r="BC499" i="4"/>
  <c r="BD12" i="4"/>
  <c r="BH12" i="4"/>
  <c r="BA12" i="4"/>
  <c r="BE12" i="4"/>
  <c r="BI12" i="4"/>
  <c r="BF12" i="4"/>
  <c r="BJ12" i="4"/>
  <c r="BG12" i="4"/>
  <c r="BK12" i="4"/>
  <c r="BC12" i="4"/>
  <c r="BC495" i="4"/>
  <c r="BG495" i="4"/>
  <c r="BK495" i="4"/>
  <c r="BD495" i="4"/>
  <c r="BH495" i="4"/>
  <c r="BF495" i="4"/>
  <c r="BA495" i="4"/>
  <c r="BE495" i="4"/>
  <c r="BI495" i="4"/>
  <c r="BJ495" i="4"/>
  <c r="BD492" i="4"/>
  <c r="BH492" i="4"/>
  <c r="BA492" i="4"/>
  <c r="BE492" i="4"/>
  <c r="BI492" i="4"/>
  <c r="BG492" i="4"/>
  <c r="BF492" i="4"/>
  <c r="BJ492" i="4"/>
  <c r="BC492" i="4"/>
  <c r="BK492" i="4"/>
  <c r="BA489" i="4"/>
  <c r="BE489" i="4"/>
  <c r="BI489" i="4"/>
  <c r="BF489" i="4"/>
  <c r="BJ489" i="4"/>
  <c r="BH489" i="4"/>
  <c r="BC489" i="4"/>
  <c r="BG489" i="4"/>
  <c r="BK489" i="4"/>
  <c r="BD489" i="4"/>
  <c r="BA485" i="4"/>
  <c r="BE485" i="4"/>
  <c r="BI485" i="4"/>
  <c r="BF485" i="4"/>
  <c r="BJ485" i="4"/>
  <c r="BH485" i="4"/>
  <c r="BC485" i="4"/>
  <c r="BG485" i="4"/>
  <c r="BK485" i="4"/>
  <c r="BD485" i="4"/>
  <c r="BC483" i="4"/>
  <c r="BG483" i="4"/>
  <c r="BK483" i="4"/>
  <c r="BD483" i="4"/>
  <c r="BH483" i="4"/>
  <c r="BA483" i="4"/>
  <c r="BE483" i="4"/>
  <c r="BI483" i="4"/>
  <c r="BF483" i="4"/>
  <c r="BJ483" i="4"/>
  <c r="BD480" i="4"/>
  <c r="BH480" i="4"/>
  <c r="BA480" i="4"/>
  <c r="BE480" i="4"/>
  <c r="BI480" i="4"/>
  <c r="BG480" i="4"/>
  <c r="BF480" i="4"/>
  <c r="BJ480" i="4"/>
  <c r="BC480" i="4"/>
  <c r="BK480" i="4"/>
  <c r="BF478" i="4"/>
  <c r="BJ478" i="4"/>
  <c r="BC478" i="4"/>
  <c r="BG478" i="4"/>
  <c r="BK478" i="4"/>
  <c r="BA478" i="4"/>
  <c r="BE478" i="4"/>
  <c r="BD478" i="4"/>
  <c r="BH478" i="4"/>
  <c r="BI478" i="4"/>
  <c r="BD476" i="4"/>
  <c r="BH476" i="4"/>
  <c r="BA476" i="4"/>
  <c r="BE476" i="4"/>
  <c r="BI476" i="4"/>
  <c r="BG476" i="4"/>
  <c r="BF476" i="4"/>
  <c r="BJ476" i="4"/>
  <c r="BC476" i="4"/>
  <c r="BK476" i="4"/>
  <c r="BA473" i="4"/>
  <c r="BE473" i="4"/>
  <c r="BI473" i="4"/>
  <c r="BF473" i="4"/>
  <c r="BJ473" i="4"/>
  <c r="BH473" i="4"/>
  <c r="BC473" i="4"/>
  <c r="BG473" i="4"/>
  <c r="BK473" i="4"/>
  <c r="BD473" i="4"/>
  <c r="BA469" i="4"/>
  <c r="BE469" i="4"/>
  <c r="BI469" i="4"/>
  <c r="BF469" i="4"/>
  <c r="BJ469" i="4"/>
  <c r="BD469" i="4"/>
  <c r="BC469" i="4"/>
  <c r="BG469" i="4"/>
  <c r="BK469" i="4"/>
  <c r="BH469" i="4"/>
  <c r="BC467" i="4"/>
  <c r="BG467" i="4"/>
  <c r="BK467" i="4"/>
  <c r="BD467" i="4"/>
  <c r="BH467" i="4"/>
  <c r="BF467" i="4"/>
  <c r="BA467" i="4"/>
  <c r="BE467" i="4"/>
  <c r="BI467" i="4"/>
  <c r="BJ467" i="4"/>
  <c r="BA465" i="4"/>
  <c r="BE465" i="4"/>
  <c r="BI465" i="4"/>
  <c r="BF465" i="4"/>
  <c r="BJ465" i="4"/>
  <c r="BH465" i="4"/>
  <c r="BC465" i="4"/>
  <c r="BG465" i="4"/>
  <c r="BK465" i="4"/>
  <c r="BD465" i="4"/>
  <c r="BF462" i="4"/>
  <c r="BJ462" i="4"/>
  <c r="BC462" i="4"/>
  <c r="BG462" i="4"/>
  <c r="BK462" i="4"/>
  <c r="BD462" i="4"/>
  <c r="BH462" i="4"/>
  <c r="BA462" i="4"/>
  <c r="BE462" i="4"/>
  <c r="BI462" i="4"/>
  <c r="BC459" i="4"/>
  <c r="BG459" i="4"/>
  <c r="BK459" i="4"/>
  <c r="BD459" i="4"/>
  <c r="BH459" i="4"/>
  <c r="BA459" i="4"/>
  <c r="BE459" i="4"/>
  <c r="BI459" i="4"/>
  <c r="BF459" i="4"/>
  <c r="BJ459" i="4"/>
  <c r="BA457" i="4"/>
  <c r="BE457" i="4"/>
  <c r="BI457" i="4"/>
  <c r="BF457" i="4"/>
  <c r="BJ457" i="4"/>
  <c r="BC457" i="4"/>
  <c r="BG457" i="4"/>
  <c r="BK457" i="4"/>
  <c r="BD457" i="4"/>
  <c r="BH457" i="4"/>
  <c r="BC455" i="4"/>
  <c r="BG455" i="4"/>
  <c r="BK455" i="4"/>
  <c r="BD455" i="4"/>
  <c r="BH455" i="4"/>
  <c r="BA455" i="4"/>
  <c r="BE455" i="4"/>
  <c r="BI455" i="4"/>
  <c r="BF455" i="4"/>
  <c r="BJ455" i="4"/>
  <c r="BD452" i="4"/>
  <c r="BH452" i="4"/>
  <c r="BE452" i="4"/>
  <c r="BI452" i="4"/>
  <c r="BA452" i="4"/>
  <c r="BF452" i="4"/>
  <c r="BJ452" i="4"/>
  <c r="BC452" i="4"/>
  <c r="BG452" i="4"/>
  <c r="BK452" i="4"/>
  <c r="BD451" i="4"/>
  <c r="BH451" i="4"/>
  <c r="BA451" i="4"/>
  <c r="BE451" i="4"/>
  <c r="BI451" i="4"/>
  <c r="BJ451" i="4"/>
  <c r="BC451" i="4"/>
  <c r="BK451" i="4"/>
  <c r="BF451" i="4"/>
  <c r="BG451" i="4"/>
  <c r="BD447" i="4"/>
  <c r="BH447" i="4"/>
  <c r="BA447" i="4"/>
  <c r="BE447" i="4"/>
  <c r="BI447" i="4"/>
  <c r="BF447" i="4"/>
  <c r="BG447" i="4"/>
  <c r="BJ447" i="4"/>
  <c r="BC447" i="4"/>
  <c r="BK447" i="4"/>
  <c r="BF445" i="4"/>
  <c r="BJ445" i="4"/>
  <c r="BC445" i="4"/>
  <c r="BG445" i="4"/>
  <c r="BK445" i="4"/>
  <c r="BD445" i="4"/>
  <c r="BE445" i="4"/>
  <c r="BH445" i="4"/>
  <c r="BA445" i="4"/>
  <c r="BI445" i="4"/>
  <c r="BD443" i="4"/>
  <c r="BH443" i="4"/>
  <c r="BA443" i="4"/>
  <c r="BE443" i="4"/>
  <c r="BI443" i="4"/>
  <c r="BJ443" i="4"/>
  <c r="BC443" i="4"/>
  <c r="BK443" i="4"/>
  <c r="BF443" i="4"/>
  <c r="BG443" i="4"/>
  <c r="BC431" i="4"/>
  <c r="BG431" i="4"/>
  <c r="BK431" i="4"/>
  <c r="BD431" i="4"/>
  <c r="BH431" i="4"/>
  <c r="BA431" i="4"/>
  <c r="BE431" i="4"/>
  <c r="BI431" i="4"/>
  <c r="BF431" i="4"/>
  <c r="BJ431" i="4"/>
  <c r="BA429" i="4"/>
  <c r="BE429" i="4"/>
  <c r="BI429" i="4"/>
  <c r="BF429" i="4"/>
  <c r="BJ429" i="4"/>
  <c r="BC429" i="4"/>
  <c r="BG429" i="4"/>
  <c r="BK429" i="4"/>
  <c r="BD429" i="4"/>
  <c r="BH429" i="4"/>
  <c r="BC427" i="4"/>
  <c r="BG427" i="4"/>
  <c r="BK427" i="4"/>
  <c r="BD427" i="4"/>
  <c r="BH427" i="4"/>
  <c r="BA427" i="4"/>
  <c r="BE427" i="4"/>
  <c r="BI427" i="4"/>
  <c r="BF427" i="4"/>
  <c r="BJ427" i="4"/>
  <c r="BA425" i="4"/>
  <c r="BE425" i="4"/>
  <c r="BI425" i="4"/>
  <c r="BF425" i="4"/>
  <c r="BJ425" i="4"/>
  <c r="BC425" i="4"/>
  <c r="BG425" i="4"/>
  <c r="BK425" i="4"/>
  <c r="BH425" i="4"/>
  <c r="BD425" i="4"/>
  <c r="BC423" i="4"/>
  <c r="BG423" i="4"/>
  <c r="BK423" i="4"/>
  <c r="BD423" i="4"/>
  <c r="BH423" i="4"/>
  <c r="BA423" i="4"/>
  <c r="BE423" i="4"/>
  <c r="BI423" i="4"/>
  <c r="BF423" i="4"/>
  <c r="BJ423" i="4"/>
  <c r="BF422" i="4"/>
  <c r="BJ422" i="4"/>
  <c r="BC422" i="4"/>
  <c r="BG422" i="4"/>
  <c r="BK422" i="4"/>
  <c r="BD422" i="4"/>
  <c r="BH422" i="4"/>
  <c r="BI422" i="4"/>
  <c r="BA422" i="4"/>
  <c r="BE422" i="4"/>
  <c r="BD420" i="4"/>
  <c r="BH420" i="4"/>
  <c r="BA420" i="4"/>
  <c r="BE420" i="4"/>
  <c r="BI420" i="4"/>
  <c r="BF420" i="4"/>
  <c r="BJ420" i="4"/>
  <c r="BC420" i="4"/>
  <c r="BG420" i="4"/>
  <c r="BK420" i="4"/>
  <c r="BF418" i="4"/>
  <c r="BJ418" i="4"/>
  <c r="BC418" i="4"/>
  <c r="BG418" i="4"/>
  <c r="BK418" i="4"/>
  <c r="BD418" i="4"/>
  <c r="BH418" i="4"/>
  <c r="BE418" i="4"/>
  <c r="BI418" i="4"/>
  <c r="BA418" i="4"/>
  <c r="BD416" i="4"/>
  <c r="BH416" i="4"/>
  <c r="BA416" i="4"/>
  <c r="BE416" i="4"/>
  <c r="BI416" i="4"/>
  <c r="BF416" i="4"/>
  <c r="BJ416" i="4"/>
  <c r="BK416" i="4"/>
  <c r="BC416" i="4"/>
  <c r="BG416" i="4"/>
  <c r="BF414" i="4"/>
  <c r="BJ414" i="4"/>
  <c r="BC414" i="4"/>
  <c r="BG414" i="4"/>
  <c r="BK414" i="4"/>
  <c r="BD414" i="4"/>
  <c r="BH414" i="4"/>
  <c r="BA414" i="4"/>
  <c r="BE414" i="4"/>
  <c r="BI414" i="4"/>
  <c r="BD412" i="4"/>
  <c r="BH412" i="4"/>
  <c r="BA412" i="4"/>
  <c r="BE412" i="4"/>
  <c r="BI412" i="4"/>
  <c r="BF412" i="4"/>
  <c r="BJ412" i="4"/>
  <c r="BG412" i="4"/>
  <c r="BK412" i="4"/>
  <c r="BC412" i="4"/>
  <c r="BF410" i="4"/>
  <c r="BJ410" i="4"/>
  <c r="BC410" i="4"/>
  <c r="BG410" i="4"/>
  <c r="BK410" i="4"/>
  <c r="BD410" i="4"/>
  <c r="BH410" i="4"/>
  <c r="BA410" i="4"/>
  <c r="BE410" i="4"/>
  <c r="BI410" i="4"/>
  <c r="BD408" i="4"/>
  <c r="BH408" i="4"/>
  <c r="BA408" i="4"/>
  <c r="BE408" i="4"/>
  <c r="BI408" i="4"/>
  <c r="BF408" i="4"/>
  <c r="BJ408" i="4"/>
  <c r="BC408" i="4"/>
  <c r="BG408" i="4"/>
  <c r="BK408" i="4"/>
  <c r="BF406" i="4"/>
  <c r="BJ406" i="4"/>
  <c r="BC406" i="4"/>
  <c r="BG406" i="4"/>
  <c r="BK406" i="4"/>
  <c r="BD406" i="4"/>
  <c r="BH406" i="4"/>
  <c r="BI406" i="4"/>
  <c r="BA406" i="4"/>
  <c r="BE406" i="4"/>
  <c r="BD404" i="4"/>
  <c r="BH404" i="4"/>
  <c r="BA404" i="4"/>
  <c r="BE404" i="4"/>
  <c r="BI404" i="4"/>
  <c r="BF404" i="4"/>
  <c r="BJ404" i="4"/>
  <c r="BC404" i="4"/>
  <c r="BG404" i="4"/>
  <c r="BK404" i="4"/>
  <c r="BA401" i="4"/>
  <c r="BE401" i="4"/>
  <c r="BI401" i="4"/>
  <c r="BF401" i="4"/>
  <c r="BJ401" i="4"/>
  <c r="BC401" i="4"/>
  <c r="BG401" i="4"/>
  <c r="BK401" i="4"/>
  <c r="BD401" i="4"/>
  <c r="BH401" i="4"/>
  <c r="BD400" i="4"/>
  <c r="BH400" i="4"/>
  <c r="BA400" i="4"/>
  <c r="BE400" i="4"/>
  <c r="BI400" i="4"/>
  <c r="BF400" i="4"/>
  <c r="BJ400" i="4"/>
  <c r="BK400" i="4"/>
  <c r="BC400" i="4"/>
  <c r="BG400" i="4"/>
  <c r="BA397" i="4"/>
  <c r="BE397" i="4"/>
  <c r="BI397" i="4"/>
  <c r="BF397" i="4"/>
  <c r="BJ397" i="4"/>
  <c r="BC397" i="4"/>
  <c r="BG397" i="4"/>
  <c r="BK397" i="4"/>
  <c r="BD397" i="4"/>
  <c r="BH397" i="4"/>
  <c r="BD396" i="4"/>
  <c r="BH396" i="4"/>
  <c r="BA396" i="4"/>
  <c r="BE396" i="4"/>
  <c r="BI396" i="4"/>
  <c r="BF396" i="4"/>
  <c r="BJ396" i="4"/>
  <c r="BG396" i="4"/>
  <c r="BK396" i="4"/>
  <c r="BC396" i="4"/>
  <c r="BF394" i="4"/>
  <c r="BJ394" i="4"/>
  <c r="BC394" i="4"/>
  <c r="BG394" i="4"/>
  <c r="BK394" i="4"/>
  <c r="BD394" i="4"/>
  <c r="BH394" i="4"/>
  <c r="BA394" i="4"/>
  <c r="BE394" i="4"/>
  <c r="BI394" i="4"/>
  <c r="BC391" i="4"/>
  <c r="BG391" i="4"/>
  <c r="BK391" i="4"/>
  <c r="BD391" i="4"/>
  <c r="BH391" i="4"/>
  <c r="BA391" i="4"/>
  <c r="BE391" i="4"/>
  <c r="BI391" i="4"/>
  <c r="BF391" i="4"/>
  <c r="BJ391" i="4"/>
  <c r="BA389" i="4"/>
  <c r="BE389" i="4"/>
  <c r="BI389" i="4"/>
  <c r="BF389" i="4"/>
  <c r="BJ389" i="4"/>
  <c r="BC389" i="4"/>
  <c r="BG389" i="4"/>
  <c r="BK389" i="4"/>
  <c r="BD389" i="4"/>
  <c r="BH389" i="4"/>
  <c r="BC387" i="4"/>
  <c r="BG387" i="4"/>
  <c r="BK387" i="4"/>
  <c r="BD387" i="4"/>
  <c r="BH387" i="4"/>
  <c r="BA387" i="4"/>
  <c r="BE387" i="4"/>
  <c r="BI387" i="4"/>
  <c r="BJ387" i="4"/>
  <c r="BF387" i="4"/>
  <c r="BA385" i="4"/>
  <c r="BE385" i="4"/>
  <c r="BI385" i="4"/>
  <c r="BF385" i="4"/>
  <c r="BJ385" i="4"/>
  <c r="BC385" i="4"/>
  <c r="BG385" i="4"/>
  <c r="BK385" i="4"/>
  <c r="BD385" i="4"/>
  <c r="BH385" i="4"/>
  <c r="BC383" i="4"/>
  <c r="BG383" i="4"/>
  <c r="BK383" i="4"/>
  <c r="BD383" i="4"/>
  <c r="BH383" i="4"/>
  <c r="BA383" i="4"/>
  <c r="BE383" i="4"/>
  <c r="BI383" i="4"/>
  <c r="BF383" i="4"/>
  <c r="BJ383" i="4"/>
  <c r="BA381" i="4"/>
  <c r="BE381" i="4"/>
  <c r="BI381" i="4"/>
  <c r="BF381" i="4"/>
  <c r="BJ381" i="4"/>
  <c r="BC381" i="4"/>
  <c r="BG381" i="4"/>
  <c r="BK381" i="4"/>
  <c r="BD381" i="4"/>
  <c r="BH381" i="4"/>
  <c r="BF378" i="4"/>
  <c r="BJ378" i="4"/>
  <c r="BC378" i="4"/>
  <c r="BG378" i="4"/>
  <c r="BK378" i="4"/>
  <c r="BD378" i="4"/>
  <c r="BH378" i="4"/>
  <c r="BA378" i="4"/>
  <c r="BE378" i="4"/>
  <c r="BI378" i="4"/>
  <c r="BD376" i="4"/>
  <c r="BH376" i="4"/>
  <c r="BA376" i="4"/>
  <c r="BE376" i="4"/>
  <c r="BI376" i="4"/>
  <c r="BF376" i="4"/>
  <c r="BJ376" i="4"/>
  <c r="BC376" i="4"/>
  <c r="BG376" i="4"/>
  <c r="BK376" i="4"/>
  <c r="BF374" i="4"/>
  <c r="BJ374" i="4"/>
  <c r="BC374" i="4"/>
  <c r="BG374" i="4"/>
  <c r="BK374" i="4"/>
  <c r="BD374" i="4"/>
  <c r="BH374" i="4"/>
  <c r="BI374" i="4"/>
  <c r="BA374" i="4"/>
  <c r="BE374" i="4"/>
  <c r="BC371" i="4"/>
  <c r="BG371" i="4"/>
  <c r="BK371" i="4"/>
  <c r="BD371" i="4"/>
  <c r="BH371" i="4"/>
  <c r="BA371" i="4"/>
  <c r="BE371" i="4"/>
  <c r="BI371" i="4"/>
  <c r="BJ371" i="4"/>
  <c r="BF371" i="4"/>
  <c r="BA369" i="4"/>
  <c r="BE369" i="4"/>
  <c r="BI369" i="4"/>
  <c r="BF369" i="4"/>
  <c r="BJ369" i="4"/>
  <c r="BC369" i="4"/>
  <c r="BG369" i="4"/>
  <c r="BK369" i="4"/>
  <c r="BD369" i="4"/>
  <c r="BH369" i="4"/>
  <c r="BC367" i="4"/>
  <c r="BG367" i="4"/>
  <c r="BK367" i="4"/>
  <c r="BD367" i="4"/>
  <c r="BH367" i="4"/>
  <c r="BA367" i="4"/>
  <c r="BE367" i="4"/>
  <c r="BI367" i="4"/>
  <c r="BF367" i="4"/>
  <c r="BJ367" i="4"/>
  <c r="BA365" i="4"/>
  <c r="BE365" i="4"/>
  <c r="BI365" i="4"/>
  <c r="BF365" i="4"/>
  <c r="BJ365" i="4"/>
  <c r="BC365" i="4"/>
  <c r="BG365" i="4"/>
  <c r="BK365" i="4"/>
  <c r="BD365" i="4"/>
  <c r="BH365" i="4"/>
  <c r="BF362" i="4"/>
  <c r="BJ362" i="4"/>
  <c r="BC362" i="4"/>
  <c r="BG362" i="4"/>
  <c r="BK362" i="4"/>
  <c r="BD362" i="4"/>
  <c r="BH362" i="4"/>
  <c r="BA362" i="4"/>
  <c r="BE362" i="4"/>
  <c r="BI362" i="4"/>
  <c r="BD360" i="4"/>
  <c r="BH360" i="4"/>
  <c r="BA360" i="4"/>
  <c r="BE360" i="4"/>
  <c r="BI360" i="4"/>
  <c r="BF360" i="4"/>
  <c r="BJ360" i="4"/>
  <c r="BC360" i="4"/>
  <c r="BG360" i="4"/>
  <c r="BK360" i="4"/>
  <c r="BC357" i="4"/>
  <c r="BG357" i="4"/>
  <c r="BK357" i="4"/>
  <c r="BD357" i="4"/>
  <c r="BH357" i="4"/>
  <c r="BA357" i="4"/>
  <c r="BE357" i="4"/>
  <c r="BI357" i="4"/>
  <c r="BF357" i="4"/>
  <c r="BJ357" i="4"/>
  <c r="BA355" i="4"/>
  <c r="BE355" i="4"/>
  <c r="BI355" i="4"/>
  <c r="BF355" i="4"/>
  <c r="BJ355" i="4"/>
  <c r="BC355" i="4"/>
  <c r="BG355" i="4"/>
  <c r="BK355" i="4"/>
  <c r="BD355" i="4"/>
  <c r="BH355" i="4"/>
  <c r="BC353" i="4"/>
  <c r="BG353" i="4"/>
  <c r="BK353" i="4"/>
  <c r="BD353" i="4"/>
  <c r="BH353" i="4"/>
  <c r="BA353" i="4"/>
  <c r="BE353" i="4"/>
  <c r="BI353" i="4"/>
  <c r="BF353" i="4"/>
  <c r="BJ353" i="4"/>
  <c r="BA351" i="4"/>
  <c r="BE351" i="4"/>
  <c r="BI351" i="4"/>
  <c r="BF351" i="4"/>
  <c r="BJ351" i="4"/>
  <c r="BC351" i="4"/>
  <c r="BG351" i="4"/>
  <c r="BK351" i="4"/>
  <c r="BH351" i="4"/>
  <c r="BD351" i="4"/>
  <c r="BF348" i="4"/>
  <c r="BJ348" i="4"/>
  <c r="BC348" i="4"/>
  <c r="BG348" i="4"/>
  <c r="BK348" i="4"/>
  <c r="BD348" i="4"/>
  <c r="BH348" i="4"/>
  <c r="BI348" i="4"/>
  <c r="BA348" i="4"/>
  <c r="BE348" i="4"/>
  <c r="BD346" i="4"/>
  <c r="BH346" i="4"/>
  <c r="BA346" i="4"/>
  <c r="BE346" i="4"/>
  <c r="BI346" i="4"/>
  <c r="BF346" i="4"/>
  <c r="BJ346" i="4"/>
  <c r="BC346" i="4"/>
  <c r="BG346" i="4"/>
  <c r="BK346" i="4"/>
  <c r="BC345" i="4"/>
  <c r="BG345" i="4"/>
  <c r="BK345" i="4"/>
  <c r="BD345" i="4"/>
  <c r="BH345" i="4"/>
  <c r="BA345" i="4"/>
  <c r="BE345" i="4"/>
  <c r="BI345" i="4"/>
  <c r="BJ345" i="4"/>
  <c r="BF345" i="4"/>
  <c r="BD342" i="4"/>
  <c r="BH342" i="4"/>
  <c r="BA342" i="4"/>
  <c r="BE342" i="4"/>
  <c r="BI342" i="4"/>
  <c r="BF342" i="4"/>
  <c r="BJ342" i="4"/>
  <c r="BK342" i="4"/>
  <c r="BC342" i="4"/>
  <c r="BG342" i="4"/>
  <c r="BC341" i="4"/>
  <c r="BG341" i="4"/>
  <c r="BK341" i="4"/>
  <c r="BD341" i="4"/>
  <c r="BH341" i="4"/>
  <c r="BA341" i="4"/>
  <c r="BE341" i="4"/>
  <c r="BI341" i="4"/>
  <c r="BF341" i="4"/>
  <c r="BJ341" i="4"/>
  <c r="BD338" i="4"/>
  <c r="BH338" i="4"/>
  <c r="BA338" i="4"/>
  <c r="BE338" i="4"/>
  <c r="BI338" i="4"/>
  <c r="BF338" i="4"/>
  <c r="BJ338" i="4"/>
  <c r="BG338" i="4"/>
  <c r="BK338" i="4"/>
  <c r="BC338" i="4"/>
  <c r="BC337" i="4"/>
  <c r="BG337" i="4"/>
  <c r="BK337" i="4"/>
  <c r="BD337" i="4"/>
  <c r="BH337" i="4"/>
  <c r="BA337" i="4"/>
  <c r="BE337" i="4"/>
  <c r="BI337" i="4"/>
  <c r="BF337" i="4"/>
  <c r="BJ337" i="4"/>
  <c r="BA335" i="4"/>
  <c r="BE335" i="4"/>
  <c r="BI335" i="4"/>
  <c r="BF335" i="4"/>
  <c r="BJ335" i="4"/>
  <c r="BC335" i="4"/>
  <c r="BG335" i="4"/>
  <c r="BK335" i="4"/>
  <c r="BH335" i="4"/>
  <c r="BD335" i="4"/>
  <c r="BF332" i="4"/>
  <c r="BJ332" i="4"/>
  <c r="BC332" i="4"/>
  <c r="BG332" i="4"/>
  <c r="BK332" i="4"/>
  <c r="BD332" i="4"/>
  <c r="BH332" i="4"/>
  <c r="BI332" i="4"/>
  <c r="BA332" i="4"/>
  <c r="BE332" i="4"/>
  <c r="BA331" i="4"/>
  <c r="BE331" i="4"/>
  <c r="BI331" i="4"/>
  <c r="BF331" i="4"/>
  <c r="BJ331" i="4"/>
  <c r="BC331" i="4"/>
  <c r="BG331" i="4"/>
  <c r="BK331" i="4"/>
  <c r="BD331" i="4"/>
  <c r="BH331" i="4"/>
  <c r="BC329" i="4"/>
  <c r="BG329" i="4"/>
  <c r="BK329" i="4"/>
  <c r="BD329" i="4"/>
  <c r="BH329" i="4"/>
  <c r="BA329" i="4"/>
  <c r="BE329" i="4"/>
  <c r="BI329" i="4"/>
  <c r="BJ329" i="4"/>
  <c r="BF329" i="4"/>
  <c r="BC325" i="4"/>
  <c r="BG325" i="4"/>
  <c r="BK325" i="4"/>
  <c r="BD325" i="4"/>
  <c r="BH325" i="4"/>
  <c r="BA325" i="4"/>
  <c r="BE325" i="4"/>
  <c r="BI325" i="4"/>
  <c r="BF325" i="4"/>
  <c r="BJ325" i="4"/>
  <c r="BA323" i="4"/>
  <c r="BE323" i="4"/>
  <c r="BI323" i="4"/>
  <c r="BF323" i="4"/>
  <c r="BJ323" i="4"/>
  <c r="BC323" i="4"/>
  <c r="BG323" i="4"/>
  <c r="BK323" i="4"/>
  <c r="BD323" i="4"/>
  <c r="BH323" i="4"/>
  <c r="BF320" i="4"/>
  <c r="BJ320" i="4"/>
  <c r="BC320" i="4"/>
  <c r="BG320" i="4"/>
  <c r="BK320" i="4"/>
  <c r="BD320" i="4"/>
  <c r="BH320" i="4"/>
  <c r="BA320" i="4"/>
  <c r="BE320" i="4"/>
  <c r="BI320" i="4"/>
  <c r="BC317" i="4"/>
  <c r="BG317" i="4"/>
  <c r="BK317" i="4"/>
  <c r="BD317" i="4"/>
  <c r="BH317" i="4"/>
  <c r="BA317" i="4"/>
  <c r="BE317" i="4"/>
  <c r="BI317" i="4"/>
  <c r="BF317" i="4"/>
  <c r="BJ317" i="4"/>
  <c r="BA315" i="4"/>
  <c r="BE315" i="4"/>
  <c r="BI315" i="4"/>
  <c r="BF315" i="4"/>
  <c r="BJ315" i="4"/>
  <c r="BC315" i="4"/>
  <c r="BG315" i="4"/>
  <c r="BK315" i="4"/>
  <c r="BD315" i="4"/>
  <c r="BH315" i="4"/>
  <c r="BC313" i="4"/>
  <c r="BG313" i="4"/>
  <c r="BK313" i="4"/>
  <c r="BD313" i="4"/>
  <c r="BH313" i="4"/>
  <c r="BA313" i="4"/>
  <c r="BE313" i="4"/>
  <c r="BI313" i="4"/>
  <c r="BJ313" i="4"/>
  <c r="BF313" i="4"/>
  <c r="BA311" i="4"/>
  <c r="BE311" i="4"/>
  <c r="BI311" i="4"/>
  <c r="BF311" i="4"/>
  <c r="BJ311" i="4"/>
  <c r="BC311" i="4"/>
  <c r="BG311" i="4"/>
  <c r="BK311" i="4"/>
  <c r="BD311" i="4"/>
  <c r="BH311" i="4"/>
  <c r="BD306" i="4"/>
  <c r="BH306" i="4"/>
  <c r="BA306" i="4"/>
  <c r="BE306" i="4"/>
  <c r="BI306" i="4"/>
  <c r="BF306" i="4"/>
  <c r="BJ306" i="4"/>
  <c r="BG306" i="4"/>
  <c r="BK306" i="4"/>
  <c r="BC306" i="4"/>
  <c r="BF304" i="4"/>
  <c r="BJ304" i="4"/>
  <c r="BC304" i="4"/>
  <c r="BG304" i="4"/>
  <c r="BK304" i="4"/>
  <c r="BD304" i="4"/>
  <c r="BH304" i="4"/>
  <c r="BA304" i="4"/>
  <c r="BE304" i="4"/>
  <c r="BI304" i="4"/>
  <c r="BD302" i="4"/>
  <c r="BH302" i="4"/>
  <c r="BA302" i="4"/>
  <c r="BE302" i="4"/>
  <c r="BI302" i="4"/>
  <c r="BF302" i="4"/>
  <c r="BJ302" i="4"/>
  <c r="BC302" i="4"/>
  <c r="BG302" i="4"/>
  <c r="BK302" i="4"/>
  <c r="BA299" i="4"/>
  <c r="BE299" i="4"/>
  <c r="BI299" i="4"/>
  <c r="BF299" i="4"/>
  <c r="BJ299" i="4"/>
  <c r="BC299" i="4"/>
  <c r="BG299" i="4"/>
  <c r="BK299" i="4"/>
  <c r="BD299" i="4"/>
  <c r="BH299" i="4"/>
  <c r="BC297" i="4"/>
  <c r="BG297" i="4"/>
  <c r="BK297" i="4"/>
  <c r="BD297" i="4"/>
  <c r="BH297" i="4"/>
  <c r="BA297" i="4"/>
  <c r="BE297" i="4"/>
  <c r="BI297" i="4"/>
  <c r="BJ297" i="4"/>
  <c r="BF297" i="4"/>
  <c r="BD294" i="4"/>
  <c r="BH294" i="4"/>
  <c r="BA294" i="4"/>
  <c r="BE294" i="4"/>
  <c r="BI294" i="4"/>
  <c r="BF294" i="4"/>
  <c r="BJ294" i="4"/>
  <c r="BK294" i="4"/>
  <c r="BC294" i="4"/>
  <c r="BG294" i="4"/>
  <c r="BA291" i="4"/>
  <c r="BE291" i="4"/>
  <c r="BI291" i="4"/>
  <c r="BF291" i="4"/>
  <c r="BJ291" i="4"/>
  <c r="BC291" i="4"/>
  <c r="BG291" i="4"/>
  <c r="BK291" i="4"/>
  <c r="BD291" i="4"/>
  <c r="BH291" i="4"/>
  <c r="BC289" i="4"/>
  <c r="BG289" i="4"/>
  <c r="BK289" i="4"/>
  <c r="BD289" i="4"/>
  <c r="BH289" i="4"/>
  <c r="BA289" i="4"/>
  <c r="BE289" i="4"/>
  <c r="BI289" i="4"/>
  <c r="BF289" i="4"/>
  <c r="BJ289" i="4"/>
  <c r="BD286" i="4"/>
  <c r="BH286" i="4"/>
  <c r="BA286" i="4"/>
  <c r="BE286" i="4"/>
  <c r="BI286" i="4"/>
  <c r="BF286" i="4"/>
  <c r="BJ286" i="4"/>
  <c r="BC286" i="4"/>
  <c r="BG286" i="4"/>
  <c r="BK286" i="4"/>
  <c r="BA283" i="4"/>
  <c r="BE283" i="4"/>
  <c r="BI283" i="4"/>
  <c r="BF283" i="4"/>
  <c r="BJ283" i="4"/>
  <c r="BC283" i="4"/>
  <c r="BG283" i="4"/>
  <c r="BK283" i="4"/>
  <c r="BD283" i="4"/>
  <c r="BH283" i="4"/>
  <c r="BC281" i="4"/>
  <c r="BG281" i="4"/>
  <c r="BK281" i="4"/>
  <c r="BD281" i="4"/>
  <c r="BH281" i="4"/>
  <c r="BA281" i="4"/>
  <c r="BE281" i="4"/>
  <c r="BI281" i="4"/>
  <c r="BJ281" i="4"/>
  <c r="BF281" i="4"/>
  <c r="BA279" i="4"/>
  <c r="BE279" i="4"/>
  <c r="BI279" i="4"/>
  <c r="BF279" i="4"/>
  <c r="BJ279" i="4"/>
  <c r="BC279" i="4"/>
  <c r="BG279" i="4"/>
  <c r="BK279" i="4"/>
  <c r="BD279" i="4"/>
  <c r="BH279" i="4"/>
  <c r="BC277" i="4"/>
  <c r="BG277" i="4"/>
  <c r="BK277" i="4"/>
  <c r="BD277" i="4"/>
  <c r="BH277" i="4"/>
  <c r="BA277" i="4"/>
  <c r="BE277" i="4"/>
  <c r="BI277" i="4"/>
  <c r="BF277" i="4"/>
  <c r="BJ277" i="4"/>
  <c r="BA274" i="4"/>
  <c r="BD274" i="4"/>
  <c r="BH274" i="4"/>
  <c r="BE274" i="4"/>
  <c r="BI274" i="4"/>
  <c r="BF274" i="4"/>
  <c r="BJ274" i="4"/>
  <c r="BG274" i="4"/>
  <c r="BK274" i="4"/>
  <c r="BC274" i="4"/>
  <c r="BC272" i="4"/>
  <c r="BG272" i="4"/>
  <c r="BK272" i="4"/>
  <c r="BE272" i="4"/>
  <c r="BJ272" i="4"/>
  <c r="BA272" i="4"/>
  <c r="BF272" i="4"/>
  <c r="BH272" i="4"/>
  <c r="BI272" i="4"/>
  <c r="BD272" i="4"/>
  <c r="BF267" i="4"/>
  <c r="BJ267" i="4"/>
  <c r="BA267" i="4"/>
  <c r="BG267" i="4"/>
  <c r="BC267" i="4"/>
  <c r="BH267" i="4"/>
  <c r="BD267" i="4"/>
  <c r="BI267" i="4"/>
  <c r="BE267" i="4"/>
  <c r="BK267" i="4"/>
  <c r="BD265" i="4"/>
  <c r="BH265" i="4"/>
  <c r="BG265" i="4"/>
  <c r="BC265" i="4"/>
  <c r="BI265" i="4"/>
  <c r="BE265" i="4"/>
  <c r="BJ265" i="4"/>
  <c r="BA265" i="4"/>
  <c r="BF265" i="4"/>
  <c r="BK265" i="4"/>
  <c r="BD261" i="4"/>
  <c r="BH261" i="4"/>
  <c r="BC261" i="4"/>
  <c r="BI261" i="4"/>
  <c r="BE261" i="4"/>
  <c r="BJ261" i="4"/>
  <c r="BA261" i="4"/>
  <c r="BF261" i="4"/>
  <c r="BK261" i="4"/>
  <c r="BG261" i="4"/>
  <c r="BF259" i="4"/>
  <c r="BJ259" i="4"/>
  <c r="BD259" i="4"/>
  <c r="BI259" i="4"/>
  <c r="BE259" i="4"/>
  <c r="BK259" i="4"/>
  <c r="BA259" i="4"/>
  <c r="BG259" i="4"/>
  <c r="BC259" i="4"/>
  <c r="BH259" i="4"/>
  <c r="BD257" i="4"/>
  <c r="BH257" i="4"/>
  <c r="BE257" i="4"/>
  <c r="BJ257" i="4"/>
  <c r="BA257" i="4"/>
  <c r="BF257" i="4"/>
  <c r="BK257" i="4"/>
  <c r="BG257" i="4"/>
  <c r="BC257" i="4"/>
  <c r="BI257" i="4"/>
  <c r="BD253" i="4"/>
  <c r="BH253" i="4"/>
  <c r="BA253" i="4"/>
  <c r="BF253" i="4"/>
  <c r="BK253" i="4"/>
  <c r="BG253" i="4"/>
  <c r="BC253" i="4"/>
  <c r="BI253" i="4"/>
  <c r="BE253" i="4"/>
  <c r="BJ253" i="4"/>
  <c r="BF251" i="4"/>
  <c r="BJ251" i="4"/>
  <c r="BA251" i="4"/>
  <c r="BG251" i="4"/>
  <c r="BC251" i="4"/>
  <c r="BH251" i="4"/>
  <c r="BD251" i="4"/>
  <c r="BI251" i="4"/>
  <c r="BE251" i="4"/>
  <c r="BK251" i="4"/>
  <c r="BC249" i="4"/>
  <c r="BG249" i="4"/>
  <c r="BA249" i="4"/>
  <c r="BE249" i="4"/>
  <c r="BH249" i="4"/>
  <c r="BF249" i="4"/>
  <c r="BI249" i="4"/>
  <c r="BJ249" i="4"/>
  <c r="BD249" i="4"/>
  <c r="BK249" i="4"/>
  <c r="BA247" i="4"/>
  <c r="BE247" i="4"/>
  <c r="BI247" i="4"/>
  <c r="BC247" i="4"/>
  <c r="BG247" i="4"/>
  <c r="BK247" i="4"/>
  <c r="BF247" i="4"/>
  <c r="BH247" i="4"/>
  <c r="BD247" i="4"/>
  <c r="BJ247" i="4"/>
  <c r="BF244" i="4"/>
  <c r="BJ244" i="4"/>
  <c r="BD244" i="4"/>
  <c r="BH244" i="4"/>
  <c r="BG244" i="4"/>
  <c r="BA244" i="4"/>
  <c r="BI244" i="4"/>
  <c r="BC244" i="4"/>
  <c r="BE244" i="4"/>
  <c r="BK244" i="4"/>
  <c r="BD242" i="4"/>
  <c r="BH242" i="4"/>
  <c r="BF242" i="4"/>
  <c r="BJ242" i="4"/>
  <c r="BE242" i="4"/>
  <c r="BG242" i="4"/>
  <c r="BC242" i="4"/>
  <c r="BI242" i="4"/>
  <c r="BK242" i="4"/>
  <c r="BA242" i="4"/>
  <c r="BF240" i="4"/>
  <c r="BJ240" i="4"/>
  <c r="BD240" i="4"/>
  <c r="BH240" i="4"/>
  <c r="BC240" i="4"/>
  <c r="BK240" i="4"/>
  <c r="BE240" i="4"/>
  <c r="BI240" i="4"/>
  <c r="BA240" i="4"/>
  <c r="BG240" i="4"/>
  <c r="BD238" i="4"/>
  <c r="BH238" i="4"/>
  <c r="BF238" i="4"/>
  <c r="BJ238" i="4"/>
  <c r="BA238" i="4"/>
  <c r="BI238" i="4"/>
  <c r="BC238" i="4"/>
  <c r="BK238" i="4"/>
  <c r="BE238" i="4"/>
  <c r="BG238" i="4"/>
  <c r="BF236" i="4"/>
  <c r="BJ236" i="4"/>
  <c r="BD236" i="4"/>
  <c r="BH236" i="4"/>
  <c r="BG236" i="4"/>
  <c r="BA236" i="4"/>
  <c r="BI236" i="4"/>
  <c r="BE236" i="4"/>
  <c r="BK236" i="4"/>
  <c r="BC236" i="4"/>
  <c r="BD234" i="4"/>
  <c r="BH234" i="4"/>
  <c r="BF234" i="4"/>
  <c r="BJ234" i="4"/>
  <c r="BE234" i="4"/>
  <c r="BG234" i="4"/>
  <c r="BK234" i="4"/>
  <c r="BA234" i="4"/>
  <c r="BC234" i="4"/>
  <c r="BI234" i="4"/>
  <c r="BA231" i="4"/>
  <c r="BE231" i="4"/>
  <c r="BI231" i="4"/>
  <c r="BC231" i="4"/>
  <c r="BG231" i="4"/>
  <c r="BK231" i="4"/>
  <c r="BF231" i="4"/>
  <c r="BH231" i="4"/>
  <c r="BD231" i="4"/>
  <c r="BJ231" i="4"/>
  <c r="BC229" i="4"/>
  <c r="BG229" i="4"/>
  <c r="BK229" i="4"/>
  <c r="BA229" i="4"/>
  <c r="BE229" i="4"/>
  <c r="BI229" i="4"/>
  <c r="BD229" i="4"/>
  <c r="BF229" i="4"/>
  <c r="BH229" i="4"/>
  <c r="BJ229" i="4"/>
  <c r="BD226" i="4"/>
  <c r="BH226" i="4"/>
  <c r="BF226" i="4"/>
  <c r="BJ226" i="4"/>
  <c r="BE226" i="4"/>
  <c r="BG226" i="4"/>
  <c r="BC226" i="4"/>
  <c r="BI226" i="4"/>
  <c r="BK226" i="4"/>
  <c r="BA226" i="4"/>
  <c r="BD222" i="4"/>
  <c r="BH222" i="4"/>
  <c r="BF222" i="4"/>
  <c r="BJ222" i="4"/>
  <c r="BA222" i="4"/>
  <c r="BI222" i="4"/>
  <c r="BC222" i="4"/>
  <c r="BK222" i="4"/>
  <c r="BE222" i="4"/>
  <c r="BG222" i="4"/>
  <c r="BA219" i="4"/>
  <c r="BE219" i="4"/>
  <c r="BI219" i="4"/>
  <c r="BC219" i="4"/>
  <c r="BG219" i="4"/>
  <c r="BK219" i="4"/>
  <c r="BJ219" i="4"/>
  <c r="BD219" i="4"/>
  <c r="BF219" i="4"/>
  <c r="BH219" i="4"/>
  <c r="BF216" i="4"/>
  <c r="BJ216" i="4"/>
  <c r="BD216" i="4"/>
  <c r="BH216" i="4"/>
  <c r="BC216" i="4"/>
  <c r="BK216" i="4"/>
  <c r="BE216" i="4"/>
  <c r="BA216" i="4"/>
  <c r="BG216" i="4"/>
  <c r="BI216" i="4"/>
  <c r="BD214" i="4"/>
  <c r="BH214" i="4"/>
  <c r="BF214" i="4"/>
  <c r="BJ214" i="4"/>
  <c r="BA214" i="4"/>
  <c r="BI214" i="4"/>
  <c r="BC214" i="4"/>
  <c r="BK214" i="4"/>
  <c r="BG214" i="4"/>
  <c r="BE214" i="4"/>
  <c r="BD210" i="4"/>
  <c r="BH210" i="4"/>
  <c r="BF210" i="4"/>
  <c r="BJ210" i="4"/>
  <c r="BE210" i="4"/>
  <c r="BG210" i="4"/>
  <c r="BC210" i="4"/>
  <c r="BI210" i="4"/>
  <c r="BK210" i="4"/>
  <c r="BA210" i="4"/>
  <c r="BF208" i="4"/>
  <c r="BJ208" i="4"/>
  <c r="BD208" i="4"/>
  <c r="BH208" i="4"/>
  <c r="BC208" i="4"/>
  <c r="BK208" i="4"/>
  <c r="BE208" i="4"/>
  <c r="BI208" i="4"/>
  <c r="BA208" i="4"/>
  <c r="BG208" i="4"/>
  <c r="BD206" i="4"/>
  <c r="BH206" i="4"/>
  <c r="BF206" i="4"/>
  <c r="BJ206" i="4"/>
  <c r="BA206" i="4"/>
  <c r="BI206" i="4"/>
  <c r="BC206" i="4"/>
  <c r="BK206" i="4"/>
  <c r="BE206" i="4"/>
  <c r="BG206" i="4"/>
  <c r="BF204" i="4"/>
  <c r="BJ204" i="4"/>
  <c r="BD204" i="4"/>
  <c r="BH204" i="4"/>
  <c r="BG204" i="4"/>
  <c r="BA204" i="4"/>
  <c r="BI204" i="4"/>
  <c r="BC204" i="4"/>
  <c r="BK204" i="4"/>
  <c r="BE204" i="4"/>
  <c r="BD202" i="4"/>
  <c r="BH202" i="4"/>
  <c r="BF202" i="4"/>
  <c r="BJ202" i="4"/>
  <c r="BE202" i="4"/>
  <c r="BG202" i="4"/>
  <c r="BA202" i="4"/>
  <c r="BI202" i="4"/>
  <c r="BC202" i="4"/>
  <c r="BK202" i="4"/>
  <c r="BF200" i="4"/>
  <c r="BJ200" i="4"/>
  <c r="BD200" i="4"/>
  <c r="BH200" i="4"/>
  <c r="BC200" i="4"/>
  <c r="BK200" i="4"/>
  <c r="BE200" i="4"/>
  <c r="BG200" i="4"/>
  <c r="BA200" i="4"/>
  <c r="BI200" i="4"/>
  <c r="BD198" i="4"/>
  <c r="BH198" i="4"/>
  <c r="BF198" i="4"/>
  <c r="BJ198" i="4"/>
  <c r="BA198" i="4"/>
  <c r="BI198" i="4"/>
  <c r="BC198" i="4"/>
  <c r="BK198" i="4"/>
  <c r="BE198" i="4"/>
  <c r="BG198" i="4"/>
  <c r="BD194" i="4"/>
  <c r="BH194" i="4"/>
  <c r="BF194" i="4"/>
  <c r="BJ194" i="4"/>
  <c r="BE194" i="4"/>
  <c r="BG194" i="4"/>
  <c r="BA194" i="4"/>
  <c r="BI194" i="4"/>
  <c r="BC194" i="4"/>
  <c r="BK194" i="4"/>
  <c r="BD190" i="4"/>
  <c r="BH190" i="4"/>
  <c r="BF190" i="4"/>
  <c r="BJ190" i="4"/>
  <c r="BA190" i="4"/>
  <c r="BI190" i="4"/>
  <c r="BC190" i="4"/>
  <c r="BK190" i="4"/>
  <c r="BE190" i="4"/>
  <c r="BG190" i="4"/>
  <c r="BF188" i="4"/>
  <c r="BJ188" i="4"/>
  <c r="BD188" i="4"/>
  <c r="BH188" i="4"/>
  <c r="BG188" i="4"/>
  <c r="BA188" i="4"/>
  <c r="BI188" i="4"/>
  <c r="BC188" i="4"/>
  <c r="BK188" i="4"/>
  <c r="BE188" i="4"/>
  <c r="BD186" i="4"/>
  <c r="BH186" i="4"/>
  <c r="BF186" i="4"/>
  <c r="BJ186" i="4"/>
  <c r="BE186" i="4"/>
  <c r="BG186" i="4"/>
  <c r="BA186" i="4"/>
  <c r="BI186" i="4"/>
  <c r="BC186" i="4"/>
  <c r="BK186" i="4"/>
  <c r="BA183" i="4"/>
  <c r="BE183" i="4"/>
  <c r="BI183" i="4"/>
  <c r="BC183" i="4"/>
  <c r="BG183" i="4"/>
  <c r="BK183" i="4"/>
  <c r="BF183" i="4"/>
  <c r="BH183" i="4"/>
  <c r="BJ183" i="4"/>
  <c r="BD183" i="4"/>
  <c r="BF180" i="4"/>
  <c r="BJ180" i="4"/>
  <c r="BD180" i="4"/>
  <c r="BH180" i="4"/>
  <c r="BG180" i="4"/>
  <c r="BA180" i="4"/>
  <c r="BI180" i="4"/>
  <c r="BC180" i="4"/>
  <c r="BK180" i="4"/>
  <c r="BE180" i="4"/>
  <c r="BD178" i="4"/>
  <c r="BH178" i="4"/>
  <c r="BF178" i="4"/>
  <c r="BJ178" i="4"/>
  <c r="BE178" i="4"/>
  <c r="BG178" i="4"/>
  <c r="BA178" i="4"/>
  <c r="BI178" i="4"/>
  <c r="BK178" i="4"/>
  <c r="BC178" i="4"/>
  <c r="BF176" i="4"/>
  <c r="BJ176" i="4"/>
  <c r="BD176" i="4"/>
  <c r="BH176" i="4"/>
  <c r="BC176" i="4"/>
  <c r="BK176" i="4"/>
  <c r="BE176" i="4"/>
  <c r="BG176" i="4"/>
  <c r="BA176" i="4"/>
  <c r="BI176" i="4"/>
  <c r="BC173" i="4"/>
  <c r="BG173" i="4"/>
  <c r="BK173" i="4"/>
  <c r="BA173" i="4"/>
  <c r="BE173" i="4"/>
  <c r="BI173" i="4"/>
  <c r="BD173" i="4"/>
  <c r="BF173" i="4"/>
  <c r="BH173" i="4"/>
  <c r="BJ173" i="4"/>
  <c r="BD170" i="4"/>
  <c r="BH170" i="4"/>
  <c r="BF170" i="4"/>
  <c r="BJ170" i="4"/>
  <c r="BE170" i="4"/>
  <c r="BG170" i="4"/>
  <c r="BA170" i="4"/>
  <c r="BI170" i="4"/>
  <c r="BC170" i="4"/>
  <c r="BK170" i="4"/>
  <c r="BF168" i="4"/>
  <c r="BJ168" i="4"/>
  <c r="BD168" i="4"/>
  <c r="BH168" i="4"/>
  <c r="BC168" i="4"/>
  <c r="BK168" i="4"/>
  <c r="BE168" i="4"/>
  <c r="BG168" i="4"/>
  <c r="BA168" i="4"/>
  <c r="BI168" i="4"/>
  <c r="BD166" i="4"/>
  <c r="BH166" i="4"/>
  <c r="BF166" i="4"/>
  <c r="BJ166" i="4"/>
  <c r="BA166" i="4"/>
  <c r="BI166" i="4"/>
  <c r="BC166" i="4"/>
  <c r="BK166" i="4"/>
  <c r="BE166" i="4"/>
  <c r="BG166" i="4"/>
  <c r="BD162" i="4"/>
  <c r="BH162" i="4"/>
  <c r="BF162" i="4"/>
  <c r="BJ162" i="4"/>
  <c r="BE162" i="4"/>
  <c r="BG162" i="4"/>
  <c r="BA162" i="4"/>
  <c r="BI162" i="4"/>
  <c r="BC162" i="4"/>
  <c r="BK162" i="4"/>
  <c r="BF160" i="4"/>
  <c r="BJ160" i="4"/>
  <c r="BD160" i="4"/>
  <c r="BH160" i="4"/>
  <c r="BC160" i="4"/>
  <c r="BK160" i="4"/>
  <c r="BE160" i="4"/>
  <c r="BG160" i="4"/>
  <c r="BA160" i="4"/>
  <c r="BI160" i="4"/>
  <c r="BC157" i="4"/>
  <c r="BG157" i="4"/>
  <c r="BK157" i="4"/>
  <c r="BA157" i="4"/>
  <c r="BE157" i="4"/>
  <c r="BI157" i="4"/>
  <c r="BD157" i="4"/>
  <c r="BF157" i="4"/>
  <c r="BH157" i="4"/>
  <c r="BJ157" i="4"/>
  <c r="BD154" i="4"/>
  <c r="BH154" i="4"/>
  <c r="BF154" i="4"/>
  <c r="BJ154" i="4"/>
  <c r="BE154" i="4"/>
  <c r="BG154" i="4"/>
  <c r="BA154" i="4"/>
  <c r="BI154" i="4"/>
  <c r="BC154" i="4"/>
  <c r="BK154" i="4"/>
  <c r="BF152" i="4"/>
  <c r="BJ152" i="4"/>
  <c r="BD152" i="4"/>
  <c r="BH152" i="4"/>
  <c r="BC152" i="4"/>
  <c r="BK152" i="4"/>
  <c r="BE152" i="4"/>
  <c r="BG152" i="4"/>
  <c r="BI152" i="4"/>
  <c r="BA152" i="4"/>
  <c r="BA147" i="4"/>
  <c r="BE147" i="4"/>
  <c r="BI147" i="4"/>
  <c r="BC147" i="4"/>
  <c r="BG147" i="4"/>
  <c r="BK147" i="4"/>
  <c r="BJ147" i="4"/>
  <c r="BD147" i="4"/>
  <c r="BF147" i="4"/>
  <c r="BH147" i="4"/>
  <c r="BC145" i="4"/>
  <c r="BG145" i="4"/>
  <c r="BK145" i="4"/>
  <c r="BA145" i="4"/>
  <c r="BE145" i="4"/>
  <c r="BI145" i="4"/>
  <c r="BH145" i="4"/>
  <c r="BJ145" i="4"/>
  <c r="BD145" i="4"/>
  <c r="BF145" i="4"/>
  <c r="BA143" i="4"/>
  <c r="BE143" i="4"/>
  <c r="BI143" i="4"/>
  <c r="BC143" i="4"/>
  <c r="BG143" i="4"/>
  <c r="BK143" i="4"/>
  <c r="BF143" i="4"/>
  <c r="BH143" i="4"/>
  <c r="BJ143" i="4"/>
  <c r="BD143" i="4"/>
  <c r="BF140" i="4"/>
  <c r="BJ140" i="4"/>
  <c r="BD140" i="4"/>
  <c r="BH140" i="4"/>
  <c r="BC140" i="4"/>
  <c r="BK140" i="4"/>
  <c r="BG140" i="4"/>
  <c r="BE140" i="4"/>
  <c r="BI140" i="4"/>
  <c r="BA140" i="4"/>
  <c r="BF136" i="4"/>
  <c r="BJ136" i="4"/>
  <c r="BC136" i="4"/>
  <c r="BG136" i="4"/>
  <c r="BK136" i="4"/>
  <c r="BD136" i="4"/>
  <c r="BH136" i="4"/>
  <c r="BE136" i="4"/>
  <c r="BA136" i="4"/>
  <c r="BI136" i="4"/>
  <c r="BD134" i="4"/>
  <c r="BH134" i="4"/>
  <c r="BA134" i="4"/>
  <c r="BE134" i="4"/>
  <c r="BI134" i="4"/>
  <c r="BF134" i="4"/>
  <c r="BJ134" i="4"/>
  <c r="BC134" i="4"/>
  <c r="BK134" i="4"/>
  <c r="BG134" i="4"/>
  <c r="BF132" i="4"/>
  <c r="BJ132" i="4"/>
  <c r="BC132" i="4"/>
  <c r="BG132" i="4"/>
  <c r="BK132" i="4"/>
  <c r="BD132" i="4"/>
  <c r="BH132" i="4"/>
  <c r="BI132" i="4"/>
  <c r="BA132" i="4"/>
  <c r="BE132" i="4"/>
  <c r="BC129" i="4"/>
  <c r="BG129" i="4"/>
  <c r="BK129" i="4"/>
  <c r="BD129" i="4"/>
  <c r="BH129" i="4"/>
  <c r="BA129" i="4"/>
  <c r="BE129" i="4"/>
  <c r="BI129" i="4"/>
  <c r="BJ129" i="4"/>
  <c r="BF129" i="4"/>
  <c r="BF120" i="4"/>
  <c r="BJ120" i="4"/>
  <c r="BC120" i="4"/>
  <c r="BG120" i="4"/>
  <c r="BK120" i="4"/>
  <c r="BD120" i="4"/>
  <c r="BH120" i="4"/>
  <c r="BE120" i="4"/>
  <c r="BA120" i="4"/>
  <c r="BI120" i="4"/>
  <c r="BD118" i="4"/>
  <c r="BH118" i="4"/>
  <c r="BA118" i="4"/>
  <c r="BE118" i="4"/>
  <c r="BI118" i="4"/>
  <c r="BF118" i="4"/>
  <c r="BJ118" i="4"/>
  <c r="BC118" i="4"/>
  <c r="BK118" i="4"/>
  <c r="BG118" i="4"/>
  <c r="BF116" i="4"/>
  <c r="BJ116" i="4"/>
  <c r="BC116" i="4"/>
  <c r="BG116" i="4"/>
  <c r="BK116" i="4"/>
  <c r="BD116" i="4"/>
  <c r="BH116" i="4"/>
  <c r="BI116" i="4"/>
  <c r="BA116" i="4"/>
  <c r="BE116" i="4"/>
  <c r="BF112" i="4"/>
  <c r="BJ112" i="4"/>
  <c r="BC112" i="4"/>
  <c r="BG112" i="4"/>
  <c r="BK112" i="4"/>
  <c r="BD112" i="4"/>
  <c r="BH112" i="4"/>
  <c r="BE112" i="4"/>
  <c r="BI112" i="4"/>
  <c r="BA112" i="4"/>
  <c r="BD110" i="4"/>
  <c r="BH110" i="4"/>
  <c r="BA110" i="4"/>
  <c r="BE110" i="4"/>
  <c r="BI110" i="4"/>
  <c r="BF110" i="4"/>
  <c r="BJ110" i="4"/>
  <c r="BK110" i="4"/>
  <c r="BC110" i="4"/>
  <c r="BG110" i="4"/>
  <c r="BF108" i="4"/>
  <c r="BJ108" i="4"/>
  <c r="BC108" i="4"/>
  <c r="BG108" i="4"/>
  <c r="BK108" i="4"/>
  <c r="BD108" i="4"/>
  <c r="BH108" i="4"/>
  <c r="BA108" i="4"/>
  <c r="BI108" i="4"/>
  <c r="BE108" i="4"/>
  <c r="BF104" i="4"/>
  <c r="BJ104" i="4"/>
  <c r="BC104" i="4"/>
  <c r="BG104" i="4"/>
  <c r="BK104" i="4"/>
  <c r="BD104" i="4"/>
  <c r="BH104" i="4"/>
  <c r="BE104" i="4"/>
  <c r="BA104" i="4"/>
  <c r="BI104" i="4"/>
  <c r="BD102" i="4"/>
  <c r="BH102" i="4"/>
  <c r="BA102" i="4"/>
  <c r="BE102" i="4"/>
  <c r="BI102" i="4"/>
  <c r="BF102" i="4"/>
  <c r="BJ102" i="4"/>
  <c r="BC102" i="4"/>
  <c r="BK102" i="4"/>
  <c r="BG102" i="4"/>
  <c r="BF100" i="4"/>
  <c r="BJ100" i="4"/>
  <c r="BC100" i="4"/>
  <c r="BG100" i="4"/>
  <c r="BK100" i="4"/>
  <c r="BD100" i="4"/>
  <c r="BH100" i="4"/>
  <c r="BI100" i="4"/>
  <c r="BA100" i="4"/>
  <c r="BE100" i="4"/>
  <c r="BC97" i="4"/>
  <c r="BG97" i="4"/>
  <c r="BK97" i="4"/>
  <c r="BD97" i="4"/>
  <c r="BH97" i="4"/>
  <c r="BA97" i="4"/>
  <c r="BE97" i="4"/>
  <c r="BI97" i="4"/>
  <c r="BJ97" i="4"/>
  <c r="BF97" i="4"/>
  <c r="BD94" i="4"/>
  <c r="BH94" i="4"/>
  <c r="BA94" i="4"/>
  <c r="BE94" i="4"/>
  <c r="BI94" i="4"/>
  <c r="BF94" i="4"/>
  <c r="BJ94" i="4"/>
  <c r="BK94" i="4"/>
  <c r="BC94" i="4"/>
  <c r="BG94" i="4"/>
  <c r="BF92" i="4"/>
  <c r="BJ92" i="4"/>
  <c r="BC92" i="4"/>
  <c r="BG92" i="4"/>
  <c r="BK92" i="4"/>
  <c r="BD92" i="4"/>
  <c r="BH92" i="4"/>
  <c r="BA92" i="4"/>
  <c r="BI92" i="4"/>
  <c r="BE92" i="4"/>
  <c r="BD89" i="4"/>
  <c r="BH89" i="4"/>
  <c r="BA89" i="4"/>
  <c r="BE89" i="4"/>
  <c r="BI89" i="4"/>
  <c r="BF89" i="4"/>
  <c r="BJ89" i="4"/>
  <c r="BG89" i="4"/>
  <c r="BK89" i="4"/>
  <c r="BC89" i="4"/>
  <c r="BF87" i="4"/>
  <c r="BJ87" i="4"/>
  <c r="BC87" i="4"/>
  <c r="BG87" i="4"/>
  <c r="BK87" i="4"/>
  <c r="BD87" i="4"/>
  <c r="BH87" i="4"/>
  <c r="BA87" i="4"/>
  <c r="BE87" i="4"/>
  <c r="BI87" i="4"/>
  <c r="BD85" i="4"/>
  <c r="BH85" i="4"/>
  <c r="BA85" i="4"/>
  <c r="BE85" i="4"/>
  <c r="BI85" i="4"/>
  <c r="BJ85" i="4"/>
  <c r="BF85" i="4"/>
  <c r="BC85" i="4"/>
  <c r="BG85" i="4"/>
  <c r="BK85" i="4"/>
  <c r="BA82" i="4"/>
  <c r="BE82" i="4"/>
  <c r="BI82" i="4"/>
  <c r="BF82" i="4"/>
  <c r="BJ82" i="4"/>
  <c r="BC82" i="4"/>
  <c r="BK82" i="4"/>
  <c r="BG82" i="4"/>
  <c r="BD82" i="4"/>
  <c r="BH82" i="4"/>
  <c r="BF79" i="4"/>
  <c r="BJ79" i="4"/>
  <c r="BC79" i="4"/>
  <c r="BG79" i="4"/>
  <c r="BK79" i="4"/>
  <c r="BD79" i="4"/>
  <c r="BH79" i="4"/>
  <c r="BE79" i="4"/>
  <c r="BI79" i="4"/>
  <c r="BA79" i="4"/>
  <c r="BD77" i="4"/>
  <c r="BH77" i="4"/>
  <c r="BA77" i="4"/>
  <c r="BE77" i="4"/>
  <c r="BI77" i="4"/>
  <c r="BJ77" i="4"/>
  <c r="BF77" i="4"/>
  <c r="BK77" i="4"/>
  <c r="BC77" i="4"/>
  <c r="BG77" i="4"/>
  <c r="BF75" i="4"/>
  <c r="BJ75" i="4"/>
  <c r="BC75" i="4"/>
  <c r="BG75" i="4"/>
  <c r="BK75" i="4"/>
  <c r="BH75" i="4"/>
  <c r="BD75" i="4"/>
  <c r="BA75" i="4"/>
  <c r="BE75" i="4"/>
  <c r="BI75" i="4"/>
  <c r="BF71" i="4"/>
  <c r="BJ71" i="4"/>
  <c r="BC71" i="4"/>
  <c r="BG71" i="4"/>
  <c r="BK71" i="4"/>
  <c r="BD71" i="4"/>
  <c r="BE71" i="4"/>
  <c r="BH71" i="4"/>
  <c r="BA71" i="4"/>
  <c r="BI71" i="4"/>
  <c r="BD69" i="4"/>
  <c r="BH69" i="4"/>
  <c r="BA69" i="4"/>
  <c r="BE69" i="4"/>
  <c r="BI69" i="4"/>
  <c r="BJ69" i="4"/>
  <c r="BC69" i="4"/>
  <c r="BK69" i="4"/>
  <c r="BF69" i="4"/>
  <c r="BG69" i="4"/>
  <c r="BF67" i="4"/>
  <c r="BJ67" i="4"/>
  <c r="BC67" i="4"/>
  <c r="BG67" i="4"/>
  <c r="BK67" i="4"/>
  <c r="BH67" i="4"/>
  <c r="BA67" i="4"/>
  <c r="BI67" i="4"/>
  <c r="BD67" i="4"/>
  <c r="BE67" i="4"/>
  <c r="BC64" i="4"/>
  <c r="BG64" i="4"/>
  <c r="BK64" i="4"/>
  <c r="BD64" i="4"/>
  <c r="BH64" i="4"/>
  <c r="BA64" i="4"/>
  <c r="BI64" i="4"/>
  <c r="BJ64" i="4"/>
  <c r="BE64" i="4"/>
  <c r="BF64" i="4"/>
  <c r="BA62" i="4"/>
  <c r="BE62" i="4"/>
  <c r="BI62" i="4"/>
  <c r="BF62" i="4"/>
  <c r="BJ62" i="4"/>
  <c r="BG62" i="4"/>
  <c r="BH62" i="4"/>
  <c r="BC62" i="4"/>
  <c r="BK62" i="4"/>
  <c r="BD62" i="4"/>
  <c r="BA58" i="4"/>
  <c r="BE58" i="4"/>
  <c r="BI58" i="4"/>
  <c r="BF58" i="4"/>
  <c r="BJ58" i="4"/>
  <c r="BC58" i="4"/>
  <c r="BK58" i="4"/>
  <c r="BD58" i="4"/>
  <c r="BG58" i="4"/>
  <c r="BH58" i="4"/>
  <c r="BC56" i="4"/>
  <c r="BG56" i="4"/>
  <c r="BK56" i="4"/>
  <c r="BD56" i="4"/>
  <c r="BH56" i="4"/>
  <c r="BA56" i="4"/>
  <c r="BI56" i="4"/>
  <c r="BJ56" i="4"/>
  <c r="BE56" i="4"/>
  <c r="BF56" i="4"/>
  <c r="BA54" i="4"/>
  <c r="BE54" i="4"/>
  <c r="BI54" i="4"/>
  <c r="BF54" i="4"/>
  <c r="BJ54" i="4"/>
  <c r="BG54" i="4"/>
  <c r="BH54" i="4"/>
  <c r="BC54" i="4"/>
  <c r="BK54" i="4"/>
  <c r="BD54" i="4"/>
  <c r="BF51" i="4"/>
  <c r="BJ51" i="4"/>
  <c r="BC51" i="4"/>
  <c r="BG51" i="4"/>
  <c r="BK51" i="4"/>
  <c r="BH51" i="4"/>
  <c r="BA51" i="4"/>
  <c r="BI51" i="4"/>
  <c r="BD51" i="4"/>
  <c r="BE51" i="4"/>
  <c r="BC48" i="4"/>
  <c r="BG48" i="4"/>
  <c r="BK48" i="4"/>
  <c r="BD48" i="4"/>
  <c r="BH48" i="4"/>
  <c r="BA48" i="4"/>
  <c r="BI48" i="4"/>
  <c r="BJ48" i="4"/>
  <c r="BE48" i="4"/>
  <c r="BF48" i="4"/>
  <c r="BA46" i="4"/>
  <c r="BE46" i="4"/>
  <c r="BI46" i="4"/>
  <c r="BF46" i="4"/>
  <c r="BJ46" i="4"/>
  <c r="BG46" i="4"/>
  <c r="BH46" i="4"/>
  <c r="BC46" i="4"/>
  <c r="BK46" i="4"/>
  <c r="BD46" i="4"/>
  <c r="BF43" i="4"/>
  <c r="BJ43" i="4"/>
  <c r="BC43" i="4"/>
  <c r="BG43" i="4"/>
  <c r="BK43" i="4"/>
  <c r="BH43" i="4"/>
  <c r="BA43" i="4"/>
  <c r="BI43" i="4"/>
  <c r="BD43" i="4"/>
  <c r="BE43" i="4"/>
  <c r="BD41" i="4"/>
  <c r="BH41" i="4"/>
  <c r="BA41" i="4"/>
  <c r="BE41" i="4"/>
  <c r="BI41" i="4"/>
  <c r="BF41" i="4"/>
  <c r="BG41" i="4"/>
  <c r="BJ41" i="4"/>
  <c r="BC41" i="4"/>
  <c r="BK41" i="4"/>
  <c r="BF39" i="4"/>
  <c r="BJ39" i="4"/>
  <c r="BC39" i="4"/>
  <c r="BG39" i="4"/>
  <c r="BK39" i="4"/>
  <c r="BD39" i="4"/>
  <c r="BE39" i="4"/>
  <c r="BH39" i="4"/>
  <c r="BA39" i="4"/>
  <c r="BI39" i="4"/>
  <c r="BD37" i="4"/>
  <c r="BH37" i="4"/>
  <c r="BA37" i="4"/>
  <c r="BE37" i="4"/>
  <c r="BI37" i="4"/>
  <c r="BJ37" i="4"/>
  <c r="BC37" i="4"/>
  <c r="BK37" i="4"/>
  <c r="BF37" i="4"/>
  <c r="BG37" i="4"/>
  <c r="BC35" i="4"/>
  <c r="BG35" i="4"/>
  <c r="BD35" i="4"/>
  <c r="BH35" i="4"/>
  <c r="BA35" i="4"/>
  <c r="BE35" i="4"/>
  <c r="BI35" i="4"/>
  <c r="BJ35" i="4"/>
  <c r="BK35" i="4"/>
  <c r="BF35" i="4"/>
  <c r="BA33" i="4"/>
  <c r="BE33" i="4"/>
  <c r="BI33" i="4"/>
  <c r="BF33" i="4"/>
  <c r="BJ33" i="4"/>
  <c r="BC33" i="4"/>
  <c r="BG33" i="4"/>
  <c r="BK33" i="4"/>
  <c r="BD33" i="4"/>
  <c r="BH33" i="4"/>
  <c r="BC31" i="4"/>
  <c r="BG31" i="4"/>
  <c r="BK31" i="4"/>
  <c r="BD31" i="4"/>
  <c r="BH31" i="4"/>
  <c r="BA31" i="4"/>
  <c r="BE31" i="4"/>
  <c r="BI31" i="4"/>
  <c r="BF31" i="4"/>
  <c r="BJ31" i="4"/>
  <c r="BA29" i="4"/>
  <c r="BE29" i="4"/>
  <c r="BI29" i="4"/>
  <c r="BF29" i="4"/>
  <c r="BJ29" i="4"/>
  <c r="BC29" i="4"/>
  <c r="BG29" i="4"/>
  <c r="BK29" i="4"/>
  <c r="BD29" i="4"/>
  <c r="BH29" i="4"/>
  <c r="BC27" i="4"/>
  <c r="BG27" i="4"/>
  <c r="BK27" i="4"/>
  <c r="BD27" i="4"/>
  <c r="BH27" i="4"/>
  <c r="BA27" i="4"/>
  <c r="BE27" i="4"/>
  <c r="BI27" i="4"/>
  <c r="BF27" i="4"/>
  <c r="BJ27" i="4"/>
  <c r="BA25" i="4"/>
  <c r="BE25" i="4"/>
  <c r="BI25" i="4"/>
  <c r="BF25" i="4"/>
  <c r="BJ25" i="4"/>
  <c r="BC25" i="4"/>
  <c r="BG25" i="4"/>
  <c r="BK25" i="4"/>
  <c r="BH25" i="4"/>
  <c r="BD25" i="4"/>
  <c r="BC23" i="4"/>
  <c r="BG23" i="4"/>
  <c r="BK23" i="4"/>
  <c r="BD23" i="4"/>
  <c r="BH23" i="4"/>
  <c r="BA23" i="4"/>
  <c r="BE23" i="4"/>
  <c r="BI23" i="4"/>
  <c r="BF23" i="4"/>
  <c r="BJ23" i="4"/>
  <c r="BD20" i="4"/>
  <c r="BH20" i="4"/>
  <c r="BA20" i="4"/>
  <c r="BE20" i="4"/>
  <c r="BI20" i="4"/>
  <c r="BF20" i="4"/>
  <c r="BJ20" i="4"/>
  <c r="BC20" i="4"/>
  <c r="BG20" i="4"/>
  <c r="BK20" i="4"/>
  <c r="BD16" i="4"/>
  <c r="BH16" i="4"/>
  <c r="BA16" i="4"/>
  <c r="BE16" i="4"/>
  <c r="BI16" i="4"/>
  <c r="BF16" i="4"/>
  <c r="BJ16" i="4"/>
  <c r="BK16" i="4"/>
  <c r="BC16" i="4"/>
  <c r="BG16" i="4"/>
  <c r="BF494" i="4"/>
  <c r="BJ494" i="4"/>
  <c r="BC494" i="4"/>
  <c r="BG494" i="4"/>
  <c r="BK494" i="4"/>
  <c r="BI494" i="4"/>
  <c r="BA494" i="4"/>
  <c r="BD494" i="4"/>
  <c r="BH494" i="4"/>
  <c r="BE494" i="4"/>
  <c r="BF490" i="4"/>
  <c r="BJ490" i="4"/>
  <c r="BC490" i="4"/>
  <c r="BG490" i="4"/>
  <c r="BK490" i="4"/>
  <c r="BE490" i="4"/>
  <c r="BD490" i="4"/>
  <c r="BH490" i="4"/>
  <c r="BA490" i="4"/>
  <c r="BI490" i="4"/>
  <c r="BC487" i="4"/>
  <c r="BG487" i="4"/>
  <c r="BK487" i="4"/>
  <c r="BD487" i="4"/>
  <c r="BH487" i="4"/>
  <c r="BF487" i="4"/>
  <c r="BA487" i="4"/>
  <c r="BE487" i="4"/>
  <c r="BI487" i="4"/>
  <c r="BJ487" i="4"/>
  <c r="BF482" i="4"/>
  <c r="BJ482" i="4"/>
  <c r="BC482" i="4"/>
  <c r="BG482" i="4"/>
  <c r="BK482" i="4"/>
  <c r="BA482" i="4"/>
  <c r="BI482" i="4"/>
  <c r="BD482" i="4"/>
  <c r="BH482" i="4"/>
  <c r="BE482" i="4"/>
  <c r="BA477" i="4"/>
  <c r="BE477" i="4"/>
  <c r="BI477" i="4"/>
  <c r="BF477" i="4"/>
  <c r="BJ477" i="4"/>
  <c r="BD477" i="4"/>
  <c r="BC477" i="4"/>
  <c r="BG477" i="4"/>
  <c r="BK477" i="4"/>
  <c r="BH477" i="4"/>
  <c r="BF474" i="4"/>
  <c r="BJ474" i="4"/>
  <c r="BC474" i="4"/>
  <c r="BG474" i="4"/>
  <c r="BK474" i="4"/>
  <c r="BE474" i="4"/>
  <c r="BD474" i="4"/>
  <c r="BH474" i="4"/>
  <c r="BA474" i="4"/>
  <c r="BI474" i="4"/>
  <c r="BC471" i="4"/>
  <c r="BG471" i="4"/>
  <c r="BK471" i="4"/>
  <c r="BD471" i="4"/>
  <c r="BH471" i="4"/>
  <c r="BF471" i="4"/>
  <c r="BA471" i="4"/>
  <c r="BE471" i="4"/>
  <c r="BI471" i="4"/>
  <c r="BJ471" i="4"/>
  <c r="BF466" i="4"/>
  <c r="BJ466" i="4"/>
  <c r="BC466" i="4"/>
  <c r="BG466" i="4"/>
  <c r="BK466" i="4"/>
  <c r="BI466" i="4"/>
  <c r="BD466" i="4"/>
  <c r="BH466" i="4"/>
  <c r="BA466" i="4"/>
  <c r="BE466" i="4"/>
  <c r="BD464" i="4"/>
  <c r="BH464" i="4"/>
  <c r="BA464" i="4"/>
  <c r="BE464" i="4"/>
  <c r="BI464" i="4"/>
  <c r="BF464" i="4"/>
  <c r="BJ464" i="4"/>
  <c r="BC464" i="4"/>
  <c r="BG464" i="4"/>
  <c r="BK464" i="4"/>
  <c r="BA461" i="4"/>
  <c r="BE461" i="4"/>
  <c r="BI461" i="4"/>
  <c r="BF461" i="4"/>
  <c r="BJ461" i="4"/>
  <c r="BH461" i="4"/>
  <c r="BC461" i="4"/>
  <c r="BG461" i="4"/>
  <c r="BK461" i="4"/>
  <c r="BD461" i="4"/>
  <c r="BF458" i="4"/>
  <c r="BJ458" i="4"/>
  <c r="BC458" i="4"/>
  <c r="BG458" i="4"/>
  <c r="BK458" i="4"/>
  <c r="BD458" i="4"/>
  <c r="BH458" i="4"/>
  <c r="BA458" i="4"/>
  <c r="BE458" i="4"/>
  <c r="BI458" i="4"/>
  <c r="BD456" i="4"/>
  <c r="BH456" i="4"/>
  <c r="BA456" i="4"/>
  <c r="BE456" i="4"/>
  <c r="BI456" i="4"/>
  <c r="BF456" i="4"/>
  <c r="BJ456" i="4"/>
  <c r="BC456" i="4"/>
  <c r="BG456" i="4"/>
  <c r="BK456" i="4"/>
  <c r="BF454" i="4"/>
  <c r="BJ454" i="4"/>
  <c r="BC454" i="4"/>
  <c r="BG454" i="4"/>
  <c r="BK454" i="4"/>
  <c r="BD454" i="4"/>
  <c r="BH454" i="4"/>
  <c r="BA454" i="4"/>
  <c r="BE454" i="4"/>
  <c r="BI454" i="4"/>
  <c r="BA453" i="4"/>
  <c r="BE453" i="4"/>
  <c r="BI453" i="4"/>
  <c r="BF453" i="4"/>
  <c r="BJ453" i="4"/>
  <c r="BC453" i="4"/>
  <c r="BG453" i="4"/>
  <c r="BK453" i="4"/>
  <c r="BD453" i="4"/>
  <c r="BH453" i="4"/>
  <c r="BC450" i="4"/>
  <c r="BG450" i="4"/>
  <c r="BK450" i="4"/>
  <c r="BD450" i="4"/>
  <c r="BH450" i="4"/>
  <c r="BE450" i="4"/>
  <c r="BF450" i="4"/>
  <c r="BA450" i="4"/>
  <c r="BI450" i="4"/>
  <c r="BJ450" i="4"/>
  <c r="BA448" i="4"/>
  <c r="BE448" i="4"/>
  <c r="BI448" i="4"/>
  <c r="BF448" i="4"/>
  <c r="BJ448" i="4"/>
  <c r="BC448" i="4"/>
  <c r="BK448" i="4"/>
  <c r="BD448" i="4"/>
  <c r="BG448" i="4"/>
  <c r="BH448" i="4"/>
  <c r="BC446" i="4"/>
  <c r="BG446" i="4"/>
  <c r="BK446" i="4"/>
  <c r="BD446" i="4"/>
  <c r="BH446" i="4"/>
  <c r="BA446" i="4"/>
  <c r="BI446" i="4"/>
  <c r="BJ446" i="4"/>
  <c r="BE446" i="4"/>
  <c r="BF446" i="4"/>
  <c r="BA444" i="4"/>
  <c r="BE444" i="4"/>
  <c r="BI444" i="4"/>
  <c r="BF444" i="4"/>
  <c r="BJ444" i="4"/>
  <c r="BG444" i="4"/>
  <c r="BH444" i="4"/>
  <c r="BC444" i="4"/>
  <c r="BK444" i="4"/>
  <c r="BD444" i="4"/>
  <c r="BC442" i="4"/>
  <c r="BG442" i="4"/>
  <c r="BK442" i="4"/>
  <c r="BD442" i="4"/>
  <c r="BH442" i="4"/>
  <c r="BE442" i="4"/>
  <c r="BF442" i="4"/>
  <c r="BA442" i="4"/>
  <c r="BI442" i="4"/>
  <c r="BJ442" i="4"/>
  <c r="BA441" i="4"/>
  <c r="BE441" i="4"/>
  <c r="BF441" i="4"/>
  <c r="BJ441" i="4"/>
  <c r="BC441" i="4"/>
  <c r="BG441" i="4"/>
  <c r="BK441" i="4"/>
  <c r="BH441" i="4"/>
  <c r="BI441" i="4"/>
  <c r="BD441" i="4"/>
  <c r="BD440" i="4"/>
  <c r="BH440" i="4"/>
  <c r="BA440" i="4"/>
  <c r="BE440" i="4"/>
  <c r="BI440" i="4"/>
  <c r="BF440" i="4"/>
  <c r="BJ440" i="4"/>
  <c r="BC440" i="4"/>
  <c r="BG440" i="4"/>
  <c r="BK440" i="4"/>
  <c r="BC439" i="4"/>
  <c r="BG439" i="4"/>
  <c r="BK439" i="4"/>
  <c r="BD439" i="4"/>
  <c r="BH439" i="4"/>
  <c r="BA439" i="4"/>
  <c r="BE439" i="4"/>
  <c r="BI439" i="4"/>
  <c r="BF439" i="4"/>
  <c r="BJ439" i="4"/>
  <c r="BF438" i="4"/>
  <c r="BJ438" i="4"/>
  <c r="BC438" i="4"/>
  <c r="BG438" i="4"/>
  <c r="BK438" i="4"/>
  <c r="BD438" i="4"/>
  <c r="BH438" i="4"/>
  <c r="BI438" i="4"/>
  <c r="BA438" i="4"/>
  <c r="BE438" i="4"/>
  <c r="BA437" i="4"/>
  <c r="BE437" i="4"/>
  <c r="BI437" i="4"/>
  <c r="BF437" i="4"/>
  <c r="BJ437" i="4"/>
  <c r="BC437" i="4"/>
  <c r="BG437" i="4"/>
  <c r="BK437" i="4"/>
  <c r="BD437" i="4"/>
  <c r="BH437" i="4"/>
  <c r="BD436" i="4"/>
  <c r="BH436" i="4"/>
  <c r="BA436" i="4"/>
  <c r="BE436" i="4"/>
  <c r="BI436" i="4"/>
  <c r="BF436" i="4"/>
  <c r="BJ436" i="4"/>
  <c r="BC436" i="4"/>
  <c r="BG436" i="4"/>
  <c r="BK436" i="4"/>
  <c r="BC435" i="4"/>
  <c r="BG435" i="4"/>
  <c r="BK435" i="4"/>
  <c r="BD435" i="4"/>
  <c r="BH435" i="4"/>
  <c r="BA435" i="4"/>
  <c r="BE435" i="4"/>
  <c r="BI435" i="4"/>
  <c r="BJ435" i="4"/>
  <c r="BF435" i="4"/>
  <c r="BF434" i="4"/>
  <c r="BJ434" i="4"/>
  <c r="BC434" i="4"/>
  <c r="BG434" i="4"/>
  <c r="BK434" i="4"/>
  <c r="BD434" i="4"/>
  <c r="BH434" i="4"/>
  <c r="BE434" i="4"/>
  <c r="BI434" i="4"/>
  <c r="BA434" i="4"/>
  <c r="BA433" i="4"/>
  <c r="BE433" i="4"/>
  <c r="BI433" i="4"/>
  <c r="BF433" i="4"/>
  <c r="BJ433" i="4"/>
  <c r="BC433" i="4"/>
  <c r="BG433" i="4"/>
  <c r="BK433" i="4"/>
  <c r="BD433" i="4"/>
  <c r="BH433" i="4"/>
  <c r="BD432" i="4"/>
  <c r="BH432" i="4"/>
  <c r="BA432" i="4"/>
  <c r="BE432" i="4"/>
  <c r="BI432" i="4"/>
  <c r="BF432" i="4"/>
  <c r="BJ432" i="4"/>
  <c r="BK432" i="4"/>
  <c r="BC432" i="4"/>
  <c r="BG432" i="4"/>
  <c r="BF430" i="4"/>
  <c r="BJ430" i="4"/>
  <c r="BC430" i="4"/>
  <c r="BG430" i="4"/>
  <c r="BK430" i="4"/>
  <c r="BD430" i="4"/>
  <c r="BH430" i="4"/>
  <c r="BA430" i="4"/>
  <c r="BE430" i="4"/>
  <c r="BI430" i="4"/>
  <c r="BD428" i="4"/>
  <c r="BH428" i="4"/>
  <c r="BA428" i="4"/>
  <c r="BE428" i="4"/>
  <c r="BI428" i="4"/>
  <c r="BF428" i="4"/>
  <c r="BJ428" i="4"/>
  <c r="BG428" i="4"/>
  <c r="BK428" i="4"/>
  <c r="BC428" i="4"/>
  <c r="BF426" i="4"/>
  <c r="BJ426" i="4"/>
  <c r="BC426" i="4"/>
  <c r="BG426" i="4"/>
  <c r="BK426" i="4"/>
  <c r="BD426" i="4"/>
  <c r="BH426" i="4"/>
  <c r="BA426" i="4"/>
  <c r="BE426" i="4"/>
  <c r="BI426" i="4"/>
  <c r="BD424" i="4"/>
  <c r="BH424" i="4"/>
  <c r="BA424" i="4"/>
  <c r="BE424" i="4"/>
  <c r="BI424" i="4"/>
  <c r="BF424" i="4"/>
  <c r="BJ424" i="4"/>
  <c r="BC424" i="4"/>
  <c r="BG424" i="4"/>
  <c r="BK424" i="4"/>
  <c r="BA421" i="4"/>
  <c r="BE421" i="4"/>
  <c r="BI421" i="4"/>
  <c r="BF421" i="4"/>
  <c r="BJ421" i="4"/>
  <c r="BC421" i="4"/>
  <c r="BG421" i="4"/>
  <c r="BK421" i="4"/>
  <c r="BD421" i="4"/>
  <c r="BH421" i="4"/>
  <c r="BC419" i="4"/>
  <c r="BG419" i="4"/>
  <c r="BK419" i="4"/>
  <c r="BD419" i="4"/>
  <c r="BH419" i="4"/>
  <c r="BA419" i="4"/>
  <c r="BE419" i="4"/>
  <c r="BI419" i="4"/>
  <c r="BJ419" i="4"/>
  <c r="BF419" i="4"/>
  <c r="BA417" i="4"/>
  <c r="BE417" i="4"/>
  <c r="BI417" i="4"/>
  <c r="BF417" i="4"/>
  <c r="BJ417" i="4"/>
  <c r="BC417" i="4"/>
  <c r="BG417" i="4"/>
  <c r="BK417" i="4"/>
  <c r="BD417" i="4"/>
  <c r="BH417" i="4"/>
  <c r="BC415" i="4"/>
  <c r="BG415" i="4"/>
  <c r="BK415" i="4"/>
  <c r="BD415" i="4"/>
  <c r="BH415" i="4"/>
  <c r="BA415" i="4"/>
  <c r="BE415" i="4"/>
  <c r="BI415" i="4"/>
  <c r="BF415" i="4"/>
  <c r="BJ415" i="4"/>
  <c r="BA413" i="4"/>
  <c r="BE413" i="4"/>
  <c r="BI413" i="4"/>
  <c r="BF413" i="4"/>
  <c r="BJ413" i="4"/>
  <c r="BC413" i="4"/>
  <c r="BG413" i="4"/>
  <c r="BK413" i="4"/>
  <c r="BD413" i="4"/>
  <c r="BH413" i="4"/>
  <c r="BC411" i="4"/>
  <c r="BG411" i="4"/>
  <c r="BK411" i="4"/>
  <c r="BD411" i="4"/>
  <c r="BH411" i="4"/>
  <c r="BA411" i="4"/>
  <c r="BE411" i="4"/>
  <c r="BI411" i="4"/>
  <c r="BF411" i="4"/>
  <c r="BJ411" i="4"/>
  <c r="BA409" i="4"/>
  <c r="BE409" i="4"/>
  <c r="BI409" i="4"/>
  <c r="BF409" i="4"/>
  <c r="BJ409" i="4"/>
  <c r="BC409" i="4"/>
  <c r="BG409" i="4"/>
  <c r="BK409" i="4"/>
  <c r="BH409" i="4"/>
  <c r="BD409" i="4"/>
  <c r="BC407" i="4"/>
  <c r="BG407" i="4"/>
  <c r="BK407" i="4"/>
  <c r="BD407" i="4"/>
  <c r="BH407" i="4"/>
  <c r="BA407" i="4"/>
  <c r="BE407" i="4"/>
  <c r="BI407" i="4"/>
  <c r="BF407" i="4"/>
  <c r="BJ407" i="4"/>
  <c r="BA405" i="4"/>
  <c r="BE405" i="4"/>
  <c r="BI405" i="4"/>
  <c r="BF405" i="4"/>
  <c r="BJ405" i="4"/>
  <c r="BC405" i="4"/>
  <c r="BG405" i="4"/>
  <c r="BK405" i="4"/>
  <c r="BD405" i="4"/>
  <c r="BH405" i="4"/>
  <c r="BC403" i="4"/>
  <c r="BG403" i="4"/>
  <c r="BK403" i="4"/>
  <c r="BD403" i="4"/>
  <c r="BH403" i="4"/>
  <c r="BA403" i="4"/>
  <c r="BE403" i="4"/>
  <c r="BI403" i="4"/>
  <c r="BJ403" i="4"/>
  <c r="BF403" i="4"/>
  <c r="BF402" i="4"/>
  <c r="BJ402" i="4"/>
  <c r="BC402" i="4"/>
  <c r="BG402" i="4"/>
  <c r="BK402" i="4"/>
  <c r="BD402" i="4"/>
  <c r="BH402" i="4"/>
  <c r="BE402" i="4"/>
  <c r="BI402" i="4"/>
  <c r="BA402" i="4"/>
  <c r="BC399" i="4"/>
  <c r="BG399" i="4"/>
  <c r="BK399" i="4"/>
  <c r="BD399" i="4"/>
  <c r="BH399" i="4"/>
  <c r="BA399" i="4"/>
  <c r="BE399" i="4"/>
  <c r="BI399" i="4"/>
  <c r="BF399" i="4"/>
  <c r="BJ399" i="4"/>
  <c r="BF398" i="4"/>
  <c r="BJ398" i="4"/>
  <c r="BC398" i="4"/>
  <c r="BG398" i="4"/>
  <c r="BK398" i="4"/>
  <c r="BD398" i="4"/>
  <c r="BH398" i="4"/>
  <c r="BA398" i="4"/>
  <c r="BE398" i="4"/>
  <c r="BI398" i="4"/>
  <c r="BC395" i="4"/>
  <c r="BG395" i="4"/>
  <c r="BK395" i="4"/>
  <c r="BD395" i="4"/>
  <c r="BH395" i="4"/>
  <c r="BA395" i="4"/>
  <c r="BE395" i="4"/>
  <c r="BI395" i="4"/>
  <c r="BF395" i="4"/>
  <c r="BJ395" i="4"/>
  <c r="BA393" i="4"/>
  <c r="BE393" i="4"/>
  <c r="BI393" i="4"/>
  <c r="BF393" i="4"/>
  <c r="BJ393" i="4"/>
  <c r="BC393" i="4"/>
  <c r="BG393" i="4"/>
  <c r="BK393" i="4"/>
  <c r="BH393" i="4"/>
  <c r="BD393" i="4"/>
  <c r="BD392" i="4"/>
  <c r="BH392" i="4"/>
  <c r="BA392" i="4"/>
  <c r="BE392" i="4"/>
  <c r="BI392" i="4"/>
  <c r="BF392" i="4"/>
  <c r="BJ392" i="4"/>
  <c r="BC392" i="4"/>
  <c r="BG392" i="4"/>
  <c r="BK392" i="4"/>
  <c r="BF390" i="4"/>
  <c r="BJ390" i="4"/>
  <c r="BC390" i="4"/>
  <c r="BG390" i="4"/>
  <c r="BK390" i="4"/>
  <c r="BD390" i="4"/>
  <c r="BH390" i="4"/>
  <c r="BI390" i="4"/>
  <c r="BA390" i="4"/>
  <c r="BE390" i="4"/>
  <c r="BD388" i="4"/>
  <c r="BH388" i="4"/>
  <c r="BA388" i="4"/>
  <c r="BE388" i="4"/>
  <c r="BI388" i="4"/>
  <c r="BF388" i="4"/>
  <c r="BJ388" i="4"/>
  <c r="BC388" i="4"/>
  <c r="BG388" i="4"/>
  <c r="BK388" i="4"/>
  <c r="BF386" i="4"/>
  <c r="BJ386" i="4"/>
  <c r="BC386" i="4"/>
  <c r="BG386" i="4"/>
  <c r="BK386" i="4"/>
  <c r="BD386" i="4"/>
  <c r="BH386" i="4"/>
  <c r="BE386" i="4"/>
  <c r="BI386" i="4"/>
  <c r="BA386" i="4"/>
  <c r="BD384" i="4"/>
  <c r="BH384" i="4"/>
  <c r="BA384" i="4"/>
  <c r="BE384" i="4"/>
  <c r="BI384" i="4"/>
  <c r="BF384" i="4"/>
  <c r="BJ384" i="4"/>
  <c r="BK384" i="4"/>
  <c r="BC384" i="4"/>
  <c r="BG384" i="4"/>
  <c r="BF382" i="4"/>
  <c r="BJ382" i="4"/>
  <c r="BC382" i="4"/>
  <c r="BG382" i="4"/>
  <c r="BK382" i="4"/>
  <c r="BD382" i="4"/>
  <c r="BH382" i="4"/>
  <c r="BA382" i="4"/>
  <c r="BE382" i="4"/>
  <c r="BI382" i="4"/>
  <c r="BD380" i="4"/>
  <c r="BH380" i="4"/>
  <c r="BA380" i="4"/>
  <c r="BE380" i="4"/>
  <c r="BI380" i="4"/>
  <c r="BF380" i="4"/>
  <c r="BJ380" i="4"/>
  <c r="BG380" i="4"/>
  <c r="BK380" i="4"/>
  <c r="BC380" i="4"/>
  <c r="BC379" i="4"/>
  <c r="BG379" i="4"/>
  <c r="BK379" i="4"/>
  <c r="BD379" i="4"/>
  <c r="BH379" i="4"/>
  <c r="BA379" i="4"/>
  <c r="BE379" i="4"/>
  <c r="BI379" i="4"/>
  <c r="BF379" i="4"/>
  <c r="BJ379" i="4"/>
  <c r="BA377" i="4"/>
  <c r="BE377" i="4"/>
  <c r="BI377" i="4"/>
  <c r="BF377" i="4"/>
  <c r="BJ377" i="4"/>
  <c r="BC377" i="4"/>
  <c r="BG377" i="4"/>
  <c r="BK377" i="4"/>
  <c r="BH377" i="4"/>
  <c r="BD377" i="4"/>
  <c r="BC375" i="4"/>
  <c r="BG375" i="4"/>
  <c r="BK375" i="4"/>
  <c r="BD375" i="4"/>
  <c r="BH375" i="4"/>
  <c r="BA375" i="4"/>
  <c r="BE375" i="4"/>
  <c r="BI375" i="4"/>
  <c r="BF375" i="4"/>
  <c r="BJ375" i="4"/>
  <c r="BA373" i="4"/>
  <c r="BE373" i="4"/>
  <c r="BI373" i="4"/>
  <c r="BF373" i="4"/>
  <c r="BJ373" i="4"/>
  <c r="BC373" i="4"/>
  <c r="BG373" i="4"/>
  <c r="BK373" i="4"/>
  <c r="BD373" i="4"/>
  <c r="BH373" i="4"/>
  <c r="BD372" i="4"/>
  <c r="BH372" i="4"/>
  <c r="BA372" i="4"/>
  <c r="BE372" i="4"/>
  <c r="BI372" i="4"/>
  <c r="BF372" i="4"/>
  <c r="BJ372" i="4"/>
  <c r="BC372" i="4"/>
  <c r="BG372" i="4"/>
  <c r="BK372" i="4"/>
  <c r="BF370" i="4"/>
  <c r="BJ370" i="4"/>
  <c r="BC370" i="4"/>
  <c r="BG370" i="4"/>
  <c r="BK370" i="4"/>
  <c r="BD370" i="4"/>
  <c r="BH370" i="4"/>
  <c r="BE370" i="4"/>
  <c r="BI370" i="4"/>
  <c r="BA370" i="4"/>
  <c r="BD368" i="4"/>
  <c r="BH368" i="4"/>
  <c r="BA368" i="4"/>
  <c r="BE368" i="4"/>
  <c r="BI368" i="4"/>
  <c r="BF368" i="4"/>
  <c r="BJ368" i="4"/>
  <c r="BK368" i="4"/>
  <c r="BC368" i="4"/>
  <c r="BG368" i="4"/>
  <c r="BF366" i="4"/>
  <c r="BJ366" i="4"/>
  <c r="BC366" i="4"/>
  <c r="BG366" i="4"/>
  <c r="BK366" i="4"/>
  <c r="BD366" i="4"/>
  <c r="BH366" i="4"/>
  <c r="BA366" i="4"/>
  <c r="BE366" i="4"/>
  <c r="BI366" i="4"/>
  <c r="BD364" i="4"/>
  <c r="BH364" i="4"/>
  <c r="BA364" i="4"/>
  <c r="BE364" i="4"/>
  <c r="BI364" i="4"/>
  <c r="BF364" i="4"/>
  <c r="BJ364" i="4"/>
  <c r="BG364" i="4"/>
  <c r="BK364" i="4"/>
  <c r="BC364" i="4"/>
  <c r="BC363" i="4"/>
  <c r="BG363" i="4"/>
  <c r="BK363" i="4"/>
  <c r="BD363" i="4"/>
  <c r="BH363" i="4"/>
  <c r="BA363" i="4"/>
  <c r="BE363" i="4"/>
  <c r="BI363" i="4"/>
  <c r="BF363" i="4"/>
  <c r="BJ363" i="4"/>
  <c r="BA361" i="4"/>
  <c r="BE361" i="4"/>
  <c r="BI361" i="4"/>
  <c r="BF361" i="4"/>
  <c r="BJ361" i="4"/>
  <c r="BC361" i="4"/>
  <c r="BG361" i="4"/>
  <c r="BK361" i="4"/>
  <c r="BH361" i="4"/>
  <c r="BD361" i="4"/>
  <c r="BA359" i="4"/>
  <c r="BC359" i="4"/>
  <c r="BG359" i="4"/>
  <c r="BK359" i="4"/>
  <c r="BD359" i="4"/>
  <c r="BH359" i="4"/>
  <c r="BE359" i="4"/>
  <c r="BI359" i="4"/>
  <c r="BF359" i="4"/>
  <c r="BJ359" i="4"/>
  <c r="BD358" i="4"/>
  <c r="BH358" i="4"/>
  <c r="BA358" i="4"/>
  <c r="BF358" i="4"/>
  <c r="BJ358" i="4"/>
  <c r="BG358" i="4"/>
  <c r="BI358" i="4"/>
  <c r="BC358" i="4"/>
  <c r="BK358" i="4"/>
  <c r="BE358" i="4"/>
  <c r="BF356" i="4"/>
  <c r="BJ356" i="4"/>
  <c r="BC356" i="4"/>
  <c r="BG356" i="4"/>
  <c r="BK356" i="4"/>
  <c r="BD356" i="4"/>
  <c r="BH356" i="4"/>
  <c r="BA356" i="4"/>
  <c r="BE356" i="4"/>
  <c r="BI356" i="4"/>
  <c r="BD354" i="4"/>
  <c r="BH354" i="4"/>
  <c r="BA354" i="4"/>
  <c r="BE354" i="4"/>
  <c r="BI354" i="4"/>
  <c r="BF354" i="4"/>
  <c r="BJ354" i="4"/>
  <c r="BG354" i="4"/>
  <c r="BK354" i="4"/>
  <c r="BC354" i="4"/>
  <c r="BF352" i="4"/>
  <c r="BJ352" i="4"/>
  <c r="BC352" i="4"/>
  <c r="BG352" i="4"/>
  <c r="BK352" i="4"/>
  <c r="BD352" i="4"/>
  <c r="BH352" i="4"/>
  <c r="BA352" i="4"/>
  <c r="BE352" i="4"/>
  <c r="BI352" i="4"/>
  <c r="BD350" i="4"/>
  <c r="BH350" i="4"/>
  <c r="BA350" i="4"/>
  <c r="BE350" i="4"/>
  <c r="BI350" i="4"/>
  <c r="BF350" i="4"/>
  <c r="BJ350" i="4"/>
  <c r="BC350" i="4"/>
  <c r="BG350" i="4"/>
  <c r="BK350" i="4"/>
  <c r="BC349" i="4"/>
  <c r="BG349" i="4"/>
  <c r="BK349" i="4"/>
  <c r="BD349" i="4"/>
  <c r="BH349" i="4"/>
  <c r="BA349" i="4"/>
  <c r="BE349" i="4"/>
  <c r="BI349" i="4"/>
  <c r="BF349" i="4"/>
  <c r="BJ349" i="4"/>
  <c r="BA347" i="4"/>
  <c r="BE347" i="4"/>
  <c r="BI347" i="4"/>
  <c r="BF347" i="4"/>
  <c r="BJ347" i="4"/>
  <c r="BC347" i="4"/>
  <c r="BG347" i="4"/>
  <c r="BK347" i="4"/>
  <c r="BD347" i="4"/>
  <c r="BH347" i="4"/>
  <c r="BF344" i="4"/>
  <c r="BJ344" i="4"/>
  <c r="BC344" i="4"/>
  <c r="BG344" i="4"/>
  <c r="BK344" i="4"/>
  <c r="BD344" i="4"/>
  <c r="BH344" i="4"/>
  <c r="BE344" i="4"/>
  <c r="BI344" i="4"/>
  <c r="BA344" i="4"/>
  <c r="BA343" i="4"/>
  <c r="BE343" i="4"/>
  <c r="BI343" i="4"/>
  <c r="BF343" i="4"/>
  <c r="BJ343" i="4"/>
  <c r="BC343" i="4"/>
  <c r="BG343" i="4"/>
  <c r="BK343" i="4"/>
  <c r="BD343" i="4"/>
  <c r="BH343" i="4"/>
  <c r="BF340" i="4"/>
  <c r="BJ340" i="4"/>
  <c r="BC340" i="4"/>
  <c r="BG340" i="4"/>
  <c r="BK340" i="4"/>
  <c r="BD340" i="4"/>
  <c r="BH340" i="4"/>
  <c r="BA340" i="4"/>
  <c r="BE340" i="4"/>
  <c r="BI340" i="4"/>
  <c r="BA339" i="4"/>
  <c r="BE339" i="4"/>
  <c r="BI339" i="4"/>
  <c r="BF339" i="4"/>
  <c r="BJ339" i="4"/>
  <c r="BC339" i="4"/>
  <c r="BG339" i="4"/>
  <c r="BK339" i="4"/>
  <c r="BD339" i="4"/>
  <c r="BH339" i="4"/>
  <c r="BF336" i="4"/>
  <c r="BJ336" i="4"/>
  <c r="BC336" i="4"/>
  <c r="BG336" i="4"/>
  <c r="BK336" i="4"/>
  <c r="BD336" i="4"/>
  <c r="BH336" i="4"/>
  <c r="BA336" i="4"/>
  <c r="BE336" i="4"/>
  <c r="BI336" i="4"/>
  <c r="BD334" i="4"/>
  <c r="BH334" i="4"/>
  <c r="BA334" i="4"/>
  <c r="BE334" i="4"/>
  <c r="BI334" i="4"/>
  <c r="BF334" i="4"/>
  <c r="BJ334" i="4"/>
  <c r="BC334" i="4"/>
  <c r="BG334" i="4"/>
  <c r="BK334" i="4"/>
  <c r="BC333" i="4"/>
  <c r="BG333" i="4"/>
  <c r="BK333" i="4"/>
  <c r="BD333" i="4"/>
  <c r="BH333" i="4"/>
  <c r="BA333" i="4"/>
  <c r="BE333" i="4"/>
  <c r="BI333" i="4"/>
  <c r="BF333" i="4"/>
  <c r="BJ333" i="4"/>
  <c r="BD330" i="4"/>
  <c r="BH330" i="4"/>
  <c r="BA330" i="4"/>
  <c r="BE330" i="4"/>
  <c r="BI330" i="4"/>
  <c r="BF330" i="4"/>
  <c r="BJ330" i="4"/>
  <c r="BC330" i="4"/>
  <c r="BG330" i="4"/>
  <c r="BK330" i="4"/>
  <c r="BF328" i="4"/>
  <c r="BJ328" i="4"/>
  <c r="BC328" i="4"/>
  <c r="BG328" i="4"/>
  <c r="BK328" i="4"/>
  <c r="BD328" i="4"/>
  <c r="BH328" i="4"/>
  <c r="BE328" i="4"/>
  <c r="BI328" i="4"/>
  <c r="BA328" i="4"/>
  <c r="BD326" i="4"/>
  <c r="BH326" i="4"/>
  <c r="BA326" i="4"/>
  <c r="BE326" i="4"/>
  <c r="BI326" i="4"/>
  <c r="BF326" i="4"/>
  <c r="BJ326" i="4"/>
  <c r="BK326" i="4"/>
  <c r="BC326" i="4"/>
  <c r="BG326" i="4"/>
  <c r="BC321" i="4"/>
  <c r="BG321" i="4"/>
  <c r="BK321" i="4"/>
  <c r="BD321" i="4"/>
  <c r="BH321" i="4"/>
  <c r="BA321" i="4"/>
  <c r="BE321" i="4"/>
  <c r="BI321" i="4"/>
  <c r="BF321" i="4"/>
  <c r="BJ321" i="4"/>
  <c r="BD318" i="4"/>
  <c r="BH318" i="4"/>
  <c r="BA318" i="4"/>
  <c r="BE318" i="4"/>
  <c r="BI318" i="4"/>
  <c r="BF318" i="4"/>
  <c r="BJ318" i="4"/>
  <c r="BC318" i="4"/>
  <c r="BG318" i="4"/>
  <c r="BK318" i="4"/>
  <c r="BD314" i="4"/>
  <c r="BH314" i="4"/>
  <c r="BA314" i="4"/>
  <c r="BE314" i="4"/>
  <c r="BI314" i="4"/>
  <c r="BF314" i="4"/>
  <c r="BJ314" i="4"/>
  <c r="BC314" i="4"/>
  <c r="BG314" i="4"/>
  <c r="BK314" i="4"/>
  <c r="BD310" i="4"/>
  <c r="BH310" i="4"/>
  <c r="BA310" i="4"/>
  <c r="BE310" i="4"/>
  <c r="BI310" i="4"/>
  <c r="BF310" i="4"/>
  <c r="BJ310" i="4"/>
  <c r="BK310" i="4"/>
  <c r="BC310" i="4"/>
  <c r="BG310" i="4"/>
  <c r="BF308" i="4"/>
  <c r="BJ308" i="4"/>
  <c r="BC308" i="4"/>
  <c r="BG308" i="4"/>
  <c r="BK308" i="4"/>
  <c r="BD308" i="4"/>
  <c r="BH308" i="4"/>
  <c r="BA308" i="4"/>
  <c r="BE308" i="4"/>
  <c r="BI308" i="4"/>
  <c r="BA303" i="4"/>
  <c r="BE303" i="4"/>
  <c r="BI303" i="4"/>
  <c r="BF303" i="4"/>
  <c r="BJ303" i="4"/>
  <c r="BC303" i="4"/>
  <c r="BG303" i="4"/>
  <c r="BK303" i="4"/>
  <c r="BH303" i="4"/>
  <c r="BD303" i="4"/>
  <c r="BF300" i="4"/>
  <c r="BJ300" i="4"/>
  <c r="BC300" i="4"/>
  <c r="BG300" i="4"/>
  <c r="BK300" i="4"/>
  <c r="BD300" i="4"/>
  <c r="BH300" i="4"/>
  <c r="BI300" i="4"/>
  <c r="BA300" i="4"/>
  <c r="BE300" i="4"/>
  <c r="BF296" i="4"/>
  <c r="BJ296" i="4"/>
  <c r="BC296" i="4"/>
  <c r="BG296" i="4"/>
  <c r="BK296" i="4"/>
  <c r="BD296" i="4"/>
  <c r="BH296" i="4"/>
  <c r="BE296" i="4"/>
  <c r="BI296" i="4"/>
  <c r="BA296" i="4"/>
  <c r="BF292" i="4"/>
  <c r="BJ292" i="4"/>
  <c r="BC292" i="4"/>
  <c r="BG292" i="4"/>
  <c r="BK292" i="4"/>
  <c r="BD292" i="4"/>
  <c r="BH292" i="4"/>
  <c r="BA292" i="4"/>
  <c r="BE292" i="4"/>
  <c r="BI292" i="4"/>
  <c r="BF288" i="4"/>
  <c r="BJ288" i="4"/>
  <c r="BC288" i="4"/>
  <c r="BG288" i="4"/>
  <c r="BK288" i="4"/>
  <c r="BD288" i="4"/>
  <c r="BH288" i="4"/>
  <c r="BA288" i="4"/>
  <c r="BE288" i="4"/>
  <c r="BI288" i="4"/>
  <c r="BC285" i="4"/>
  <c r="BG285" i="4"/>
  <c r="BK285" i="4"/>
  <c r="BD285" i="4"/>
  <c r="BH285" i="4"/>
  <c r="BA285" i="4"/>
  <c r="BE285" i="4"/>
  <c r="BI285" i="4"/>
  <c r="BF285" i="4"/>
  <c r="BJ285" i="4"/>
  <c r="BF280" i="4"/>
  <c r="BJ280" i="4"/>
  <c r="BC280" i="4"/>
  <c r="BG280" i="4"/>
  <c r="BK280" i="4"/>
  <c r="BD280" i="4"/>
  <c r="BH280" i="4"/>
  <c r="BE280" i="4"/>
  <c r="BI280" i="4"/>
  <c r="BA280" i="4"/>
  <c r="BF276" i="4"/>
  <c r="BJ276" i="4"/>
  <c r="BC276" i="4"/>
  <c r="BG276" i="4"/>
  <c r="BK276" i="4"/>
  <c r="BD276" i="4"/>
  <c r="BH276" i="4"/>
  <c r="BA276" i="4"/>
  <c r="BE276" i="4"/>
  <c r="BI276" i="4"/>
  <c r="BF271" i="4"/>
  <c r="BJ271" i="4"/>
  <c r="BE271" i="4"/>
  <c r="BK271" i="4"/>
  <c r="BA271" i="4"/>
  <c r="BG271" i="4"/>
  <c r="BC271" i="4"/>
  <c r="BH271" i="4"/>
  <c r="BD271" i="4"/>
  <c r="BI271" i="4"/>
  <c r="BD269" i="4"/>
  <c r="BH269" i="4"/>
  <c r="BA269" i="4"/>
  <c r="BF269" i="4"/>
  <c r="BK269" i="4"/>
  <c r="BG269" i="4"/>
  <c r="BC269" i="4"/>
  <c r="BI269" i="4"/>
  <c r="BE269" i="4"/>
  <c r="BJ269" i="4"/>
  <c r="BC264" i="4"/>
  <c r="BG264" i="4"/>
  <c r="BK264" i="4"/>
  <c r="BH264" i="4"/>
  <c r="BD264" i="4"/>
  <c r="BI264" i="4"/>
  <c r="BE264" i="4"/>
  <c r="BJ264" i="4"/>
  <c r="BA264" i="4"/>
  <c r="BF264" i="4"/>
  <c r="BA262" i="4"/>
  <c r="BE262" i="4"/>
  <c r="BI262" i="4"/>
  <c r="BC262" i="4"/>
  <c r="BH262" i="4"/>
  <c r="BD262" i="4"/>
  <c r="BJ262" i="4"/>
  <c r="BF262" i="4"/>
  <c r="BK262" i="4"/>
  <c r="BG262" i="4"/>
  <c r="BA258" i="4"/>
  <c r="BE258" i="4"/>
  <c r="BI258" i="4"/>
  <c r="BD258" i="4"/>
  <c r="BJ258" i="4"/>
  <c r="BF258" i="4"/>
  <c r="BK258" i="4"/>
  <c r="BG258" i="4"/>
  <c r="BC258" i="4"/>
  <c r="BH258" i="4"/>
  <c r="BF255" i="4"/>
  <c r="BJ255" i="4"/>
  <c r="BE255" i="4"/>
  <c r="BK255" i="4"/>
  <c r="BA255" i="4"/>
  <c r="BG255" i="4"/>
  <c r="BC255" i="4"/>
  <c r="BH255" i="4"/>
  <c r="BD255" i="4"/>
  <c r="BI255" i="4"/>
  <c r="BD246" i="4"/>
  <c r="BH246" i="4"/>
  <c r="BF246" i="4"/>
  <c r="BJ246" i="4"/>
  <c r="BA246" i="4"/>
  <c r="BI246" i="4"/>
  <c r="BC246" i="4"/>
  <c r="BK246" i="4"/>
  <c r="BG246" i="4"/>
  <c r="BE246" i="4"/>
  <c r="BC241" i="4"/>
  <c r="BG241" i="4"/>
  <c r="BK241" i="4"/>
  <c r="BA241" i="4"/>
  <c r="BE241" i="4"/>
  <c r="BI241" i="4"/>
  <c r="BH241" i="4"/>
  <c r="BJ241" i="4"/>
  <c r="BD241" i="4"/>
  <c r="BF241" i="4"/>
  <c r="BC237" i="4"/>
  <c r="BG237" i="4"/>
  <c r="BK237" i="4"/>
  <c r="BA237" i="4"/>
  <c r="BE237" i="4"/>
  <c r="BI237" i="4"/>
  <c r="BD237" i="4"/>
  <c r="BF237" i="4"/>
  <c r="BJ237" i="4"/>
  <c r="BH237" i="4"/>
  <c r="BC233" i="4"/>
  <c r="BG233" i="4"/>
  <c r="BK233" i="4"/>
  <c r="BA233" i="4"/>
  <c r="BE233" i="4"/>
  <c r="BI233" i="4"/>
  <c r="BH233" i="4"/>
  <c r="BJ233" i="4"/>
  <c r="BF233" i="4"/>
  <c r="BD233" i="4"/>
  <c r="BF228" i="4"/>
  <c r="BJ228" i="4"/>
  <c r="BD228" i="4"/>
  <c r="BH228" i="4"/>
  <c r="BG228" i="4"/>
  <c r="BA228" i="4"/>
  <c r="BI228" i="4"/>
  <c r="BC228" i="4"/>
  <c r="BE228" i="4"/>
  <c r="BK228" i="4"/>
  <c r="BF224" i="4"/>
  <c r="BJ224" i="4"/>
  <c r="BD224" i="4"/>
  <c r="BH224" i="4"/>
  <c r="BC224" i="4"/>
  <c r="BK224" i="4"/>
  <c r="BE224" i="4"/>
  <c r="BI224" i="4"/>
  <c r="BA224" i="4"/>
  <c r="BG224" i="4"/>
  <c r="BC221" i="4"/>
  <c r="BG221" i="4"/>
  <c r="BK221" i="4"/>
  <c r="BA221" i="4"/>
  <c r="BE221" i="4"/>
  <c r="BI221" i="4"/>
  <c r="BD221" i="4"/>
  <c r="BF221" i="4"/>
  <c r="BJ221" i="4"/>
  <c r="BH221" i="4"/>
  <c r="BD218" i="4"/>
  <c r="BH218" i="4"/>
  <c r="BF218" i="4"/>
  <c r="BJ218" i="4"/>
  <c r="BE218" i="4"/>
  <c r="BG218" i="4"/>
  <c r="BK218" i="4"/>
  <c r="BA218" i="4"/>
  <c r="BC218" i="4"/>
  <c r="BI218" i="4"/>
  <c r="BC213" i="4"/>
  <c r="BG213" i="4"/>
  <c r="BK213" i="4"/>
  <c r="BA213" i="4"/>
  <c r="BE213" i="4"/>
  <c r="BI213" i="4"/>
  <c r="BD213" i="4"/>
  <c r="BF213" i="4"/>
  <c r="BH213" i="4"/>
  <c r="BJ213" i="4"/>
  <c r="BA211" i="4"/>
  <c r="BE211" i="4"/>
  <c r="BI211" i="4"/>
  <c r="BC211" i="4"/>
  <c r="BG211" i="4"/>
  <c r="BK211" i="4"/>
  <c r="BJ211" i="4"/>
  <c r="BD211" i="4"/>
  <c r="BH211" i="4"/>
  <c r="BF211" i="4"/>
  <c r="BA207" i="4"/>
  <c r="BE207" i="4"/>
  <c r="BI207" i="4"/>
  <c r="BC207" i="4"/>
  <c r="BG207" i="4"/>
  <c r="BK207" i="4"/>
  <c r="BF207" i="4"/>
  <c r="BH207" i="4"/>
  <c r="BD207" i="4"/>
  <c r="BJ207" i="4"/>
  <c r="BA203" i="4"/>
  <c r="BE203" i="4"/>
  <c r="BI203" i="4"/>
  <c r="BC203" i="4"/>
  <c r="BG203" i="4"/>
  <c r="BK203" i="4"/>
  <c r="BJ203" i="4"/>
  <c r="BD203" i="4"/>
  <c r="BF203" i="4"/>
  <c r="BH203" i="4"/>
  <c r="BA199" i="4"/>
  <c r="BE199" i="4"/>
  <c r="BI199" i="4"/>
  <c r="BC199" i="4"/>
  <c r="BG199" i="4"/>
  <c r="BK199" i="4"/>
  <c r="BF199" i="4"/>
  <c r="BH199" i="4"/>
  <c r="BJ199" i="4"/>
  <c r="BD199" i="4"/>
  <c r="BF196" i="4"/>
  <c r="BJ196" i="4"/>
  <c r="BD196" i="4"/>
  <c r="BH196" i="4"/>
  <c r="BG196" i="4"/>
  <c r="BA196" i="4"/>
  <c r="BI196" i="4"/>
  <c r="BC196" i="4"/>
  <c r="BK196" i="4"/>
  <c r="BE196" i="4"/>
  <c r="BF192" i="4"/>
  <c r="BJ192" i="4"/>
  <c r="BD192" i="4"/>
  <c r="BH192" i="4"/>
  <c r="BC192" i="4"/>
  <c r="BK192" i="4"/>
  <c r="BE192" i="4"/>
  <c r="BG192" i="4"/>
  <c r="BA192" i="4"/>
  <c r="BI192" i="4"/>
  <c r="BC189" i="4"/>
  <c r="BG189" i="4"/>
  <c r="BK189" i="4"/>
  <c r="BA189" i="4"/>
  <c r="BE189" i="4"/>
  <c r="BI189" i="4"/>
  <c r="BD189" i="4"/>
  <c r="BF189" i="4"/>
  <c r="BH189" i="4"/>
  <c r="BJ189" i="4"/>
  <c r="BC185" i="4"/>
  <c r="BG185" i="4"/>
  <c r="BK185" i="4"/>
  <c r="BA185" i="4"/>
  <c r="BE185" i="4"/>
  <c r="BI185" i="4"/>
  <c r="BH185" i="4"/>
  <c r="BJ185" i="4"/>
  <c r="BD185" i="4"/>
  <c r="BF185" i="4"/>
  <c r="BD182" i="4"/>
  <c r="BH182" i="4"/>
  <c r="BF182" i="4"/>
  <c r="BJ182" i="4"/>
  <c r="BA182" i="4"/>
  <c r="BI182" i="4"/>
  <c r="BC182" i="4"/>
  <c r="BK182" i="4"/>
  <c r="BE182" i="4"/>
  <c r="BG182" i="4"/>
  <c r="BC177" i="4"/>
  <c r="BG177" i="4"/>
  <c r="BK177" i="4"/>
  <c r="BA177" i="4"/>
  <c r="BE177" i="4"/>
  <c r="BI177" i="4"/>
  <c r="BH177" i="4"/>
  <c r="BJ177" i="4"/>
  <c r="BD177" i="4"/>
  <c r="BF177" i="4"/>
  <c r="BD174" i="4"/>
  <c r="BH174" i="4"/>
  <c r="BF174" i="4"/>
  <c r="BJ174" i="4"/>
  <c r="BA174" i="4"/>
  <c r="BI174" i="4"/>
  <c r="BC174" i="4"/>
  <c r="BK174" i="4"/>
  <c r="BE174" i="4"/>
  <c r="BG174" i="4"/>
  <c r="BA171" i="4"/>
  <c r="BE171" i="4"/>
  <c r="BI171" i="4"/>
  <c r="BC171" i="4"/>
  <c r="BG171" i="4"/>
  <c r="BK171" i="4"/>
  <c r="BJ171" i="4"/>
  <c r="BD171" i="4"/>
  <c r="BF171" i="4"/>
  <c r="BH171" i="4"/>
  <c r="BC169" i="4"/>
  <c r="BG169" i="4"/>
  <c r="BK169" i="4"/>
  <c r="BA169" i="4"/>
  <c r="BE169" i="4"/>
  <c r="BI169" i="4"/>
  <c r="BH169" i="4"/>
  <c r="BJ169" i="4"/>
  <c r="BD169" i="4"/>
  <c r="BF169" i="4"/>
  <c r="BF164" i="4"/>
  <c r="BJ164" i="4"/>
  <c r="BD164" i="4"/>
  <c r="BH164" i="4"/>
  <c r="BG164" i="4"/>
  <c r="BA164" i="4"/>
  <c r="BI164" i="4"/>
  <c r="BC164" i="4"/>
  <c r="BK164" i="4"/>
  <c r="BE164" i="4"/>
  <c r="BC161" i="4"/>
  <c r="BG161" i="4"/>
  <c r="BK161" i="4"/>
  <c r="BA161" i="4"/>
  <c r="BE161" i="4"/>
  <c r="BI161" i="4"/>
  <c r="BH161" i="4"/>
  <c r="BJ161" i="4"/>
  <c r="BD161" i="4"/>
  <c r="BF161" i="4"/>
  <c r="BD158" i="4"/>
  <c r="BH158" i="4"/>
  <c r="BF158" i="4"/>
  <c r="BJ158" i="4"/>
  <c r="BA158" i="4"/>
  <c r="BI158" i="4"/>
  <c r="BC158" i="4"/>
  <c r="BK158" i="4"/>
  <c r="BE158" i="4"/>
  <c r="BG158" i="4"/>
  <c r="BF156" i="4"/>
  <c r="BJ156" i="4"/>
  <c r="BD156" i="4"/>
  <c r="BH156" i="4"/>
  <c r="BG156" i="4"/>
  <c r="BA156" i="4"/>
  <c r="BI156" i="4"/>
  <c r="BC156" i="4"/>
  <c r="BK156" i="4"/>
  <c r="BE156" i="4"/>
  <c r="BA151" i="4"/>
  <c r="BE151" i="4"/>
  <c r="BI151" i="4"/>
  <c r="BC151" i="4"/>
  <c r="BG151" i="4"/>
  <c r="BK151" i="4"/>
  <c r="BF151" i="4"/>
  <c r="BH151" i="4"/>
  <c r="BJ151" i="4"/>
  <c r="BD151" i="4"/>
  <c r="BC149" i="4"/>
  <c r="BG149" i="4"/>
  <c r="BK149" i="4"/>
  <c r="BA149" i="4"/>
  <c r="BE149" i="4"/>
  <c r="BI149" i="4"/>
  <c r="BD149" i="4"/>
  <c r="BF149" i="4"/>
  <c r="BH149" i="4"/>
  <c r="BJ149" i="4"/>
  <c r="BF144" i="4"/>
  <c r="BJ144" i="4"/>
  <c r="BD144" i="4"/>
  <c r="BH144" i="4"/>
  <c r="BC144" i="4"/>
  <c r="BK144" i="4"/>
  <c r="BE144" i="4"/>
  <c r="BG144" i="4"/>
  <c r="BA144" i="4"/>
  <c r="BI144" i="4"/>
  <c r="BD142" i="4"/>
  <c r="BC142" i="4"/>
  <c r="BH142" i="4"/>
  <c r="BA142" i="4"/>
  <c r="BF142" i="4"/>
  <c r="BJ142" i="4"/>
  <c r="BI142" i="4"/>
  <c r="BK142" i="4"/>
  <c r="BE142" i="4"/>
  <c r="BG142" i="4"/>
  <c r="BD138" i="4"/>
  <c r="BH138" i="4"/>
  <c r="BA138" i="4"/>
  <c r="BE138" i="4"/>
  <c r="BI138" i="4"/>
  <c r="BF138" i="4"/>
  <c r="BJ138" i="4"/>
  <c r="BG138" i="4"/>
  <c r="BK138" i="4"/>
  <c r="BC138" i="4"/>
  <c r="BA135" i="4"/>
  <c r="BE135" i="4"/>
  <c r="BI135" i="4"/>
  <c r="BF135" i="4"/>
  <c r="BJ135" i="4"/>
  <c r="BC135" i="4"/>
  <c r="BG135" i="4"/>
  <c r="BK135" i="4"/>
  <c r="BH135" i="4"/>
  <c r="BD135" i="4"/>
  <c r="BA131" i="4"/>
  <c r="BE131" i="4"/>
  <c r="BI131" i="4"/>
  <c r="BF131" i="4"/>
  <c r="BJ131" i="4"/>
  <c r="BC131" i="4"/>
  <c r="BG131" i="4"/>
  <c r="BK131" i="4"/>
  <c r="BD131" i="4"/>
  <c r="BH131" i="4"/>
  <c r="BF128" i="4"/>
  <c r="BJ128" i="4"/>
  <c r="BC128" i="4"/>
  <c r="BG128" i="4"/>
  <c r="BK128" i="4"/>
  <c r="BD128" i="4"/>
  <c r="BH128" i="4"/>
  <c r="BE128" i="4"/>
  <c r="BA128" i="4"/>
  <c r="BI128" i="4"/>
  <c r="BC125" i="4"/>
  <c r="BG125" i="4"/>
  <c r="BK125" i="4"/>
  <c r="BD125" i="4"/>
  <c r="BH125" i="4"/>
  <c r="BA125" i="4"/>
  <c r="BE125" i="4"/>
  <c r="BI125" i="4"/>
  <c r="BF125" i="4"/>
  <c r="BJ125" i="4"/>
  <c r="BA123" i="4"/>
  <c r="BE123" i="4"/>
  <c r="BI123" i="4"/>
  <c r="BF123" i="4"/>
  <c r="BJ123" i="4"/>
  <c r="BC123" i="4"/>
  <c r="BG123" i="4"/>
  <c r="BK123" i="4"/>
  <c r="BD123" i="4"/>
  <c r="BH123" i="4"/>
  <c r="BC121" i="4"/>
  <c r="BG121" i="4"/>
  <c r="BK121" i="4"/>
  <c r="BD121" i="4"/>
  <c r="BH121" i="4"/>
  <c r="BA121" i="4"/>
  <c r="BE121" i="4"/>
  <c r="BI121" i="4"/>
  <c r="BJ121" i="4"/>
  <c r="BF121" i="4"/>
  <c r="BA119" i="4"/>
  <c r="BE119" i="4"/>
  <c r="BI119" i="4"/>
  <c r="BF119" i="4"/>
  <c r="BJ119" i="4"/>
  <c r="BC119" i="4"/>
  <c r="BG119" i="4"/>
  <c r="BK119" i="4"/>
  <c r="BH119" i="4"/>
  <c r="BD119" i="4"/>
  <c r="BD114" i="4"/>
  <c r="BH114" i="4"/>
  <c r="BA114" i="4"/>
  <c r="BE114" i="4"/>
  <c r="BI114" i="4"/>
  <c r="BF114" i="4"/>
  <c r="BJ114" i="4"/>
  <c r="BG114" i="4"/>
  <c r="BC114" i="4"/>
  <c r="BK114" i="4"/>
  <c r="BC109" i="4"/>
  <c r="BG109" i="4"/>
  <c r="BK109" i="4"/>
  <c r="BD109" i="4"/>
  <c r="BH109" i="4"/>
  <c r="BA109" i="4"/>
  <c r="BE109" i="4"/>
  <c r="BI109" i="4"/>
  <c r="BF109" i="4"/>
  <c r="BJ109" i="4"/>
  <c r="BD106" i="4"/>
  <c r="BH106" i="4"/>
  <c r="BA106" i="4"/>
  <c r="BE106" i="4"/>
  <c r="BI106" i="4"/>
  <c r="BF106" i="4"/>
  <c r="BJ106" i="4"/>
  <c r="BG106" i="4"/>
  <c r="BK106" i="4"/>
  <c r="BC106" i="4"/>
  <c r="BA103" i="4"/>
  <c r="BE103" i="4"/>
  <c r="BI103" i="4"/>
  <c r="BF103" i="4"/>
  <c r="BJ103" i="4"/>
  <c r="BC103" i="4"/>
  <c r="BG103" i="4"/>
  <c r="BK103" i="4"/>
  <c r="BH103" i="4"/>
  <c r="BD103" i="4"/>
  <c r="BD98" i="4"/>
  <c r="BH98" i="4"/>
  <c r="BA98" i="4"/>
  <c r="BE98" i="4"/>
  <c r="BI98" i="4"/>
  <c r="BF98" i="4"/>
  <c r="BJ98" i="4"/>
  <c r="BG98" i="4"/>
  <c r="BC98" i="4"/>
  <c r="BK98" i="4"/>
  <c r="BA95" i="4"/>
  <c r="BE95" i="4"/>
  <c r="BI95" i="4"/>
  <c r="BF95" i="4"/>
  <c r="BJ95" i="4"/>
  <c r="BC95" i="4"/>
  <c r="BG95" i="4"/>
  <c r="BK95" i="4"/>
  <c r="BH95" i="4"/>
  <c r="BD95" i="4"/>
  <c r="BA91" i="4"/>
  <c r="BE91" i="4"/>
  <c r="BI91" i="4"/>
  <c r="BF91" i="4"/>
  <c r="BJ91" i="4"/>
  <c r="BC91" i="4"/>
  <c r="BG91" i="4"/>
  <c r="BK91" i="4"/>
  <c r="BD91" i="4"/>
  <c r="BH91" i="4"/>
  <c r="BC88" i="4"/>
  <c r="BG88" i="4"/>
  <c r="BK88" i="4"/>
  <c r="BD88" i="4"/>
  <c r="BH88" i="4"/>
  <c r="BA88" i="4"/>
  <c r="BI88" i="4"/>
  <c r="BE88" i="4"/>
  <c r="BF88" i="4"/>
  <c r="BJ88" i="4"/>
  <c r="BF83" i="4"/>
  <c r="BJ83" i="4"/>
  <c r="BC83" i="4"/>
  <c r="BG83" i="4"/>
  <c r="BK83" i="4"/>
  <c r="BH83" i="4"/>
  <c r="BD83" i="4"/>
  <c r="BI83" i="4"/>
  <c r="BA83" i="4"/>
  <c r="BE83" i="4"/>
  <c r="BD81" i="4"/>
  <c r="BH81" i="4"/>
  <c r="BA81" i="4"/>
  <c r="BE81" i="4"/>
  <c r="BI81" i="4"/>
  <c r="BF81" i="4"/>
  <c r="BJ81" i="4"/>
  <c r="BC81" i="4"/>
  <c r="BG81" i="4"/>
  <c r="BK81" i="4"/>
  <c r="BC76" i="4"/>
  <c r="BG76" i="4"/>
  <c r="BK76" i="4"/>
  <c r="BD76" i="4"/>
  <c r="BH76" i="4"/>
  <c r="BE76" i="4"/>
  <c r="BA76" i="4"/>
  <c r="BI76" i="4"/>
  <c r="BF76" i="4"/>
  <c r="BJ76" i="4"/>
  <c r="BD73" i="4"/>
  <c r="BH73" i="4"/>
  <c r="BA73" i="4"/>
  <c r="BE73" i="4"/>
  <c r="BI73" i="4"/>
  <c r="BF73" i="4"/>
  <c r="BJ73" i="4"/>
  <c r="BG73" i="4"/>
  <c r="BK73" i="4"/>
  <c r="BC73" i="4"/>
  <c r="BA70" i="4"/>
  <c r="BE70" i="4"/>
  <c r="BI70" i="4"/>
  <c r="BF70" i="4"/>
  <c r="BJ70" i="4"/>
  <c r="BG70" i="4"/>
  <c r="BH70" i="4"/>
  <c r="BC70" i="4"/>
  <c r="BK70" i="4"/>
  <c r="BD70" i="4"/>
  <c r="BD65" i="4"/>
  <c r="BH65" i="4"/>
  <c r="BA65" i="4"/>
  <c r="BE65" i="4"/>
  <c r="BI65" i="4"/>
  <c r="BF65" i="4"/>
  <c r="BG65" i="4"/>
  <c r="BJ65" i="4"/>
  <c r="BC65" i="4"/>
  <c r="BK65" i="4"/>
  <c r="BD61" i="4"/>
  <c r="BH61" i="4"/>
  <c r="BA61" i="4"/>
  <c r="BE61" i="4"/>
  <c r="BI61" i="4"/>
  <c r="BJ61" i="4"/>
  <c r="BC61" i="4"/>
  <c r="BK61" i="4"/>
  <c r="BF61" i="4"/>
  <c r="BG61" i="4"/>
  <c r="BF59" i="4"/>
  <c r="BJ59" i="4"/>
  <c r="BC59" i="4"/>
  <c r="BG59" i="4"/>
  <c r="BK59" i="4"/>
  <c r="BH59" i="4"/>
  <c r="BA59" i="4"/>
  <c r="BI59" i="4"/>
  <c r="BD59" i="4"/>
  <c r="BE59" i="4"/>
  <c r="BD57" i="4"/>
  <c r="BH57" i="4"/>
  <c r="BA57" i="4"/>
  <c r="BE57" i="4"/>
  <c r="BI57" i="4"/>
  <c r="BF57" i="4"/>
  <c r="BG57" i="4"/>
  <c r="BJ57" i="4"/>
  <c r="BK57" i="4"/>
  <c r="BC57" i="4"/>
  <c r="BC52" i="4"/>
  <c r="BG52" i="4"/>
  <c r="BK52" i="4"/>
  <c r="BD52" i="4"/>
  <c r="BH52" i="4"/>
  <c r="BE52" i="4"/>
  <c r="BF52" i="4"/>
  <c r="BA52" i="4"/>
  <c r="BI52" i="4"/>
  <c r="BJ52" i="4"/>
  <c r="BD49" i="4"/>
  <c r="BH49" i="4"/>
  <c r="BA49" i="4"/>
  <c r="BE49" i="4"/>
  <c r="BI49" i="4"/>
  <c r="BF49" i="4"/>
  <c r="BG49" i="4"/>
  <c r="BJ49" i="4"/>
  <c r="BC49" i="4"/>
  <c r="BK49" i="4"/>
  <c r="BF47" i="4"/>
  <c r="BJ47" i="4"/>
  <c r="BC47" i="4"/>
  <c r="BG47" i="4"/>
  <c r="BK47" i="4"/>
  <c r="BD47" i="4"/>
  <c r="BE47" i="4"/>
  <c r="BH47" i="4"/>
  <c r="BA47" i="4"/>
  <c r="BI47" i="4"/>
  <c r="BC44" i="4"/>
  <c r="BG44" i="4"/>
  <c r="BK44" i="4"/>
  <c r="BD44" i="4"/>
  <c r="BH44" i="4"/>
  <c r="BE44" i="4"/>
  <c r="BF44" i="4"/>
  <c r="BA44" i="4"/>
  <c r="BI44" i="4"/>
  <c r="BJ44" i="4"/>
  <c r="BA42" i="4"/>
  <c r="BE42" i="4"/>
  <c r="BI42" i="4"/>
  <c r="BF42" i="4"/>
  <c r="BJ42" i="4"/>
  <c r="BC42" i="4"/>
  <c r="BK42" i="4"/>
  <c r="BD42" i="4"/>
  <c r="BG42" i="4"/>
  <c r="BH42" i="4"/>
  <c r="BC40" i="4"/>
  <c r="BG40" i="4"/>
  <c r="BK40" i="4"/>
  <c r="BD40" i="4"/>
  <c r="BH40" i="4"/>
  <c r="BA40" i="4"/>
  <c r="BI40" i="4"/>
  <c r="BJ40" i="4"/>
  <c r="BE40" i="4"/>
  <c r="BF40" i="4"/>
  <c r="BA38" i="4"/>
  <c r="BE38" i="4"/>
  <c r="BI38" i="4"/>
  <c r="BF38" i="4"/>
  <c r="BJ38" i="4"/>
  <c r="BG38" i="4"/>
  <c r="BH38" i="4"/>
  <c r="BC38" i="4"/>
  <c r="BK38" i="4"/>
  <c r="BD38" i="4"/>
  <c r="BC36" i="4"/>
  <c r="BG36" i="4"/>
  <c r="BK36" i="4"/>
  <c r="BD36" i="4"/>
  <c r="BH36" i="4"/>
  <c r="BE36" i="4"/>
  <c r="BF36" i="4"/>
  <c r="BA36" i="4"/>
  <c r="BI36" i="4"/>
  <c r="BJ36" i="4"/>
  <c r="BF34" i="4"/>
  <c r="BJ34" i="4"/>
  <c r="BC34" i="4"/>
  <c r="BG34" i="4"/>
  <c r="BK34" i="4"/>
  <c r="BD34" i="4"/>
  <c r="BH34" i="4"/>
  <c r="BE34" i="4"/>
  <c r="BI34" i="4"/>
  <c r="BA34" i="4"/>
  <c r="BD32" i="4"/>
  <c r="BH32" i="4"/>
  <c r="BA32" i="4"/>
  <c r="BE32" i="4"/>
  <c r="BI32" i="4"/>
  <c r="BF32" i="4"/>
  <c r="BJ32" i="4"/>
  <c r="BK32" i="4"/>
  <c r="BC32" i="4"/>
  <c r="BG32" i="4"/>
  <c r="BF30" i="4"/>
  <c r="BJ30" i="4"/>
  <c r="BC30" i="4"/>
  <c r="BG30" i="4"/>
  <c r="BK30" i="4"/>
  <c r="BD30" i="4"/>
  <c r="BH30" i="4"/>
  <c r="BA30" i="4"/>
  <c r="BE30" i="4"/>
  <c r="BI30" i="4"/>
  <c r="BD28" i="4"/>
  <c r="BH28" i="4"/>
  <c r="BA28" i="4"/>
  <c r="BE28" i="4"/>
  <c r="BI28" i="4"/>
  <c r="BF28" i="4"/>
  <c r="BJ28" i="4"/>
  <c r="BG28" i="4"/>
  <c r="BK28" i="4"/>
  <c r="BC28" i="4"/>
  <c r="BF26" i="4"/>
  <c r="BJ26" i="4"/>
  <c r="BC26" i="4"/>
  <c r="BG26" i="4"/>
  <c r="BK26" i="4"/>
  <c r="BD26" i="4"/>
  <c r="BH26" i="4"/>
  <c r="BA26" i="4"/>
  <c r="BE26" i="4"/>
  <c r="BI26" i="4"/>
  <c r="BD24" i="4"/>
  <c r="BH24" i="4"/>
  <c r="BA24" i="4"/>
  <c r="BE24" i="4"/>
  <c r="BI24" i="4"/>
  <c r="BF24" i="4"/>
  <c r="BJ24" i="4"/>
  <c r="BC24" i="4"/>
  <c r="BG24" i="4"/>
  <c r="BK24" i="4"/>
  <c r="BF22" i="4"/>
  <c r="BJ22" i="4"/>
  <c r="BC22" i="4"/>
  <c r="BG22" i="4"/>
  <c r="BK22" i="4"/>
  <c r="BD22" i="4"/>
  <c r="BH22" i="4"/>
  <c r="BI22" i="4"/>
  <c r="BA22" i="4"/>
  <c r="BE22" i="4"/>
  <c r="BA21" i="4"/>
  <c r="BE21" i="4"/>
  <c r="BI21" i="4"/>
  <c r="BF21" i="4"/>
  <c r="BJ21" i="4"/>
  <c r="BC21" i="4"/>
  <c r="BG21" i="4"/>
  <c r="BK21" i="4"/>
  <c r="BD21" i="4"/>
  <c r="BH21" i="4"/>
  <c r="BC19" i="4"/>
  <c r="BG19" i="4"/>
  <c r="BK19" i="4"/>
  <c r="BD19" i="4"/>
  <c r="BH19" i="4"/>
  <c r="BA19" i="4"/>
  <c r="BE19" i="4"/>
  <c r="BI19" i="4"/>
  <c r="BJ19" i="4"/>
  <c r="BF19" i="4"/>
  <c r="BC15" i="4"/>
  <c r="BG15" i="4"/>
  <c r="BK15" i="4"/>
  <c r="BD15" i="4"/>
  <c r="BH15" i="4"/>
  <c r="BA15" i="4"/>
  <c r="BE15" i="4"/>
  <c r="BI15" i="4"/>
  <c r="BF15" i="4"/>
  <c r="BJ15" i="4"/>
  <c r="BC11" i="4"/>
  <c r="BG11" i="4"/>
  <c r="BK11" i="4"/>
  <c r="BD11" i="4"/>
  <c r="BH11" i="4"/>
  <c r="BA11" i="4"/>
  <c r="BE11" i="4"/>
  <c r="BI11" i="4"/>
  <c r="BF11" i="4"/>
  <c r="BJ11" i="4"/>
  <c r="BC7" i="4"/>
  <c r="BG7" i="4"/>
  <c r="BK7" i="4"/>
  <c r="BD7" i="4"/>
  <c r="BH7" i="4"/>
  <c r="BA7" i="4"/>
  <c r="BE7" i="4"/>
  <c r="BI7" i="4"/>
  <c r="BF7" i="4"/>
  <c r="BJ7" i="4"/>
  <c r="BF18" i="4"/>
  <c r="BJ18" i="4"/>
  <c r="BC18" i="4"/>
  <c r="BG18" i="4"/>
  <c r="BK18" i="4"/>
  <c r="BD18" i="4"/>
  <c r="BH18" i="4"/>
  <c r="BE18" i="4"/>
  <c r="BI18" i="4"/>
  <c r="BA18" i="4"/>
  <c r="BF14" i="4"/>
  <c r="BJ14" i="4"/>
  <c r="BC14" i="4"/>
  <c r="BG14" i="4"/>
  <c r="BK14" i="4"/>
  <c r="BD14" i="4"/>
  <c r="BH14" i="4"/>
  <c r="BA14" i="4"/>
  <c r="BE14" i="4"/>
  <c r="BI14" i="4"/>
  <c r="BF10" i="4"/>
  <c r="BJ10" i="4"/>
  <c r="BC10" i="4"/>
  <c r="BG10" i="4"/>
  <c r="BK10" i="4"/>
  <c r="BD10" i="4"/>
  <c r="BH10" i="4"/>
  <c r="BA10" i="4"/>
  <c r="BE10" i="4"/>
  <c r="BI10" i="4"/>
  <c r="BF6" i="4"/>
  <c r="BJ6" i="4"/>
  <c r="BC6" i="4"/>
  <c r="BG6" i="4"/>
  <c r="BK6" i="4"/>
  <c r="BD6" i="4"/>
  <c r="BH6" i="4"/>
  <c r="BI6" i="4"/>
  <c r="BA6" i="4"/>
  <c r="BE6" i="4"/>
  <c r="BD8" i="4"/>
  <c r="BH8" i="4"/>
  <c r="BA8" i="4"/>
  <c r="BE8" i="4"/>
  <c r="BI8" i="4"/>
  <c r="BF8" i="4"/>
  <c r="BJ8" i="4"/>
  <c r="BC8" i="4"/>
  <c r="BG8" i="4"/>
  <c r="BK8" i="4"/>
  <c r="BA493" i="4"/>
  <c r="BE493" i="4"/>
  <c r="BI493" i="4"/>
  <c r="BF493" i="4"/>
  <c r="BJ493" i="4"/>
  <c r="BD493" i="4"/>
  <c r="BC493" i="4"/>
  <c r="BG493" i="4"/>
  <c r="BK493" i="4"/>
  <c r="BH493" i="4"/>
  <c r="BC491" i="4"/>
  <c r="BG491" i="4"/>
  <c r="BK491" i="4"/>
  <c r="BD491" i="4"/>
  <c r="BH491" i="4"/>
  <c r="BJ491" i="4"/>
  <c r="BA491" i="4"/>
  <c r="BE491" i="4"/>
  <c r="BI491" i="4"/>
  <c r="BF491" i="4"/>
  <c r="BD488" i="4"/>
  <c r="BH488" i="4"/>
  <c r="BA488" i="4"/>
  <c r="BE488" i="4"/>
  <c r="BI488" i="4"/>
  <c r="BC488" i="4"/>
  <c r="BK488" i="4"/>
  <c r="BF488" i="4"/>
  <c r="BJ488" i="4"/>
  <c r="BG488" i="4"/>
  <c r="BF486" i="4"/>
  <c r="BJ486" i="4"/>
  <c r="BC486" i="4"/>
  <c r="BG486" i="4"/>
  <c r="BK486" i="4"/>
  <c r="BI486" i="4"/>
  <c r="BD486" i="4"/>
  <c r="BH486" i="4"/>
  <c r="BA486" i="4"/>
  <c r="BE486" i="4"/>
  <c r="BD484" i="4"/>
  <c r="BH484" i="4"/>
  <c r="BA484" i="4"/>
  <c r="BE484" i="4"/>
  <c r="BI484" i="4"/>
  <c r="BC484" i="4"/>
  <c r="BK484" i="4"/>
  <c r="BF484" i="4"/>
  <c r="BJ484" i="4"/>
  <c r="BG484" i="4"/>
  <c r="BA481" i="4"/>
  <c r="BE481" i="4"/>
  <c r="BI481" i="4"/>
  <c r="BF481" i="4"/>
  <c r="BJ481" i="4"/>
  <c r="BD481" i="4"/>
  <c r="BC481" i="4"/>
  <c r="BG481" i="4"/>
  <c r="BK481" i="4"/>
  <c r="BH481" i="4"/>
  <c r="BC479" i="4"/>
  <c r="BG479" i="4"/>
  <c r="BK479" i="4"/>
  <c r="BD479" i="4"/>
  <c r="BH479" i="4"/>
  <c r="BJ479" i="4"/>
  <c r="BA479" i="4"/>
  <c r="BE479" i="4"/>
  <c r="BI479" i="4"/>
  <c r="BF479" i="4"/>
  <c r="BC475" i="4"/>
  <c r="BG475" i="4"/>
  <c r="BK475" i="4"/>
  <c r="BD475" i="4"/>
  <c r="BH475" i="4"/>
  <c r="BJ475" i="4"/>
  <c r="BA475" i="4"/>
  <c r="BE475" i="4"/>
  <c r="BI475" i="4"/>
  <c r="BF475" i="4"/>
  <c r="BD472" i="4"/>
  <c r="BH472" i="4"/>
  <c r="BA472" i="4"/>
  <c r="BE472" i="4"/>
  <c r="BI472" i="4"/>
  <c r="BC472" i="4"/>
  <c r="BK472" i="4"/>
  <c r="BF472" i="4"/>
  <c r="BJ472" i="4"/>
  <c r="BG472" i="4"/>
  <c r="BF470" i="4"/>
  <c r="BJ470" i="4"/>
  <c r="BC470" i="4"/>
  <c r="BG470" i="4"/>
  <c r="BK470" i="4"/>
  <c r="BA470" i="4"/>
  <c r="BI470" i="4"/>
  <c r="BD470" i="4"/>
  <c r="BH470" i="4"/>
  <c r="BE470" i="4"/>
  <c r="BD468" i="4"/>
  <c r="BH468" i="4"/>
  <c r="BA468" i="4"/>
  <c r="BE468" i="4"/>
  <c r="BI468" i="4"/>
  <c r="BG468" i="4"/>
  <c r="BF468" i="4"/>
  <c r="BJ468" i="4"/>
  <c r="BC468" i="4"/>
  <c r="BK468" i="4"/>
  <c r="BC463" i="4"/>
  <c r="BG463" i="4"/>
  <c r="BK463" i="4"/>
  <c r="BD463" i="4"/>
  <c r="BH463" i="4"/>
  <c r="BA463" i="4"/>
  <c r="BE463" i="4"/>
  <c r="BI463" i="4"/>
  <c r="BF463" i="4"/>
  <c r="BJ463" i="4"/>
  <c r="BD460" i="4"/>
  <c r="BH460" i="4"/>
  <c r="BA460" i="4"/>
  <c r="BE460" i="4"/>
  <c r="BI460" i="4"/>
  <c r="BF460" i="4"/>
  <c r="BJ460" i="4"/>
  <c r="BC460" i="4"/>
  <c r="BG460" i="4"/>
  <c r="BK460" i="4"/>
  <c r="BF449" i="4"/>
  <c r="BJ449" i="4"/>
  <c r="BC449" i="4"/>
  <c r="BG449" i="4"/>
  <c r="BK449" i="4"/>
  <c r="BH449" i="4"/>
  <c r="BA449" i="4"/>
  <c r="BI449" i="4"/>
  <c r="BD449" i="4"/>
  <c r="BE449" i="4"/>
  <c r="BA327" i="4"/>
  <c r="BE327" i="4"/>
  <c r="BI327" i="4"/>
  <c r="BF327" i="4"/>
  <c r="BJ327" i="4"/>
  <c r="BC327" i="4"/>
  <c r="BG327" i="4"/>
  <c r="BK327" i="4"/>
  <c r="BD327" i="4"/>
  <c r="BH327" i="4"/>
  <c r="BF324" i="4"/>
  <c r="BJ324" i="4"/>
  <c r="BC324" i="4"/>
  <c r="BG324" i="4"/>
  <c r="BK324" i="4"/>
  <c r="BD324" i="4"/>
  <c r="BH324" i="4"/>
  <c r="BA324" i="4"/>
  <c r="BE324" i="4"/>
  <c r="BI324" i="4"/>
  <c r="BD322" i="4"/>
  <c r="BH322" i="4"/>
  <c r="BA322" i="4"/>
  <c r="BE322" i="4"/>
  <c r="BI322" i="4"/>
  <c r="BF322" i="4"/>
  <c r="BJ322" i="4"/>
  <c r="BG322" i="4"/>
  <c r="BK322" i="4"/>
  <c r="BC322" i="4"/>
  <c r="BA319" i="4"/>
  <c r="BE319" i="4"/>
  <c r="BI319" i="4"/>
  <c r="BF319" i="4"/>
  <c r="BJ319" i="4"/>
  <c r="BC319" i="4"/>
  <c r="BG319" i="4"/>
  <c r="BK319" i="4"/>
  <c r="BH319" i="4"/>
  <c r="BD319" i="4"/>
  <c r="BF316" i="4"/>
  <c r="BJ316" i="4"/>
  <c r="BC316" i="4"/>
  <c r="BG316" i="4"/>
  <c r="BK316" i="4"/>
  <c r="BD316" i="4"/>
  <c r="BH316" i="4"/>
  <c r="BI316" i="4"/>
  <c r="BA316" i="4"/>
  <c r="BE316" i="4"/>
  <c r="BF312" i="4"/>
  <c r="BJ312" i="4"/>
  <c r="BC312" i="4"/>
  <c r="BG312" i="4"/>
  <c r="BK312" i="4"/>
  <c r="BD312" i="4"/>
  <c r="BH312" i="4"/>
  <c r="BE312" i="4"/>
  <c r="BI312" i="4"/>
  <c r="BA312" i="4"/>
  <c r="BC309" i="4"/>
  <c r="BG309" i="4"/>
  <c r="BK309" i="4"/>
  <c r="BD309" i="4"/>
  <c r="BH309" i="4"/>
  <c r="BA309" i="4"/>
  <c r="BE309" i="4"/>
  <c r="BI309" i="4"/>
  <c r="BF309" i="4"/>
  <c r="BJ309" i="4"/>
  <c r="BA307" i="4"/>
  <c r="BE307" i="4"/>
  <c r="BI307" i="4"/>
  <c r="BF307" i="4"/>
  <c r="BJ307" i="4"/>
  <c r="BC307" i="4"/>
  <c r="BG307" i="4"/>
  <c r="BK307" i="4"/>
  <c r="BD307" i="4"/>
  <c r="BH307" i="4"/>
  <c r="BC305" i="4"/>
  <c r="BG305" i="4"/>
  <c r="BK305" i="4"/>
  <c r="BD305" i="4"/>
  <c r="BH305" i="4"/>
  <c r="BA305" i="4"/>
  <c r="BE305" i="4"/>
  <c r="BI305" i="4"/>
  <c r="BF305" i="4"/>
  <c r="BJ305" i="4"/>
  <c r="BC301" i="4"/>
  <c r="BG301" i="4"/>
  <c r="BK301" i="4"/>
  <c r="BD301" i="4"/>
  <c r="BH301" i="4"/>
  <c r="BA301" i="4"/>
  <c r="BE301" i="4"/>
  <c r="BI301" i="4"/>
  <c r="BF301" i="4"/>
  <c r="BJ301" i="4"/>
  <c r="BD298" i="4"/>
  <c r="BH298" i="4"/>
  <c r="BA298" i="4"/>
  <c r="BE298" i="4"/>
  <c r="BI298" i="4"/>
  <c r="BF298" i="4"/>
  <c r="BJ298" i="4"/>
  <c r="BC298" i="4"/>
  <c r="BG298" i="4"/>
  <c r="BK298" i="4"/>
  <c r="BA295" i="4"/>
  <c r="BE295" i="4"/>
  <c r="BI295" i="4"/>
  <c r="BF295" i="4"/>
  <c r="BJ295" i="4"/>
  <c r="BC295" i="4"/>
  <c r="BG295" i="4"/>
  <c r="BK295" i="4"/>
  <c r="BD295" i="4"/>
  <c r="BH295" i="4"/>
  <c r="BC293" i="4"/>
  <c r="BG293" i="4"/>
  <c r="BK293" i="4"/>
  <c r="BD293" i="4"/>
  <c r="BH293" i="4"/>
  <c r="BA293" i="4"/>
  <c r="BE293" i="4"/>
  <c r="BI293" i="4"/>
  <c r="BF293" i="4"/>
  <c r="BJ293" i="4"/>
  <c r="BD290" i="4"/>
  <c r="BH290" i="4"/>
  <c r="BA290" i="4"/>
  <c r="BE290" i="4"/>
  <c r="BI290" i="4"/>
  <c r="BF290" i="4"/>
  <c r="BJ290" i="4"/>
  <c r="BG290" i="4"/>
  <c r="BK290" i="4"/>
  <c r="BC290" i="4"/>
  <c r="BA287" i="4"/>
  <c r="BE287" i="4"/>
  <c r="BI287" i="4"/>
  <c r="BF287" i="4"/>
  <c r="BJ287" i="4"/>
  <c r="BC287" i="4"/>
  <c r="BG287" i="4"/>
  <c r="BK287" i="4"/>
  <c r="BH287" i="4"/>
  <c r="BD287" i="4"/>
  <c r="BF284" i="4"/>
  <c r="BJ284" i="4"/>
  <c r="BC284" i="4"/>
  <c r="BG284" i="4"/>
  <c r="BK284" i="4"/>
  <c r="BD284" i="4"/>
  <c r="BH284" i="4"/>
  <c r="BI284" i="4"/>
  <c r="BA284" i="4"/>
  <c r="BE284" i="4"/>
  <c r="BD282" i="4"/>
  <c r="BH282" i="4"/>
  <c r="BA282" i="4"/>
  <c r="BE282" i="4"/>
  <c r="BI282" i="4"/>
  <c r="BF282" i="4"/>
  <c r="BJ282" i="4"/>
  <c r="BC282" i="4"/>
  <c r="BG282" i="4"/>
  <c r="BK282" i="4"/>
  <c r="BD278" i="4"/>
  <c r="BH278" i="4"/>
  <c r="BA278" i="4"/>
  <c r="BE278" i="4"/>
  <c r="BI278" i="4"/>
  <c r="BF278" i="4"/>
  <c r="BJ278" i="4"/>
  <c r="BK278" i="4"/>
  <c r="BC278" i="4"/>
  <c r="BG278" i="4"/>
  <c r="BA275" i="4"/>
  <c r="BE275" i="4"/>
  <c r="BI275" i="4"/>
  <c r="BF275" i="4"/>
  <c r="BJ275" i="4"/>
  <c r="BC275" i="4"/>
  <c r="BG275" i="4"/>
  <c r="BK275" i="4"/>
  <c r="BD275" i="4"/>
  <c r="BH275" i="4"/>
  <c r="BD273" i="4"/>
  <c r="BH273" i="4"/>
  <c r="BE273" i="4"/>
  <c r="BJ273" i="4"/>
  <c r="BA273" i="4"/>
  <c r="BF273" i="4"/>
  <c r="BK273" i="4"/>
  <c r="BG273" i="4"/>
  <c r="BC273" i="4"/>
  <c r="BI273" i="4"/>
  <c r="BA270" i="4"/>
  <c r="BE270" i="4"/>
  <c r="BI270" i="4"/>
  <c r="BF270" i="4"/>
  <c r="BK270" i="4"/>
  <c r="BG270" i="4"/>
  <c r="BC270" i="4"/>
  <c r="BH270" i="4"/>
  <c r="BJ270" i="4"/>
  <c r="BD270" i="4"/>
  <c r="BC268" i="4"/>
  <c r="BG268" i="4"/>
  <c r="BK268" i="4"/>
  <c r="BA268" i="4"/>
  <c r="BF268" i="4"/>
  <c r="BH268" i="4"/>
  <c r="BD268" i="4"/>
  <c r="BI268" i="4"/>
  <c r="BJ268" i="4"/>
  <c r="BE268" i="4"/>
  <c r="BA266" i="4"/>
  <c r="BE266" i="4"/>
  <c r="BI266" i="4"/>
  <c r="BG266" i="4"/>
  <c r="BC266" i="4"/>
  <c r="BH266" i="4"/>
  <c r="BD266" i="4"/>
  <c r="BJ266" i="4"/>
  <c r="BK266" i="4"/>
  <c r="BF266" i="4"/>
  <c r="BF263" i="4"/>
  <c r="BJ263" i="4"/>
  <c r="BC263" i="4"/>
  <c r="BH263" i="4"/>
  <c r="BD263" i="4"/>
  <c r="BI263" i="4"/>
  <c r="BE263" i="4"/>
  <c r="BK263" i="4"/>
  <c r="BA263" i="4"/>
  <c r="BG263" i="4"/>
  <c r="BC260" i="4"/>
  <c r="BG260" i="4"/>
  <c r="BK260" i="4"/>
  <c r="BD260" i="4"/>
  <c r="BI260" i="4"/>
  <c r="BE260" i="4"/>
  <c r="BJ260" i="4"/>
  <c r="BA260" i="4"/>
  <c r="BF260" i="4"/>
  <c r="BH260" i="4"/>
  <c r="BC256" i="4"/>
  <c r="BG256" i="4"/>
  <c r="BK256" i="4"/>
  <c r="BE256" i="4"/>
  <c r="BJ256" i="4"/>
  <c r="BA256" i="4"/>
  <c r="BF256" i="4"/>
  <c r="BH256" i="4"/>
  <c r="BD256" i="4"/>
  <c r="BI256" i="4"/>
  <c r="BA254" i="4"/>
  <c r="BE254" i="4"/>
  <c r="BI254" i="4"/>
  <c r="BF254" i="4"/>
  <c r="BK254" i="4"/>
  <c r="BG254" i="4"/>
  <c r="BC254" i="4"/>
  <c r="BH254" i="4"/>
  <c r="BD254" i="4"/>
  <c r="BJ254" i="4"/>
  <c r="BC252" i="4"/>
  <c r="BG252" i="4"/>
  <c r="BK252" i="4"/>
  <c r="BA252" i="4"/>
  <c r="BF252" i="4"/>
  <c r="BH252" i="4"/>
  <c r="BD252" i="4"/>
  <c r="BI252" i="4"/>
  <c r="BE252" i="4"/>
  <c r="BJ252" i="4"/>
  <c r="BA250" i="4"/>
  <c r="BE250" i="4"/>
  <c r="BI250" i="4"/>
  <c r="BG250" i="4"/>
  <c r="BC250" i="4"/>
  <c r="BH250" i="4"/>
  <c r="BD250" i="4"/>
  <c r="BJ250" i="4"/>
  <c r="BF250" i="4"/>
  <c r="BK250" i="4"/>
  <c r="BF248" i="4"/>
  <c r="BJ248" i="4"/>
  <c r="BD248" i="4"/>
  <c r="BH248" i="4"/>
  <c r="BC248" i="4"/>
  <c r="BK248" i="4"/>
  <c r="BE248" i="4"/>
  <c r="BA248" i="4"/>
  <c r="BG248" i="4"/>
  <c r="BI248" i="4"/>
  <c r="BC245" i="4"/>
  <c r="BG245" i="4"/>
  <c r="BK245" i="4"/>
  <c r="BA245" i="4"/>
  <c r="BE245" i="4"/>
  <c r="BI245" i="4"/>
  <c r="BD245" i="4"/>
  <c r="BF245" i="4"/>
  <c r="BH245" i="4"/>
  <c r="BJ245" i="4"/>
  <c r="BA243" i="4"/>
  <c r="BE243" i="4"/>
  <c r="BI243" i="4"/>
  <c r="BC243" i="4"/>
  <c r="BG243" i="4"/>
  <c r="BK243" i="4"/>
  <c r="BJ243" i="4"/>
  <c r="BD243" i="4"/>
  <c r="BH243" i="4"/>
  <c r="BF243" i="4"/>
  <c r="BA239" i="4"/>
  <c r="BE239" i="4"/>
  <c r="BI239" i="4"/>
  <c r="BC239" i="4"/>
  <c r="BG239" i="4"/>
  <c r="BK239" i="4"/>
  <c r="BF239" i="4"/>
  <c r="BH239" i="4"/>
  <c r="BD239" i="4"/>
  <c r="BJ239" i="4"/>
  <c r="BA235" i="4"/>
  <c r="BE235" i="4"/>
  <c r="BI235" i="4"/>
  <c r="BC235" i="4"/>
  <c r="BG235" i="4"/>
  <c r="BK235" i="4"/>
  <c r="BJ235" i="4"/>
  <c r="BD235" i="4"/>
  <c r="BF235" i="4"/>
  <c r="BH235" i="4"/>
  <c r="BF232" i="4"/>
  <c r="BJ232" i="4"/>
  <c r="BD232" i="4"/>
  <c r="BH232" i="4"/>
  <c r="BC232" i="4"/>
  <c r="BK232" i="4"/>
  <c r="BE232" i="4"/>
  <c r="BA232" i="4"/>
  <c r="BG232" i="4"/>
  <c r="BI232" i="4"/>
  <c r="BD230" i="4"/>
  <c r="BH230" i="4"/>
  <c r="BF230" i="4"/>
  <c r="BJ230" i="4"/>
  <c r="BA230" i="4"/>
  <c r="BI230" i="4"/>
  <c r="BC230" i="4"/>
  <c r="BK230" i="4"/>
  <c r="BG230" i="4"/>
  <c r="BE230" i="4"/>
  <c r="BA227" i="4"/>
  <c r="BE227" i="4"/>
  <c r="BI227" i="4"/>
  <c r="BC227" i="4"/>
  <c r="BG227" i="4"/>
  <c r="BK227" i="4"/>
  <c r="BJ227" i="4"/>
  <c r="BD227" i="4"/>
  <c r="BH227" i="4"/>
  <c r="BF227" i="4"/>
  <c r="BC225" i="4"/>
  <c r="BG225" i="4"/>
  <c r="BK225" i="4"/>
  <c r="BA225" i="4"/>
  <c r="BE225" i="4"/>
  <c r="BI225" i="4"/>
  <c r="BH225" i="4"/>
  <c r="BJ225" i="4"/>
  <c r="BD225" i="4"/>
  <c r="BF225" i="4"/>
  <c r="BA223" i="4"/>
  <c r="BE223" i="4"/>
  <c r="BI223" i="4"/>
  <c r="BC223" i="4"/>
  <c r="BG223" i="4"/>
  <c r="BK223" i="4"/>
  <c r="BF223" i="4"/>
  <c r="BH223" i="4"/>
  <c r="BD223" i="4"/>
  <c r="BJ223" i="4"/>
  <c r="BF220" i="4"/>
  <c r="BJ220" i="4"/>
  <c r="BD220" i="4"/>
  <c r="BH220" i="4"/>
  <c r="BG220" i="4"/>
  <c r="BA220" i="4"/>
  <c r="BI220" i="4"/>
  <c r="BE220" i="4"/>
  <c r="BK220" i="4"/>
  <c r="BC220" i="4"/>
  <c r="BC217" i="4"/>
  <c r="BG217" i="4"/>
  <c r="BK217" i="4"/>
  <c r="BA217" i="4"/>
  <c r="BE217" i="4"/>
  <c r="BI217" i="4"/>
  <c r="BH217" i="4"/>
  <c r="BJ217" i="4"/>
  <c r="BF217" i="4"/>
  <c r="BD217" i="4"/>
  <c r="BA215" i="4"/>
  <c r="BE215" i="4"/>
  <c r="BI215" i="4"/>
  <c r="BC215" i="4"/>
  <c r="BG215" i="4"/>
  <c r="BK215" i="4"/>
  <c r="BF215" i="4"/>
  <c r="BH215" i="4"/>
  <c r="BD215" i="4"/>
  <c r="BJ215" i="4"/>
  <c r="BF212" i="4"/>
  <c r="BJ212" i="4"/>
  <c r="BD212" i="4"/>
  <c r="BH212" i="4"/>
  <c r="BG212" i="4"/>
  <c r="BA212" i="4"/>
  <c r="BI212" i="4"/>
  <c r="BC212" i="4"/>
  <c r="BE212" i="4"/>
  <c r="BK212" i="4"/>
  <c r="BC209" i="4"/>
  <c r="BG209" i="4"/>
  <c r="BK209" i="4"/>
  <c r="BA209" i="4"/>
  <c r="BE209" i="4"/>
  <c r="BI209" i="4"/>
  <c r="BH209" i="4"/>
  <c r="BJ209" i="4"/>
  <c r="BD209" i="4"/>
  <c r="BF209" i="4"/>
  <c r="BC205" i="4"/>
  <c r="BG205" i="4"/>
  <c r="BK205" i="4"/>
  <c r="BA205" i="4"/>
  <c r="BE205" i="4"/>
  <c r="BI205" i="4"/>
  <c r="BD205" i="4"/>
  <c r="BF205" i="4"/>
  <c r="BH205" i="4"/>
  <c r="BJ205" i="4"/>
  <c r="BC201" i="4"/>
  <c r="BG201" i="4"/>
  <c r="BK201" i="4"/>
  <c r="BA201" i="4"/>
  <c r="BE201" i="4"/>
  <c r="BI201" i="4"/>
  <c r="BH201" i="4"/>
  <c r="BJ201" i="4"/>
  <c r="BD201" i="4"/>
  <c r="BF201" i="4"/>
  <c r="BC197" i="4"/>
  <c r="BG197" i="4"/>
  <c r="BK197" i="4"/>
  <c r="BA197" i="4"/>
  <c r="BE197" i="4"/>
  <c r="BI197" i="4"/>
  <c r="BD197" i="4"/>
  <c r="BF197" i="4"/>
  <c r="BH197" i="4"/>
  <c r="BJ197" i="4"/>
  <c r="BA195" i="4"/>
  <c r="BE195" i="4"/>
  <c r="BI195" i="4"/>
  <c r="BC195" i="4"/>
  <c r="BG195" i="4"/>
  <c r="BK195" i="4"/>
  <c r="BJ195" i="4"/>
  <c r="BD195" i="4"/>
  <c r="BF195" i="4"/>
  <c r="BH195" i="4"/>
  <c r="BC193" i="4"/>
  <c r="BG193" i="4"/>
  <c r="BK193" i="4"/>
  <c r="BA193" i="4"/>
  <c r="BE193" i="4"/>
  <c r="BI193" i="4"/>
  <c r="BH193" i="4"/>
  <c r="BJ193" i="4"/>
  <c r="BD193" i="4"/>
  <c r="BF193" i="4"/>
  <c r="BA191" i="4"/>
  <c r="BE191" i="4"/>
  <c r="BI191" i="4"/>
  <c r="BC191" i="4"/>
  <c r="BG191" i="4"/>
  <c r="BK191" i="4"/>
  <c r="BF191" i="4"/>
  <c r="BH191" i="4"/>
  <c r="BJ191" i="4"/>
  <c r="BD191" i="4"/>
  <c r="BA187" i="4"/>
  <c r="BE187" i="4"/>
  <c r="BI187" i="4"/>
  <c r="BC187" i="4"/>
  <c r="BG187" i="4"/>
  <c r="BK187" i="4"/>
  <c r="BJ187" i="4"/>
  <c r="BD187" i="4"/>
  <c r="BF187" i="4"/>
  <c r="BH187" i="4"/>
  <c r="BF184" i="4"/>
  <c r="BJ184" i="4"/>
  <c r="BD184" i="4"/>
  <c r="BH184" i="4"/>
  <c r="BC184" i="4"/>
  <c r="BK184" i="4"/>
  <c r="BE184" i="4"/>
  <c r="BG184" i="4"/>
  <c r="BI184" i="4"/>
  <c r="BA184" i="4"/>
  <c r="BC181" i="4"/>
  <c r="BG181" i="4"/>
  <c r="BK181" i="4"/>
  <c r="BA181" i="4"/>
  <c r="BE181" i="4"/>
  <c r="BI181" i="4"/>
  <c r="BD181" i="4"/>
  <c r="BF181" i="4"/>
  <c r="BH181" i="4"/>
  <c r="BJ181" i="4"/>
  <c r="BA179" i="4"/>
  <c r="BE179" i="4"/>
  <c r="BI179" i="4"/>
  <c r="BC179" i="4"/>
  <c r="BG179" i="4"/>
  <c r="BK179" i="4"/>
  <c r="BJ179" i="4"/>
  <c r="BD179" i="4"/>
  <c r="BF179" i="4"/>
  <c r="BH179" i="4"/>
  <c r="BA175" i="4"/>
  <c r="BE175" i="4"/>
  <c r="BI175" i="4"/>
  <c r="BC175" i="4"/>
  <c r="BG175" i="4"/>
  <c r="BK175" i="4"/>
  <c r="BF175" i="4"/>
  <c r="BH175" i="4"/>
  <c r="BJ175" i="4"/>
  <c r="BD175" i="4"/>
  <c r="BF172" i="4"/>
  <c r="BJ172" i="4"/>
  <c r="BD172" i="4"/>
  <c r="BH172" i="4"/>
  <c r="BG172" i="4"/>
  <c r="BA172" i="4"/>
  <c r="BI172" i="4"/>
  <c r="BC172" i="4"/>
  <c r="BK172" i="4"/>
  <c r="BE172" i="4"/>
  <c r="BA167" i="4"/>
  <c r="BE167" i="4"/>
  <c r="BI167" i="4"/>
  <c r="BC167" i="4"/>
  <c r="BG167" i="4"/>
  <c r="BK167" i="4"/>
  <c r="BF167" i="4"/>
  <c r="BH167" i="4"/>
  <c r="BJ167" i="4"/>
  <c r="BD167" i="4"/>
  <c r="BC165" i="4"/>
  <c r="BG165" i="4"/>
  <c r="BK165" i="4"/>
  <c r="BA165" i="4"/>
  <c r="BE165" i="4"/>
  <c r="BI165" i="4"/>
  <c r="BD165" i="4"/>
  <c r="BF165" i="4"/>
  <c r="BH165" i="4"/>
  <c r="BJ165" i="4"/>
  <c r="BA163" i="4"/>
  <c r="BE163" i="4"/>
  <c r="BI163" i="4"/>
  <c r="BC163" i="4"/>
  <c r="BG163" i="4"/>
  <c r="BK163" i="4"/>
  <c r="BJ163" i="4"/>
  <c r="BD163" i="4"/>
  <c r="BF163" i="4"/>
  <c r="BH163" i="4"/>
  <c r="BA159" i="4"/>
  <c r="BE159" i="4"/>
  <c r="BI159" i="4"/>
  <c r="BC159" i="4"/>
  <c r="BG159" i="4"/>
  <c r="BK159" i="4"/>
  <c r="BF159" i="4"/>
  <c r="BH159" i="4"/>
  <c r="BJ159" i="4"/>
  <c r="BD159" i="4"/>
  <c r="BA155" i="4"/>
  <c r="BE155" i="4"/>
  <c r="BI155" i="4"/>
  <c r="BC155" i="4"/>
  <c r="BG155" i="4"/>
  <c r="BK155" i="4"/>
  <c r="BJ155" i="4"/>
  <c r="BD155" i="4"/>
  <c r="BF155" i="4"/>
  <c r="BH155" i="4"/>
  <c r="BC153" i="4"/>
  <c r="BG153" i="4"/>
  <c r="BK153" i="4"/>
  <c r="BA153" i="4"/>
  <c r="BE153" i="4"/>
  <c r="BI153" i="4"/>
  <c r="BH153" i="4"/>
  <c r="BJ153" i="4"/>
  <c r="BD153" i="4"/>
  <c r="BF153" i="4"/>
  <c r="BD150" i="4"/>
  <c r="BH150" i="4"/>
  <c r="BF150" i="4"/>
  <c r="BJ150" i="4"/>
  <c r="BA150" i="4"/>
  <c r="BI150" i="4"/>
  <c r="BC150" i="4"/>
  <c r="BK150" i="4"/>
  <c r="BE150" i="4"/>
  <c r="BG150" i="4"/>
  <c r="BF148" i="4"/>
  <c r="BJ148" i="4"/>
  <c r="BD148" i="4"/>
  <c r="BH148" i="4"/>
  <c r="BG148" i="4"/>
  <c r="BA148" i="4"/>
  <c r="BI148" i="4"/>
  <c r="BC148" i="4"/>
  <c r="BK148" i="4"/>
  <c r="BE148" i="4"/>
  <c r="BD146" i="4"/>
  <c r="BH146" i="4"/>
  <c r="BF146" i="4"/>
  <c r="BJ146" i="4"/>
  <c r="BE146" i="4"/>
  <c r="BG146" i="4"/>
  <c r="BA146" i="4"/>
  <c r="BI146" i="4"/>
  <c r="BK146" i="4"/>
  <c r="BC146" i="4"/>
  <c r="BC141" i="4"/>
  <c r="BG141" i="4"/>
  <c r="BK141" i="4"/>
  <c r="BA141" i="4"/>
  <c r="BE141" i="4"/>
  <c r="BI141" i="4"/>
  <c r="BH141" i="4"/>
  <c r="BD141" i="4"/>
  <c r="BJ141" i="4"/>
  <c r="BF141" i="4"/>
  <c r="BA139" i="4"/>
  <c r="BE139" i="4"/>
  <c r="BI139" i="4"/>
  <c r="BC139" i="4"/>
  <c r="BG139" i="4"/>
  <c r="BK139" i="4"/>
  <c r="BF139" i="4"/>
  <c r="BJ139" i="4"/>
  <c r="BD139" i="4"/>
  <c r="BH139" i="4"/>
  <c r="BC137" i="4"/>
  <c r="BG137" i="4"/>
  <c r="BK137" i="4"/>
  <c r="BD137" i="4"/>
  <c r="BH137" i="4"/>
  <c r="BA137" i="4"/>
  <c r="BE137" i="4"/>
  <c r="BI137" i="4"/>
  <c r="BJ137" i="4"/>
  <c r="BF137" i="4"/>
  <c r="BC133" i="4"/>
  <c r="BG133" i="4"/>
  <c r="BK133" i="4"/>
  <c r="BD133" i="4"/>
  <c r="BH133" i="4"/>
  <c r="BA133" i="4"/>
  <c r="BE133" i="4"/>
  <c r="BI133" i="4"/>
  <c r="BF133" i="4"/>
  <c r="BJ133" i="4"/>
  <c r="BD130" i="4"/>
  <c r="BH130" i="4"/>
  <c r="BA130" i="4"/>
  <c r="BE130" i="4"/>
  <c r="BI130" i="4"/>
  <c r="BF130" i="4"/>
  <c r="BJ130" i="4"/>
  <c r="BG130" i="4"/>
  <c r="BC130" i="4"/>
  <c r="BK130" i="4"/>
  <c r="BA127" i="4"/>
  <c r="BE127" i="4"/>
  <c r="BI127" i="4"/>
  <c r="BF127" i="4"/>
  <c r="BJ127" i="4"/>
  <c r="BC127" i="4"/>
  <c r="BG127" i="4"/>
  <c r="BK127" i="4"/>
  <c r="BH127" i="4"/>
  <c r="BD127" i="4"/>
  <c r="BD126" i="4"/>
  <c r="BH126" i="4"/>
  <c r="BA126" i="4"/>
  <c r="BE126" i="4"/>
  <c r="BI126" i="4"/>
  <c r="BF126" i="4"/>
  <c r="BJ126" i="4"/>
  <c r="BK126" i="4"/>
  <c r="BC126" i="4"/>
  <c r="BG126" i="4"/>
  <c r="BF124" i="4"/>
  <c r="BJ124" i="4"/>
  <c r="BC124" i="4"/>
  <c r="BG124" i="4"/>
  <c r="BK124" i="4"/>
  <c r="BD124" i="4"/>
  <c r="BH124" i="4"/>
  <c r="BA124" i="4"/>
  <c r="BI124" i="4"/>
  <c r="BE124" i="4"/>
  <c r="BD122" i="4"/>
  <c r="BH122" i="4"/>
  <c r="BA122" i="4"/>
  <c r="BE122" i="4"/>
  <c r="BI122" i="4"/>
  <c r="BF122" i="4"/>
  <c r="BJ122" i="4"/>
  <c r="BG122" i="4"/>
  <c r="BC122" i="4"/>
  <c r="BK122" i="4"/>
  <c r="BC117" i="4"/>
  <c r="BG117" i="4"/>
  <c r="BK117" i="4"/>
  <c r="BD117" i="4"/>
  <c r="BH117" i="4"/>
  <c r="BA117" i="4"/>
  <c r="BE117" i="4"/>
  <c r="BI117" i="4"/>
  <c r="BF117" i="4"/>
  <c r="BJ117" i="4"/>
  <c r="BA115" i="4"/>
  <c r="BE115" i="4"/>
  <c r="BI115" i="4"/>
  <c r="BF115" i="4"/>
  <c r="BJ115" i="4"/>
  <c r="BC115" i="4"/>
  <c r="BG115" i="4"/>
  <c r="BK115" i="4"/>
  <c r="BD115" i="4"/>
  <c r="BH115" i="4"/>
  <c r="BC113" i="4"/>
  <c r="BG113" i="4"/>
  <c r="BK113" i="4"/>
  <c r="BD113" i="4"/>
  <c r="BH113" i="4"/>
  <c r="BA113" i="4"/>
  <c r="BE113" i="4"/>
  <c r="BI113" i="4"/>
  <c r="BJ113" i="4"/>
  <c r="BF113" i="4"/>
  <c r="BA111" i="4"/>
  <c r="BE111" i="4"/>
  <c r="BI111" i="4"/>
  <c r="BF111" i="4"/>
  <c r="BJ111" i="4"/>
  <c r="BC111" i="4"/>
  <c r="BG111" i="4"/>
  <c r="BK111" i="4"/>
  <c r="BH111" i="4"/>
  <c r="BD111" i="4"/>
  <c r="BA107" i="4"/>
  <c r="BE107" i="4"/>
  <c r="BI107" i="4"/>
  <c r="BF107" i="4"/>
  <c r="BJ107" i="4"/>
  <c r="BC107" i="4"/>
  <c r="BG107" i="4"/>
  <c r="BK107" i="4"/>
  <c r="BD107" i="4"/>
  <c r="BH107" i="4"/>
  <c r="BC105" i="4"/>
  <c r="BG105" i="4"/>
  <c r="BK105" i="4"/>
  <c r="BD105" i="4"/>
  <c r="BH105" i="4"/>
  <c r="BA105" i="4"/>
  <c r="BE105" i="4"/>
  <c r="BI105" i="4"/>
  <c r="BJ105" i="4"/>
  <c r="BF105" i="4"/>
  <c r="BC101" i="4"/>
  <c r="BG101" i="4"/>
  <c r="BK101" i="4"/>
  <c r="BD101" i="4"/>
  <c r="BH101" i="4"/>
  <c r="BA101" i="4"/>
  <c r="BE101" i="4"/>
  <c r="BI101" i="4"/>
  <c r="BF101" i="4"/>
  <c r="BJ101" i="4"/>
  <c r="BA99" i="4"/>
  <c r="BE99" i="4"/>
  <c r="BI99" i="4"/>
  <c r="BF99" i="4"/>
  <c r="BJ99" i="4"/>
  <c r="BC99" i="4"/>
  <c r="BG99" i="4"/>
  <c r="BK99" i="4"/>
  <c r="BD99" i="4"/>
  <c r="BH99" i="4"/>
  <c r="BF96" i="4"/>
  <c r="BJ96" i="4"/>
  <c r="BC96" i="4"/>
  <c r="BG96" i="4"/>
  <c r="BK96" i="4"/>
  <c r="BD96" i="4"/>
  <c r="BH96" i="4"/>
  <c r="BE96" i="4"/>
  <c r="BA96" i="4"/>
  <c r="BI96" i="4"/>
  <c r="BC93" i="4"/>
  <c r="BG93" i="4"/>
  <c r="BK93" i="4"/>
  <c r="BD93" i="4"/>
  <c r="BH93" i="4"/>
  <c r="BA93" i="4"/>
  <c r="BE93" i="4"/>
  <c r="BI93" i="4"/>
  <c r="BF93" i="4"/>
  <c r="BJ93" i="4"/>
  <c r="BA90" i="4"/>
  <c r="BD90" i="4"/>
  <c r="BH90" i="4"/>
  <c r="BE90" i="4"/>
  <c r="BI90" i="4"/>
  <c r="BF90" i="4"/>
  <c r="BJ90" i="4"/>
  <c r="BG90" i="4"/>
  <c r="BC90" i="4"/>
  <c r="BK90" i="4"/>
  <c r="BA86" i="4"/>
  <c r="BE86" i="4"/>
  <c r="BI86" i="4"/>
  <c r="BF86" i="4"/>
  <c r="BJ86" i="4"/>
  <c r="BG86" i="4"/>
  <c r="BC86" i="4"/>
  <c r="BK86" i="4"/>
  <c r="BH86" i="4"/>
  <c r="BD86" i="4"/>
  <c r="BC84" i="4"/>
  <c r="BG84" i="4"/>
  <c r="BK84" i="4"/>
  <c r="BD84" i="4"/>
  <c r="BH84" i="4"/>
  <c r="BE84" i="4"/>
  <c r="BA84" i="4"/>
  <c r="BI84" i="4"/>
  <c r="BF84" i="4"/>
  <c r="BJ84" i="4"/>
  <c r="BC80" i="4"/>
  <c r="BG80" i="4"/>
  <c r="BK80" i="4"/>
  <c r="BD80" i="4"/>
  <c r="BH80" i="4"/>
  <c r="BA80" i="4"/>
  <c r="BI80" i="4"/>
  <c r="BE80" i="4"/>
  <c r="BJ80" i="4"/>
  <c r="BF80" i="4"/>
  <c r="BA78" i="4"/>
  <c r="BE78" i="4"/>
  <c r="BI78" i="4"/>
  <c r="BF78" i="4"/>
  <c r="BJ78" i="4"/>
  <c r="BG78" i="4"/>
  <c r="BC78" i="4"/>
  <c r="BK78" i="4"/>
  <c r="BD78" i="4"/>
  <c r="BH78" i="4"/>
  <c r="BA74" i="4"/>
  <c r="BE74" i="4"/>
  <c r="BI74" i="4"/>
  <c r="BF74" i="4"/>
  <c r="BJ74" i="4"/>
  <c r="BC74" i="4"/>
  <c r="BK74" i="4"/>
  <c r="BG74" i="4"/>
  <c r="BD74" i="4"/>
  <c r="BH74" i="4"/>
  <c r="BC72" i="4"/>
  <c r="BG72" i="4"/>
  <c r="BK72" i="4"/>
  <c r="BD72" i="4"/>
  <c r="BH72" i="4"/>
  <c r="BA72" i="4"/>
  <c r="BI72" i="4"/>
  <c r="BE72" i="4"/>
  <c r="BF72" i="4"/>
  <c r="BJ72" i="4"/>
  <c r="BC68" i="4"/>
  <c r="BG68" i="4"/>
  <c r="BK68" i="4"/>
  <c r="BD68" i="4"/>
  <c r="BH68" i="4"/>
  <c r="BE68" i="4"/>
  <c r="BF68" i="4"/>
  <c r="BA68" i="4"/>
  <c r="BI68" i="4"/>
  <c r="BJ68" i="4"/>
  <c r="BA66" i="4"/>
  <c r="BE66" i="4"/>
  <c r="BI66" i="4"/>
  <c r="BF66" i="4"/>
  <c r="BJ66" i="4"/>
  <c r="BC66" i="4"/>
  <c r="BK66" i="4"/>
  <c r="BD66" i="4"/>
  <c r="BG66" i="4"/>
  <c r="BH66" i="4"/>
  <c r="BF63" i="4"/>
  <c r="BJ63" i="4"/>
  <c r="BC63" i="4"/>
  <c r="BG63" i="4"/>
  <c r="BK63" i="4"/>
  <c r="BD63" i="4"/>
  <c r="BE63" i="4"/>
  <c r="BH63" i="4"/>
  <c r="BI63" i="4"/>
  <c r="BA63" i="4"/>
  <c r="BC60" i="4"/>
  <c r="BG60" i="4"/>
  <c r="BK60" i="4"/>
  <c r="BD60" i="4"/>
  <c r="BH60" i="4"/>
  <c r="BE60" i="4"/>
  <c r="BF60" i="4"/>
  <c r="BA60" i="4"/>
  <c r="BI60" i="4"/>
  <c r="BJ60" i="4"/>
  <c r="BF55" i="4"/>
  <c r="BJ55" i="4"/>
  <c r="BC55" i="4"/>
  <c r="BG55" i="4"/>
  <c r="BK55" i="4"/>
  <c r="BD55" i="4"/>
  <c r="BE55" i="4"/>
  <c r="BH55" i="4"/>
  <c r="BA55" i="4"/>
  <c r="BI55" i="4"/>
  <c r="BD53" i="4"/>
  <c r="BH53" i="4"/>
  <c r="BA53" i="4"/>
  <c r="BE53" i="4"/>
  <c r="BI53" i="4"/>
  <c r="BJ53" i="4"/>
  <c r="BC53" i="4"/>
  <c r="BK53" i="4"/>
  <c r="BF53" i="4"/>
  <c r="BG53" i="4"/>
  <c r="BA50" i="4"/>
  <c r="BE50" i="4"/>
  <c r="BI50" i="4"/>
  <c r="BF50" i="4"/>
  <c r="BJ50" i="4"/>
  <c r="BC50" i="4"/>
  <c r="BK50" i="4"/>
  <c r="BD50" i="4"/>
  <c r="BG50" i="4"/>
  <c r="BH50" i="4"/>
  <c r="BD45" i="4"/>
  <c r="BH45" i="4"/>
  <c r="BA45" i="4"/>
  <c r="BE45" i="4"/>
  <c r="BI45" i="4"/>
  <c r="BJ45" i="4"/>
  <c r="BC45" i="4"/>
  <c r="BK45" i="4"/>
  <c r="BF45" i="4"/>
  <c r="BG45" i="4"/>
  <c r="BA17" i="4"/>
  <c r="BE17" i="4"/>
  <c r="BI17" i="4"/>
  <c r="BF17" i="4"/>
  <c r="BJ17" i="4"/>
  <c r="BC17" i="4"/>
  <c r="BG17" i="4"/>
  <c r="BK17" i="4"/>
  <c r="BD17" i="4"/>
  <c r="BH17" i="4"/>
  <c r="BA13" i="4"/>
  <c r="BE13" i="4"/>
  <c r="BI13" i="4"/>
  <c r="BF13" i="4"/>
  <c r="BJ13" i="4"/>
  <c r="BC13" i="4"/>
  <c r="BG13" i="4"/>
  <c r="BK13" i="4"/>
  <c r="BD13" i="4"/>
  <c r="BH13" i="4"/>
  <c r="BA9" i="4"/>
  <c r="BE9" i="4"/>
  <c r="BI9" i="4"/>
  <c r="BF9" i="4"/>
  <c r="BJ9" i="4"/>
  <c r="BC9" i="4"/>
  <c r="BG9" i="4"/>
  <c r="BK9" i="4"/>
  <c r="BH9" i="4"/>
  <c r="BD9" i="4"/>
  <c r="BA5" i="4"/>
  <c r="BE5" i="4"/>
  <c r="BI5" i="4"/>
  <c r="BF5" i="4"/>
  <c r="BJ5" i="4"/>
  <c r="BC5" i="4"/>
  <c r="BG5" i="4"/>
  <c r="BK5" i="4"/>
  <c r="BD5" i="4"/>
  <c r="BH5" i="4"/>
  <c r="BI4" i="4"/>
  <c r="BJ4" i="4"/>
  <c r="BG4" i="4"/>
  <c r="BH4" i="4"/>
  <c r="BE4" i="4"/>
  <c r="BF4" i="4"/>
  <c r="BC4" i="4"/>
  <c r="BD4" i="4"/>
  <c r="BA4" i="4"/>
  <c r="AL8" i="4"/>
  <c r="BX4" i="4"/>
  <c r="C9" i="5" s="1"/>
  <c r="AN17" i="4"/>
  <c r="AR17" i="4"/>
  <c r="AO17" i="4"/>
  <c r="AS17" i="4"/>
  <c r="AP17" i="4"/>
  <c r="AQ17" i="4"/>
  <c r="AN13" i="4"/>
  <c r="AR13" i="4"/>
  <c r="AO13" i="4"/>
  <c r="AS13" i="4"/>
  <c r="AP13" i="4"/>
  <c r="AQ13" i="4"/>
  <c r="AN5" i="4"/>
  <c r="AR5" i="4"/>
  <c r="AO5" i="4"/>
  <c r="AS5" i="4"/>
  <c r="AP5" i="4"/>
  <c r="AQ5" i="4"/>
  <c r="AP16" i="4"/>
  <c r="AQ16" i="4"/>
  <c r="AN16" i="4"/>
  <c r="AR16" i="4"/>
  <c r="AO16" i="4"/>
  <c r="AS16" i="4"/>
  <c r="AP12" i="4"/>
  <c r="AQ12" i="4"/>
  <c r="AN12" i="4"/>
  <c r="AR12" i="4"/>
  <c r="AO12" i="4"/>
  <c r="AS12" i="4"/>
  <c r="AP8" i="4"/>
  <c r="AQ8" i="4"/>
  <c r="AN8" i="4"/>
  <c r="AR8" i="4"/>
  <c r="AO8" i="4"/>
  <c r="AS8" i="4"/>
  <c r="AQ501" i="4"/>
  <c r="AN501" i="4"/>
  <c r="AP501" i="4"/>
  <c r="AR501" i="4"/>
  <c r="AO501" i="4"/>
  <c r="AS501" i="4"/>
  <c r="AO500" i="4"/>
  <c r="AS500" i="4"/>
  <c r="AP500" i="4"/>
  <c r="AR500" i="4"/>
  <c r="AQ500" i="4"/>
  <c r="AN500" i="4"/>
  <c r="AQ499" i="4"/>
  <c r="AN499" i="4"/>
  <c r="AP499" i="4"/>
  <c r="AR499" i="4"/>
  <c r="AO499" i="4"/>
  <c r="AS499" i="4"/>
  <c r="AO498" i="4"/>
  <c r="AS498" i="4"/>
  <c r="AP498" i="4"/>
  <c r="AR498" i="4"/>
  <c r="AQ498" i="4"/>
  <c r="AN498" i="4"/>
  <c r="AQ497" i="4"/>
  <c r="AN497" i="4"/>
  <c r="AP497" i="4"/>
  <c r="AR497" i="4"/>
  <c r="AO497" i="4"/>
  <c r="AS497" i="4"/>
  <c r="AO496" i="4"/>
  <c r="AS496" i="4"/>
  <c r="AR496" i="4"/>
  <c r="AP496" i="4"/>
  <c r="AQ496" i="4"/>
  <c r="AN496" i="4"/>
  <c r="AQ495" i="4"/>
  <c r="AR495" i="4"/>
  <c r="AN495" i="4"/>
  <c r="AP495" i="4"/>
  <c r="AO495" i="4"/>
  <c r="AS495" i="4"/>
  <c r="AO494" i="4"/>
  <c r="AS494" i="4"/>
  <c r="AP494" i="4"/>
  <c r="AR494" i="4"/>
  <c r="AQ494" i="4"/>
  <c r="AN494" i="4"/>
  <c r="AQ493" i="4"/>
  <c r="AN493" i="4"/>
  <c r="AR493" i="4"/>
  <c r="AP493" i="4"/>
  <c r="AO493" i="4"/>
  <c r="AS493" i="4"/>
  <c r="AO492" i="4"/>
  <c r="AS492" i="4"/>
  <c r="AP492" i="4"/>
  <c r="AN492" i="4"/>
  <c r="AQ492" i="4"/>
  <c r="AR492" i="4"/>
  <c r="AQ491" i="4"/>
  <c r="AN491" i="4"/>
  <c r="AR491" i="4"/>
  <c r="AP491" i="4"/>
  <c r="AO491" i="4"/>
  <c r="AS491" i="4"/>
  <c r="AO490" i="4"/>
  <c r="AS490" i="4"/>
  <c r="AN490" i="4"/>
  <c r="AP490" i="4"/>
  <c r="AQ490" i="4"/>
  <c r="AR490" i="4"/>
  <c r="AQ489" i="4"/>
  <c r="AN489" i="4"/>
  <c r="AR489" i="4"/>
  <c r="AO489" i="4"/>
  <c r="AS489" i="4"/>
  <c r="AP489" i="4"/>
  <c r="AO488" i="4"/>
  <c r="AS488" i="4"/>
  <c r="AR488" i="4"/>
  <c r="AP488" i="4"/>
  <c r="AN488" i="4"/>
  <c r="AQ488" i="4"/>
  <c r="AO486" i="4"/>
  <c r="AS486" i="4"/>
  <c r="AR486" i="4"/>
  <c r="AP486" i="4"/>
  <c r="AN486" i="4"/>
  <c r="AQ486" i="4"/>
  <c r="AO484" i="4"/>
  <c r="AS484" i="4"/>
  <c r="AP484" i="4"/>
  <c r="AN484" i="4"/>
  <c r="AQ484" i="4"/>
  <c r="AR484" i="4"/>
  <c r="AO482" i="4"/>
  <c r="AS482" i="4"/>
  <c r="AP482" i="4"/>
  <c r="AN482" i="4"/>
  <c r="AQ482" i="4"/>
  <c r="AR482" i="4"/>
  <c r="AQ481" i="4"/>
  <c r="AP481" i="4"/>
  <c r="AN481" i="4"/>
  <c r="AR481" i="4"/>
  <c r="AO481" i="4"/>
  <c r="AS481" i="4"/>
  <c r="AQ479" i="4"/>
  <c r="AP479" i="4"/>
  <c r="AN479" i="4"/>
  <c r="AR479" i="4"/>
  <c r="AO479" i="4"/>
  <c r="AS479" i="4"/>
  <c r="AQ477" i="4"/>
  <c r="AN477" i="4"/>
  <c r="AR477" i="4"/>
  <c r="AO477" i="4"/>
  <c r="AS477" i="4"/>
  <c r="AP477" i="4"/>
  <c r="AQ475" i="4"/>
  <c r="AN475" i="4"/>
  <c r="AR475" i="4"/>
  <c r="AO475" i="4"/>
  <c r="AS475" i="4"/>
  <c r="AP475" i="4"/>
  <c r="AQ473" i="4"/>
  <c r="AN473" i="4"/>
  <c r="AR473" i="4"/>
  <c r="AO473" i="4"/>
  <c r="AS473" i="4"/>
  <c r="AP473" i="4"/>
  <c r="AQ471" i="4"/>
  <c r="AN471" i="4"/>
  <c r="AR471" i="4"/>
  <c r="AP471" i="4"/>
  <c r="AO471" i="4"/>
  <c r="AS471" i="4"/>
  <c r="AQ469" i="4"/>
  <c r="AP469" i="4"/>
  <c r="AN469" i="4"/>
  <c r="AR469" i="4"/>
  <c r="AO469" i="4"/>
  <c r="AS469" i="4"/>
  <c r="AQ467" i="4"/>
  <c r="AP467" i="4"/>
  <c r="AN467" i="4"/>
  <c r="AR467" i="4"/>
  <c r="AO467" i="4"/>
  <c r="AS467" i="4"/>
  <c r="AQ465" i="4"/>
  <c r="AP465" i="4"/>
  <c r="AN465" i="4"/>
  <c r="AR465" i="4"/>
  <c r="AO465" i="4"/>
  <c r="AS465" i="4"/>
  <c r="AQ463" i="4"/>
  <c r="AN463" i="4"/>
  <c r="AR463" i="4"/>
  <c r="AO463" i="4"/>
  <c r="AS463" i="4"/>
  <c r="AP463" i="4"/>
  <c r="AQ461" i="4"/>
  <c r="AN461" i="4"/>
  <c r="AR461" i="4"/>
  <c r="AO461" i="4"/>
  <c r="AS461" i="4"/>
  <c r="AP461" i="4"/>
  <c r="AQ459" i="4"/>
  <c r="AN459" i="4"/>
  <c r="AR459" i="4"/>
  <c r="AO459" i="4"/>
  <c r="AS459" i="4"/>
  <c r="AP459" i="4"/>
  <c r="AQ457" i="4"/>
  <c r="AP457" i="4"/>
  <c r="AN457" i="4"/>
  <c r="AR457" i="4"/>
  <c r="AO457" i="4"/>
  <c r="AS457" i="4"/>
  <c r="AQ455" i="4"/>
  <c r="AP455" i="4"/>
  <c r="AN455" i="4"/>
  <c r="AR455" i="4"/>
  <c r="AO455" i="4"/>
  <c r="AS455" i="4"/>
  <c r="AQ453" i="4"/>
  <c r="AN453" i="4"/>
  <c r="AR453" i="4"/>
  <c r="AO453" i="4"/>
  <c r="AS453" i="4"/>
  <c r="AP453" i="4"/>
  <c r="AQ451" i="4"/>
  <c r="AN451" i="4"/>
  <c r="AR451" i="4"/>
  <c r="AO451" i="4"/>
  <c r="AS451" i="4"/>
  <c r="AP451" i="4"/>
  <c r="AQ449" i="4"/>
  <c r="AN449" i="4"/>
  <c r="AR449" i="4"/>
  <c r="AO449" i="4"/>
  <c r="AS449" i="4"/>
  <c r="AP449" i="4"/>
  <c r="AQ447" i="4"/>
  <c r="AN447" i="4"/>
  <c r="AR447" i="4"/>
  <c r="AO447" i="4"/>
  <c r="AS447" i="4"/>
  <c r="AP447" i="4"/>
  <c r="AQ445" i="4"/>
  <c r="AP445" i="4"/>
  <c r="AN445" i="4"/>
  <c r="AR445" i="4"/>
  <c r="AO445" i="4"/>
  <c r="AS445" i="4"/>
  <c r="AQ443" i="4"/>
  <c r="AN443" i="4"/>
  <c r="AR443" i="4"/>
  <c r="AO443" i="4"/>
  <c r="AS443" i="4"/>
  <c r="AP443" i="4"/>
  <c r="AQ441" i="4"/>
  <c r="AP441" i="4"/>
  <c r="AN441" i="4"/>
  <c r="AR441" i="4"/>
  <c r="AO441" i="4"/>
  <c r="AS441" i="4"/>
  <c r="AQ439" i="4"/>
  <c r="AN439" i="4"/>
  <c r="AR439" i="4"/>
  <c r="AO439" i="4"/>
  <c r="AS439" i="4"/>
  <c r="AP439" i="4"/>
  <c r="AO437" i="4"/>
  <c r="AQ437" i="4"/>
  <c r="AR437" i="4"/>
  <c r="AN437" i="4"/>
  <c r="AS437" i="4"/>
  <c r="AP437" i="4"/>
  <c r="AQ435" i="4"/>
  <c r="AO435" i="4"/>
  <c r="AS435" i="4"/>
  <c r="AN435" i="4"/>
  <c r="AP435" i="4"/>
  <c r="AR435" i="4"/>
  <c r="AQ433" i="4"/>
  <c r="AO433" i="4"/>
  <c r="AS433" i="4"/>
  <c r="AR433" i="4"/>
  <c r="AP433" i="4"/>
  <c r="AN433" i="4"/>
  <c r="AQ431" i="4"/>
  <c r="AO431" i="4"/>
  <c r="AS431" i="4"/>
  <c r="AN431" i="4"/>
  <c r="AP431" i="4"/>
  <c r="AR431" i="4"/>
  <c r="AO428" i="4"/>
  <c r="AS428" i="4"/>
  <c r="AQ428" i="4"/>
  <c r="AP428" i="4"/>
  <c r="AR428" i="4"/>
  <c r="AN428" i="4"/>
  <c r="AQ427" i="4"/>
  <c r="AN427" i="4"/>
  <c r="AO427" i="4"/>
  <c r="AS427" i="4"/>
  <c r="AP427" i="4"/>
  <c r="AR427" i="4"/>
  <c r="AO424" i="4"/>
  <c r="AS424" i="4"/>
  <c r="AP424" i="4"/>
  <c r="AQ424" i="4"/>
  <c r="AN424" i="4"/>
  <c r="AR424" i="4"/>
  <c r="AO422" i="4"/>
  <c r="AS422" i="4"/>
  <c r="AP422" i="4"/>
  <c r="AQ422" i="4"/>
  <c r="AN422" i="4"/>
  <c r="AR422" i="4"/>
  <c r="AO420" i="4"/>
  <c r="AS420" i="4"/>
  <c r="AP420" i="4"/>
  <c r="AQ420" i="4"/>
  <c r="AN420" i="4"/>
  <c r="AR420" i="4"/>
  <c r="AO418" i="4"/>
  <c r="AS418" i="4"/>
  <c r="AP418" i="4"/>
  <c r="AQ418" i="4"/>
  <c r="AR418" i="4"/>
  <c r="AN418" i="4"/>
  <c r="AQ415" i="4"/>
  <c r="AN415" i="4"/>
  <c r="AR415" i="4"/>
  <c r="AO415" i="4"/>
  <c r="AS415" i="4"/>
  <c r="AP415" i="4"/>
  <c r="AQ413" i="4"/>
  <c r="AN413" i="4"/>
  <c r="AR413" i="4"/>
  <c r="AO413" i="4"/>
  <c r="AS413" i="4"/>
  <c r="AP413" i="4"/>
  <c r="AQ411" i="4"/>
  <c r="AN411" i="4"/>
  <c r="AR411" i="4"/>
  <c r="AO411" i="4"/>
  <c r="AS411" i="4"/>
  <c r="AP411" i="4"/>
  <c r="AQ409" i="4"/>
  <c r="AN409" i="4"/>
  <c r="AR409" i="4"/>
  <c r="AO409" i="4"/>
  <c r="AS409" i="4"/>
  <c r="AP409" i="4"/>
  <c r="AQ407" i="4"/>
  <c r="AN407" i="4"/>
  <c r="AR407" i="4"/>
  <c r="AO407" i="4"/>
  <c r="AS407" i="4"/>
  <c r="AP407" i="4"/>
  <c r="AQ405" i="4"/>
  <c r="AN405" i="4"/>
  <c r="AR405" i="4"/>
  <c r="AO405" i="4"/>
  <c r="AS405" i="4"/>
  <c r="AP405" i="4"/>
  <c r="AQ403" i="4"/>
  <c r="AN403" i="4"/>
  <c r="AR403" i="4"/>
  <c r="AO403" i="4"/>
  <c r="AS403" i="4"/>
  <c r="AP403" i="4"/>
  <c r="AQ401" i="4"/>
  <c r="AN401" i="4"/>
  <c r="AR401" i="4"/>
  <c r="AO401" i="4"/>
  <c r="AS401" i="4"/>
  <c r="AP401" i="4"/>
  <c r="AQ399" i="4"/>
  <c r="AN399" i="4"/>
  <c r="AR399" i="4"/>
  <c r="AO399" i="4"/>
  <c r="AS399" i="4"/>
  <c r="AP399" i="4"/>
  <c r="AQ397" i="4"/>
  <c r="AN397" i="4"/>
  <c r="AR397" i="4"/>
  <c r="AO397" i="4"/>
  <c r="AS397" i="4"/>
  <c r="AP397" i="4"/>
  <c r="AQ395" i="4"/>
  <c r="AN395" i="4"/>
  <c r="AR395" i="4"/>
  <c r="AO395" i="4"/>
  <c r="AS395" i="4"/>
  <c r="AP395" i="4"/>
  <c r="AQ393" i="4"/>
  <c r="AN393" i="4"/>
  <c r="AR393" i="4"/>
  <c r="AO393" i="4"/>
  <c r="AS393" i="4"/>
  <c r="AP393" i="4"/>
  <c r="AQ391" i="4"/>
  <c r="AN391" i="4"/>
  <c r="AR391" i="4"/>
  <c r="AO391" i="4"/>
  <c r="AS391" i="4"/>
  <c r="AP391" i="4"/>
  <c r="AO388" i="4"/>
  <c r="AS388" i="4"/>
  <c r="AP388" i="4"/>
  <c r="AQ388" i="4"/>
  <c r="AR388" i="4"/>
  <c r="AN388" i="4"/>
  <c r="AO386" i="4"/>
  <c r="AS386" i="4"/>
  <c r="AP386" i="4"/>
  <c r="AQ386" i="4"/>
  <c r="AR386" i="4"/>
  <c r="AN386" i="4"/>
  <c r="AO384" i="4"/>
  <c r="AS384" i="4"/>
  <c r="AP384" i="4"/>
  <c r="AQ384" i="4"/>
  <c r="AN384" i="4"/>
  <c r="AR384" i="4"/>
  <c r="AO382" i="4"/>
  <c r="AS382" i="4"/>
  <c r="AP382" i="4"/>
  <c r="AQ382" i="4"/>
  <c r="AN382" i="4"/>
  <c r="AR382" i="4"/>
  <c r="AO380" i="4"/>
  <c r="AS380" i="4"/>
  <c r="AP380" i="4"/>
  <c r="AQ380" i="4"/>
  <c r="AR380" i="4"/>
  <c r="AN380" i="4"/>
  <c r="AO378" i="4"/>
  <c r="AS378" i="4"/>
  <c r="AP378" i="4"/>
  <c r="AQ378" i="4"/>
  <c r="AR378" i="4"/>
  <c r="AN378" i="4"/>
  <c r="AO376" i="4"/>
  <c r="AS376" i="4"/>
  <c r="AP376" i="4"/>
  <c r="AQ376" i="4"/>
  <c r="AN376" i="4"/>
  <c r="AR376" i="4"/>
  <c r="AO374" i="4"/>
  <c r="AS374" i="4"/>
  <c r="AP374" i="4"/>
  <c r="AQ374" i="4"/>
  <c r="AN374" i="4"/>
  <c r="AR374" i="4"/>
  <c r="AO372" i="4"/>
  <c r="AS372" i="4"/>
  <c r="AP372" i="4"/>
  <c r="AQ372" i="4"/>
  <c r="AN372" i="4"/>
  <c r="AR372" i="4"/>
  <c r="AO370" i="4"/>
  <c r="AS370" i="4"/>
  <c r="AP370" i="4"/>
  <c r="AQ370" i="4"/>
  <c r="AR370" i="4"/>
  <c r="AN370" i="4"/>
  <c r="AO368" i="4"/>
  <c r="AS368" i="4"/>
  <c r="AP368" i="4"/>
  <c r="AQ368" i="4"/>
  <c r="AN368" i="4"/>
  <c r="AR368" i="4"/>
  <c r="AO366" i="4"/>
  <c r="AS366" i="4"/>
  <c r="AP366" i="4"/>
  <c r="AQ366" i="4"/>
  <c r="AN366" i="4"/>
  <c r="AR366" i="4"/>
  <c r="AO364" i="4"/>
  <c r="AS364" i="4"/>
  <c r="AP364" i="4"/>
  <c r="AQ364" i="4"/>
  <c r="AN364" i="4"/>
  <c r="AR364" i="4"/>
  <c r="AO362" i="4"/>
  <c r="AS362" i="4"/>
  <c r="AP362" i="4"/>
  <c r="AQ362" i="4"/>
  <c r="AR362" i="4"/>
  <c r="AN362" i="4"/>
  <c r="AO360" i="4"/>
  <c r="AS360" i="4"/>
  <c r="AP360" i="4"/>
  <c r="AQ360" i="4"/>
  <c r="AN360" i="4"/>
  <c r="AR360" i="4"/>
  <c r="AO358" i="4"/>
  <c r="AS358" i="4"/>
  <c r="AP358" i="4"/>
  <c r="AQ358" i="4"/>
  <c r="AN358" i="4"/>
  <c r="AR358" i="4"/>
  <c r="AO356" i="4"/>
  <c r="AS356" i="4"/>
  <c r="AP356" i="4"/>
  <c r="AQ356" i="4"/>
  <c r="AR356" i="4"/>
  <c r="AN356" i="4"/>
  <c r="AO354" i="4"/>
  <c r="AS354" i="4"/>
  <c r="AP354" i="4"/>
  <c r="AQ354" i="4"/>
  <c r="AR354" i="4"/>
  <c r="AN354" i="4"/>
  <c r="AO352" i="4"/>
  <c r="AS352" i="4"/>
  <c r="AP352" i="4"/>
  <c r="AQ352" i="4"/>
  <c r="AN352" i="4"/>
  <c r="AR352" i="4"/>
  <c r="AQ349" i="4"/>
  <c r="AN349" i="4"/>
  <c r="AR349" i="4"/>
  <c r="AO349" i="4"/>
  <c r="AS349" i="4"/>
  <c r="AP349" i="4"/>
  <c r="AO348" i="4"/>
  <c r="AS348" i="4"/>
  <c r="AP348" i="4"/>
  <c r="AQ348" i="4"/>
  <c r="AR348" i="4"/>
  <c r="AN348" i="4"/>
  <c r="AO346" i="4"/>
  <c r="AS346" i="4"/>
  <c r="AP346" i="4"/>
  <c r="AQ346" i="4"/>
  <c r="AR346" i="4"/>
  <c r="AN346" i="4"/>
  <c r="AQ344" i="4"/>
  <c r="AO344" i="4"/>
  <c r="AS344" i="4"/>
  <c r="AP344" i="4"/>
  <c r="AR344" i="4"/>
  <c r="AN344" i="4"/>
  <c r="AO341" i="4"/>
  <c r="AS341" i="4"/>
  <c r="AQ341" i="4"/>
  <c r="AR341" i="4"/>
  <c r="AN341" i="4"/>
  <c r="AP341" i="4"/>
  <c r="AQ340" i="4"/>
  <c r="AO340" i="4"/>
  <c r="AS340" i="4"/>
  <c r="AP340" i="4"/>
  <c r="AR340" i="4"/>
  <c r="AN340" i="4"/>
  <c r="AQ338" i="4"/>
  <c r="AO338" i="4"/>
  <c r="AS338" i="4"/>
  <c r="AN338" i="4"/>
  <c r="AP338" i="4"/>
  <c r="AR338" i="4"/>
  <c r="AQ336" i="4"/>
  <c r="AO336" i="4"/>
  <c r="AS336" i="4"/>
  <c r="AP336" i="4"/>
  <c r="AR336" i="4"/>
  <c r="AN336" i="4"/>
  <c r="AQ334" i="4"/>
  <c r="AO334" i="4"/>
  <c r="AS334" i="4"/>
  <c r="AN334" i="4"/>
  <c r="AP334" i="4"/>
  <c r="AR334" i="4"/>
  <c r="AQ332" i="4"/>
  <c r="AN332" i="4"/>
  <c r="AR332" i="4"/>
  <c r="AO332" i="4"/>
  <c r="AS332" i="4"/>
  <c r="AP332" i="4"/>
  <c r="AQ330" i="4"/>
  <c r="AN330" i="4"/>
  <c r="AR330" i="4"/>
  <c r="AO330" i="4"/>
  <c r="AS330" i="4"/>
  <c r="AP330" i="4"/>
  <c r="AQ328" i="4"/>
  <c r="AN328" i="4"/>
  <c r="AR328" i="4"/>
  <c r="AO328" i="4"/>
  <c r="AS328" i="4"/>
  <c r="AP328" i="4"/>
  <c r="AQ326" i="4"/>
  <c r="AN326" i="4"/>
  <c r="AR326" i="4"/>
  <c r="AO326" i="4"/>
  <c r="AS326" i="4"/>
  <c r="AP326" i="4"/>
  <c r="AQ324" i="4"/>
  <c r="AN324" i="4"/>
  <c r="AR324" i="4"/>
  <c r="AO324" i="4"/>
  <c r="AS324" i="4"/>
  <c r="AP324" i="4"/>
  <c r="AQ322" i="4"/>
  <c r="AN322" i="4"/>
  <c r="AR322" i="4"/>
  <c r="AO322" i="4"/>
  <c r="AS322" i="4"/>
  <c r="AP322" i="4"/>
  <c r="AQ320" i="4"/>
  <c r="AN320" i="4"/>
  <c r="AR320" i="4"/>
  <c r="AO320" i="4"/>
  <c r="AS320" i="4"/>
  <c r="AP320" i="4"/>
  <c r="AQ318" i="4"/>
  <c r="AN318" i="4"/>
  <c r="AR318" i="4"/>
  <c r="AO318" i="4"/>
  <c r="AS318" i="4"/>
  <c r="AP318" i="4"/>
  <c r="AQ316" i="4"/>
  <c r="AN316" i="4"/>
  <c r="AR316" i="4"/>
  <c r="AO316" i="4"/>
  <c r="AS316" i="4"/>
  <c r="AP316" i="4"/>
  <c r="AQ314" i="4"/>
  <c r="AN314" i="4"/>
  <c r="AR314" i="4"/>
  <c r="AO314" i="4"/>
  <c r="AS314" i="4"/>
  <c r="AP314" i="4"/>
  <c r="AO313" i="4"/>
  <c r="AS313" i="4"/>
  <c r="AP313" i="4"/>
  <c r="AQ313" i="4"/>
  <c r="AN313" i="4"/>
  <c r="AR313" i="4"/>
  <c r="AQ312" i="4"/>
  <c r="AN312" i="4"/>
  <c r="AR312" i="4"/>
  <c r="AO312" i="4"/>
  <c r="AS312" i="4"/>
  <c r="AP312" i="4"/>
  <c r="AO311" i="4"/>
  <c r="AS311" i="4"/>
  <c r="AP311" i="4"/>
  <c r="AQ311" i="4"/>
  <c r="AN311" i="4"/>
  <c r="AR311" i="4"/>
  <c r="AQ310" i="4"/>
  <c r="AN310" i="4"/>
  <c r="AR310" i="4"/>
  <c r="AO310" i="4"/>
  <c r="AS310" i="4"/>
  <c r="AP310" i="4"/>
  <c r="AO309" i="4"/>
  <c r="AS309" i="4"/>
  <c r="AP309" i="4"/>
  <c r="AQ309" i="4"/>
  <c r="AR309" i="4"/>
  <c r="AN309" i="4"/>
  <c r="AQ308" i="4"/>
  <c r="AN308" i="4"/>
  <c r="AR308" i="4"/>
  <c r="AO308" i="4"/>
  <c r="AS308" i="4"/>
  <c r="AP308" i="4"/>
  <c r="AO307" i="4"/>
  <c r="AS307" i="4"/>
  <c r="AP307" i="4"/>
  <c r="AQ307" i="4"/>
  <c r="AN307" i="4"/>
  <c r="AR307" i="4"/>
  <c r="AQ306" i="4"/>
  <c r="AN306" i="4"/>
  <c r="AR306" i="4"/>
  <c r="AO306" i="4"/>
  <c r="AS306" i="4"/>
  <c r="AP306" i="4"/>
  <c r="AO305" i="4"/>
  <c r="AS305" i="4"/>
  <c r="AP305" i="4"/>
  <c r="AQ305" i="4"/>
  <c r="AN305" i="4"/>
  <c r="AR305" i="4"/>
  <c r="AQ304" i="4"/>
  <c r="AN304" i="4"/>
  <c r="AR304" i="4"/>
  <c r="AO304" i="4"/>
  <c r="AS304" i="4"/>
  <c r="AP304" i="4"/>
  <c r="AO303" i="4"/>
  <c r="AS303" i="4"/>
  <c r="AP303" i="4"/>
  <c r="AQ303" i="4"/>
  <c r="AN303" i="4"/>
  <c r="AR303" i="4"/>
  <c r="AQ302" i="4"/>
  <c r="AN302" i="4"/>
  <c r="AR302" i="4"/>
  <c r="AO302" i="4"/>
  <c r="AS302" i="4"/>
  <c r="AP302" i="4"/>
  <c r="AO301" i="4"/>
  <c r="AS301" i="4"/>
  <c r="AP301" i="4"/>
  <c r="AQ301" i="4"/>
  <c r="AR301" i="4"/>
  <c r="AN301" i="4"/>
  <c r="AO299" i="4"/>
  <c r="AS299" i="4"/>
  <c r="AP299" i="4"/>
  <c r="AQ299" i="4"/>
  <c r="AN299" i="4"/>
  <c r="AR299" i="4"/>
  <c r="AQ298" i="4"/>
  <c r="AN298" i="4"/>
  <c r="AR298" i="4"/>
  <c r="AO298" i="4"/>
  <c r="AS298" i="4"/>
  <c r="AP298" i="4"/>
  <c r="AO297" i="4"/>
  <c r="AS297" i="4"/>
  <c r="AP297" i="4"/>
  <c r="AQ297" i="4"/>
  <c r="AN297" i="4"/>
  <c r="AR297" i="4"/>
  <c r="AQ296" i="4"/>
  <c r="AN296" i="4"/>
  <c r="AR296" i="4"/>
  <c r="AO296" i="4"/>
  <c r="AS296" i="4"/>
  <c r="AP296" i="4"/>
  <c r="AO295" i="4"/>
  <c r="AS295" i="4"/>
  <c r="AP295" i="4"/>
  <c r="AQ295" i="4"/>
  <c r="AN295" i="4"/>
  <c r="AR295" i="4"/>
  <c r="AQ294" i="4"/>
  <c r="AN294" i="4"/>
  <c r="AR294" i="4"/>
  <c r="AO294" i="4"/>
  <c r="AS294" i="4"/>
  <c r="AP294" i="4"/>
  <c r="AO293" i="4"/>
  <c r="AS293" i="4"/>
  <c r="AP293" i="4"/>
  <c r="AQ293" i="4"/>
  <c r="AR293" i="4"/>
  <c r="AN293" i="4"/>
  <c r="AQ292" i="4"/>
  <c r="AN292" i="4"/>
  <c r="AR292" i="4"/>
  <c r="AO292" i="4"/>
  <c r="AS292" i="4"/>
  <c r="AP292" i="4"/>
  <c r="AO291" i="4"/>
  <c r="AS291" i="4"/>
  <c r="AP291" i="4"/>
  <c r="AQ291" i="4"/>
  <c r="AN291" i="4"/>
  <c r="AR291" i="4"/>
  <c r="AQ290" i="4"/>
  <c r="AN290" i="4"/>
  <c r="AR290" i="4"/>
  <c r="AO290" i="4"/>
  <c r="AS290" i="4"/>
  <c r="AP290" i="4"/>
  <c r="AO289" i="4"/>
  <c r="AS289" i="4"/>
  <c r="AP289" i="4"/>
  <c r="AQ289" i="4"/>
  <c r="AN289" i="4"/>
  <c r="AR289" i="4"/>
  <c r="AQ288" i="4"/>
  <c r="AN288" i="4"/>
  <c r="AR288" i="4"/>
  <c r="AO288" i="4"/>
  <c r="AS288" i="4"/>
  <c r="AP288" i="4"/>
  <c r="AO287" i="4"/>
  <c r="AS287" i="4"/>
  <c r="AP287" i="4"/>
  <c r="AQ287" i="4"/>
  <c r="AN287" i="4"/>
  <c r="AR287" i="4"/>
  <c r="AQ286" i="4"/>
  <c r="AN286" i="4"/>
  <c r="AR286" i="4"/>
  <c r="AO286" i="4"/>
  <c r="AS286" i="4"/>
  <c r="AP286" i="4"/>
  <c r="AO285" i="4"/>
  <c r="AS285" i="4"/>
  <c r="AP285" i="4"/>
  <c r="AQ285" i="4"/>
  <c r="AR285" i="4"/>
  <c r="AN285" i="4"/>
  <c r="AQ284" i="4"/>
  <c r="AN284" i="4"/>
  <c r="AR284" i="4"/>
  <c r="AO284" i="4"/>
  <c r="AS284" i="4"/>
  <c r="AP284" i="4"/>
  <c r="AO283" i="4"/>
  <c r="AS283" i="4"/>
  <c r="AP283" i="4"/>
  <c r="AQ283" i="4"/>
  <c r="AN283" i="4"/>
  <c r="AR283" i="4"/>
  <c r="AQ282" i="4"/>
  <c r="AN282" i="4"/>
  <c r="AR282" i="4"/>
  <c r="AO282" i="4"/>
  <c r="AS282" i="4"/>
  <c r="AP282" i="4"/>
  <c r="AO281" i="4"/>
  <c r="AS281" i="4"/>
  <c r="AP281" i="4"/>
  <c r="AQ281" i="4"/>
  <c r="AN281" i="4"/>
  <c r="AR281" i="4"/>
  <c r="AQ280" i="4"/>
  <c r="AN280" i="4"/>
  <c r="AR280" i="4"/>
  <c r="AO280" i="4"/>
  <c r="AS280" i="4"/>
  <c r="AP280" i="4"/>
  <c r="AO279" i="4"/>
  <c r="AS279" i="4"/>
  <c r="AP279" i="4"/>
  <c r="AQ279" i="4"/>
  <c r="AN279" i="4"/>
  <c r="AR279" i="4"/>
  <c r="AQ278" i="4"/>
  <c r="AN278" i="4"/>
  <c r="AR278" i="4"/>
  <c r="AO278" i="4"/>
  <c r="AS278" i="4"/>
  <c r="AP278" i="4"/>
  <c r="AO277" i="4"/>
  <c r="AS277" i="4"/>
  <c r="AP277" i="4"/>
  <c r="AQ277" i="4"/>
  <c r="AR277" i="4"/>
  <c r="AN277" i="4"/>
  <c r="AQ276" i="4"/>
  <c r="AN276" i="4"/>
  <c r="AR276" i="4"/>
  <c r="AO276" i="4"/>
  <c r="AS276" i="4"/>
  <c r="AP276" i="4"/>
  <c r="AO275" i="4"/>
  <c r="AS275" i="4"/>
  <c r="AP275" i="4"/>
  <c r="AQ275" i="4"/>
  <c r="AN275" i="4"/>
  <c r="AR275" i="4"/>
  <c r="AQ274" i="4"/>
  <c r="AN274" i="4"/>
  <c r="AR274" i="4"/>
  <c r="AO274" i="4"/>
  <c r="AS274" i="4"/>
  <c r="AP274" i="4"/>
  <c r="AO273" i="4"/>
  <c r="AS273" i="4"/>
  <c r="AP273" i="4"/>
  <c r="AQ273" i="4"/>
  <c r="AN273" i="4"/>
  <c r="AR273" i="4"/>
  <c r="AQ272" i="4"/>
  <c r="AN272" i="4"/>
  <c r="AR272" i="4"/>
  <c r="AO272" i="4"/>
  <c r="AS272" i="4"/>
  <c r="AP272" i="4"/>
  <c r="AO271" i="4"/>
  <c r="AS271" i="4"/>
  <c r="AP271" i="4"/>
  <c r="AQ271" i="4"/>
  <c r="AN271" i="4"/>
  <c r="AR271" i="4"/>
  <c r="AQ270" i="4"/>
  <c r="AN270" i="4"/>
  <c r="AR270" i="4"/>
  <c r="AO270" i="4"/>
  <c r="AS270" i="4"/>
  <c r="AP270" i="4"/>
  <c r="AO269" i="4"/>
  <c r="AS269" i="4"/>
  <c r="AP269" i="4"/>
  <c r="AQ269" i="4"/>
  <c r="AR269" i="4"/>
  <c r="AN269" i="4"/>
  <c r="AQ268" i="4"/>
  <c r="AN268" i="4"/>
  <c r="AR268" i="4"/>
  <c r="AO268" i="4"/>
  <c r="AS268" i="4"/>
  <c r="AP268" i="4"/>
  <c r="AO267" i="4"/>
  <c r="AS267" i="4"/>
  <c r="AP267" i="4"/>
  <c r="AQ267" i="4"/>
  <c r="AN267" i="4"/>
  <c r="AR267" i="4"/>
  <c r="AQ266" i="4"/>
  <c r="AN266" i="4"/>
  <c r="AR266" i="4"/>
  <c r="AO266" i="4"/>
  <c r="AS266" i="4"/>
  <c r="AP266" i="4"/>
  <c r="AO265" i="4"/>
  <c r="AS265" i="4"/>
  <c r="AP265" i="4"/>
  <c r="AQ265" i="4"/>
  <c r="AN265" i="4"/>
  <c r="AR265" i="4"/>
  <c r="AQ264" i="4"/>
  <c r="AN264" i="4"/>
  <c r="AR264" i="4"/>
  <c r="AO264" i="4"/>
  <c r="AS264" i="4"/>
  <c r="AP264" i="4"/>
  <c r="AO263" i="4"/>
  <c r="AS263" i="4"/>
  <c r="AP263" i="4"/>
  <c r="AQ263" i="4"/>
  <c r="AN263" i="4"/>
  <c r="AR263" i="4"/>
  <c r="AQ262" i="4"/>
  <c r="AN262" i="4"/>
  <c r="AR262" i="4"/>
  <c r="AO262" i="4"/>
  <c r="AS262" i="4"/>
  <c r="AP262" i="4"/>
  <c r="AN261" i="4"/>
  <c r="AP261" i="4"/>
  <c r="AS261" i="4"/>
  <c r="AO261" i="4"/>
  <c r="AQ261" i="4"/>
  <c r="AR261" i="4"/>
  <c r="AP260" i="4"/>
  <c r="AN260" i="4"/>
  <c r="AR260" i="4"/>
  <c r="AS260" i="4"/>
  <c r="AO260" i="4"/>
  <c r="AQ260" i="4"/>
  <c r="AN259" i="4"/>
  <c r="AR259" i="4"/>
  <c r="AP259" i="4"/>
  <c r="AQ259" i="4"/>
  <c r="AS259" i="4"/>
  <c r="AO259" i="4"/>
  <c r="AP258" i="4"/>
  <c r="AN258" i="4"/>
  <c r="AR258" i="4"/>
  <c r="AO258" i="4"/>
  <c r="AQ258" i="4"/>
  <c r="AS258" i="4"/>
  <c r="AN257" i="4"/>
  <c r="AR257" i="4"/>
  <c r="AP257" i="4"/>
  <c r="AO257" i="4"/>
  <c r="AQ257" i="4"/>
  <c r="AS257" i="4"/>
  <c r="AP256" i="4"/>
  <c r="AN256" i="4"/>
  <c r="AR256" i="4"/>
  <c r="AS256" i="4"/>
  <c r="AO256" i="4"/>
  <c r="AQ256" i="4"/>
  <c r="AN255" i="4"/>
  <c r="AR255" i="4"/>
  <c r="AO255" i="4"/>
  <c r="AP255" i="4"/>
  <c r="AQ255" i="4"/>
  <c r="AS255" i="4"/>
  <c r="AP254" i="4"/>
  <c r="AQ254" i="4"/>
  <c r="AN254" i="4"/>
  <c r="AR254" i="4"/>
  <c r="AO254" i="4"/>
  <c r="AS254" i="4"/>
  <c r="AN253" i="4"/>
  <c r="AR253" i="4"/>
  <c r="AO253" i="4"/>
  <c r="AS253" i="4"/>
  <c r="AP253" i="4"/>
  <c r="AQ253" i="4"/>
  <c r="AP252" i="4"/>
  <c r="AQ252" i="4"/>
  <c r="AN252" i="4"/>
  <c r="AR252" i="4"/>
  <c r="AS252" i="4"/>
  <c r="AO252" i="4"/>
  <c r="AN251" i="4"/>
  <c r="AR251" i="4"/>
  <c r="AO251" i="4"/>
  <c r="AS251" i="4"/>
  <c r="AP251" i="4"/>
  <c r="AQ251" i="4"/>
  <c r="AP250" i="4"/>
  <c r="AQ250" i="4"/>
  <c r="AN250" i="4"/>
  <c r="AR250" i="4"/>
  <c r="AO250" i="4"/>
  <c r="AS250" i="4"/>
  <c r="AN249" i="4"/>
  <c r="AR249" i="4"/>
  <c r="AO249" i="4"/>
  <c r="AS249" i="4"/>
  <c r="AP249" i="4"/>
  <c r="AQ249" i="4"/>
  <c r="AP248" i="4"/>
  <c r="AQ248" i="4"/>
  <c r="AN248" i="4"/>
  <c r="AR248" i="4"/>
  <c r="AO248" i="4"/>
  <c r="AS248" i="4"/>
  <c r="AN247" i="4"/>
  <c r="AR247" i="4"/>
  <c r="AO247" i="4"/>
  <c r="AS247" i="4"/>
  <c r="AP247" i="4"/>
  <c r="AQ247" i="4"/>
  <c r="AP246" i="4"/>
  <c r="AQ246" i="4"/>
  <c r="AN246" i="4"/>
  <c r="AR246" i="4"/>
  <c r="AO246" i="4"/>
  <c r="AS246" i="4"/>
  <c r="AN245" i="4"/>
  <c r="AR245" i="4"/>
  <c r="AO245" i="4"/>
  <c r="AS245" i="4"/>
  <c r="AP245" i="4"/>
  <c r="AQ245" i="4"/>
  <c r="AP244" i="4"/>
  <c r="AQ244" i="4"/>
  <c r="AN244" i="4"/>
  <c r="AR244" i="4"/>
  <c r="AS244" i="4"/>
  <c r="AO244" i="4"/>
  <c r="AN243" i="4"/>
  <c r="AR243" i="4"/>
  <c r="AO243" i="4"/>
  <c r="AS243" i="4"/>
  <c r="AP243" i="4"/>
  <c r="AQ243" i="4"/>
  <c r="AP242" i="4"/>
  <c r="AQ242" i="4"/>
  <c r="AN242" i="4"/>
  <c r="AR242" i="4"/>
  <c r="AO242" i="4"/>
  <c r="AS242" i="4"/>
  <c r="AN241" i="4"/>
  <c r="AR241" i="4"/>
  <c r="AO241" i="4"/>
  <c r="AS241" i="4"/>
  <c r="AP241" i="4"/>
  <c r="AQ241" i="4"/>
  <c r="AP240" i="4"/>
  <c r="AQ240" i="4"/>
  <c r="AN240" i="4"/>
  <c r="AR240" i="4"/>
  <c r="AO240" i="4"/>
  <c r="AS240" i="4"/>
  <c r="AN239" i="4"/>
  <c r="AR239" i="4"/>
  <c r="AO239" i="4"/>
  <c r="AS239" i="4"/>
  <c r="AP239" i="4"/>
  <c r="AQ239" i="4"/>
  <c r="AP238" i="4"/>
  <c r="AQ238" i="4"/>
  <c r="AN238" i="4"/>
  <c r="AR238" i="4"/>
  <c r="AO238" i="4"/>
  <c r="AS238" i="4"/>
  <c r="AN237" i="4"/>
  <c r="AR237" i="4"/>
  <c r="AO237" i="4"/>
  <c r="AS237" i="4"/>
  <c r="AP237" i="4"/>
  <c r="AQ237" i="4"/>
  <c r="AP236" i="4"/>
  <c r="AQ236" i="4"/>
  <c r="AN236" i="4"/>
  <c r="AR236" i="4"/>
  <c r="AS236" i="4"/>
  <c r="AO236" i="4"/>
  <c r="AN235" i="4"/>
  <c r="AR235" i="4"/>
  <c r="AO235" i="4"/>
  <c r="AS235" i="4"/>
  <c r="AP235" i="4"/>
  <c r="AQ235" i="4"/>
  <c r="AP234" i="4"/>
  <c r="AQ234" i="4"/>
  <c r="AN234" i="4"/>
  <c r="AR234" i="4"/>
  <c r="AO234" i="4"/>
  <c r="AS234" i="4"/>
  <c r="AN233" i="4"/>
  <c r="AR233" i="4"/>
  <c r="AO233" i="4"/>
  <c r="AS233" i="4"/>
  <c r="AP233" i="4"/>
  <c r="AQ233" i="4"/>
  <c r="AP232" i="4"/>
  <c r="AQ232" i="4"/>
  <c r="AN232" i="4"/>
  <c r="AR232" i="4"/>
  <c r="AO232" i="4"/>
  <c r="AS232" i="4"/>
  <c r="AN231" i="4"/>
  <c r="AR231" i="4"/>
  <c r="AO231" i="4"/>
  <c r="AS231" i="4"/>
  <c r="AP231" i="4"/>
  <c r="AQ231" i="4"/>
  <c r="AP230" i="4"/>
  <c r="AQ230" i="4"/>
  <c r="AN230" i="4"/>
  <c r="AR230" i="4"/>
  <c r="AO230" i="4"/>
  <c r="AS230" i="4"/>
  <c r="AN229" i="4"/>
  <c r="AR229" i="4"/>
  <c r="AO229" i="4"/>
  <c r="AS229" i="4"/>
  <c r="AP229" i="4"/>
  <c r="AQ229" i="4"/>
  <c r="AP228" i="4"/>
  <c r="AQ228" i="4"/>
  <c r="AN228" i="4"/>
  <c r="AR228" i="4"/>
  <c r="AS228" i="4"/>
  <c r="AO228" i="4"/>
  <c r="AN227" i="4"/>
  <c r="AR227" i="4"/>
  <c r="AO227" i="4"/>
  <c r="AS227" i="4"/>
  <c r="AP227" i="4"/>
  <c r="AQ227" i="4"/>
  <c r="AP226" i="4"/>
  <c r="AQ226" i="4"/>
  <c r="AN226" i="4"/>
  <c r="AR226" i="4"/>
  <c r="AO226" i="4"/>
  <c r="AS226" i="4"/>
  <c r="AN225" i="4"/>
  <c r="AR225" i="4"/>
  <c r="AO225" i="4"/>
  <c r="AS225" i="4"/>
  <c r="AP225" i="4"/>
  <c r="AQ225" i="4"/>
  <c r="AP224" i="4"/>
  <c r="AQ224" i="4"/>
  <c r="AN224" i="4"/>
  <c r="AR224" i="4"/>
  <c r="AO224" i="4"/>
  <c r="AS224" i="4"/>
  <c r="AN223" i="4"/>
  <c r="AR223" i="4"/>
  <c r="AO223" i="4"/>
  <c r="AS223" i="4"/>
  <c r="AP223" i="4"/>
  <c r="AQ223" i="4"/>
  <c r="AP222" i="4"/>
  <c r="AQ222" i="4"/>
  <c r="AN222" i="4"/>
  <c r="AR222" i="4"/>
  <c r="AO222" i="4"/>
  <c r="AS222" i="4"/>
  <c r="AN221" i="4"/>
  <c r="AR221" i="4"/>
  <c r="AO221" i="4"/>
  <c r="AS221" i="4"/>
  <c r="AP221" i="4"/>
  <c r="AQ221" i="4"/>
  <c r="AP220" i="4"/>
  <c r="AQ220" i="4"/>
  <c r="AN220" i="4"/>
  <c r="AR220" i="4"/>
  <c r="AS220" i="4"/>
  <c r="AO220" i="4"/>
  <c r="AN219" i="4"/>
  <c r="AR219" i="4"/>
  <c r="AO219" i="4"/>
  <c r="AS219" i="4"/>
  <c r="AP219" i="4"/>
  <c r="AQ219" i="4"/>
  <c r="AP218" i="4"/>
  <c r="AQ218" i="4"/>
  <c r="AN218" i="4"/>
  <c r="AR218" i="4"/>
  <c r="AO218" i="4"/>
  <c r="AS218" i="4"/>
  <c r="AN217" i="4"/>
  <c r="AR217" i="4"/>
  <c r="AO217" i="4"/>
  <c r="AS217" i="4"/>
  <c r="AP217" i="4"/>
  <c r="AQ217" i="4"/>
  <c r="AP216" i="4"/>
  <c r="AQ216" i="4"/>
  <c r="AN216" i="4"/>
  <c r="AR216" i="4"/>
  <c r="AO216" i="4"/>
  <c r="AS216" i="4"/>
  <c r="AN215" i="4"/>
  <c r="AR215" i="4"/>
  <c r="AO215" i="4"/>
  <c r="AS215" i="4"/>
  <c r="AP215" i="4"/>
  <c r="AQ215" i="4"/>
  <c r="AP214" i="4"/>
  <c r="AQ214" i="4"/>
  <c r="AN214" i="4"/>
  <c r="AR214" i="4"/>
  <c r="AO214" i="4"/>
  <c r="AS214" i="4"/>
  <c r="AN213" i="4"/>
  <c r="AR213" i="4"/>
  <c r="AO213" i="4"/>
  <c r="AS213" i="4"/>
  <c r="AP213" i="4"/>
  <c r="AQ213" i="4"/>
  <c r="AP212" i="4"/>
  <c r="AQ212" i="4"/>
  <c r="AN212" i="4"/>
  <c r="AR212" i="4"/>
  <c r="AS212" i="4"/>
  <c r="AO212" i="4"/>
  <c r="AN211" i="4"/>
  <c r="AR211" i="4"/>
  <c r="AO211" i="4"/>
  <c r="AS211" i="4"/>
  <c r="AP211" i="4"/>
  <c r="AQ211" i="4"/>
  <c r="AP210" i="4"/>
  <c r="AQ210" i="4"/>
  <c r="AN210" i="4"/>
  <c r="AR210" i="4"/>
  <c r="AO210" i="4"/>
  <c r="AS210" i="4"/>
  <c r="AN209" i="4"/>
  <c r="AR209" i="4"/>
  <c r="AO209" i="4"/>
  <c r="AS209" i="4"/>
  <c r="AP209" i="4"/>
  <c r="AQ209" i="4"/>
  <c r="AP208" i="4"/>
  <c r="AQ208" i="4"/>
  <c r="AN208" i="4"/>
  <c r="AR208" i="4"/>
  <c r="AO208" i="4"/>
  <c r="AS208" i="4"/>
  <c r="AN207" i="4"/>
  <c r="AR207" i="4"/>
  <c r="AO207" i="4"/>
  <c r="AS207" i="4"/>
  <c r="AP207" i="4"/>
  <c r="AQ207" i="4"/>
  <c r="AP206" i="4"/>
  <c r="AQ206" i="4"/>
  <c r="AN206" i="4"/>
  <c r="AR206" i="4"/>
  <c r="AO206" i="4"/>
  <c r="AS206" i="4"/>
  <c r="AN205" i="4"/>
  <c r="AR205" i="4"/>
  <c r="AO205" i="4"/>
  <c r="AS205" i="4"/>
  <c r="AP205" i="4"/>
  <c r="AQ205" i="4"/>
  <c r="AP204" i="4"/>
  <c r="AQ204" i="4"/>
  <c r="AN204" i="4"/>
  <c r="AR204" i="4"/>
  <c r="AS204" i="4"/>
  <c r="AO204" i="4"/>
  <c r="AN203" i="4"/>
  <c r="AR203" i="4"/>
  <c r="AO203" i="4"/>
  <c r="AS203" i="4"/>
  <c r="AP203" i="4"/>
  <c r="AQ203" i="4"/>
  <c r="AP202" i="4"/>
  <c r="AQ202" i="4"/>
  <c r="AN202" i="4"/>
  <c r="AR202" i="4"/>
  <c r="AO202" i="4"/>
  <c r="AS202" i="4"/>
  <c r="AN201" i="4"/>
  <c r="AR201" i="4"/>
  <c r="AO201" i="4"/>
  <c r="AS201" i="4"/>
  <c r="AP201" i="4"/>
  <c r="AQ201" i="4"/>
  <c r="AP200" i="4"/>
  <c r="AQ200" i="4"/>
  <c r="AN200" i="4"/>
  <c r="AR200" i="4"/>
  <c r="AO200" i="4"/>
  <c r="AS200" i="4"/>
  <c r="AN199" i="4"/>
  <c r="AR199" i="4"/>
  <c r="AO199" i="4"/>
  <c r="AS199" i="4"/>
  <c r="AP199" i="4"/>
  <c r="AQ199" i="4"/>
  <c r="AP198" i="4"/>
  <c r="AQ198" i="4"/>
  <c r="AN198" i="4"/>
  <c r="AR198" i="4"/>
  <c r="AO198" i="4"/>
  <c r="AS198" i="4"/>
  <c r="AN197" i="4"/>
  <c r="AR197" i="4"/>
  <c r="AO197" i="4"/>
  <c r="AS197" i="4"/>
  <c r="AP197" i="4"/>
  <c r="AQ197" i="4"/>
  <c r="AP196" i="4"/>
  <c r="AQ196" i="4"/>
  <c r="AN196" i="4"/>
  <c r="AR196" i="4"/>
  <c r="AS196" i="4"/>
  <c r="AO196" i="4"/>
  <c r="AN195" i="4"/>
  <c r="AR195" i="4"/>
  <c r="AO195" i="4"/>
  <c r="AS195" i="4"/>
  <c r="AP195" i="4"/>
  <c r="AQ195" i="4"/>
  <c r="AP194" i="4"/>
  <c r="AQ194" i="4"/>
  <c r="AN194" i="4"/>
  <c r="AR194" i="4"/>
  <c r="AO194" i="4"/>
  <c r="AS194" i="4"/>
  <c r="AN193" i="4"/>
  <c r="AR193" i="4"/>
  <c r="AO193" i="4"/>
  <c r="AS193" i="4"/>
  <c r="AP193" i="4"/>
  <c r="AQ193" i="4"/>
  <c r="AP192" i="4"/>
  <c r="AQ192" i="4"/>
  <c r="AN192" i="4"/>
  <c r="AR192" i="4"/>
  <c r="AO192" i="4"/>
  <c r="AS192" i="4"/>
  <c r="AN191" i="4"/>
  <c r="AR191" i="4"/>
  <c r="AO191" i="4"/>
  <c r="AS191" i="4"/>
  <c r="AP191" i="4"/>
  <c r="AQ191" i="4"/>
  <c r="AP190" i="4"/>
  <c r="AQ190" i="4"/>
  <c r="AN190" i="4"/>
  <c r="AR190" i="4"/>
  <c r="AO190" i="4"/>
  <c r="AS190" i="4"/>
  <c r="AN189" i="4"/>
  <c r="AR189" i="4"/>
  <c r="AO189" i="4"/>
  <c r="AS189" i="4"/>
  <c r="AP189" i="4"/>
  <c r="AQ189" i="4"/>
  <c r="AP188" i="4"/>
  <c r="AQ188" i="4"/>
  <c r="AN188" i="4"/>
  <c r="AR188" i="4"/>
  <c r="AS188" i="4"/>
  <c r="AO188" i="4"/>
  <c r="AN187" i="4"/>
  <c r="AR187" i="4"/>
  <c r="AO187" i="4"/>
  <c r="AS187" i="4"/>
  <c r="AP187" i="4"/>
  <c r="AQ187" i="4"/>
  <c r="AP186" i="4"/>
  <c r="AQ186" i="4"/>
  <c r="AN186" i="4"/>
  <c r="AR186" i="4"/>
  <c r="AO186" i="4"/>
  <c r="AS186" i="4"/>
  <c r="AN185" i="4"/>
  <c r="AR185" i="4"/>
  <c r="AO185" i="4"/>
  <c r="AS185" i="4"/>
  <c r="AP185" i="4"/>
  <c r="AQ185" i="4"/>
  <c r="AP184" i="4"/>
  <c r="AQ184" i="4"/>
  <c r="AN184" i="4"/>
  <c r="AR184" i="4"/>
  <c r="AO184" i="4"/>
  <c r="AS184" i="4"/>
  <c r="AN183" i="4"/>
  <c r="AR183" i="4"/>
  <c r="AO183" i="4"/>
  <c r="AS183" i="4"/>
  <c r="AP183" i="4"/>
  <c r="AQ183" i="4"/>
  <c r="AP182" i="4"/>
  <c r="AQ182" i="4"/>
  <c r="AN182" i="4"/>
  <c r="AR182" i="4"/>
  <c r="AO182" i="4"/>
  <c r="AS182" i="4"/>
  <c r="AN181" i="4"/>
  <c r="AR181" i="4"/>
  <c r="AO181" i="4"/>
  <c r="AS181" i="4"/>
  <c r="AP181" i="4"/>
  <c r="AQ181" i="4"/>
  <c r="AP180" i="4"/>
  <c r="AQ180" i="4"/>
  <c r="AN180" i="4"/>
  <c r="AR180" i="4"/>
  <c r="AS180" i="4"/>
  <c r="AO180" i="4"/>
  <c r="AN179" i="4"/>
  <c r="AR179" i="4"/>
  <c r="AO179" i="4"/>
  <c r="AS179" i="4"/>
  <c r="AP179" i="4"/>
  <c r="AQ179" i="4"/>
  <c r="AP178" i="4"/>
  <c r="AQ178" i="4"/>
  <c r="AN178" i="4"/>
  <c r="AR178" i="4"/>
  <c r="AO178" i="4"/>
  <c r="AS178" i="4"/>
  <c r="AN177" i="4"/>
  <c r="AR177" i="4"/>
  <c r="AO177" i="4"/>
  <c r="AS177" i="4"/>
  <c r="AP177" i="4"/>
  <c r="AQ177" i="4"/>
  <c r="AP176" i="4"/>
  <c r="AQ176" i="4"/>
  <c r="AN176" i="4"/>
  <c r="AR176" i="4"/>
  <c r="AO176" i="4"/>
  <c r="AS176" i="4"/>
  <c r="AN175" i="4"/>
  <c r="AR175" i="4"/>
  <c r="AO175" i="4"/>
  <c r="AS175" i="4"/>
  <c r="AP175" i="4"/>
  <c r="AQ175" i="4"/>
  <c r="AP174" i="4"/>
  <c r="AQ174" i="4"/>
  <c r="AN174" i="4"/>
  <c r="AR174" i="4"/>
  <c r="AO174" i="4"/>
  <c r="AS174" i="4"/>
  <c r="AN173" i="4"/>
  <c r="AR173" i="4"/>
  <c r="AO173" i="4"/>
  <c r="AS173" i="4"/>
  <c r="AP173" i="4"/>
  <c r="AQ173" i="4"/>
  <c r="AP172" i="4"/>
  <c r="AQ172" i="4"/>
  <c r="AN172" i="4"/>
  <c r="AR172" i="4"/>
  <c r="AS172" i="4"/>
  <c r="AO172" i="4"/>
  <c r="AN171" i="4"/>
  <c r="AR171" i="4"/>
  <c r="AO171" i="4"/>
  <c r="AS171" i="4"/>
  <c r="AP171" i="4"/>
  <c r="AQ171" i="4"/>
  <c r="AP170" i="4"/>
  <c r="AQ170" i="4"/>
  <c r="AN170" i="4"/>
  <c r="AR170" i="4"/>
  <c r="AO170" i="4"/>
  <c r="AS170" i="4"/>
  <c r="AN169" i="4"/>
  <c r="AR169" i="4"/>
  <c r="AO169" i="4"/>
  <c r="AS169" i="4"/>
  <c r="AP169" i="4"/>
  <c r="AQ169" i="4"/>
  <c r="AP168" i="4"/>
  <c r="AQ168" i="4"/>
  <c r="AN168" i="4"/>
  <c r="AR168" i="4"/>
  <c r="AO168" i="4"/>
  <c r="AS168" i="4"/>
  <c r="AP167" i="4"/>
  <c r="AN167" i="4"/>
  <c r="AR167" i="4"/>
  <c r="AS167" i="4"/>
  <c r="AO167" i="4"/>
  <c r="AQ167" i="4"/>
  <c r="AN166" i="4"/>
  <c r="AR166" i="4"/>
  <c r="AP166" i="4"/>
  <c r="AQ166" i="4"/>
  <c r="AS166" i="4"/>
  <c r="AO166" i="4"/>
  <c r="AP165" i="4"/>
  <c r="AN165" i="4"/>
  <c r="AR165" i="4"/>
  <c r="AO165" i="4"/>
  <c r="AQ165" i="4"/>
  <c r="AS165" i="4"/>
  <c r="AN164" i="4"/>
  <c r="AR164" i="4"/>
  <c r="AP164" i="4"/>
  <c r="AO164" i="4"/>
  <c r="AQ164" i="4"/>
  <c r="AS164" i="4"/>
  <c r="AP163" i="4"/>
  <c r="AN163" i="4"/>
  <c r="AR163" i="4"/>
  <c r="AS163" i="4"/>
  <c r="AO163" i="4"/>
  <c r="AQ163" i="4"/>
  <c r="AN162" i="4"/>
  <c r="AR162" i="4"/>
  <c r="AP162" i="4"/>
  <c r="AQ162" i="4"/>
  <c r="AS162" i="4"/>
  <c r="AO162" i="4"/>
  <c r="AP161" i="4"/>
  <c r="AN161" i="4"/>
  <c r="AR161" i="4"/>
  <c r="AO161" i="4"/>
  <c r="AQ161" i="4"/>
  <c r="AS161" i="4"/>
  <c r="AN160" i="4"/>
  <c r="AR160" i="4"/>
  <c r="AP160" i="4"/>
  <c r="AO160" i="4"/>
  <c r="AQ160" i="4"/>
  <c r="AS160" i="4"/>
  <c r="AP159" i="4"/>
  <c r="AN159" i="4"/>
  <c r="AR159" i="4"/>
  <c r="AS159" i="4"/>
  <c r="AO159" i="4"/>
  <c r="AQ159" i="4"/>
  <c r="AN158" i="4"/>
  <c r="AR158" i="4"/>
  <c r="AP158" i="4"/>
  <c r="AQ158" i="4"/>
  <c r="AS158" i="4"/>
  <c r="AO158" i="4"/>
  <c r="AP157" i="4"/>
  <c r="AN157" i="4"/>
  <c r="AR157" i="4"/>
  <c r="AO157" i="4"/>
  <c r="AQ157" i="4"/>
  <c r="AS157" i="4"/>
  <c r="AN156" i="4"/>
  <c r="AR156" i="4"/>
  <c r="AO156" i="4"/>
  <c r="AS156" i="4"/>
  <c r="AP156" i="4"/>
  <c r="AQ156" i="4"/>
  <c r="AP155" i="4"/>
  <c r="AQ155" i="4"/>
  <c r="AN155" i="4"/>
  <c r="AR155" i="4"/>
  <c r="AO155" i="4"/>
  <c r="AS155" i="4"/>
  <c r="AN154" i="4"/>
  <c r="AR154" i="4"/>
  <c r="AO154" i="4"/>
  <c r="AS154" i="4"/>
  <c r="AP154" i="4"/>
  <c r="AQ154" i="4"/>
  <c r="AP153" i="4"/>
  <c r="AQ153" i="4"/>
  <c r="AN153" i="4"/>
  <c r="AR153" i="4"/>
  <c r="AO153" i="4"/>
  <c r="AS153" i="4"/>
  <c r="AN152" i="4"/>
  <c r="AR152" i="4"/>
  <c r="AO152" i="4"/>
  <c r="AS152" i="4"/>
  <c r="AP152" i="4"/>
  <c r="AQ152" i="4"/>
  <c r="AP151" i="4"/>
  <c r="AQ151" i="4"/>
  <c r="AN151" i="4"/>
  <c r="AR151" i="4"/>
  <c r="AS151" i="4"/>
  <c r="AO151" i="4"/>
  <c r="AN150" i="4"/>
  <c r="AR150" i="4"/>
  <c r="AO150" i="4"/>
  <c r="AS150" i="4"/>
  <c r="AP150" i="4"/>
  <c r="AQ150" i="4"/>
  <c r="AP149" i="4"/>
  <c r="AQ149" i="4"/>
  <c r="AN149" i="4"/>
  <c r="AR149" i="4"/>
  <c r="AO149" i="4"/>
  <c r="AS149" i="4"/>
  <c r="AN148" i="4"/>
  <c r="AR148" i="4"/>
  <c r="AO148" i="4"/>
  <c r="AS148" i="4"/>
  <c r="AP148" i="4"/>
  <c r="AQ148" i="4"/>
  <c r="AP147" i="4"/>
  <c r="AQ147" i="4"/>
  <c r="AN147" i="4"/>
  <c r="AR147" i="4"/>
  <c r="AO147" i="4"/>
  <c r="AS147" i="4"/>
  <c r="AQ146" i="4"/>
  <c r="AR146" i="4"/>
  <c r="AN146" i="4"/>
  <c r="AS146" i="4"/>
  <c r="AO146" i="4"/>
  <c r="AP146" i="4"/>
  <c r="AO145" i="4"/>
  <c r="AS145" i="4"/>
  <c r="AR145" i="4"/>
  <c r="AN145" i="4"/>
  <c r="AP145" i="4"/>
  <c r="AQ145" i="4"/>
  <c r="AQ144" i="4"/>
  <c r="AN144" i="4"/>
  <c r="AS144" i="4"/>
  <c r="AO144" i="4"/>
  <c r="AP144" i="4"/>
  <c r="AR144" i="4"/>
  <c r="AO143" i="4"/>
  <c r="AS143" i="4"/>
  <c r="AN143" i="4"/>
  <c r="AP143" i="4"/>
  <c r="AQ143" i="4"/>
  <c r="AR143" i="4"/>
  <c r="AQ142" i="4"/>
  <c r="AO142" i="4"/>
  <c r="AP142" i="4"/>
  <c r="AR142" i="4"/>
  <c r="AS142" i="4"/>
  <c r="AN142" i="4"/>
  <c r="AO141" i="4"/>
  <c r="AS141" i="4"/>
  <c r="AP141" i="4"/>
  <c r="AQ141" i="4"/>
  <c r="AR141" i="4"/>
  <c r="AN141" i="4"/>
  <c r="AQ140" i="4"/>
  <c r="AP140" i="4"/>
  <c r="AR140" i="4"/>
  <c r="AN140" i="4"/>
  <c r="AS140" i="4"/>
  <c r="AO140" i="4"/>
  <c r="AO139" i="4"/>
  <c r="AS139" i="4"/>
  <c r="AQ139" i="4"/>
  <c r="AR139" i="4"/>
  <c r="AN139" i="4"/>
  <c r="AP139" i="4"/>
  <c r="AQ138" i="4"/>
  <c r="AR138" i="4"/>
  <c r="AN138" i="4"/>
  <c r="AS138" i="4"/>
  <c r="AO138" i="4"/>
  <c r="AP138" i="4"/>
  <c r="AO137" i="4"/>
  <c r="AS137" i="4"/>
  <c r="AR137" i="4"/>
  <c r="AN137" i="4"/>
  <c r="AP137" i="4"/>
  <c r="AQ137" i="4"/>
  <c r="AQ136" i="4"/>
  <c r="AN136" i="4"/>
  <c r="AS136" i="4"/>
  <c r="AO136" i="4"/>
  <c r="AP136" i="4"/>
  <c r="AR136" i="4"/>
  <c r="AO135" i="4"/>
  <c r="AS135" i="4"/>
  <c r="AN135" i="4"/>
  <c r="AP135" i="4"/>
  <c r="AQ135" i="4"/>
  <c r="AR135" i="4"/>
  <c r="AQ134" i="4"/>
  <c r="AO134" i="4"/>
  <c r="AP134" i="4"/>
  <c r="AR134" i="4"/>
  <c r="AN134" i="4"/>
  <c r="AS134" i="4"/>
  <c r="AO133" i="4"/>
  <c r="AS133" i="4"/>
  <c r="AP133" i="4"/>
  <c r="AQ133" i="4"/>
  <c r="AR133" i="4"/>
  <c r="AN133" i="4"/>
  <c r="AQ132" i="4"/>
  <c r="AP132" i="4"/>
  <c r="AR132" i="4"/>
  <c r="AN132" i="4"/>
  <c r="AS132" i="4"/>
  <c r="AO132" i="4"/>
  <c r="AO131" i="4"/>
  <c r="AS131" i="4"/>
  <c r="AQ131" i="4"/>
  <c r="AR131" i="4"/>
  <c r="AN131" i="4"/>
  <c r="AP131" i="4"/>
  <c r="AQ130" i="4"/>
  <c r="AR130" i="4"/>
  <c r="AN130" i="4"/>
  <c r="AS130" i="4"/>
  <c r="AO130" i="4"/>
  <c r="AP130" i="4"/>
  <c r="AO129" i="4"/>
  <c r="AS129" i="4"/>
  <c r="AR129" i="4"/>
  <c r="AN129" i="4"/>
  <c r="AP129" i="4"/>
  <c r="AQ129" i="4"/>
  <c r="AQ128" i="4"/>
  <c r="AN128" i="4"/>
  <c r="AS128" i="4"/>
  <c r="AO128" i="4"/>
  <c r="AP128" i="4"/>
  <c r="AR128" i="4"/>
  <c r="AO127" i="4"/>
  <c r="AS127" i="4"/>
  <c r="AN127" i="4"/>
  <c r="AP127" i="4"/>
  <c r="AQ127" i="4"/>
  <c r="AR127" i="4"/>
  <c r="AQ126" i="4"/>
  <c r="AO126" i="4"/>
  <c r="AP126" i="4"/>
  <c r="AR126" i="4"/>
  <c r="AN126" i="4"/>
  <c r="AS126" i="4"/>
  <c r="AO125" i="4"/>
  <c r="AS125" i="4"/>
  <c r="AP125" i="4"/>
  <c r="AQ125" i="4"/>
  <c r="AR125" i="4"/>
  <c r="AN125" i="4"/>
  <c r="AQ124" i="4"/>
  <c r="AP124" i="4"/>
  <c r="AR124" i="4"/>
  <c r="AN124" i="4"/>
  <c r="AS124" i="4"/>
  <c r="AO124" i="4"/>
  <c r="AO123" i="4"/>
  <c r="AS123" i="4"/>
  <c r="AQ123" i="4"/>
  <c r="AR123" i="4"/>
  <c r="AN123" i="4"/>
  <c r="AP123" i="4"/>
  <c r="AQ122" i="4"/>
  <c r="AR122" i="4"/>
  <c r="AN122" i="4"/>
  <c r="AS122" i="4"/>
  <c r="AO122" i="4"/>
  <c r="AP122" i="4"/>
  <c r="AO121" i="4"/>
  <c r="AS121" i="4"/>
  <c r="AR121" i="4"/>
  <c r="AN121" i="4"/>
  <c r="AP121" i="4"/>
  <c r="AQ121" i="4"/>
  <c r="AQ120" i="4"/>
  <c r="AN120" i="4"/>
  <c r="AS120" i="4"/>
  <c r="AO120" i="4"/>
  <c r="AP120" i="4"/>
  <c r="AR120" i="4"/>
  <c r="AO119" i="4"/>
  <c r="AS119" i="4"/>
  <c r="AN119" i="4"/>
  <c r="AP119" i="4"/>
  <c r="AQ119" i="4"/>
  <c r="AR119" i="4"/>
  <c r="AQ118" i="4"/>
  <c r="AO118" i="4"/>
  <c r="AP118" i="4"/>
  <c r="AR118" i="4"/>
  <c r="AN118" i="4"/>
  <c r="AS118" i="4"/>
  <c r="AO117" i="4"/>
  <c r="AS117" i="4"/>
  <c r="AP117" i="4"/>
  <c r="AQ117" i="4"/>
  <c r="AR117" i="4"/>
  <c r="AN117" i="4"/>
  <c r="AQ116" i="4"/>
  <c r="AP116" i="4"/>
  <c r="AR116" i="4"/>
  <c r="AN116" i="4"/>
  <c r="AS116" i="4"/>
  <c r="AO116" i="4"/>
  <c r="AO115" i="4"/>
  <c r="AS115" i="4"/>
  <c r="AQ115" i="4"/>
  <c r="AR115" i="4"/>
  <c r="AN115" i="4"/>
  <c r="AP115" i="4"/>
  <c r="AQ114" i="4"/>
  <c r="AR114" i="4"/>
  <c r="AN114" i="4"/>
  <c r="AS114" i="4"/>
  <c r="AO114" i="4"/>
  <c r="AP114" i="4"/>
  <c r="AO113" i="4"/>
  <c r="AS113" i="4"/>
  <c r="AR113" i="4"/>
  <c r="AN113" i="4"/>
  <c r="AP113" i="4"/>
  <c r="AQ113" i="4"/>
  <c r="AQ112" i="4"/>
  <c r="AN112" i="4"/>
  <c r="AS112" i="4"/>
  <c r="AO112" i="4"/>
  <c r="AP112" i="4"/>
  <c r="AR112" i="4"/>
  <c r="AO111" i="4"/>
  <c r="AS111" i="4"/>
  <c r="AN111" i="4"/>
  <c r="AP111" i="4"/>
  <c r="AQ111" i="4"/>
  <c r="AR111" i="4"/>
  <c r="AQ110" i="4"/>
  <c r="AO110" i="4"/>
  <c r="AP110" i="4"/>
  <c r="AR110" i="4"/>
  <c r="AS110" i="4"/>
  <c r="AN110" i="4"/>
  <c r="AO109" i="4"/>
  <c r="AS109" i="4"/>
  <c r="AP109" i="4"/>
  <c r="AQ109" i="4"/>
  <c r="AR109" i="4"/>
  <c r="AN109" i="4"/>
  <c r="AQ108" i="4"/>
  <c r="AP108" i="4"/>
  <c r="AR108" i="4"/>
  <c r="AN108" i="4"/>
  <c r="AS108" i="4"/>
  <c r="AO108" i="4"/>
  <c r="AO107" i="4"/>
  <c r="AS107" i="4"/>
  <c r="AQ107" i="4"/>
  <c r="AR107" i="4"/>
  <c r="AN107" i="4"/>
  <c r="AP107" i="4"/>
  <c r="AQ106" i="4"/>
  <c r="AR106" i="4"/>
  <c r="AN106" i="4"/>
  <c r="AS106" i="4"/>
  <c r="AO106" i="4"/>
  <c r="AP106" i="4"/>
  <c r="AO105" i="4"/>
  <c r="AS105" i="4"/>
  <c r="AR105" i="4"/>
  <c r="AN105" i="4"/>
  <c r="AP105" i="4"/>
  <c r="AQ105" i="4"/>
  <c r="AQ104" i="4"/>
  <c r="AN104" i="4"/>
  <c r="AS104" i="4"/>
  <c r="AO104" i="4"/>
  <c r="AP104" i="4"/>
  <c r="AR104" i="4"/>
  <c r="AQ103" i="4"/>
  <c r="AN103" i="4"/>
  <c r="AR103" i="4"/>
  <c r="AO103" i="4"/>
  <c r="AS103" i="4"/>
  <c r="AP103" i="4"/>
  <c r="AO102" i="4"/>
  <c r="AS102" i="4"/>
  <c r="AP102" i="4"/>
  <c r="AQ102" i="4"/>
  <c r="AN102" i="4"/>
  <c r="AR102" i="4"/>
  <c r="AQ101" i="4"/>
  <c r="AN101" i="4"/>
  <c r="AR101" i="4"/>
  <c r="AO101" i="4"/>
  <c r="AS101" i="4"/>
  <c r="AP101" i="4"/>
  <c r="AO100" i="4"/>
  <c r="AS100" i="4"/>
  <c r="AP100" i="4"/>
  <c r="AQ100" i="4"/>
  <c r="AN100" i="4"/>
  <c r="AR100" i="4"/>
  <c r="AQ99" i="4"/>
  <c r="AN99" i="4"/>
  <c r="AR99" i="4"/>
  <c r="AO99" i="4"/>
  <c r="AS99" i="4"/>
  <c r="AP99" i="4"/>
  <c r="AO98" i="4"/>
  <c r="AS98" i="4"/>
  <c r="AP98" i="4"/>
  <c r="AQ98" i="4"/>
  <c r="AR98" i="4"/>
  <c r="AN98" i="4"/>
  <c r="AQ97" i="4"/>
  <c r="AN97" i="4"/>
  <c r="AR97" i="4"/>
  <c r="AO97" i="4"/>
  <c r="AS97" i="4"/>
  <c r="AP97" i="4"/>
  <c r="AO96" i="4"/>
  <c r="AS96" i="4"/>
  <c r="AP96" i="4"/>
  <c r="AQ96" i="4"/>
  <c r="AN96" i="4"/>
  <c r="AR96" i="4"/>
  <c r="AQ95" i="4"/>
  <c r="AN95" i="4"/>
  <c r="AR95" i="4"/>
  <c r="AO95" i="4"/>
  <c r="AS95" i="4"/>
  <c r="AP95" i="4"/>
  <c r="AO94" i="4"/>
  <c r="AS94" i="4"/>
  <c r="AP94" i="4"/>
  <c r="AQ94" i="4"/>
  <c r="AN94" i="4"/>
  <c r="AR94" i="4"/>
  <c r="AQ93" i="4"/>
  <c r="AN93" i="4"/>
  <c r="AR93" i="4"/>
  <c r="AO93" i="4"/>
  <c r="AS93" i="4"/>
  <c r="AP93" i="4"/>
  <c r="AO92" i="4"/>
  <c r="AS92" i="4"/>
  <c r="AP92" i="4"/>
  <c r="AQ92" i="4"/>
  <c r="AN92" i="4"/>
  <c r="AR92" i="4"/>
  <c r="AQ91" i="4"/>
  <c r="AN91" i="4"/>
  <c r="AR91" i="4"/>
  <c r="AO91" i="4"/>
  <c r="AS91" i="4"/>
  <c r="AP91" i="4"/>
  <c r="AO90" i="4"/>
  <c r="AS90" i="4"/>
  <c r="AP90" i="4"/>
  <c r="AQ90" i="4"/>
  <c r="AR90" i="4"/>
  <c r="AN90" i="4"/>
  <c r="AQ89" i="4"/>
  <c r="AN89" i="4"/>
  <c r="AR89" i="4"/>
  <c r="AO89" i="4"/>
  <c r="AS89" i="4"/>
  <c r="AP89" i="4"/>
  <c r="AO88" i="4"/>
  <c r="AS88" i="4"/>
  <c r="AP88" i="4"/>
  <c r="AQ88" i="4"/>
  <c r="AN88" i="4"/>
  <c r="AR88" i="4"/>
  <c r="AQ87" i="4"/>
  <c r="AN87" i="4"/>
  <c r="AR87" i="4"/>
  <c r="AO87" i="4"/>
  <c r="AS87" i="4"/>
  <c r="AP87" i="4"/>
  <c r="AO86" i="4"/>
  <c r="AS86" i="4"/>
  <c r="AP86" i="4"/>
  <c r="AQ86" i="4"/>
  <c r="AN86" i="4"/>
  <c r="AR86" i="4"/>
  <c r="AQ85" i="4"/>
  <c r="AN85" i="4"/>
  <c r="AR85" i="4"/>
  <c r="AO85" i="4"/>
  <c r="AS85" i="4"/>
  <c r="AP85" i="4"/>
  <c r="AO84" i="4"/>
  <c r="AS84" i="4"/>
  <c r="AP84" i="4"/>
  <c r="AQ84" i="4"/>
  <c r="AN84" i="4"/>
  <c r="AR84" i="4"/>
  <c r="AQ83" i="4"/>
  <c r="AN83" i="4"/>
  <c r="AR83" i="4"/>
  <c r="AO83" i="4"/>
  <c r="AS83" i="4"/>
  <c r="AP83" i="4"/>
  <c r="AO82" i="4"/>
  <c r="AS82" i="4"/>
  <c r="AP82" i="4"/>
  <c r="AQ82" i="4"/>
  <c r="AR82" i="4"/>
  <c r="AN82" i="4"/>
  <c r="AQ81" i="4"/>
  <c r="AN81" i="4"/>
  <c r="AR81" i="4"/>
  <c r="AO81" i="4"/>
  <c r="AS81" i="4"/>
  <c r="AP81" i="4"/>
  <c r="AO80" i="4"/>
  <c r="AS80" i="4"/>
  <c r="AP80" i="4"/>
  <c r="AQ80" i="4"/>
  <c r="AN80" i="4"/>
  <c r="AR80" i="4"/>
  <c r="AQ79" i="4"/>
  <c r="AN79" i="4"/>
  <c r="AR79" i="4"/>
  <c r="AO79" i="4"/>
  <c r="AS79" i="4"/>
  <c r="AP79" i="4"/>
  <c r="AO78" i="4"/>
  <c r="AS78" i="4"/>
  <c r="AP78" i="4"/>
  <c r="AQ78" i="4"/>
  <c r="AN78" i="4"/>
  <c r="AR78" i="4"/>
  <c r="AQ77" i="4"/>
  <c r="AN77" i="4"/>
  <c r="AR77" i="4"/>
  <c r="AO77" i="4"/>
  <c r="AS77" i="4"/>
  <c r="AP77" i="4"/>
  <c r="AO76" i="4"/>
  <c r="AS76" i="4"/>
  <c r="AP76" i="4"/>
  <c r="AQ76" i="4"/>
  <c r="AN76" i="4"/>
  <c r="AR76" i="4"/>
  <c r="AQ75" i="4"/>
  <c r="AN75" i="4"/>
  <c r="AR75" i="4"/>
  <c r="AO75" i="4"/>
  <c r="AS75" i="4"/>
  <c r="AP75" i="4"/>
  <c r="AO74" i="4"/>
  <c r="AS74" i="4"/>
  <c r="AP74" i="4"/>
  <c r="AQ74" i="4"/>
  <c r="AR74" i="4"/>
  <c r="AN74" i="4"/>
  <c r="AQ73" i="4"/>
  <c r="AN73" i="4"/>
  <c r="AR73" i="4"/>
  <c r="AO73" i="4"/>
  <c r="AS73" i="4"/>
  <c r="AP73" i="4"/>
  <c r="AO72" i="4"/>
  <c r="AS72" i="4"/>
  <c r="AP72" i="4"/>
  <c r="AQ72" i="4"/>
  <c r="AN72" i="4"/>
  <c r="AR72" i="4"/>
  <c r="AQ71" i="4"/>
  <c r="AN71" i="4"/>
  <c r="AR71" i="4"/>
  <c r="AO71" i="4"/>
  <c r="AS71" i="4"/>
  <c r="AP71" i="4"/>
  <c r="AO70" i="4"/>
  <c r="AS70" i="4"/>
  <c r="AP70" i="4"/>
  <c r="AQ70" i="4"/>
  <c r="AN70" i="4"/>
  <c r="AR70" i="4"/>
  <c r="AQ69" i="4"/>
  <c r="AN69" i="4"/>
  <c r="AR69" i="4"/>
  <c r="AO69" i="4"/>
  <c r="AS69" i="4"/>
  <c r="AP69" i="4"/>
  <c r="AO68" i="4"/>
  <c r="AS68" i="4"/>
  <c r="AP68" i="4"/>
  <c r="AQ68" i="4"/>
  <c r="AN68" i="4"/>
  <c r="AR68" i="4"/>
  <c r="AQ67" i="4"/>
  <c r="AN67" i="4"/>
  <c r="AR67" i="4"/>
  <c r="AO67" i="4"/>
  <c r="AS67" i="4"/>
  <c r="AP67" i="4"/>
  <c r="AO66" i="4"/>
  <c r="AS66" i="4"/>
  <c r="AP66" i="4"/>
  <c r="AQ66" i="4"/>
  <c r="AR66" i="4"/>
  <c r="AN66" i="4"/>
  <c r="AQ65" i="4"/>
  <c r="AN65" i="4"/>
  <c r="AR65" i="4"/>
  <c r="AO65" i="4"/>
  <c r="AS65" i="4"/>
  <c r="AP65" i="4"/>
  <c r="AO64" i="4"/>
  <c r="AS64" i="4"/>
  <c r="AP64" i="4"/>
  <c r="AQ64" i="4"/>
  <c r="AN64" i="4"/>
  <c r="AR64" i="4"/>
  <c r="AQ63" i="4"/>
  <c r="AN63" i="4"/>
  <c r="AR63" i="4"/>
  <c r="AO63" i="4"/>
  <c r="AS63" i="4"/>
  <c r="AP63" i="4"/>
  <c r="AO62" i="4"/>
  <c r="AS62" i="4"/>
  <c r="AP62" i="4"/>
  <c r="AQ62" i="4"/>
  <c r="AN62" i="4"/>
  <c r="AR62" i="4"/>
  <c r="AN61" i="4"/>
  <c r="AO61" i="4"/>
  <c r="AP61" i="4"/>
  <c r="AQ61" i="4"/>
  <c r="AR61" i="4"/>
  <c r="AS61" i="4"/>
  <c r="AP60" i="4"/>
  <c r="AQ60" i="4"/>
  <c r="AN60" i="4"/>
  <c r="AR60" i="4"/>
  <c r="AO60" i="4"/>
  <c r="AS60" i="4"/>
  <c r="AN59" i="4"/>
  <c r="AR59" i="4"/>
  <c r="AO59" i="4"/>
  <c r="AS59" i="4"/>
  <c r="AP59" i="4"/>
  <c r="AQ59" i="4"/>
  <c r="AP58" i="4"/>
  <c r="AQ58" i="4"/>
  <c r="AN58" i="4"/>
  <c r="AR58" i="4"/>
  <c r="AS58" i="4"/>
  <c r="AO58" i="4"/>
  <c r="AN57" i="4"/>
  <c r="AR57" i="4"/>
  <c r="AO57" i="4"/>
  <c r="AS57" i="4"/>
  <c r="AP57" i="4"/>
  <c r="AQ57" i="4"/>
  <c r="AP56" i="4"/>
  <c r="AQ56" i="4"/>
  <c r="AN56" i="4"/>
  <c r="AR56" i="4"/>
  <c r="AO56" i="4"/>
  <c r="AS56" i="4"/>
  <c r="AN55" i="4"/>
  <c r="AR55" i="4"/>
  <c r="AO55" i="4"/>
  <c r="AS55" i="4"/>
  <c r="AP55" i="4"/>
  <c r="AQ55" i="4"/>
  <c r="AP54" i="4"/>
  <c r="AQ54" i="4"/>
  <c r="AN54" i="4"/>
  <c r="AR54" i="4"/>
  <c r="AO54" i="4"/>
  <c r="AS54" i="4"/>
  <c r="AN53" i="4"/>
  <c r="AR53" i="4"/>
  <c r="AO53" i="4"/>
  <c r="AS53" i="4"/>
  <c r="AP53" i="4"/>
  <c r="AQ53" i="4"/>
  <c r="AP52" i="4"/>
  <c r="AQ52" i="4"/>
  <c r="AN52" i="4"/>
  <c r="AR52" i="4"/>
  <c r="AO52" i="4"/>
  <c r="AS52" i="4"/>
  <c r="AN51" i="4"/>
  <c r="AR51" i="4"/>
  <c r="AO51" i="4"/>
  <c r="AS51" i="4"/>
  <c r="AP51" i="4"/>
  <c r="AQ51" i="4"/>
  <c r="AP50" i="4"/>
  <c r="AQ50" i="4"/>
  <c r="AN50" i="4"/>
  <c r="AR50" i="4"/>
  <c r="AS50" i="4"/>
  <c r="AO50" i="4"/>
  <c r="AN49" i="4"/>
  <c r="AR49" i="4"/>
  <c r="AO49" i="4"/>
  <c r="AS49" i="4"/>
  <c r="AP49" i="4"/>
  <c r="AQ49" i="4"/>
  <c r="AP48" i="4"/>
  <c r="AQ48" i="4"/>
  <c r="AN48" i="4"/>
  <c r="AR48" i="4"/>
  <c r="AO48" i="4"/>
  <c r="AS48" i="4"/>
  <c r="AN47" i="4"/>
  <c r="AR47" i="4"/>
  <c r="AO47" i="4"/>
  <c r="AS47" i="4"/>
  <c r="AP47" i="4"/>
  <c r="AQ47" i="4"/>
  <c r="AP46" i="4"/>
  <c r="AQ46" i="4"/>
  <c r="AN46" i="4"/>
  <c r="AR46" i="4"/>
  <c r="AO46" i="4"/>
  <c r="AS46" i="4"/>
  <c r="AN45" i="4"/>
  <c r="AR45" i="4"/>
  <c r="AO45" i="4"/>
  <c r="AS45" i="4"/>
  <c r="AP45" i="4"/>
  <c r="AQ45" i="4"/>
  <c r="AP44" i="4"/>
  <c r="AQ44" i="4"/>
  <c r="AN44" i="4"/>
  <c r="AR44" i="4"/>
  <c r="AO44" i="4"/>
  <c r="AS44" i="4"/>
  <c r="AN43" i="4"/>
  <c r="AR43" i="4"/>
  <c r="AO43" i="4"/>
  <c r="AS43" i="4"/>
  <c r="AP43" i="4"/>
  <c r="AQ43" i="4"/>
  <c r="AP42" i="4"/>
  <c r="AQ42" i="4"/>
  <c r="AN42" i="4"/>
  <c r="AR42" i="4"/>
  <c r="AS42" i="4"/>
  <c r="AO42" i="4"/>
  <c r="AN41" i="4"/>
  <c r="AR41" i="4"/>
  <c r="AO41" i="4"/>
  <c r="AS41" i="4"/>
  <c r="AP41" i="4"/>
  <c r="AQ41" i="4"/>
  <c r="AP40" i="4"/>
  <c r="AQ40" i="4"/>
  <c r="AN40" i="4"/>
  <c r="AR40" i="4"/>
  <c r="AO40" i="4"/>
  <c r="AS40" i="4"/>
  <c r="AN39" i="4"/>
  <c r="AR39" i="4"/>
  <c r="AO39" i="4"/>
  <c r="AS39" i="4"/>
  <c r="AP39" i="4"/>
  <c r="AQ39" i="4"/>
  <c r="AP38" i="4"/>
  <c r="AQ38" i="4"/>
  <c r="AN38" i="4"/>
  <c r="AR38" i="4"/>
  <c r="AO38" i="4"/>
  <c r="AS38" i="4"/>
  <c r="AN37" i="4"/>
  <c r="AR37" i="4"/>
  <c r="AO37" i="4"/>
  <c r="AS37" i="4"/>
  <c r="AP37" i="4"/>
  <c r="AQ37" i="4"/>
  <c r="AP36" i="4"/>
  <c r="AQ36" i="4"/>
  <c r="AN36" i="4"/>
  <c r="AR36" i="4"/>
  <c r="AO36" i="4"/>
  <c r="AS36" i="4"/>
  <c r="AN35" i="4"/>
  <c r="AR35" i="4"/>
  <c r="AO35" i="4"/>
  <c r="AS35" i="4"/>
  <c r="AP35" i="4"/>
  <c r="AQ35" i="4"/>
  <c r="AP34" i="4"/>
  <c r="AQ34" i="4"/>
  <c r="AN34" i="4"/>
  <c r="AR34" i="4"/>
  <c r="AS34" i="4"/>
  <c r="AO34" i="4"/>
  <c r="AN33" i="4"/>
  <c r="AR33" i="4"/>
  <c r="AO33" i="4"/>
  <c r="AS33" i="4"/>
  <c r="AP33" i="4"/>
  <c r="AQ33" i="4"/>
  <c r="AP32" i="4"/>
  <c r="AQ32" i="4"/>
  <c r="AN32" i="4"/>
  <c r="AR32" i="4"/>
  <c r="AO32" i="4"/>
  <c r="AS32" i="4"/>
  <c r="AN31" i="4"/>
  <c r="AR31" i="4"/>
  <c r="AO31" i="4"/>
  <c r="AS31" i="4"/>
  <c r="AP31" i="4"/>
  <c r="AQ31" i="4"/>
  <c r="AP30" i="4"/>
  <c r="AQ30" i="4"/>
  <c r="AN30" i="4"/>
  <c r="AR30" i="4"/>
  <c r="AO30" i="4"/>
  <c r="AS30" i="4"/>
  <c r="AN29" i="4"/>
  <c r="AR29" i="4"/>
  <c r="AO29" i="4"/>
  <c r="AS29" i="4"/>
  <c r="AP29" i="4"/>
  <c r="AQ29" i="4"/>
  <c r="AP28" i="4"/>
  <c r="AQ28" i="4"/>
  <c r="AN28" i="4"/>
  <c r="AR28" i="4"/>
  <c r="AO28" i="4"/>
  <c r="AS28" i="4"/>
  <c r="AN27" i="4"/>
  <c r="AR27" i="4"/>
  <c r="AO27" i="4"/>
  <c r="AS27" i="4"/>
  <c r="AP27" i="4"/>
  <c r="AQ27" i="4"/>
  <c r="AP26" i="4"/>
  <c r="AQ26" i="4"/>
  <c r="AN26" i="4"/>
  <c r="AR26" i="4"/>
  <c r="AS26" i="4"/>
  <c r="AO26" i="4"/>
  <c r="AN25" i="4"/>
  <c r="AR25" i="4"/>
  <c r="AO25" i="4"/>
  <c r="AS25" i="4"/>
  <c r="AP25" i="4"/>
  <c r="AQ25" i="4"/>
  <c r="AP24" i="4"/>
  <c r="AQ24" i="4"/>
  <c r="AN24" i="4"/>
  <c r="AR24" i="4"/>
  <c r="AO24" i="4"/>
  <c r="AS24" i="4"/>
  <c r="AN23" i="4"/>
  <c r="AR23" i="4"/>
  <c r="AO23" i="4"/>
  <c r="AS23" i="4"/>
  <c r="AP23" i="4"/>
  <c r="AQ23" i="4"/>
  <c r="AP22" i="4"/>
  <c r="AQ22" i="4"/>
  <c r="AN22" i="4"/>
  <c r="AR22" i="4"/>
  <c r="AO22" i="4"/>
  <c r="AS22" i="4"/>
  <c r="AN21" i="4"/>
  <c r="AR21" i="4"/>
  <c r="AO21" i="4"/>
  <c r="AS21" i="4"/>
  <c r="AP21" i="4"/>
  <c r="AQ21" i="4"/>
  <c r="AP20" i="4"/>
  <c r="AQ20" i="4"/>
  <c r="AN20" i="4"/>
  <c r="AR20" i="4"/>
  <c r="AO20" i="4"/>
  <c r="AS20" i="4"/>
  <c r="AQ487" i="4"/>
  <c r="AN487" i="4"/>
  <c r="AR487" i="4"/>
  <c r="AO487" i="4"/>
  <c r="AS487" i="4"/>
  <c r="AP487" i="4"/>
  <c r="AQ485" i="4"/>
  <c r="AP485" i="4"/>
  <c r="AN485" i="4"/>
  <c r="AR485" i="4"/>
  <c r="AO485" i="4"/>
  <c r="AS485" i="4"/>
  <c r="AQ483" i="4"/>
  <c r="AP483" i="4"/>
  <c r="AN483" i="4"/>
  <c r="AR483" i="4"/>
  <c r="AO483" i="4"/>
  <c r="AS483" i="4"/>
  <c r="AO480" i="4"/>
  <c r="AS480" i="4"/>
  <c r="AP480" i="4"/>
  <c r="AN480" i="4"/>
  <c r="AQ480" i="4"/>
  <c r="AR480" i="4"/>
  <c r="AO478" i="4"/>
  <c r="AS478" i="4"/>
  <c r="AP478" i="4"/>
  <c r="AN478" i="4"/>
  <c r="AQ478" i="4"/>
  <c r="AR478" i="4"/>
  <c r="AO476" i="4"/>
  <c r="AS476" i="4"/>
  <c r="AR476" i="4"/>
  <c r="AP476" i="4"/>
  <c r="AN476" i="4"/>
  <c r="AQ476" i="4"/>
  <c r="AO474" i="4"/>
  <c r="AS474" i="4"/>
  <c r="AR474" i="4"/>
  <c r="AP474" i="4"/>
  <c r="AN474" i="4"/>
  <c r="AQ474" i="4"/>
  <c r="AO472" i="4"/>
  <c r="AS472" i="4"/>
  <c r="AR472" i="4"/>
  <c r="AP472" i="4"/>
  <c r="AQ472" i="4"/>
  <c r="AN472" i="4"/>
  <c r="AO470" i="4"/>
  <c r="AS470" i="4"/>
  <c r="AR470" i="4"/>
  <c r="AP470" i="4"/>
  <c r="AQ470" i="4"/>
  <c r="AN470" i="4"/>
  <c r="AO468" i="4"/>
  <c r="AS468" i="4"/>
  <c r="AP468" i="4"/>
  <c r="AR468" i="4"/>
  <c r="AQ468" i="4"/>
  <c r="AN468" i="4"/>
  <c r="AO466" i="4"/>
  <c r="AS466" i="4"/>
  <c r="AP466" i="4"/>
  <c r="AR466" i="4"/>
  <c r="AQ466" i="4"/>
  <c r="AN466" i="4"/>
  <c r="AO464" i="4"/>
  <c r="AS464" i="4"/>
  <c r="AN464" i="4"/>
  <c r="AP464" i="4"/>
  <c r="AR464" i="4"/>
  <c r="AQ464" i="4"/>
  <c r="AO462" i="4"/>
  <c r="AS462" i="4"/>
  <c r="AN462" i="4"/>
  <c r="AP462" i="4"/>
  <c r="AR462" i="4"/>
  <c r="AQ462" i="4"/>
  <c r="AO460" i="4"/>
  <c r="AS460" i="4"/>
  <c r="AN460" i="4"/>
  <c r="AP460" i="4"/>
  <c r="AR460" i="4"/>
  <c r="AQ460" i="4"/>
  <c r="AO458" i="4"/>
  <c r="AS458" i="4"/>
  <c r="AP458" i="4"/>
  <c r="AR458" i="4"/>
  <c r="AQ458" i="4"/>
  <c r="AN458" i="4"/>
  <c r="AO456" i="4"/>
  <c r="AS456" i="4"/>
  <c r="AP456" i="4"/>
  <c r="AR456" i="4"/>
  <c r="AQ456" i="4"/>
  <c r="AN456" i="4"/>
  <c r="AO454" i="4"/>
  <c r="AS454" i="4"/>
  <c r="AP454" i="4"/>
  <c r="AN454" i="4"/>
  <c r="AQ454" i="4"/>
  <c r="AR454" i="4"/>
  <c r="AO452" i="4"/>
  <c r="AS452" i="4"/>
  <c r="AR452" i="4"/>
  <c r="AP452" i="4"/>
  <c r="AN452" i="4"/>
  <c r="AQ452" i="4"/>
  <c r="AO450" i="4"/>
  <c r="AS450" i="4"/>
  <c r="AR450" i="4"/>
  <c r="AP450" i="4"/>
  <c r="AN450" i="4"/>
  <c r="AQ450" i="4"/>
  <c r="AO448" i="4"/>
  <c r="AS448" i="4"/>
  <c r="AR448" i="4"/>
  <c r="AP448" i="4"/>
  <c r="AN448" i="4"/>
  <c r="AQ448" i="4"/>
  <c r="AO446" i="4"/>
  <c r="AS446" i="4"/>
  <c r="AR446" i="4"/>
  <c r="AP446" i="4"/>
  <c r="AQ446" i="4"/>
  <c r="AN446" i="4"/>
  <c r="AO444" i="4"/>
  <c r="AS444" i="4"/>
  <c r="AN444" i="4"/>
  <c r="AP444" i="4"/>
  <c r="AR444" i="4"/>
  <c r="AQ444" i="4"/>
  <c r="AO442" i="4"/>
  <c r="AS442" i="4"/>
  <c r="AP442" i="4"/>
  <c r="AR442" i="4"/>
  <c r="AQ442" i="4"/>
  <c r="AN442" i="4"/>
  <c r="AO440" i="4"/>
  <c r="AS440" i="4"/>
  <c r="AN440" i="4"/>
  <c r="AP440" i="4"/>
  <c r="AR440" i="4"/>
  <c r="AQ440" i="4"/>
  <c r="AO438" i="4"/>
  <c r="AS438" i="4"/>
  <c r="AN438" i="4"/>
  <c r="AP438" i="4"/>
  <c r="AR438" i="4"/>
  <c r="AQ438" i="4"/>
  <c r="AO436" i="4"/>
  <c r="AS436" i="4"/>
  <c r="AQ436" i="4"/>
  <c r="AP436" i="4"/>
  <c r="AN436" i="4"/>
  <c r="AR436" i="4"/>
  <c r="AO434" i="4"/>
  <c r="AS434" i="4"/>
  <c r="AQ434" i="4"/>
  <c r="AN434" i="4"/>
  <c r="AP434" i="4"/>
  <c r="AR434" i="4"/>
  <c r="AO432" i="4"/>
  <c r="AS432" i="4"/>
  <c r="AQ432" i="4"/>
  <c r="AP432" i="4"/>
  <c r="AN432" i="4"/>
  <c r="AR432" i="4"/>
  <c r="AO430" i="4"/>
  <c r="AS430" i="4"/>
  <c r="AQ430" i="4"/>
  <c r="AN430" i="4"/>
  <c r="AP430" i="4"/>
  <c r="AR430" i="4"/>
  <c r="AQ429" i="4"/>
  <c r="AO429" i="4"/>
  <c r="AS429" i="4"/>
  <c r="AR429" i="4"/>
  <c r="AP429" i="4"/>
  <c r="AN429" i="4"/>
  <c r="AO426" i="4"/>
  <c r="AS426" i="4"/>
  <c r="AP426" i="4"/>
  <c r="AQ426" i="4"/>
  <c r="AR426" i="4"/>
  <c r="AN426" i="4"/>
  <c r="AQ425" i="4"/>
  <c r="AN425" i="4"/>
  <c r="AR425" i="4"/>
  <c r="AO425" i="4"/>
  <c r="AS425" i="4"/>
  <c r="AP425" i="4"/>
  <c r="AQ423" i="4"/>
  <c r="AN423" i="4"/>
  <c r="AR423" i="4"/>
  <c r="AO423" i="4"/>
  <c r="AS423" i="4"/>
  <c r="AP423" i="4"/>
  <c r="AQ421" i="4"/>
  <c r="AN421" i="4"/>
  <c r="AR421" i="4"/>
  <c r="AO421" i="4"/>
  <c r="AS421" i="4"/>
  <c r="AP421" i="4"/>
  <c r="AQ419" i="4"/>
  <c r="AN419" i="4"/>
  <c r="AR419" i="4"/>
  <c r="AO419" i="4"/>
  <c r="AS419" i="4"/>
  <c r="AP419" i="4"/>
  <c r="AQ417" i="4"/>
  <c r="AN417" i="4"/>
  <c r="AR417" i="4"/>
  <c r="AO417" i="4"/>
  <c r="AS417" i="4"/>
  <c r="AP417" i="4"/>
  <c r="AO416" i="4"/>
  <c r="AS416" i="4"/>
  <c r="AP416" i="4"/>
  <c r="AQ416" i="4"/>
  <c r="AN416" i="4"/>
  <c r="AR416" i="4"/>
  <c r="AO414" i="4"/>
  <c r="AS414" i="4"/>
  <c r="AP414" i="4"/>
  <c r="AQ414" i="4"/>
  <c r="AN414" i="4"/>
  <c r="AR414" i="4"/>
  <c r="AO412" i="4"/>
  <c r="AS412" i="4"/>
  <c r="AP412" i="4"/>
  <c r="AQ412" i="4"/>
  <c r="AN412" i="4"/>
  <c r="AR412" i="4"/>
  <c r="AO410" i="4"/>
  <c r="AS410" i="4"/>
  <c r="AP410" i="4"/>
  <c r="AQ410" i="4"/>
  <c r="AR410" i="4"/>
  <c r="AN410" i="4"/>
  <c r="AO408" i="4"/>
  <c r="AS408" i="4"/>
  <c r="AP408" i="4"/>
  <c r="AQ408" i="4"/>
  <c r="AN408" i="4"/>
  <c r="AR408" i="4"/>
  <c r="AO406" i="4"/>
  <c r="AS406" i="4"/>
  <c r="AP406" i="4"/>
  <c r="AQ406" i="4"/>
  <c r="AN406" i="4"/>
  <c r="AR406" i="4"/>
  <c r="AO404" i="4"/>
  <c r="AS404" i="4"/>
  <c r="AP404" i="4"/>
  <c r="AQ404" i="4"/>
  <c r="AN404" i="4"/>
  <c r="AR404" i="4"/>
  <c r="AO402" i="4"/>
  <c r="AS402" i="4"/>
  <c r="AP402" i="4"/>
  <c r="AQ402" i="4"/>
  <c r="AR402" i="4"/>
  <c r="AN402" i="4"/>
  <c r="AO400" i="4"/>
  <c r="AS400" i="4"/>
  <c r="AP400" i="4"/>
  <c r="AQ400" i="4"/>
  <c r="AN400" i="4"/>
  <c r="AR400" i="4"/>
  <c r="AO398" i="4"/>
  <c r="AS398" i="4"/>
  <c r="AP398" i="4"/>
  <c r="AQ398" i="4"/>
  <c r="AN398" i="4"/>
  <c r="AR398" i="4"/>
  <c r="AO396" i="4"/>
  <c r="AS396" i="4"/>
  <c r="AP396" i="4"/>
  <c r="AQ396" i="4"/>
  <c r="AR396" i="4"/>
  <c r="AN396" i="4"/>
  <c r="AO394" i="4"/>
  <c r="AS394" i="4"/>
  <c r="AP394" i="4"/>
  <c r="AQ394" i="4"/>
  <c r="AR394" i="4"/>
  <c r="AN394" i="4"/>
  <c r="AO392" i="4"/>
  <c r="AS392" i="4"/>
  <c r="AP392" i="4"/>
  <c r="AQ392" i="4"/>
  <c r="AN392" i="4"/>
  <c r="AR392" i="4"/>
  <c r="AO390" i="4"/>
  <c r="AS390" i="4"/>
  <c r="AP390" i="4"/>
  <c r="AQ390" i="4"/>
  <c r="AN390" i="4"/>
  <c r="AR390" i="4"/>
  <c r="AQ389" i="4"/>
  <c r="AN389" i="4"/>
  <c r="AR389" i="4"/>
  <c r="AO389" i="4"/>
  <c r="AS389" i="4"/>
  <c r="AP389" i="4"/>
  <c r="AQ387" i="4"/>
  <c r="AN387" i="4"/>
  <c r="AR387" i="4"/>
  <c r="AO387" i="4"/>
  <c r="AS387" i="4"/>
  <c r="AP387" i="4"/>
  <c r="AQ385" i="4"/>
  <c r="AN385" i="4"/>
  <c r="AR385" i="4"/>
  <c r="AO385" i="4"/>
  <c r="AS385" i="4"/>
  <c r="AP385" i="4"/>
  <c r="AQ383" i="4"/>
  <c r="AN383" i="4"/>
  <c r="AR383" i="4"/>
  <c r="AO383" i="4"/>
  <c r="AS383" i="4"/>
  <c r="AP383" i="4"/>
  <c r="AQ381" i="4"/>
  <c r="AN381" i="4"/>
  <c r="AR381" i="4"/>
  <c r="AO381" i="4"/>
  <c r="AS381" i="4"/>
  <c r="AP381" i="4"/>
  <c r="AQ379" i="4"/>
  <c r="AN379" i="4"/>
  <c r="AR379" i="4"/>
  <c r="AO379" i="4"/>
  <c r="AS379" i="4"/>
  <c r="AP379" i="4"/>
  <c r="AQ377" i="4"/>
  <c r="AN377" i="4"/>
  <c r="AR377" i="4"/>
  <c r="AO377" i="4"/>
  <c r="AS377" i="4"/>
  <c r="AP377" i="4"/>
  <c r="AQ375" i="4"/>
  <c r="AN375" i="4"/>
  <c r="AR375" i="4"/>
  <c r="AO375" i="4"/>
  <c r="AS375" i="4"/>
  <c r="AP375" i="4"/>
  <c r="AQ373" i="4"/>
  <c r="AN373" i="4"/>
  <c r="AR373" i="4"/>
  <c r="AO373" i="4"/>
  <c r="AS373" i="4"/>
  <c r="AP373" i="4"/>
  <c r="AQ371" i="4"/>
  <c r="AN371" i="4"/>
  <c r="AR371" i="4"/>
  <c r="AO371" i="4"/>
  <c r="AS371" i="4"/>
  <c r="AP371" i="4"/>
  <c r="AQ369" i="4"/>
  <c r="AN369" i="4"/>
  <c r="AR369" i="4"/>
  <c r="AO369" i="4"/>
  <c r="AS369" i="4"/>
  <c r="AP369" i="4"/>
  <c r="AQ367" i="4"/>
  <c r="AN367" i="4"/>
  <c r="AR367" i="4"/>
  <c r="AO367" i="4"/>
  <c r="AS367" i="4"/>
  <c r="AP367" i="4"/>
  <c r="AQ365" i="4"/>
  <c r="AN365" i="4"/>
  <c r="AR365" i="4"/>
  <c r="AO365" i="4"/>
  <c r="AS365" i="4"/>
  <c r="AP365" i="4"/>
  <c r="AQ363" i="4"/>
  <c r="AN363" i="4"/>
  <c r="AR363" i="4"/>
  <c r="AO363" i="4"/>
  <c r="AS363" i="4"/>
  <c r="AP363" i="4"/>
  <c r="AQ361" i="4"/>
  <c r="AN361" i="4"/>
  <c r="AR361" i="4"/>
  <c r="AO361" i="4"/>
  <c r="AS361" i="4"/>
  <c r="AP361" i="4"/>
  <c r="AQ359" i="4"/>
  <c r="AN359" i="4"/>
  <c r="AR359" i="4"/>
  <c r="AO359" i="4"/>
  <c r="AS359" i="4"/>
  <c r="AP359" i="4"/>
  <c r="AQ357" i="4"/>
  <c r="AN357" i="4"/>
  <c r="AR357" i="4"/>
  <c r="AO357" i="4"/>
  <c r="AS357" i="4"/>
  <c r="AP357" i="4"/>
  <c r="AQ355" i="4"/>
  <c r="AN355" i="4"/>
  <c r="AR355" i="4"/>
  <c r="AO355" i="4"/>
  <c r="AS355" i="4"/>
  <c r="AP355" i="4"/>
  <c r="AQ353" i="4"/>
  <c r="AN353" i="4"/>
  <c r="AR353" i="4"/>
  <c r="AO353" i="4"/>
  <c r="AS353" i="4"/>
  <c r="AP353" i="4"/>
  <c r="AQ351" i="4"/>
  <c r="AN351" i="4"/>
  <c r="AR351" i="4"/>
  <c r="AO351" i="4"/>
  <c r="AS351" i="4"/>
  <c r="AP351" i="4"/>
  <c r="AO350" i="4"/>
  <c r="AS350" i="4"/>
  <c r="AP350" i="4"/>
  <c r="AQ350" i="4"/>
  <c r="AN350" i="4"/>
  <c r="AR350" i="4"/>
  <c r="AQ347" i="4"/>
  <c r="AN347" i="4"/>
  <c r="AR347" i="4"/>
  <c r="AO347" i="4"/>
  <c r="AS347" i="4"/>
  <c r="AP347" i="4"/>
  <c r="AO345" i="4"/>
  <c r="AQ345" i="4"/>
  <c r="AR345" i="4"/>
  <c r="AN345" i="4"/>
  <c r="AS345" i="4"/>
  <c r="AP345" i="4"/>
  <c r="AO343" i="4"/>
  <c r="AS343" i="4"/>
  <c r="AQ343" i="4"/>
  <c r="AN343" i="4"/>
  <c r="AP343" i="4"/>
  <c r="AR343" i="4"/>
  <c r="AQ342" i="4"/>
  <c r="AO342" i="4"/>
  <c r="AS342" i="4"/>
  <c r="AN342" i="4"/>
  <c r="AP342" i="4"/>
  <c r="AR342" i="4"/>
  <c r="AO339" i="4"/>
  <c r="AS339" i="4"/>
  <c r="AQ339" i="4"/>
  <c r="AN339" i="4"/>
  <c r="AP339" i="4"/>
  <c r="AR339" i="4"/>
  <c r="AO337" i="4"/>
  <c r="AS337" i="4"/>
  <c r="AQ337" i="4"/>
  <c r="AR337" i="4"/>
  <c r="AN337" i="4"/>
  <c r="AP337" i="4"/>
  <c r="AO335" i="4"/>
  <c r="AS335" i="4"/>
  <c r="AQ335" i="4"/>
  <c r="AN335" i="4"/>
  <c r="AP335" i="4"/>
  <c r="AR335" i="4"/>
  <c r="AO333" i="4"/>
  <c r="AS333" i="4"/>
  <c r="AP333" i="4"/>
  <c r="AQ333" i="4"/>
  <c r="AR333" i="4"/>
  <c r="AN333" i="4"/>
  <c r="AO331" i="4"/>
  <c r="AS331" i="4"/>
  <c r="AP331" i="4"/>
  <c r="AQ331" i="4"/>
  <c r="AN331" i="4"/>
  <c r="AR331" i="4"/>
  <c r="AO329" i="4"/>
  <c r="AS329" i="4"/>
  <c r="AP329" i="4"/>
  <c r="AQ329" i="4"/>
  <c r="AN329" i="4"/>
  <c r="AR329" i="4"/>
  <c r="AO327" i="4"/>
  <c r="AS327" i="4"/>
  <c r="AP327" i="4"/>
  <c r="AQ327" i="4"/>
  <c r="AN327" i="4"/>
  <c r="AR327" i="4"/>
  <c r="AO325" i="4"/>
  <c r="AS325" i="4"/>
  <c r="AP325" i="4"/>
  <c r="AQ325" i="4"/>
  <c r="AR325" i="4"/>
  <c r="AN325" i="4"/>
  <c r="AO323" i="4"/>
  <c r="AS323" i="4"/>
  <c r="AP323" i="4"/>
  <c r="AQ323" i="4"/>
  <c r="AN323" i="4"/>
  <c r="AR323" i="4"/>
  <c r="AO321" i="4"/>
  <c r="AS321" i="4"/>
  <c r="AP321" i="4"/>
  <c r="AQ321" i="4"/>
  <c r="AN321" i="4"/>
  <c r="AR321" i="4"/>
  <c r="AO319" i="4"/>
  <c r="AS319" i="4"/>
  <c r="AP319" i="4"/>
  <c r="AQ319" i="4"/>
  <c r="AN319" i="4"/>
  <c r="AR319" i="4"/>
  <c r="AO317" i="4"/>
  <c r="AS317" i="4"/>
  <c r="AP317" i="4"/>
  <c r="AQ317" i="4"/>
  <c r="AR317" i="4"/>
  <c r="AN317" i="4"/>
  <c r="AO315" i="4"/>
  <c r="AS315" i="4"/>
  <c r="AP315" i="4"/>
  <c r="AQ315" i="4"/>
  <c r="AN315" i="4"/>
  <c r="AR315" i="4"/>
  <c r="AQ300" i="4"/>
  <c r="AN300" i="4"/>
  <c r="AR300" i="4"/>
  <c r="AO300" i="4"/>
  <c r="AS300" i="4"/>
  <c r="AP300" i="4"/>
  <c r="AN19" i="4"/>
  <c r="AR19" i="4"/>
  <c r="AO19" i="4"/>
  <c r="AS19" i="4"/>
  <c r="AP19" i="4"/>
  <c r="AQ19" i="4"/>
  <c r="AN15" i="4"/>
  <c r="AR15" i="4"/>
  <c r="AO15" i="4"/>
  <c r="AS15" i="4"/>
  <c r="AP15" i="4"/>
  <c r="AQ15" i="4"/>
  <c r="AN11" i="4"/>
  <c r="AR11" i="4"/>
  <c r="AO11" i="4"/>
  <c r="AS11" i="4"/>
  <c r="AP11" i="4"/>
  <c r="AQ11" i="4"/>
  <c r="AN7" i="4"/>
  <c r="AR7" i="4"/>
  <c r="AO7" i="4"/>
  <c r="AS7" i="4"/>
  <c r="AP7" i="4"/>
  <c r="AQ7" i="4"/>
  <c r="AN9" i="4"/>
  <c r="AR9" i="4"/>
  <c r="AO9" i="4"/>
  <c r="AS9" i="4"/>
  <c r="AP9" i="4"/>
  <c r="AQ9" i="4"/>
  <c r="AP18" i="4"/>
  <c r="AQ18" i="4"/>
  <c r="AN18" i="4"/>
  <c r="AR18" i="4"/>
  <c r="AS18" i="4"/>
  <c r="AO18" i="4"/>
  <c r="AP14" i="4"/>
  <c r="AQ14" i="4"/>
  <c r="AN14" i="4"/>
  <c r="AR14" i="4"/>
  <c r="AO14" i="4"/>
  <c r="AS14" i="4"/>
  <c r="AP10" i="4"/>
  <c r="AQ10" i="4"/>
  <c r="AN10" i="4"/>
  <c r="AR10" i="4"/>
  <c r="AS10" i="4"/>
  <c r="AO10" i="4"/>
  <c r="AP6" i="4"/>
  <c r="AQ6" i="4"/>
  <c r="AN6" i="4"/>
  <c r="AR6" i="4"/>
  <c r="AO6" i="4"/>
  <c r="AS6" i="4"/>
  <c r="AR4" i="4"/>
  <c r="AS4" i="4"/>
  <c r="AP4" i="4"/>
  <c r="AQ4" i="4"/>
  <c r="AN4" i="4"/>
  <c r="AO4" i="4"/>
  <c r="G12" i="4"/>
  <c r="M17" i="4"/>
  <c r="N17" i="4" s="1"/>
  <c r="CG17" i="4" s="1"/>
  <c r="CH17" i="4" s="1"/>
  <c r="M9" i="4"/>
  <c r="N9" i="4" s="1"/>
  <c r="CG9" i="4" s="1"/>
  <c r="CH9" i="4" s="1"/>
  <c r="G501" i="4"/>
  <c r="G494" i="4"/>
  <c r="G489" i="4"/>
  <c r="G488" i="4"/>
  <c r="G479" i="4"/>
  <c r="G478" i="4"/>
  <c r="G469" i="4"/>
  <c r="G468" i="4"/>
  <c r="G467" i="4"/>
  <c r="G460" i="4"/>
  <c r="G459" i="4"/>
  <c r="G456" i="4"/>
  <c r="G453" i="4"/>
  <c r="G450" i="4"/>
  <c r="G449" i="4"/>
  <c r="G440" i="4"/>
  <c r="G439" i="4"/>
  <c r="G434" i="4"/>
  <c r="G429" i="4"/>
  <c r="G428" i="4"/>
  <c r="G423" i="4"/>
  <c r="G422" i="4"/>
  <c r="G420" i="4"/>
  <c r="G417" i="4"/>
  <c r="G416" i="4"/>
  <c r="G409" i="4"/>
  <c r="G408" i="4"/>
  <c r="G401" i="4"/>
  <c r="G394" i="4"/>
  <c r="G393" i="4"/>
  <c r="G392" i="4"/>
  <c r="G385" i="4"/>
  <c r="G380" i="4"/>
  <c r="G379" i="4"/>
  <c r="G378" i="4"/>
  <c r="G369" i="4"/>
  <c r="G368" i="4"/>
  <c r="G365" i="4"/>
  <c r="G362" i="4"/>
  <c r="G359" i="4"/>
  <c r="G358" i="4"/>
  <c r="G355" i="4"/>
  <c r="G346" i="4"/>
  <c r="G345" i="4"/>
  <c r="G340" i="4"/>
  <c r="G339" i="4"/>
  <c r="G334" i="4"/>
  <c r="G329" i="4"/>
  <c r="G328" i="4"/>
  <c r="G327" i="4"/>
  <c r="G325" i="4"/>
  <c r="G323" i="4"/>
  <c r="G321" i="4"/>
  <c r="G319" i="4"/>
  <c r="G317" i="4"/>
  <c r="G315" i="4"/>
  <c r="G313" i="4"/>
  <c r="G311" i="4"/>
  <c r="G310" i="4"/>
  <c r="G308" i="4"/>
  <c r="G306" i="4"/>
  <c r="G304" i="4"/>
  <c r="G301" i="4"/>
  <c r="G300" i="4"/>
  <c r="G297" i="4"/>
  <c r="G295" i="4"/>
  <c r="G293" i="4"/>
  <c r="G290" i="4"/>
  <c r="G289" i="4"/>
  <c r="G288" i="4"/>
  <c r="G287" i="4"/>
  <c r="G286" i="4"/>
  <c r="G284" i="4"/>
  <c r="G282" i="4"/>
  <c r="G280" i="4"/>
  <c r="G277" i="4"/>
  <c r="G276" i="4"/>
  <c r="G275" i="4"/>
  <c r="G274" i="4"/>
  <c r="G500" i="4"/>
  <c r="G497" i="4"/>
  <c r="G496" i="4"/>
  <c r="G495" i="4"/>
  <c r="G493" i="4"/>
  <c r="G492" i="4"/>
  <c r="G491" i="4"/>
  <c r="G486" i="4"/>
  <c r="G485" i="4"/>
  <c r="G482" i="4"/>
  <c r="G481" i="4"/>
  <c r="G480" i="4"/>
  <c r="G477" i="4"/>
  <c r="G476" i="4"/>
  <c r="G475" i="4"/>
  <c r="G472" i="4"/>
  <c r="G471" i="4"/>
  <c r="G466" i="4"/>
  <c r="G465" i="4"/>
  <c r="G464" i="4"/>
  <c r="G461" i="4"/>
  <c r="G458" i="4"/>
  <c r="G455" i="4"/>
  <c r="G454" i="4"/>
  <c r="G451" i="4"/>
  <c r="G448" i="4"/>
  <c r="G444" i="4"/>
  <c r="G441" i="4"/>
  <c r="G438" i="4"/>
  <c r="G437" i="4"/>
  <c r="G436" i="4"/>
  <c r="G433" i="4"/>
  <c r="G432" i="4"/>
  <c r="G431" i="4"/>
  <c r="G426" i="4"/>
  <c r="G425" i="4"/>
  <c r="G424" i="4"/>
  <c r="G419" i="4"/>
  <c r="G418" i="4"/>
  <c r="G415" i="4"/>
  <c r="G414" i="4"/>
  <c r="G413" i="4"/>
  <c r="G410" i="4"/>
  <c r="G407" i="4"/>
  <c r="G406" i="4"/>
  <c r="G405" i="4"/>
  <c r="G400" i="4"/>
  <c r="G399" i="4"/>
  <c r="G398" i="4"/>
  <c r="G391" i="4"/>
  <c r="G388" i="4"/>
  <c r="G387" i="4"/>
  <c r="G386" i="4"/>
  <c r="G383" i="4"/>
  <c r="G382" i="4"/>
  <c r="G377" i="4"/>
  <c r="G376" i="4"/>
  <c r="G375" i="4"/>
  <c r="G372" i="4"/>
  <c r="G371" i="4"/>
  <c r="G370" i="4"/>
  <c r="G367" i="4"/>
  <c r="G366" i="4"/>
  <c r="G361" i="4"/>
  <c r="G360" i="4"/>
  <c r="G357" i="4"/>
  <c r="G354" i="4"/>
  <c r="G353" i="4"/>
  <c r="G352" i="4"/>
  <c r="G349" i="4"/>
  <c r="G348" i="4"/>
  <c r="G343" i="4"/>
  <c r="G342" i="4"/>
  <c r="G341" i="4"/>
  <c r="G338" i="4"/>
  <c r="G337" i="4"/>
  <c r="G336" i="4"/>
  <c r="G333" i="4"/>
  <c r="G326" i="4"/>
  <c r="G324" i="4"/>
  <c r="G322" i="4"/>
  <c r="G320" i="4"/>
  <c r="G318" i="4"/>
  <c r="G316" i="4"/>
  <c r="G314" i="4"/>
  <c r="G312" i="4"/>
  <c r="G309" i="4"/>
  <c r="G307" i="4"/>
  <c r="G305" i="4"/>
  <c r="G303" i="4"/>
  <c r="G302" i="4"/>
  <c r="G299" i="4"/>
  <c r="G298" i="4"/>
  <c r="G296" i="4"/>
  <c r="G294" i="4"/>
  <c r="G292" i="4"/>
  <c r="G291" i="4"/>
  <c r="G285" i="4"/>
  <c r="G283" i="4"/>
  <c r="G281" i="4"/>
  <c r="G279" i="4"/>
  <c r="G278" i="4"/>
  <c r="G16" i="4"/>
  <c r="G8" i="4"/>
  <c r="M13" i="4"/>
  <c r="N13" i="4" s="1"/>
  <c r="CG13" i="4" s="1"/>
  <c r="CH13" i="4" s="1"/>
  <c r="M5" i="4"/>
  <c r="N5" i="4" s="1"/>
  <c r="CG5" i="4" s="1"/>
  <c r="CH5" i="4" s="1"/>
  <c r="G499" i="4"/>
  <c r="G498" i="4"/>
  <c r="G490" i="4"/>
  <c r="G487" i="4"/>
  <c r="G484" i="4"/>
  <c r="G483" i="4"/>
  <c r="G474" i="4"/>
  <c r="G473" i="4"/>
  <c r="G470" i="4"/>
  <c r="G463" i="4"/>
  <c r="G462" i="4"/>
  <c r="G457" i="4"/>
  <c r="G452" i="4"/>
  <c r="G447" i="4"/>
  <c r="G446" i="4"/>
  <c r="G445" i="4"/>
  <c r="G443" i="4"/>
  <c r="G442" i="4"/>
  <c r="G435" i="4"/>
  <c r="G430" i="4"/>
  <c r="G427" i="4"/>
  <c r="G421" i="4"/>
  <c r="G412" i="4"/>
  <c r="G411" i="4"/>
  <c r="G404" i="4"/>
  <c r="G403" i="4"/>
  <c r="G402" i="4"/>
  <c r="G397" i="4"/>
  <c r="G396" i="4"/>
  <c r="G395" i="4"/>
  <c r="G390" i="4"/>
  <c r="G389" i="4"/>
  <c r="G384" i="4"/>
  <c r="G381" i="4"/>
  <c r="G374" i="4"/>
  <c r="G373" i="4"/>
  <c r="G364" i="4"/>
  <c r="G363" i="4"/>
  <c r="G356" i="4"/>
  <c r="G351" i="4"/>
  <c r="G350" i="4"/>
  <c r="G347" i="4"/>
  <c r="G344" i="4"/>
  <c r="G335" i="4"/>
  <c r="G332" i="4"/>
  <c r="G331" i="4"/>
  <c r="G330" i="4"/>
  <c r="G17" i="4"/>
  <c r="G13" i="4"/>
  <c r="G9" i="4"/>
  <c r="G5" i="4"/>
  <c r="M18" i="4"/>
  <c r="N18" i="4" s="1"/>
  <c r="CG18" i="4" s="1"/>
  <c r="CH18" i="4" s="1"/>
  <c r="M14" i="4"/>
  <c r="N14" i="4" s="1"/>
  <c r="CG14" i="4" s="1"/>
  <c r="CH14" i="4" s="1"/>
  <c r="M10" i="4"/>
  <c r="N10" i="4" s="1"/>
  <c r="CG10" i="4" s="1"/>
  <c r="CH10" i="4" s="1"/>
  <c r="M6" i="4"/>
  <c r="N6" i="4" s="1"/>
  <c r="CG6" i="4" s="1"/>
  <c r="CH6" i="4" s="1"/>
  <c r="G273" i="4"/>
  <c r="G272" i="4"/>
  <c r="G271" i="4"/>
  <c r="G270" i="4"/>
  <c r="G269" i="4"/>
  <c r="G268" i="4"/>
  <c r="G267" i="4"/>
  <c r="G266" i="4"/>
  <c r="G265" i="4"/>
  <c r="G264" i="4"/>
  <c r="G263" i="4"/>
  <c r="G262" i="4"/>
  <c r="G261" i="4"/>
  <c r="G260" i="4"/>
  <c r="G259" i="4"/>
  <c r="G258" i="4"/>
  <c r="G257" i="4"/>
  <c r="G256" i="4"/>
  <c r="G255" i="4"/>
  <c r="G254" i="4"/>
  <c r="G253" i="4"/>
  <c r="G252" i="4"/>
  <c r="G251" i="4"/>
  <c r="G250" i="4"/>
  <c r="G249" i="4"/>
  <c r="G248" i="4"/>
  <c r="G247" i="4"/>
  <c r="G246" i="4"/>
  <c r="G245" i="4"/>
  <c r="G244" i="4"/>
  <c r="G243" i="4"/>
  <c r="G242" i="4"/>
  <c r="G241" i="4"/>
  <c r="G240" i="4"/>
  <c r="G239" i="4"/>
  <c r="G238" i="4"/>
  <c r="G237" i="4"/>
  <c r="G236" i="4"/>
  <c r="G235" i="4"/>
  <c r="G234" i="4"/>
  <c r="G233" i="4"/>
  <c r="G232" i="4"/>
  <c r="G231" i="4"/>
  <c r="G230" i="4"/>
  <c r="G229" i="4"/>
  <c r="G228" i="4"/>
  <c r="G227" i="4"/>
  <c r="G226" i="4"/>
  <c r="G225" i="4"/>
  <c r="G224" i="4"/>
  <c r="G223" i="4"/>
  <c r="G222" i="4"/>
  <c r="G221" i="4"/>
  <c r="G220" i="4"/>
  <c r="G219" i="4"/>
  <c r="G218" i="4"/>
  <c r="G217" i="4"/>
  <c r="G216" i="4"/>
  <c r="G215" i="4"/>
  <c r="G214" i="4"/>
  <c r="G213" i="4"/>
  <c r="G212" i="4"/>
  <c r="G211" i="4"/>
  <c r="G210" i="4"/>
  <c r="G209" i="4"/>
  <c r="G208" i="4"/>
  <c r="G207" i="4"/>
  <c r="G206" i="4"/>
  <c r="G205" i="4"/>
  <c r="G204" i="4"/>
  <c r="G203" i="4"/>
  <c r="G202" i="4"/>
  <c r="G201" i="4"/>
  <c r="G200" i="4"/>
  <c r="G199" i="4"/>
  <c r="G198" i="4"/>
  <c r="G197" i="4"/>
  <c r="G196" i="4"/>
  <c r="G195" i="4"/>
  <c r="G194" i="4"/>
  <c r="G193" i="4"/>
  <c r="G192" i="4"/>
  <c r="G191" i="4"/>
  <c r="G190" i="4"/>
  <c r="G189" i="4"/>
  <c r="G188" i="4"/>
  <c r="G187" i="4"/>
  <c r="G186" i="4"/>
  <c r="G185" i="4"/>
  <c r="G184" i="4"/>
  <c r="G183" i="4"/>
  <c r="G182" i="4"/>
  <c r="G181" i="4"/>
  <c r="G180" i="4"/>
  <c r="G179" i="4"/>
  <c r="G178" i="4"/>
  <c r="G177" i="4"/>
  <c r="G176" i="4"/>
  <c r="G175" i="4"/>
  <c r="G174" i="4"/>
  <c r="G173" i="4"/>
  <c r="G172" i="4"/>
  <c r="G171" i="4"/>
  <c r="G170" i="4"/>
  <c r="G169" i="4"/>
  <c r="G168" i="4"/>
  <c r="G167" i="4"/>
  <c r="G166" i="4"/>
  <c r="G165" i="4"/>
  <c r="G164" i="4"/>
  <c r="G163" i="4"/>
  <c r="G162" i="4"/>
  <c r="G161" i="4"/>
  <c r="G160" i="4"/>
  <c r="G159" i="4"/>
  <c r="G158" i="4"/>
  <c r="G157" i="4"/>
  <c r="G156" i="4"/>
  <c r="G155" i="4"/>
  <c r="G154" i="4"/>
  <c r="G153" i="4"/>
  <c r="G152" i="4"/>
  <c r="G151" i="4"/>
  <c r="G150" i="4"/>
  <c r="G149" i="4"/>
  <c r="G148" i="4"/>
  <c r="G147" i="4"/>
  <c r="G146" i="4"/>
  <c r="G145" i="4"/>
  <c r="G144" i="4"/>
  <c r="G143" i="4"/>
  <c r="G142" i="4"/>
  <c r="G141" i="4"/>
  <c r="G140" i="4"/>
  <c r="G139" i="4"/>
  <c r="G138" i="4"/>
  <c r="G137" i="4"/>
  <c r="G136" i="4"/>
  <c r="G135" i="4"/>
  <c r="G134" i="4"/>
  <c r="G133" i="4"/>
  <c r="G132" i="4"/>
  <c r="G131" i="4"/>
  <c r="G130" i="4"/>
  <c r="G129" i="4"/>
  <c r="G128" i="4"/>
  <c r="G127" i="4"/>
  <c r="G126" i="4"/>
  <c r="G125" i="4"/>
  <c r="G124" i="4"/>
  <c r="G123" i="4"/>
  <c r="G122" i="4"/>
  <c r="G121" i="4"/>
  <c r="G120" i="4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1" i="4"/>
  <c r="G7" i="4"/>
  <c r="R501" i="4"/>
  <c r="M499" i="4"/>
  <c r="N499" i="4" s="1"/>
  <c r="CG499" i="4" s="1"/>
  <c r="CH499" i="4" s="1"/>
  <c r="M498" i="4"/>
  <c r="N498" i="4" s="1"/>
  <c r="CG498" i="4" s="1"/>
  <c r="CH498" i="4" s="1"/>
  <c r="M496" i="4"/>
  <c r="N496" i="4" s="1"/>
  <c r="CG496" i="4" s="1"/>
  <c r="CH496" i="4" s="1"/>
  <c r="M494" i="4"/>
  <c r="N494" i="4" s="1"/>
  <c r="CG494" i="4" s="1"/>
  <c r="CH494" i="4" s="1"/>
  <c r="M492" i="4"/>
  <c r="N492" i="4" s="1"/>
  <c r="CG492" i="4" s="1"/>
  <c r="CH492" i="4" s="1"/>
  <c r="R490" i="4"/>
  <c r="M488" i="4"/>
  <c r="N488" i="4" s="1"/>
  <c r="CG488" i="4" s="1"/>
  <c r="CH488" i="4" s="1"/>
  <c r="M486" i="4"/>
  <c r="N486" i="4" s="1"/>
  <c r="CG486" i="4" s="1"/>
  <c r="CH486" i="4" s="1"/>
  <c r="R483" i="4"/>
  <c r="R481" i="4"/>
  <c r="R479" i="4"/>
  <c r="M477" i="4"/>
  <c r="N477" i="4" s="1"/>
  <c r="CG477" i="4" s="1"/>
  <c r="CH477" i="4" s="1"/>
  <c r="M475" i="4"/>
  <c r="N475" i="4" s="1"/>
  <c r="CG475" i="4" s="1"/>
  <c r="CH475" i="4" s="1"/>
  <c r="M473" i="4"/>
  <c r="N473" i="4" s="1"/>
  <c r="CG473" i="4" s="1"/>
  <c r="CH473" i="4" s="1"/>
  <c r="M471" i="4"/>
  <c r="N471" i="4" s="1"/>
  <c r="CG471" i="4" s="1"/>
  <c r="CH471" i="4" s="1"/>
  <c r="R469" i="4"/>
  <c r="R467" i="4"/>
  <c r="M465" i="4"/>
  <c r="N465" i="4" s="1"/>
  <c r="CG465" i="4" s="1"/>
  <c r="CH465" i="4" s="1"/>
  <c r="R463" i="4"/>
  <c r="M461" i="4"/>
  <c r="N461" i="4" s="1"/>
  <c r="CG461" i="4" s="1"/>
  <c r="CH461" i="4" s="1"/>
  <c r="M457" i="4"/>
  <c r="N457" i="4" s="1"/>
  <c r="CG457" i="4" s="1"/>
  <c r="CH457" i="4" s="1"/>
  <c r="M455" i="4"/>
  <c r="N455" i="4" s="1"/>
  <c r="CG455" i="4" s="1"/>
  <c r="CH455" i="4" s="1"/>
  <c r="R453" i="4"/>
  <c r="R451" i="4"/>
  <c r="R449" i="4"/>
  <c r="R447" i="4"/>
  <c r="M445" i="4"/>
  <c r="N445" i="4" s="1"/>
  <c r="CG445" i="4" s="1"/>
  <c r="CH445" i="4" s="1"/>
  <c r="M443" i="4"/>
  <c r="N443" i="4" s="1"/>
  <c r="CG443" i="4" s="1"/>
  <c r="CH443" i="4" s="1"/>
  <c r="M441" i="4"/>
  <c r="N441" i="4" s="1"/>
  <c r="CG441" i="4" s="1"/>
  <c r="CH441" i="4" s="1"/>
  <c r="M439" i="4"/>
  <c r="N439" i="4" s="1"/>
  <c r="CG439" i="4" s="1"/>
  <c r="CH439" i="4" s="1"/>
  <c r="R437" i="4"/>
  <c r="R435" i="4"/>
  <c r="R433" i="4"/>
  <c r="M431" i="4"/>
  <c r="N431" i="4" s="1"/>
  <c r="CG431" i="4" s="1"/>
  <c r="CH431" i="4" s="1"/>
  <c r="M429" i="4"/>
  <c r="N429" i="4" s="1"/>
  <c r="CG429" i="4" s="1"/>
  <c r="CH429" i="4" s="1"/>
  <c r="R426" i="4"/>
  <c r="R424" i="4"/>
  <c r="R422" i="4"/>
  <c r="R420" i="4"/>
  <c r="R418" i="4"/>
  <c r="M416" i="4"/>
  <c r="N416" i="4" s="1"/>
  <c r="CG416" i="4" s="1"/>
  <c r="CH416" i="4" s="1"/>
  <c r="R414" i="4"/>
  <c r="R410" i="4"/>
  <c r="M408" i="4"/>
  <c r="N408" i="4" s="1"/>
  <c r="CG408" i="4" s="1"/>
  <c r="CH408" i="4" s="1"/>
  <c r="R406" i="4"/>
  <c r="R402" i="4"/>
  <c r="M400" i="4"/>
  <c r="N400" i="4" s="1"/>
  <c r="CG400" i="4" s="1"/>
  <c r="CH400" i="4" s="1"/>
  <c r="R398" i="4"/>
  <c r="R394" i="4"/>
  <c r="Q392" i="4"/>
  <c r="R387" i="4"/>
  <c r="R384" i="4"/>
  <c r="R382" i="4"/>
  <c r="R378" i="4"/>
  <c r="R375" i="4"/>
  <c r="R371" i="4"/>
  <c r="R368" i="4"/>
  <c r="R366" i="4"/>
  <c r="R363" i="4"/>
  <c r="Q360" i="4"/>
  <c r="R358" i="4"/>
  <c r="Q354" i="4"/>
  <c r="Q352" i="4"/>
  <c r="M350" i="4"/>
  <c r="N350" i="4" s="1"/>
  <c r="CG350" i="4" s="1"/>
  <c r="CH350" i="4" s="1"/>
  <c r="R348" i="4"/>
  <c r="R342" i="4"/>
  <c r="Q340" i="4"/>
  <c r="M335" i="4"/>
  <c r="N335" i="4" s="1"/>
  <c r="CG335" i="4" s="1"/>
  <c r="CH335" i="4" s="1"/>
  <c r="R333" i="4"/>
  <c r="R330" i="4"/>
  <c r="M328" i="4"/>
  <c r="N328" i="4" s="1"/>
  <c r="CG328" i="4" s="1"/>
  <c r="CH328" i="4" s="1"/>
  <c r="M323" i="4"/>
  <c r="N323" i="4" s="1"/>
  <c r="CG323" i="4" s="1"/>
  <c r="CH323" i="4" s="1"/>
  <c r="Q321" i="4"/>
  <c r="M312" i="4"/>
  <c r="N312" i="4" s="1"/>
  <c r="CG312" i="4" s="1"/>
  <c r="CH312" i="4" s="1"/>
  <c r="Q308" i="4"/>
  <c r="R306" i="4"/>
  <c r="Q305" i="4"/>
  <c r="R304" i="4"/>
  <c r="R302" i="4"/>
  <c r="M301" i="4"/>
  <c r="N301" i="4" s="1"/>
  <c r="CG301" i="4" s="1"/>
  <c r="CH301" i="4" s="1"/>
  <c r="Q300" i="4"/>
  <c r="M299" i="4"/>
  <c r="N299" i="4" s="1"/>
  <c r="CG299" i="4" s="1"/>
  <c r="CH299" i="4" s="1"/>
  <c r="Q297" i="4"/>
  <c r="R296" i="4"/>
  <c r="M295" i="4"/>
  <c r="N295" i="4" s="1"/>
  <c r="CG295" i="4" s="1"/>
  <c r="CH295" i="4" s="1"/>
  <c r="Q293" i="4"/>
  <c r="R292" i="4"/>
  <c r="R291" i="4"/>
  <c r="R290" i="4"/>
  <c r="Q289" i="4"/>
  <c r="Q288" i="4"/>
  <c r="M287" i="4"/>
  <c r="N287" i="4" s="1"/>
  <c r="CG287" i="4" s="1"/>
  <c r="CH287" i="4" s="1"/>
  <c r="Q285" i="4"/>
  <c r="Q284" i="4"/>
  <c r="M282" i="4"/>
  <c r="N282" i="4" s="1"/>
  <c r="CG282" i="4" s="1"/>
  <c r="CH282" i="4" s="1"/>
  <c r="Q281" i="4"/>
  <c r="Q280" i="4"/>
  <c r="M278" i="4"/>
  <c r="N278" i="4" s="1"/>
  <c r="CG278" i="4" s="1"/>
  <c r="CH278" i="4" s="1"/>
  <c r="R277" i="4"/>
  <c r="Q276" i="4"/>
  <c r="M274" i="4"/>
  <c r="N274" i="4" s="1"/>
  <c r="CG274" i="4" s="1"/>
  <c r="CH274" i="4" s="1"/>
  <c r="M272" i="4"/>
  <c r="N272" i="4" s="1"/>
  <c r="CG272" i="4" s="1"/>
  <c r="CH272" i="4" s="1"/>
  <c r="M268" i="4"/>
  <c r="N268" i="4" s="1"/>
  <c r="CG268" i="4" s="1"/>
  <c r="CH268" i="4" s="1"/>
  <c r="M264" i="4"/>
  <c r="N264" i="4" s="1"/>
  <c r="CG264" i="4" s="1"/>
  <c r="CH264" i="4" s="1"/>
  <c r="M261" i="4"/>
  <c r="N261" i="4" s="1"/>
  <c r="CG261" i="4" s="1"/>
  <c r="CH261" i="4" s="1"/>
  <c r="Q260" i="4"/>
  <c r="M257" i="4"/>
  <c r="N257" i="4" s="1"/>
  <c r="CG257" i="4" s="1"/>
  <c r="CH257" i="4" s="1"/>
  <c r="R256" i="4"/>
  <c r="M253" i="4"/>
  <c r="N253" i="4" s="1"/>
  <c r="CG253" i="4" s="1"/>
  <c r="CH253" i="4" s="1"/>
  <c r="Q249" i="4"/>
  <c r="M248" i="4"/>
  <c r="N248" i="4" s="1"/>
  <c r="CG248" i="4" s="1"/>
  <c r="CH248" i="4" s="1"/>
  <c r="M244" i="4"/>
  <c r="N244" i="4" s="1"/>
  <c r="CG244" i="4" s="1"/>
  <c r="CH244" i="4" s="1"/>
  <c r="M241" i="4"/>
  <c r="N241" i="4" s="1"/>
  <c r="CG241" i="4" s="1"/>
  <c r="CH241" i="4" s="1"/>
  <c r="M240" i="4"/>
  <c r="N240" i="4" s="1"/>
  <c r="CG240" i="4" s="1"/>
  <c r="CH240" i="4" s="1"/>
  <c r="M237" i="4"/>
  <c r="N237" i="4" s="1"/>
  <c r="CG237" i="4" s="1"/>
  <c r="CH237" i="4" s="1"/>
  <c r="R236" i="4"/>
  <c r="M232" i="4"/>
  <c r="N232" i="4" s="1"/>
  <c r="CG232" i="4" s="1"/>
  <c r="CH232" i="4" s="1"/>
  <c r="M229" i="4"/>
  <c r="N229" i="4" s="1"/>
  <c r="CG229" i="4" s="1"/>
  <c r="CH229" i="4" s="1"/>
  <c r="M222" i="4"/>
  <c r="N222" i="4" s="1"/>
  <c r="CG222" i="4" s="1"/>
  <c r="CH222" i="4" s="1"/>
  <c r="Q221" i="4"/>
  <c r="R219" i="4"/>
  <c r="R215" i="4"/>
  <c r="Q214" i="4"/>
  <c r="R213" i="4"/>
  <c r="R211" i="4"/>
  <c r="R209" i="4"/>
  <c r="M208" i="4"/>
  <c r="N208" i="4" s="1"/>
  <c r="CG208" i="4" s="1"/>
  <c r="CH208" i="4" s="1"/>
  <c r="R207" i="4"/>
  <c r="R206" i="4"/>
  <c r="R205" i="4"/>
  <c r="R204" i="4"/>
  <c r="R203" i="4"/>
  <c r="R202" i="4"/>
  <c r="R201" i="4"/>
  <c r="Q200" i="4"/>
  <c r="R199" i="4"/>
  <c r="R198" i="4"/>
  <c r="R197" i="4"/>
  <c r="R196" i="4"/>
  <c r="R195" i="4"/>
  <c r="M194" i="4"/>
  <c r="N194" i="4" s="1"/>
  <c r="CG194" i="4" s="1"/>
  <c r="CH194" i="4" s="1"/>
  <c r="R193" i="4"/>
  <c r="R191" i="4"/>
  <c r="M189" i="4"/>
  <c r="N189" i="4" s="1"/>
  <c r="CG189" i="4" s="1"/>
  <c r="CH189" i="4" s="1"/>
  <c r="Q188" i="4"/>
  <c r="R187" i="4"/>
  <c r="R186" i="4"/>
  <c r="M185" i="4"/>
  <c r="N185" i="4" s="1"/>
  <c r="CG185" i="4" s="1"/>
  <c r="CH185" i="4" s="1"/>
  <c r="R184" i="4"/>
  <c r="R183" i="4"/>
  <c r="M182" i="4"/>
  <c r="N182" i="4" s="1"/>
  <c r="CG182" i="4" s="1"/>
  <c r="CH182" i="4" s="1"/>
  <c r="M181" i="4"/>
  <c r="N181" i="4" s="1"/>
  <c r="CG181" i="4" s="1"/>
  <c r="CH181" i="4" s="1"/>
  <c r="R179" i="4"/>
  <c r="R178" i="4"/>
  <c r="R176" i="4"/>
  <c r="R175" i="4"/>
  <c r="R170" i="4"/>
  <c r="R169" i="4"/>
  <c r="M168" i="4"/>
  <c r="N168" i="4" s="1"/>
  <c r="CG168" i="4" s="1"/>
  <c r="CH168" i="4" s="1"/>
  <c r="M166" i="4"/>
  <c r="N166" i="4" s="1"/>
  <c r="CG166" i="4" s="1"/>
  <c r="CH166" i="4" s="1"/>
  <c r="Q165" i="4"/>
  <c r="R163" i="4"/>
  <c r="R161" i="4"/>
  <c r="R160" i="4"/>
  <c r="R159" i="4"/>
  <c r="R157" i="4"/>
  <c r="R156" i="4"/>
  <c r="R155" i="4"/>
  <c r="R153" i="4"/>
  <c r="R152" i="4"/>
  <c r="R151" i="4"/>
  <c r="R149" i="4"/>
  <c r="R148" i="4"/>
  <c r="R147" i="4"/>
  <c r="R145" i="4"/>
  <c r="R144" i="4"/>
  <c r="R143" i="4"/>
  <c r="R142" i="4"/>
  <c r="R141" i="4"/>
  <c r="R140" i="4"/>
  <c r="R139" i="4"/>
  <c r="R138" i="4"/>
  <c r="R137" i="4"/>
  <c r="R136" i="4"/>
  <c r="R135" i="4"/>
  <c r="R134" i="4"/>
  <c r="M130" i="4"/>
  <c r="N130" i="4" s="1"/>
  <c r="CG130" i="4" s="1"/>
  <c r="CH130" i="4" s="1"/>
  <c r="Q127" i="4"/>
  <c r="R124" i="4"/>
  <c r="M122" i="4"/>
  <c r="N122" i="4" s="1"/>
  <c r="CG122" i="4" s="1"/>
  <c r="CH122" i="4" s="1"/>
  <c r="Q121" i="4"/>
  <c r="R120" i="4"/>
  <c r="M119" i="4"/>
  <c r="N119" i="4" s="1"/>
  <c r="CG119" i="4" s="1"/>
  <c r="CH119" i="4" s="1"/>
  <c r="R117" i="4"/>
  <c r="R116" i="4"/>
  <c r="R113" i="4"/>
  <c r="M111" i="4"/>
  <c r="N111" i="4" s="1"/>
  <c r="CG111" i="4" s="1"/>
  <c r="CH111" i="4" s="1"/>
  <c r="R110" i="4"/>
  <c r="R109" i="4"/>
  <c r="R107" i="4"/>
  <c r="R106" i="4"/>
  <c r="R105" i="4"/>
  <c r="R101" i="4"/>
  <c r="R97" i="4"/>
  <c r="M96" i="4"/>
  <c r="N96" i="4" s="1"/>
  <c r="CG96" i="4" s="1"/>
  <c r="CH96" i="4" s="1"/>
  <c r="Q95" i="4"/>
  <c r="Q94" i="4"/>
  <c r="R93" i="4"/>
  <c r="Q91" i="4"/>
  <c r="R89" i="4"/>
  <c r="M88" i="4"/>
  <c r="N88" i="4" s="1"/>
  <c r="CG88" i="4" s="1"/>
  <c r="CH88" i="4" s="1"/>
  <c r="Q87" i="4"/>
  <c r="R85" i="4"/>
  <c r="R79" i="4"/>
  <c r="R77" i="4"/>
  <c r="M76" i="4"/>
  <c r="N76" i="4" s="1"/>
  <c r="CG76" i="4" s="1"/>
  <c r="CH76" i="4" s="1"/>
  <c r="R75" i="4"/>
  <c r="Q74" i="4"/>
  <c r="R73" i="4"/>
  <c r="R72" i="4"/>
  <c r="R71" i="4"/>
  <c r="Q70" i="4"/>
  <c r="R67" i="4"/>
  <c r="M66" i="4"/>
  <c r="N66" i="4" s="1"/>
  <c r="CG66" i="4" s="1"/>
  <c r="CH66" i="4" s="1"/>
  <c r="M65" i="4"/>
  <c r="N65" i="4" s="1"/>
  <c r="CG65" i="4" s="1"/>
  <c r="CH65" i="4" s="1"/>
  <c r="R63" i="4"/>
  <c r="R62" i="4"/>
  <c r="Q59" i="4"/>
  <c r="Q58" i="4"/>
  <c r="M55" i="4"/>
  <c r="N55" i="4" s="1"/>
  <c r="CG55" i="4" s="1"/>
  <c r="CH55" i="4" s="1"/>
  <c r="Q50" i="4"/>
  <c r="Q49" i="4"/>
  <c r="R48" i="4"/>
  <c r="R46" i="4"/>
  <c r="Q45" i="4"/>
  <c r="Q43" i="4"/>
  <c r="M39" i="4"/>
  <c r="N39" i="4" s="1"/>
  <c r="CG39" i="4" s="1"/>
  <c r="CH39" i="4" s="1"/>
  <c r="Q38" i="4"/>
  <c r="Q35" i="4"/>
  <c r="Q34" i="4"/>
  <c r="M31" i="4"/>
  <c r="N31" i="4" s="1"/>
  <c r="CG31" i="4" s="1"/>
  <c r="CH31" i="4" s="1"/>
  <c r="R29" i="4"/>
  <c r="R28" i="4"/>
  <c r="R25" i="4"/>
  <c r="M23" i="4"/>
  <c r="N23" i="4" s="1"/>
  <c r="CG23" i="4" s="1"/>
  <c r="CH23" i="4" s="1"/>
  <c r="R21" i="4"/>
  <c r="G15" i="4"/>
  <c r="R16" i="4"/>
  <c r="R12" i="4"/>
  <c r="R8" i="4"/>
  <c r="M500" i="4"/>
  <c r="N500" i="4" s="1"/>
  <c r="CG500" i="4" s="1"/>
  <c r="CH500" i="4" s="1"/>
  <c r="M495" i="4"/>
  <c r="N495" i="4" s="1"/>
  <c r="CG495" i="4" s="1"/>
  <c r="CH495" i="4" s="1"/>
  <c r="R493" i="4"/>
  <c r="M491" i="4"/>
  <c r="N491" i="4" s="1"/>
  <c r="CG491" i="4" s="1"/>
  <c r="CH491" i="4" s="1"/>
  <c r="R489" i="4"/>
  <c r="R487" i="4"/>
  <c r="M484" i="4"/>
  <c r="N484" i="4" s="1"/>
  <c r="CG484" i="4" s="1"/>
  <c r="CH484" i="4" s="1"/>
  <c r="M482" i="4"/>
  <c r="N482" i="4" s="1"/>
  <c r="CG482" i="4" s="1"/>
  <c r="CH482" i="4" s="1"/>
  <c r="M480" i="4"/>
  <c r="N480" i="4" s="1"/>
  <c r="CG480" i="4" s="1"/>
  <c r="CH480" i="4" s="1"/>
  <c r="R478" i="4"/>
  <c r="R476" i="4"/>
  <c r="R474" i="4"/>
  <c r="R472" i="4"/>
  <c r="R470" i="4"/>
  <c r="R468" i="4"/>
  <c r="R466" i="4"/>
  <c r="R464" i="4"/>
  <c r="R462" i="4"/>
  <c r="R460" i="4"/>
  <c r="R458" i="4"/>
  <c r="R456" i="4"/>
  <c r="R454" i="4"/>
  <c r="R452" i="4"/>
  <c r="R450" i="4"/>
  <c r="R448" i="4"/>
  <c r="R446" i="4"/>
  <c r="R444" i="4"/>
  <c r="R442" i="4"/>
  <c r="R440" i="4"/>
  <c r="R438" i="4"/>
  <c r="R436" i="4"/>
  <c r="R434" i="4"/>
  <c r="R432" i="4"/>
  <c r="R430" i="4"/>
  <c r="R428" i="4"/>
  <c r="R425" i="4"/>
  <c r="R423" i="4"/>
  <c r="Q421" i="4"/>
  <c r="R419" i="4"/>
  <c r="R417" i="4"/>
  <c r="Q415" i="4"/>
  <c r="Q413" i="4"/>
  <c r="R411" i="4"/>
  <c r="R409" i="4"/>
  <c r="M407" i="4"/>
  <c r="N407" i="4" s="1"/>
  <c r="CG407" i="4" s="1"/>
  <c r="CH407" i="4" s="1"/>
  <c r="Q405" i="4"/>
  <c r="R403" i="4"/>
  <c r="R401" i="4"/>
  <c r="M399" i="4"/>
  <c r="N399" i="4" s="1"/>
  <c r="CG399" i="4" s="1"/>
  <c r="CH399" i="4" s="1"/>
  <c r="Q397" i="4"/>
  <c r="M393" i="4"/>
  <c r="N393" i="4" s="1"/>
  <c r="CG393" i="4" s="1"/>
  <c r="CH393" i="4" s="1"/>
  <c r="Q390" i="4"/>
  <c r="R388" i="4"/>
  <c r="R386" i="4"/>
  <c r="R383" i="4"/>
  <c r="R380" i="4"/>
  <c r="R379" i="4"/>
  <c r="M376" i="4"/>
  <c r="N376" i="4" s="1"/>
  <c r="CG376" i="4" s="1"/>
  <c r="CH376" i="4" s="1"/>
  <c r="R374" i="4"/>
  <c r="R372" i="4"/>
  <c r="R370" i="4"/>
  <c r="R367" i="4"/>
  <c r="R364" i="4"/>
  <c r="R362" i="4"/>
  <c r="R359" i="4"/>
  <c r="R355" i="4"/>
  <c r="R351" i="4"/>
  <c r="R347" i="4"/>
  <c r="R343" i="4"/>
  <c r="R341" i="4"/>
  <c r="M334" i="4"/>
  <c r="N334" i="4" s="1"/>
  <c r="CG334" i="4" s="1"/>
  <c r="CH334" i="4" s="1"/>
  <c r="R332" i="4"/>
  <c r="R329" i="4"/>
  <c r="M327" i="4"/>
  <c r="N327" i="4" s="1"/>
  <c r="CG327" i="4" s="1"/>
  <c r="CH327" i="4" s="1"/>
  <c r="R325" i="4"/>
  <c r="Q324" i="4"/>
  <c r="M322" i="4"/>
  <c r="N322" i="4" s="1"/>
  <c r="CG322" i="4" s="1"/>
  <c r="CH322" i="4" s="1"/>
  <c r="M320" i="4"/>
  <c r="N320" i="4" s="1"/>
  <c r="CG320" i="4" s="1"/>
  <c r="CH320" i="4" s="1"/>
  <c r="Q316" i="4"/>
  <c r="R314" i="4"/>
  <c r="G18" i="4"/>
  <c r="G14" i="4"/>
  <c r="G10" i="4"/>
  <c r="G6" i="4"/>
  <c r="M19" i="4"/>
  <c r="N19" i="4" s="1"/>
  <c r="CG19" i="4" s="1"/>
  <c r="CH19" i="4" s="1"/>
  <c r="M15" i="4"/>
  <c r="N15" i="4" s="1"/>
  <c r="CG15" i="4" s="1"/>
  <c r="CH15" i="4" s="1"/>
  <c r="M11" i="4"/>
  <c r="N11" i="4" s="1"/>
  <c r="CG11" i="4" s="1"/>
  <c r="CH11" i="4" s="1"/>
  <c r="M7" i="4"/>
  <c r="N7" i="4" s="1"/>
  <c r="CG7" i="4" s="1"/>
  <c r="CH7" i="4" s="1"/>
  <c r="M4" i="4"/>
  <c r="G4" i="4"/>
  <c r="AL4" i="4"/>
  <c r="C3" i="5" s="1"/>
  <c r="W15" i="4"/>
  <c r="X15" i="4"/>
  <c r="W7" i="4"/>
  <c r="X7" i="4"/>
  <c r="W14" i="4"/>
  <c r="X14" i="4"/>
  <c r="W10" i="4"/>
  <c r="X10" i="4"/>
  <c r="W17" i="4"/>
  <c r="X17" i="4"/>
  <c r="W13" i="4"/>
  <c r="X13" i="4"/>
  <c r="W9" i="4"/>
  <c r="X9" i="4"/>
  <c r="W5" i="4"/>
  <c r="X5" i="4"/>
  <c r="W19" i="4"/>
  <c r="X19" i="4"/>
  <c r="W11" i="4"/>
  <c r="X11" i="4"/>
  <c r="W18" i="4"/>
  <c r="X18" i="4"/>
  <c r="W6" i="4"/>
  <c r="X6" i="4"/>
  <c r="W16" i="4"/>
  <c r="X16" i="4"/>
  <c r="W12" i="4"/>
  <c r="X12" i="4"/>
  <c r="W8" i="4"/>
  <c r="X8" i="4"/>
  <c r="W502" i="4"/>
  <c r="X502" i="4"/>
  <c r="X501" i="4"/>
  <c r="W501" i="4"/>
  <c r="W500" i="4"/>
  <c r="X500" i="4"/>
  <c r="W499" i="4"/>
  <c r="X499" i="4"/>
  <c r="W498" i="4"/>
  <c r="X498" i="4"/>
  <c r="X497" i="4"/>
  <c r="W497" i="4"/>
  <c r="W496" i="4"/>
  <c r="X496" i="4"/>
  <c r="X495" i="4"/>
  <c r="W495" i="4"/>
  <c r="W494" i="4"/>
  <c r="X494" i="4"/>
  <c r="W493" i="4"/>
  <c r="X493" i="4"/>
  <c r="W492" i="4"/>
  <c r="X492" i="4"/>
  <c r="X491" i="4"/>
  <c r="W491" i="4"/>
  <c r="W490" i="4"/>
  <c r="X490" i="4"/>
  <c r="X489" i="4"/>
  <c r="W489" i="4"/>
  <c r="W488" i="4"/>
  <c r="X488" i="4"/>
  <c r="X487" i="4"/>
  <c r="W487" i="4"/>
  <c r="W486" i="4"/>
  <c r="X486" i="4"/>
  <c r="W485" i="4"/>
  <c r="X485" i="4"/>
  <c r="W484" i="4"/>
  <c r="X484" i="4"/>
  <c r="X483" i="4"/>
  <c r="W483" i="4"/>
  <c r="W482" i="4"/>
  <c r="X482" i="4"/>
  <c r="X481" i="4"/>
  <c r="W481" i="4"/>
  <c r="W480" i="4"/>
  <c r="X480" i="4"/>
  <c r="W479" i="4"/>
  <c r="X479" i="4"/>
  <c r="W478" i="4"/>
  <c r="X478" i="4"/>
  <c r="W477" i="4"/>
  <c r="X477" i="4"/>
  <c r="W476" i="4"/>
  <c r="X476" i="4"/>
  <c r="X475" i="4"/>
  <c r="W475" i="4"/>
  <c r="W474" i="4"/>
  <c r="X474" i="4"/>
  <c r="X473" i="4"/>
  <c r="W473" i="4"/>
  <c r="W472" i="4"/>
  <c r="X472" i="4"/>
  <c r="X471" i="4"/>
  <c r="W471" i="4"/>
  <c r="W470" i="4"/>
  <c r="X470" i="4"/>
  <c r="W469" i="4"/>
  <c r="X469" i="4"/>
  <c r="W468" i="4"/>
  <c r="X468" i="4"/>
  <c r="X467" i="4"/>
  <c r="W467" i="4"/>
  <c r="W466" i="4"/>
  <c r="X466" i="4"/>
  <c r="X465" i="4"/>
  <c r="W465" i="4"/>
  <c r="W464" i="4"/>
  <c r="X464" i="4"/>
  <c r="W463" i="4"/>
  <c r="X463" i="4"/>
  <c r="W462" i="4"/>
  <c r="X462" i="4"/>
  <c r="X461" i="4"/>
  <c r="W461" i="4"/>
  <c r="W460" i="4"/>
  <c r="X460" i="4"/>
  <c r="W459" i="4"/>
  <c r="X459" i="4"/>
  <c r="W458" i="4"/>
  <c r="X458" i="4"/>
  <c r="X457" i="4"/>
  <c r="W457" i="4"/>
  <c r="W456" i="4"/>
  <c r="X456" i="4"/>
  <c r="X455" i="4"/>
  <c r="W455" i="4"/>
  <c r="W454" i="4"/>
  <c r="X454" i="4"/>
  <c r="X453" i="4"/>
  <c r="W453" i="4"/>
  <c r="W452" i="4"/>
  <c r="X452" i="4"/>
  <c r="W451" i="4"/>
  <c r="X451" i="4"/>
  <c r="W450" i="4"/>
  <c r="X450" i="4"/>
  <c r="X449" i="4"/>
  <c r="W449" i="4"/>
  <c r="W448" i="4"/>
  <c r="X448" i="4"/>
  <c r="W447" i="4"/>
  <c r="X447" i="4"/>
  <c r="W446" i="4"/>
  <c r="X446" i="4"/>
  <c r="X445" i="4"/>
  <c r="W445" i="4"/>
  <c r="W444" i="4"/>
  <c r="X444" i="4"/>
  <c r="X443" i="4"/>
  <c r="W443" i="4"/>
  <c r="W442" i="4"/>
  <c r="X442" i="4"/>
  <c r="X441" i="4"/>
  <c r="W441" i="4"/>
  <c r="W440" i="4"/>
  <c r="X440" i="4"/>
  <c r="W439" i="4"/>
  <c r="X439" i="4"/>
  <c r="W438" i="4"/>
  <c r="X438" i="4"/>
  <c r="W437" i="4"/>
  <c r="X437" i="4"/>
  <c r="W436" i="4"/>
  <c r="X436" i="4"/>
  <c r="X435" i="4"/>
  <c r="W435" i="4"/>
  <c r="W434" i="4"/>
  <c r="X434" i="4"/>
  <c r="X433" i="4"/>
  <c r="W433" i="4"/>
  <c r="W432" i="4"/>
  <c r="X432" i="4"/>
  <c r="W431" i="4"/>
  <c r="X431" i="4"/>
  <c r="W430" i="4"/>
  <c r="X430" i="4"/>
  <c r="X429" i="4"/>
  <c r="W429" i="4"/>
  <c r="W428" i="4"/>
  <c r="X428" i="4"/>
  <c r="X427" i="4"/>
  <c r="W427" i="4"/>
  <c r="W426" i="4"/>
  <c r="X426" i="4"/>
  <c r="X425" i="4"/>
  <c r="W425" i="4"/>
  <c r="W424" i="4"/>
  <c r="X424" i="4"/>
  <c r="W423" i="4"/>
  <c r="X423" i="4"/>
  <c r="W422" i="4"/>
  <c r="X422" i="4"/>
  <c r="X421" i="4"/>
  <c r="W421" i="4"/>
  <c r="W420" i="4"/>
  <c r="X420" i="4"/>
  <c r="X419" i="4"/>
  <c r="W419" i="4"/>
  <c r="W418" i="4"/>
  <c r="X418" i="4"/>
  <c r="W417" i="4"/>
  <c r="X417" i="4"/>
  <c r="W416" i="4"/>
  <c r="X416" i="4"/>
  <c r="X415" i="4"/>
  <c r="W415" i="4"/>
  <c r="W414" i="4"/>
  <c r="X414" i="4"/>
  <c r="X413" i="4"/>
  <c r="W413" i="4"/>
  <c r="W412" i="4"/>
  <c r="X412" i="4"/>
  <c r="W411" i="4"/>
  <c r="X411" i="4"/>
  <c r="W410" i="4"/>
  <c r="X410" i="4"/>
  <c r="X409" i="4"/>
  <c r="W409" i="4"/>
  <c r="W408" i="4"/>
  <c r="X408" i="4"/>
  <c r="W407" i="4"/>
  <c r="X407" i="4"/>
  <c r="W406" i="4"/>
  <c r="X406" i="4"/>
  <c r="X405" i="4"/>
  <c r="W405" i="4"/>
  <c r="W404" i="4"/>
  <c r="X404" i="4"/>
  <c r="X403" i="4"/>
  <c r="W403" i="4"/>
  <c r="W402" i="4"/>
  <c r="X402" i="4"/>
  <c r="W401" i="4"/>
  <c r="X401" i="4"/>
  <c r="W400" i="4"/>
  <c r="X400" i="4"/>
  <c r="X399" i="4"/>
  <c r="W399" i="4"/>
  <c r="W398" i="4"/>
  <c r="X398" i="4"/>
  <c r="W397" i="4"/>
  <c r="X397" i="4"/>
  <c r="W396" i="4"/>
  <c r="X396" i="4"/>
  <c r="W395" i="4"/>
  <c r="X395" i="4"/>
  <c r="W394" i="4"/>
  <c r="X394" i="4"/>
  <c r="W393" i="4"/>
  <c r="X393" i="4"/>
  <c r="W392" i="4"/>
  <c r="X392" i="4"/>
  <c r="X391" i="4"/>
  <c r="W391" i="4"/>
  <c r="W390" i="4"/>
  <c r="X390" i="4"/>
  <c r="W389" i="4"/>
  <c r="X389" i="4"/>
  <c r="W388" i="4"/>
  <c r="X388" i="4"/>
  <c r="X387" i="4"/>
  <c r="W387" i="4"/>
  <c r="W386" i="4"/>
  <c r="X386" i="4"/>
  <c r="X385" i="4"/>
  <c r="W385" i="4"/>
  <c r="W384" i="4"/>
  <c r="X384" i="4"/>
  <c r="X383" i="4"/>
  <c r="W383" i="4"/>
  <c r="W382" i="4"/>
  <c r="X382" i="4"/>
  <c r="X381" i="4"/>
  <c r="W381" i="4"/>
  <c r="W380" i="4"/>
  <c r="X380" i="4"/>
  <c r="X379" i="4"/>
  <c r="W379" i="4"/>
  <c r="W378" i="4"/>
  <c r="X378" i="4"/>
  <c r="X377" i="4"/>
  <c r="W377" i="4"/>
  <c r="W376" i="4"/>
  <c r="X376" i="4"/>
  <c r="X375" i="4"/>
  <c r="W375" i="4"/>
  <c r="W374" i="4"/>
  <c r="X374" i="4"/>
  <c r="X373" i="4"/>
  <c r="W373" i="4"/>
  <c r="W372" i="4"/>
  <c r="X372" i="4"/>
  <c r="X371" i="4"/>
  <c r="W371" i="4"/>
  <c r="W370" i="4"/>
  <c r="X370" i="4"/>
  <c r="X369" i="4"/>
  <c r="W369" i="4"/>
  <c r="W368" i="4"/>
  <c r="X368" i="4"/>
  <c r="X367" i="4"/>
  <c r="W367" i="4"/>
  <c r="W366" i="4"/>
  <c r="X366" i="4"/>
  <c r="X365" i="4"/>
  <c r="W365" i="4"/>
  <c r="W364" i="4"/>
  <c r="X364" i="4"/>
  <c r="X363" i="4"/>
  <c r="W363" i="4"/>
  <c r="W362" i="4"/>
  <c r="X362" i="4"/>
  <c r="X361" i="4"/>
  <c r="W361" i="4"/>
  <c r="W360" i="4"/>
  <c r="X360" i="4"/>
  <c r="X359" i="4"/>
  <c r="W359" i="4"/>
  <c r="W358" i="4"/>
  <c r="X358" i="4"/>
  <c r="X357" i="4"/>
  <c r="W357" i="4"/>
  <c r="W356" i="4"/>
  <c r="X356" i="4"/>
  <c r="X355" i="4"/>
  <c r="W355" i="4"/>
  <c r="W354" i="4"/>
  <c r="X354" i="4"/>
  <c r="X353" i="4"/>
  <c r="W353" i="4"/>
  <c r="W352" i="4"/>
  <c r="X352" i="4"/>
  <c r="X351" i="4"/>
  <c r="W351" i="4"/>
  <c r="W350" i="4"/>
  <c r="X350" i="4"/>
  <c r="X349" i="4"/>
  <c r="W349" i="4"/>
  <c r="W348" i="4"/>
  <c r="X348" i="4"/>
  <c r="X347" i="4"/>
  <c r="W347" i="4"/>
  <c r="W346" i="4"/>
  <c r="X346" i="4"/>
  <c r="X345" i="4"/>
  <c r="W345" i="4"/>
  <c r="W344" i="4"/>
  <c r="X344" i="4"/>
  <c r="X343" i="4"/>
  <c r="W343" i="4"/>
  <c r="W342" i="4"/>
  <c r="X342" i="4"/>
  <c r="X341" i="4"/>
  <c r="W341" i="4"/>
  <c r="W340" i="4"/>
  <c r="X340" i="4"/>
  <c r="X339" i="4"/>
  <c r="W339" i="4"/>
  <c r="W338" i="4"/>
  <c r="X338" i="4"/>
  <c r="X337" i="4"/>
  <c r="W337" i="4"/>
  <c r="W336" i="4"/>
  <c r="X336" i="4"/>
  <c r="X335" i="4"/>
  <c r="W335" i="4"/>
  <c r="W334" i="4"/>
  <c r="X334" i="4"/>
  <c r="X333" i="4"/>
  <c r="W333" i="4"/>
  <c r="W332" i="4"/>
  <c r="X332" i="4"/>
  <c r="X331" i="4"/>
  <c r="W331" i="4"/>
  <c r="W330" i="4"/>
  <c r="X330" i="4"/>
  <c r="X329" i="4"/>
  <c r="W329" i="4"/>
  <c r="W328" i="4"/>
  <c r="X328" i="4"/>
  <c r="X327" i="4"/>
  <c r="W327" i="4"/>
  <c r="W326" i="4"/>
  <c r="X326" i="4"/>
  <c r="X325" i="4"/>
  <c r="W325" i="4"/>
  <c r="W324" i="4"/>
  <c r="X324" i="4"/>
  <c r="X323" i="4"/>
  <c r="W323" i="4"/>
  <c r="W322" i="4"/>
  <c r="X322" i="4"/>
  <c r="X321" i="4"/>
  <c r="W321" i="4"/>
  <c r="W320" i="4"/>
  <c r="X320" i="4"/>
  <c r="X319" i="4"/>
  <c r="W319" i="4"/>
  <c r="W318" i="4"/>
  <c r="X318" i="4"/>
  <c r="X317" i="4"/>
  <c r="W317" i="4"/>
  <c r="W316" i="4"/>
  <c r="X316" i="4"/>
  <c r="X315" i="4"/>
  <c r="W315" i="4"/>
  <c r="W314" i="4"/>
  <c r="X314" i="4"/>
  <c r="X313" i="4"/>
  <c r="W313" i="4"/>
  <c r="W312" i="4"/>
  <c r="X312" i="4"/>
  <c r="X311" i="4"/>
  <c r="W311" i="4"/>
  <c r="W310" i="4"/>
  <c r="X310" i="4"/>
  <c r="X309" i="4"/>
  <c r="W309" i="4"/>
  <c r="W308" i="4"/>
  <c r="X308" i="4"/>
  <c r="X307" i="4"/>
  <c r="W307" i="4"/>
  <c r="W306" i="4"/>
  <c r="X306" i="4"/>
  <c r="X305" i="4"/>
  <c r="W305" i="4"/>
  <c r="W304" i="4"/>
  <c r="X304" i="4"/>
  <c r="X303" i="4"/>
  <c r="W303" i="4"/>
  <c r="W302" i="4"/>
  <c r="X302" i="4"/>
  <c r="X301" i="4"/>
  <c r="W301" i="4"/>
  <c r="W300" i="4"/>
  <c r="X300" i="4"/>
  <c r="X299" i="4"/>
  <c r="W299" i="4"/>
  <c r="X298" i="4"/>
  <c r="W298" i="4"/>
  <c r="X297" i="4"/>
  <c r="W297" i="4"/>
  <c r="W296" i="4"/>
  <c r="X296" i="4"/>
  <c r="X295" i="4"/>
  <c r="W295" i="4"/>
  <c r="W294" i="4"/>
  <c r="X294" i="4"/>
  <c r="X293" i="4"/>
  <c r="W293" i="4"/>
  <c r="W292" i="4"/>
  <c r="X292" i="4"/>
  <c r="X291" i="4"/>
  <c r="W291" i="4"/>
  <c r="X290" i="4"/>
  <c r="W290" i="4"/>
  <c r="X289" i="4"/>
  <c r="W289" i="4"/>
  <c r="W288" i="4"/>
  <c r="X288" i="4"/>
  <c r="X287" i="4"/>
  <c r="W287" i="4"/>
  <c r="W286" i="4"/>
  <c r="X286" i="4"/>
  <c r="X285" i="4"/>
  <c r="W285" i="4"/>
  <c r="W284" i="4"/>
  <c r="X284" i="4"/>
  <c r="X283" i="4"/>
  <c r="W283" i="4"/>
  <c r="X282" i="4"/>
  <c r="W282" i="4"/>
  <c r="X281" i="4"/>
  <c r="W281" i="4"/>
  <c r="W280" i="4"/>
  <c r="X280" i="4"/>
  <c r="X279" i="4"/>
  <c r="W279" i="4"/>
  <c r="W278" i="4"/>
  <c r="X278" i="4"/>
  <c r="X277" i="4"/>
  <c r="W277" i="4"/>
  <c r="W276" i="4"/>
  <c r="X276" i="4"/>
  <c r="X275" i="4"/>
  <c r="W275" i="4"/>
  <c r="X274" i="4"/>
  <c r="W274" i="4"/>
  <c r="X273" i="4"/>
  <c r="W273" i="4"/>
  <c r="W272" i="4"/>
  <c r="X272" i="4"/>
  <c r="X271" i="4"/>
  <c r="W271" i="4"/>
  <c r="X270" i="4"/>
  <c r="W270" i="4"/>
  <c r="X269" i="4"/>
  <c r="W269" i="4"/>
  <c r="X268" i="4"/>
  <c r="W268" i="4"/>
  <c r="X267" i="4"/>
  <c r="W267" i="4"/>
  <c r="X266" i="4"/>
  <c r="W266" i="4"/>
  <c r="X265" i="4"/>
  <c r="W265" i="4"/>
  <c r="X264" i="4"/>
  <c r="W264" i="4"/>
  <c r="X263" i="4"/>
  <c r="W263" i="4"/>
  <c r="X262" i="4"/>
  <c r="W262" i="4"/>
  <c r="X261" i="4"/>
  <c r="W261" i="4"/>
  <c r="X260" i="4"/>
  <c r="W260" i="4"/>
  <c r="X259" i="4"/>
  <c r="W259" i="4"/>
  <c r="X258" i="4"/>
  <c r="W258" i="4"/>
  <c r="X257" i="4"/>
  <c r="W257" i="4"/>
  <c r="X256" i="4"/>
  <c r="W256" i="4"/>
  <c r="X255" i="4"/>
  <c r="W255" i="4"/>
  <c r="X254" i="4"/>
  <c r="W254" i="4"/>
  <c r="X253" i="4"/>
  <c r="W253" i="4"/>
  <c r="X252" i="4"/>
  <c r="W252" i="4"/>
  <c r="X251" i="4"/>
  <c r="W251" i="4"/>
  <c r="X250" i="4"/>
  <c r="W250" i="4"/>
  <c r="X249" i="4"/>
  <c r="W249" i="4"/>
  <c r="X248" i="4"/>
  <c r="W248" i="4"/>
  <c r="X247" i="4"/>
  <c r="W247" i="4"/>
  <c r="X246" i="4"/>
  <c r="W246" i="4"/>
  <c r="X245" i="4"/>
  <c r="W245" i="4"/>
  <c r="X244" i="4"/>
  <c r="W244" i="4"/>
  <c r="X243" i="4"/>
  <c r="W243" i="4"/>
  <c r="X242" i="4"/>
  <c r="W242" i="4"/>
  <c r="X241" i="4"/>
  <c r="W241" i="4"/>
  <c r="X240" i="4"/>
  <c r="W240" i="4"/>
  <c r="X239" i="4"/>
  <c r="W239" i="4"/>
  <c r="X238" i="4"/>
  <c r="W238" i="4"/>
  <c r="X237" i="4"/>
  <c r="W237" i="4"/>
  <c r="X236" i="4"/>
  <c r="W236" i="4"/>
  <c r="X235" i="4"/>
  <c r="W235" i="4"/>
  <c r="X234" i="4"/>
  <c r="W234" i="4"/>
  <c r="X233" i="4"/>
  <c r="W233" i="4"/>
  <c r="X232" i="4"/>
  <c r="W232" i="4"/>
  <c r="X231" i="4"/>
  <c r="W231" i="4"/>
  <c r="X230" i="4"/>
  <c r="W230" i="4"/>
  <c r="X229" i="4"/>
  <c r="W229" i="4"/>
  <c r="X228" i="4"/>
  <c r="W228" i="4"/>
  <c r="X227" i="4"/>
  <c r="W227" i="4"/>
  <c r="X226" i="4"/>
  <c r="W226" i="4"/>
  <c r="X225" i="4"/>
  <c r="W225" i="4"/>
  <c r="X224" i="4"/>
  <c r="W224" i="4"/>
  <c r="X223" i="4"/>
  <c r="W223" i="4"/>
  <c r="X222" i="4"/>
  <c r="W222" i="4"/>
  <c r="X221" i="4"/>
  <c r="W221" i="4"/>
  <c r="X220" i="4"/>
  <c r="W220" i="4"/>
  <c r="X219" i="4"/>
  <c r="W219" i="4"/>
  <c r="X218" i="4"/>
  <c r="W218" i="4"/>
  <c r="X217" i="4"/>
  <c r="W217" i="4"/>
  <c r="X216" i="4"/>
  <c r="W216" i="4"/>
  <c r="X215" i="4"/>
  <c r="W215" i="4"/>
  <c r="X214" i="4"/>
  <c r="W214" i="4"/>
  <c r="X213" i="4"/>
  <c r="W213" i="4"/>
  <c r="X212" i="4"/>
  <c r="W212" i="4"/>
  <c r="X211" i="4"/>
  <c r="W211" i="4"/>
  <c r="X210" i="4"/>
  <c r="W210" i="4"/>
  <c r="X209" i="4"/>
  <c r="W209" i="4"/>
  <c r="X208" i="4"/>
  <c r="W208" i="4"/>
  <c r="X207" i="4"/>
  <c r="W207" i="4"/>
  <c r="X206" i="4"/>
  <c r="W206" i="4"/>
  <c r="X205" i="4"/>
  <c r="W205" i="4"/>
  <c r="X204" i="4"/>
  <c r="W204" i="4"/>
  <c r="X203" i="4"/>
  <c r="W203" i="4"/>
  <c r="X202" i="4"/>
  <c r="W202" i="4"/>
  <c r="X201" i="4"/>
  <c r="W201" i="4"/>
  <c r="X200" i="4"/>
  <c r="W200" i="4"/>
  <c r="X199" i="4"/>
  <c r="W199" i="4"/>
  <c r="X198" i="4"/>
  <c r="W198" i="4"/>
  <c r="X197" i="4"/>
  <c r="W197" i="4"/>
  <c r="X196" i="4"/>
  <c r="W196" i="4"/>
  <c r="X195" i="4"/>
  <c r="W195" i="4"/>
  <c r="X194" i="4"/>
  <c r="W194" i="4"/>
  <c r="X193" i="4"/>
  <c r="W193" i="4"/>
  <c r="X192" i="4"/>
  <c r="W192" i="4"/>
  <c r="X191" i="4"/>
  <c r="W191" i="4"/>
  <c r="X190" i="4"/>
  <c r="W190" i="4"/>
  <c r="X189" i="4"/>
  <c r="W189" i="4"/>
  <c r="X188" i="4"/>
  <c r="W188" i="4"/>
  <c r="X187" i="4"/>
  <c r="W187" i="4"/>
  <c r="X186" i="4"/>
  <c r="W186" i="4"/>
  <c r="X185" i="4"/>
  <c r="W185" i="4"/>
  <c r="X184" i="4"/>
  <c r="W184" i="4"/>
  <c r="X183" i="4"/>
  <c r="W183" i="4"/>
  <c r="X182" i="4"/>
  <c r="W182" i="4"/>
  <c r="X181" i="4"/>
  <c r="W181" i="4"/>
  <c r="X180" i="4"/>
  <c r="W180" i="4"/>
  <c r="X179" i="4"/>
  <c r="W179" i="4"/>
  <c r="X178" i="4"/>
  <c r="W178" i="4"/>
  <c r="X177" i="4"/>
  <c r="W177" i="4"/>
  <c r="X176" i="4"/>
  <c r="W176" i="4"/>
  <c r="X175" i="4"/>
  <c r="W175" i="4"/>
  <c r="W174" i="4"/>
  <c r="X174" i="4"/>
  <c r="W173" i="4"/>
  <c r="X173" i="4"/>
  <c r="W172" i="4"/>
  <c r="X172" i="4"/>
  <c r="W171" i="4"/>
  <c r="X171" i="4"/>
  <c r="W170" i="4"/>
  <c r="X170" i="4"/>
  <c r="W169" i="4"/>
  <c r="X169" i="4"/>
  <c r="W168" i="4"/>
  <c r="X168" i="4"/>
  <c r="W167" i="4"/>
  <c r="X167" i="4"/>
  <c r="W166" i="4"/>
  <c r="X166" i="4"/>
  <c r="W165" i="4"/>
  <c r="X165" i="4"/>
  <c r="W164" i="4"/>
  <c r="X164" i="4"/>
  <c r="W163" i="4"/>
  <c r="X163" i="4"/>
  <c r="W162" i="4"/>
  <c r="X162" i="4"/>
  <c r="W161" i="4"/>
  <c r="X161" i="4"/>
  <c r="W160" i="4"/>
  <c r="X160" i="4"/>
  <c r="W159" i="4"/>
  <c r="X159" i="4"/>
  <c r="W158" i="4"/>
  <c r="X158" i="4"/>
  <c r="W157" i="4"/>
  <c r="X157" i="4"/>
  <c r="W156" i="4"/>
  <c r="X156" i="4"/>
  <c r="W155" i="4"/>
  <c r="X155" i="4"/>
  <c r="W154" i="4"/>
  <c r="X154" i="4"/>
  <c r="W153" i="4"/>
  <c r="X153" i="4"/>
  <c r="W152" i="4"/>
  <c r="X152" i="4"/>
  <c r="W151" i="4"/>
  <c r="X151" i="4"/>
  <c r="W150" i="4"/>
  <c r="X150" i="4"/>
  <c r="W149" i="4"/>
  <c r="X149" i="4"/>
  <c r="W148" i="4"/>
  <c r="X148" i="4"/>
  <c r="W147" i="4"/>
  <c r="X147" i="4"/>
  <c r="W146" i="4"/>
  <c r="X146" i="4"/>
  <c r="W145" i="4"/>
  <c r="X145" i="4"/>
  <c r="W144" i="4"/>
  <c r="X144" i="4"/>
  <c r="W143" i="4"/>
  <c r="X143" i="4"/>
  <c r="W142" i="4"/>
  <c r="X142" i="4"/>
  <c r="W141" i="4"/>
  <c r="X141" i="4"/>
  <c r="W140" i="4"/>
  <c r="X140" i="4"/>
  <c r="W139" i="4"/>
  <c r="X139" i="4"/>
  <c r="W138" i="4"/>
  <c r="X138" i="4"/>
  <c r="W137" i="4"/>
  <c r="X137" i="4"/>
  <c r="W136" i="4"/>
  <c r="X136" i="4"/>
  <c r="W135" i="4"/>
  <c r="X135" i="4"/>
  <c r="W134" i="4"/>
  <c r="X134" i="4"/>
  <c r="W133" i="4"/>
  <c r="X133" i="4"/>
  <c r="W132" i="4"/>
  <c r="X132" i="4"/>
  <c r="W131" i="4"/>
  <c r="X131" i="4"/>
  <c r="W130" i="4"/>
  <c r="X130" i="4"/>
  <c r="W129" i="4"/>
  <c r="X129" i="4"/>
  <c r="W128" i="4"/>
  <c r="X128" i="4"/>
  <c r="W127" i="4"/>
  <c r="X127" i="4"/>
  <c r="W126" i="4"/>
  <c r="X126" i="4"/>
  <c r="W125" i="4"/>
  <c r="X125" i="4"/>
  <c r="W124" i="4"/>
  <c r="X124" i="4"/>
  <c r="W123" i="4"/>
  <c r="X123" i="4"/>
  <c r="W122" i="4"/>
  <c r="X122" i="4"/>
  <c r="W121" i="4"/>
  <c r="X121" i="4"/>
  <c r="W120" i="4"/>
  <c r="X120" i="4"/>
  <c r="W119" i="4"/>
  <c r="X119" i="4"/>
  <c r="W118" i="4"/>
  <c r="X118" i="4"/>
  <c r="W117" i="4"/>
  <c r="X117" i="4"/>
  <c r="W116" i="4"/>
  <c r="X116" i="4"/>
  <c r="W115" i="4"/>
  <c r="X115" i="4"/>
  <c r="W114" i="4"/>
  <c r="X114" i="4"/>
  <c r="W113" i="4"/>
  <c r="X113" i="4"/>
  <c r="W112" i="4"/>
  <c r="X112" i="4"/>
  <c r="W111" i="4"/>
  <c r="X111" i="4"/>
  <c r="W110" i="4"/>
  <c r="X110" i="4"/>
  <c r="W109" i="4"/>
  <c r="X109" i="4"/>
  <c r="W108" i="4"/>
  <c r="X108" i="4"/>
  <c r="W107" i="4"/>
  <c r="X107" i="4"/>
  <c r="W106" i="4"/>
  <c r="X106" i="4"/>
  <c r="W105" i="4"/>
  <c r="X105" i="4"/>
  <c r="W104" i="4"/>
  <c r="X104" i="4"/>
  <c r="W103" i="4"/>
  <c r="X103" i="4"/>
  <c r="W102" i="4"/>
  <c r="X102" i="4"/>
  <c r="W101" i="4"/>
  <c r="X101" i="4"/>
  <c r="W100" i="4"/>
  <c r="X100" i="4"/>
  <c r="W99" i="4"/>
  <c r="X99" i="4"/>
  <c r="W98" i="4"/>
  <c r="X98" i="4"/>
  <c r="W97" i="4"/>
  <c r="X97" i="4"/>
  <c r="W96" i="4"/>
  <c r="X96" i="4"/>
  <c r="W95" i="4"/>
  <c r="X95" i="4"/>
  <c r="W94" i="4"/>
  <c r="X94" i="4"/>
  <c r="W93" i="4"/>
  <c r="X93" i="4"/>
  <c r="W92" i="4"/>
  <c r="X92" i="4"/>
  <c r="W91" i="4"/>
  <c r="X91" i="4"/>
  <c r="W90" i="4"/>
  <c r="X90" i="4"/>
  <c r="W89" i="4"/>
  <c r="X89" i="4"/>
  <c r="W88" i="4"/>
  <c r="X88" i="4"/>
  <c r="W87" i="4"/>
  <c r="X87" i="4"/>
  <c r="W86" i="4"/>
  <c r="X86" i="4"/>
  <c r="W85" i="4"/>
  <c r="X85" i="4"/>
  <c r="W84" i="4"/>
  <c r="X84" i="4"/>
  <c r="W83" i="4"/>
  <c r="X83" i="4"/>
  <c r="W82" i="4"/>
  <c r="X82" i="4"/>
  <c r="W81" i="4"/>
  <c r="X81" i="4"/>
  <c r="W80" i="4"/>
  <c r="X80" i="4"/>
  <c r="W79" i="4"/>
  <c r="X79" i="4"/>
  <c r="W78" i="4"/>
  <c r="X78" i="4"/>
  <c r="W77" i="4"/>
  <c r="X77" i="4"/>
  <c r="W76" i="4"/>
  <c r="X76" i="4"/>
  <c r="W75" i="4"/>
  <c r="X75" i="4"/>
  <c r="W74" i="4"/>
  <c r="X74" i="4"/>
  <c r="W73" i="4"/>
  <c r="X73" i="4"/>
  <c r="W72" i="4"/>
  <c r="X72" i="4"/>
  <c r="W71" i="4"/>
  <c r="X71" i="4"/>
  <c r="W70" i="4"/>
  <c r="X70" i="4"/>
  <c r="W69" i="4"/>
  <c r="X69" i="4"/>
  <c r="W68" i="4"/>
  <c r="X68" i="4"/>
  <c r="W67" i="4"/>
  <c r="X67" i="4"/>
  <c r="W66" i="4"/>
  <c r="X66" i="4"/>
  <c r="W65" i="4"/>
  <c r="X65" i="4"/>
  <c r="W64" i="4"/>
  <c r="X64" i="4"/>
  <c r="W63" i="4"/>
  <c r="X63" i="4"/>
  <c r="W62" i="4"/>
  <c r="X62" i="4"/>
  <c r="W61" i="4"/>
  <c r="X61" i="4"/>
  <c r="W60" i="4"/>
  <c r="X60" i="4"/>
  <c r="W59" i="4"/>
  <c r="X59" i="4"/>
  <c r="W58" i="4"/>
  <c r="X58" i="4"/>
  <c r="W57" i="4"/>
  <c r="X57" i="4"/>
  <c r="W56" i="4"/>
  <c r="X56" i="4"/>
  <c r="W55" i="4"/>
  <c r="X55" i="4"/>
  <c r="W54" i="4"/>
  <c r="X54" i="4"/>
  <c r="W53" i="4"/>
  <c r="X53" i="4"/>
  <c r="W52" i="4"/>
  <c r="X52" i="4"/>
  <c r="W51" i="4"/>
  <c r="X51" i="4"/>
  <c r="W50" i="4"/>
  <c r="X50" i="4"/>
  <c r="W49" i="4"/>
  <c r="X49" i="4"/>
  <c r="W48" i="4"/>
  <c r="X48" i="4"/>
  <c r="W47" i="4"/>
  <c r="X47" i="4"/>
  <c r="W46" i="4"/>
  <c r="X46" i="4"/>
  <c r="W45" i="4"/>
  <c r="X45" i="4"/>
  <c r="W44" i="4"/>
  <c r="X44" i="4"/>
  <c r="W43" i="4"/>
  <c r="X43" i="4"/>
  <c r="W42" i="4"/>
  <c r="X42" i="4"/>
  <c r="W41" i="4"/>
  <c r="X41" i="4"/>
  <c r="W40" i="4"/>
  <c r="X40" i="4"/>
  <c r="W39" i="4"/>
  <c r="X39" i="4"/>
  <c r="W38" i="4"/>
  <c r="X38" i="4"/>
  <c r="W37" i="4"/>
  <c r="X37" i="4"/>
  <c r="W36" i="4"/>
  <c r="X36" i="4"/>
  <c r="W35" i="4"/>
  <c r="X35" i="4"/>
  <c r="W34" i="4"/>
  <c r="X34" i="4"/>
  <c r="W33" i="4"/>
  <c r="X33" i="4"/>
  <c r="W32" i="4"/>
  <c r="X32" i="4"/>
  <c r="W31" i="4"/>
  <c r="X31" i="4"/>
  <c r="W30" i="4"/>
  <c r="X30" i="4"/>
  <c r="W29" i="4"/>
  <c r="X29" i="4"/>
  <c r="W28" i="4"/>
  <c r="X28" i="4"/>
  <c r="W27" i="4"/>
  <c r="X27" i="4"/>
  <c r="W26" i="4"/>
  <c r="X26" i="4"/>
  <c r="W25" i="4"/>
  <c r="X25" i="4"/>
  <c r="W24" i="4"/>
  <c r="X24" i="4"/>
  <c r="W23" i="4"/>
  <c r="X23" i="4"/>
  <c r="W22" i="4"/>
  <c r="X22" i="4"/>
  <c r="W21" i="4"/>
  <c r="X21" i="4"/>
  <c r="W20" i="4"/>
  <c r="X20" i="4"/>
  <c r="X4" i="4"/>
  <c r="Q376" i="4"/>
  <c r="Q117" i="4"/>
  <c r="R289" i="4"/>
  <c r="R457" i="4"/>
  <c r="O419" i="4"/>
  <c r="R323" i="4"/>
  <c r="O320" i="4"/>
  <c r="O319" i="4"/>
  <c r="M165" i="4"/>
  <c r="N165" i="4" s="1"/>
  <c r="CG165" i="4" s="1"/>
  <c r="CH165" i="4" s="1"/>
  <c r="Q76" i="4"/>
  <c r="R320" i="4"/>
  <c r="O289" i="4"/>
  <c r="Q141" i="4"/>
  <c r="R486" i="4"/>
  <c r="O409" i="4"/>
  <c r="O392" i="4"/>
  <c r="O388" i="4"/>
  <c r="M293" i="4"/>
  <c r="N293" i="4" s="1"/>
  <c r="CG293" i="4" s="1"/>
  <c r="CH293" i="4" s="1"/>
  <c r="M289" i="4"/>
  <c r="N289" i="4" s="1"/>
  <c r="CG289" i="4" s="1"/>
  <c r="CH289" i="4" s="1"/>
  <c r="O285" i="4"/>
  <c r="O266" i="4"/>
  <c r="R189" i="4"/>
  <c r="O189" i="4"/>
  <c r="O181" i="4"/>
  <c r="O134" i="4"/>
  <c r="O123" i="4"/>
  <c r="Q479" i="4"/>
  <c r="O457" i="4"/>
  <c r="R350" i="4"/>
  <c r="M291" i="4"/>
  <c r="N291" i="4" s="1"/>
  <c r="CG291" i="4" s="1"/>
  <c r="CH291" i="4" s="1"/>
  <c r="R287" i="4"/>
  <c r="Q134" i="4"/>
  <c r="Q244" i="4"/>
  <c r="R165" i="4"/>
  <c r="O111" i="4"/>
  <c r="O99" i="4"/>
  <c r="O96" i="4"/>
  <c r="R494" i="4"/>
  <c r="Q465" i="4"/>
  <c r="R399" i="4"/>
  <c r="O382" i="4"/>
  <c r="Q366" i="4"/>
  <c r="O364" i="4"/>
  <c r="O356" i="4"/>
  <c r="Q350" i="4"/>
  <c r="Q304" i="4"/>
  <c r="O304" i="4"/>
  <c r="M260" i="4"/>
  <c r="N260" i="4" s="1"/>
  <c r="CG260" i="4" s="1"/>
  <c r="CH260" i="4" s="1"/>
  <c r="O253" i="4"/>
  <c r="O222" i="4"/>
  <c r="O208" i="4"/>
  <c r="Q186" i="4"/>
  <c r="R66" i="4"/>
  <c r="O66" i="4"/>
  <c r="R492" i="4"/>
  <c r="Q382" i="4"/>
  <c r="Q364" i="4"/>
  <c r="Q348" i="4"/>
  <c r="M304" i="4"/>
  <c r="R232" i="4"/>
  <c r="Q178" i="4"/>
  <c r="Q142" i="4"/>
  <c r="R122" i="4"/>
  <c r="Q66" i="4"/>
  <c r="O447" i="4"/>
  <c r="R502" i="4"/>
  <c r="Q491" i="4"/>
  <c r="Q463" i="4"/>
  <c r="Q447" i="4"/>
  <c r="R429" i="4"/>
  <c r="R408" i="4"/>
  <c r="Q384" i="4"/>
  <c r="M382" i="4"/>
  <c r="N382" i="4" s="1"/>
  <c r="CG382" i="4" s="1"/>
  <c r="CH382" i="4" s="1"/>
  <c r="Q374" i="4"/>
  <c r="O372" i="4"/>
  <c r="R360" i="4"/>
  <c r="O358" i="4"/>
  <c r="M356" i="4"/>
  <c r="N356" i="4" s="1"/>
  <c r="CG356" i="4" s="1"/>
  <c r="CH356" i="4" s="1"/>
  <c r="Q342" i="4"/>
  <c r="O332" i="4"/>
  <c r="R312" i="4"/>
  <c r="Q277" i="4"/>
  <c r="O277" i="4"/>
  <c r="Q268" i="4"/>
  <c r="O264" i="4"/>
  <c r="R240" i="4"/>
  <c r="O240" i="4"/>
  <c r="Q222" i="4"/>
  <c r="O219" i="4"/>
  <c r="O214" i="4"/>
  <c r="R208" i="4"/>
  <c r="R188" i="4"/>
  <c r="Q182" i="4"/>
  <c r="M169" i="4"/>
  <c r="N169" i="4" s="1"/>
  <c r="CG169" i="4" s="1"/>
  <c r="CH169" i="4" s="1"/>
  <c r="Q138" i="4"/>
  <c r="Q122" i="4"/>
  <c r="O119" i="4"/>
  <c r="Q110" i="4"/>
  <c r="O107" i="4"/>
  <c r="M35" i="4"/>
  <c r="N35" i="4" s="1"/>
  <c r="CG35" i="4" s="1"/>
  <c r="CH35" i="4" s="1"/>
  <c r="O463" i="4"/>
  <c r="Q356" i="4"/>
  <c r="O354" i="4"/>
  <c r="O342" i="4"/>
  <c r="Q487" i="4"/>
  <c r="Q469" i="4"/>
  <c r="O465" i="4"/>
  <c r="Q461" i="4"/>
  <c r="Q445" i="4"/>
  <c r="Q425" i="4"/>
  <c r="Q401" i="4"/>
  <c r="M384" i="4"/>
  <c r="N384" i="4" s="1"/>
  <c r="CG384" i="4" s="1"/>
  <c r="CH384" i="4" s="1"/>
  <c r="Q378" i="4"/>
  <c r="O376" i="4"/>
  <c r="M374" i="4"/>
  <c r="N374" i="4" s="1"/>
  <c r="CG374" i="4" s="1"/>
  <c r="CH374" i="4" s="1"/>
  <c r="O346" i="4"/>
  <c r="Q332" i="4"/>
  <c r="O322" i="4"/>
  <c r="Q312" i="4"/>
  <c r="M297" i="4"/>
  <c r="N297" i="4" s="1"/>
  <c r="CG297" i="4" s="1"/>
  <c r="CH297" i="4" s="1"/>
  <c r="M277" i="4"/>
  <c r="N277" i="4" s="1"/>
  <c r="CG277" i="4" s="1"/>
  <c r="CH277" i="4" s="1"/>
  <c r="O270" i="4"/>
  <c r="O269" i="4"/>
  <c r="R264" i="4"/>
  <c r="Q240" i="4"/>
  <c r="R221" i="4"/>
  <c r="M196" i="4"/>
  <c r="N196" i="4" s="1"/>
  <c r="CG196" i="4" s="1"/>
  <c r="CH196" i="4" s="1"/>
  <c r="R119" i="4"/>
  <c r="Q107" i="4"/>
  <c r="R94" i="4"/>
  <c r="R59" i="4"/>
  <c r="Q28" i="4"/>
  <c r="O24" i="4"/>
  <c r="O83" i="4"/>
  <c r="Q46" i="4"/>
  <c r="Q498" i="4"/>
  <c r="Q486" i="4"/>
  <c r="O486" i="4"/>
  <c r="O484" i="4"/>
  <c r="Q475" i="4"/>
  <c r="R465" i="4"/>
  <c r="Q443" i="4"/>
  <c r="O441" i="4"/>
  <c r="Q433" i="4"/>
  <c r="O425" i="4"/>
  <c r="R415" i="4"/>
  <c r="R407" i="4"/>
  <c r="Q393" i="4"/>
  <c r="O390" i="4"/>
  <c r="Q386" i="4"/>
  <c r="R376" i="4"/>
  <c r="Q372" i="4"/>
  <c r="R356" i="4"/>
  <c r="Q346" i="4"/>
  <c r="M342" i="4"/>
  <c r="N342" i="4" s="1"/>
  <c r="CG342" i="4" s="1"/>
  <c r="CH342" i="4" s="1"/>
  <c r="Q320" i="4"/>
  <c r="O307" i="4"/>
  <c r="O306" i="4"/>
  <c r="O303" i="4"/>
  <c r="R299" i="4"/>
  <c r="O299" i="4"/>
  <c r="Q296" i="4"/>
  <c r="O296" i="4"/>
  <c r="Q292" i="4"/>
  <c r="O292" i="4"/>
  <c r="R285" i="4"/>
  <c r="O272" i="4"/>
  <c r="Q264" i="4"/>
  <c r="O261" i="4"/>
  <c r="Q257" i="4"/>
  <c r="Q241" i="4"/>
  <c r="O237" i="4"/>
  <c r="R229" i="4"/>
  <c r="O229" i="4"/>
  <c r="O206" i="4"/>
  <c r="M200" i="4"/>
  <c r="N200" i="4" s="1"/>
  <c r="CG200" i="4" s="1"/>
  <c r="CH200" i="4" s="1"/>
  <c r="M188" i="4"/>
  <c r="N188" i="4" s="1"/>
  <c r="CG188" i="4" s="1"/>
  <c r="CH188" i="4" s="1"/>
  <c r="M186" i="4"/>
  <c r="N186" i="4" s="1"/>
  <c r="CG186" i="4" s="1"/>
  <c r="CH186" i="4" s="1"/>
  <c r="Q166" i="4"/>
  <c r="O142" i="4"/>
  <c r="M138" i="4"/>
  <c r="N138" i="4" s="1"/>
  <c r="CG138" i="4" s="1"/>
  <c r="CH138" i="4" s="1"/>
  <c r="O132" i="4"/>
  <c r="R130" i="4"/>
  <c r="Q119" i="4"/>
  <c r="M107" i="4"/>
  <c r="N107" i="4" s="1"/>
  <c r="CG107" i="4" s="1"/>
  <c r="CH107" i="4" s="1"/>
  <c r="M94" i="4"/>
  <c r="N94" i="4" s="1"/>
  <c r="CG94" i="4" s="1"/>
  <c r="CH94" i="4" s="1"/>
  <c r="R34" i="4"/>
  <c r="R473" i="4"/>
  <c r="Q449" i="4"/>
  <c r="R441" i="4"/>
  <c r="M433" i="4"/>
  <c r="N433" i="4" s="1"/>
  <c r="CG433" i="4" s="1"/>
  <c r="CH433" i="4" s="1"/>
  <c r="M425" i="4"/>
  <c r="N425" i="4" s="1"/>
  <c r="CG425" i="4" s="1"/>
  <c r="CH425" i="4" s="1"/>
  <c r="M415" i="4"/>
  <c r="N415" i="4" s="1"/>
  <c r="CG415" i="4" s="1"/>
  <c r="CH415" i="4" s="1"/>
  <c r="R390" i="4"/>
  <c r="Q368" i="4"/>
  <c r="R334" i="4"/>
  <c r="Q299" i="4"/>
  <c r="M296" i="4"/>
  <c r="N296" i="4" s="1"/>
  <c r="CG296" i="4" s="1"/>
  <c r="CH296" i="4" s="1"/>
  <c r="M292" i="4"/>
  <c r="N292" i="4" s="1"/>
  <c r="CG292" i="4" s="1"/>
  <c r="CH292" i="4" s="1"/>
  <c r="R272" i="4"/>
  <c r="Q261" i="4"/>
  <c r="O257" i="4"/>
  <c r="Q248" i="4"/>
  <c r="Q237" i="4"/>
  <c r="Q229" i="4"/>
  <c r="Q206" i="4"/>
  <c r="Q198" i="4"/>
  <c r="Q145" i="4"/>
  <c r="M142" i="4"/>
  <c r="N142" i="4" s="1"/>
  <c r="CG142" i="4" s="1"/>
  <c r="CH142" i="4" s="1"/>
  <c r="Q106" i="4"/>
  <c r="O88" i="4"/>
  <c r="M87" i="4"/>
  <c r="N87" i="4" s="1"/>
  <c r="CG87" i="4" s="1"/>
  <c r="CH87" i="4" s="1"/>
  <c r="Q39" i="4"/>
  <c r="M34" i="4"/>
  <c r="N34" i="4" s="1"/>
  <c r="CG34" i="4" s="1"/>
  <c r="CH34" i="4" s="1"/>
  <c r="R23" i="4"/>
  <c r="O500" i="4"/>
  <c r="R491" i="4"/>
  <c r="O491" i="4"/>
  <c r="R480" i="4"/>
  <c r="O455" i="4"/>
  <c r="Q419" i="4"/>
  <c r="Q388" i="4"/>
  <c r="O384" i="4"/>
  <c r="O374" i="4"/>
  <c r="Q291" i="4"/>
  <c r="O291" i="4"/>
  <c r="R260" i="4"/>
  <c r="R244" i="4"/>
  <c r="O244" i="4"/>
  <c r="O232" i="4"/>
  <c r="O221" i="4"/>
  <c r="Q196" i="4"/>
  <c r="R182" i="4"/>
  <c r="Q169" i="4"/>
  <c r="O169" i="4"/>
  <c r="O76" i="4"/>
  <c r="Q55" i="4"/>
  <c r="R35" i="4"/>
  <c r="O35" i="4"/>
  <c r="O28" i="4"/>
  <c r="Q23" i="4"/>
  <c r="R154" i="4"/>
  <c r="O154" i="4"/>
  <c r="Q154" i="4"/>
  <c r="M133" i="4"/>
  <c r="N133" i="4" s="1"/>
  <c r="CG133" i="4" s="1"/>
  <c r="CH133" i="4" s="1"/>
  <c r="R133" i="4"/>
  <c r="Q86" i="4"/>
  <c r="M86" i="4"/>
  <c r="N86" i="4" s="1"/>
  <c r="CG86" i="4" s="1"/>
  <c r="CH86" i="4" s="1"/>
  <c r="R86" i="4"/>
  <c r="M502" i="4"/>
  <c r="N502" i="4" s="1"/>
  <c r="CG502" i="4" s="1"/>
  <c r="CH502" i="4" s="1"/>
  <c r="Q494" i="4"/>
  <c r="O494" i="4"/>
  <c r="Q483" i="4"/>
  <c r="Q477" i="4"/>
  <c r="R471" i="4"/>
  <c r="O471" i="4"/>
  <c r="M463" i="4"/>
  <c r="N463" i="4" s="1"/>
  <c r="CG463" i="4" s="1"/>
  <c r="CH463" i="4" s="1"/>
  <c r="R455" i="4"/>
  <c r="O449" i="4"/>
  <c r="M447" i="4"/>
  <c r="N447" i="4" s="1"/>
  <c r="CG447" i="4" s="1"/>
  <c r="CH447" i="4" s="1"/>
  <c r="Q441" i="4"/>
  <c r="Q417" i="4"/>
  <c r="Q409" i="4"/>
  <c r="Q407" i="4"/>
  <c r="O407" i="4"/>
  <c r="O401" i="4"/>
  <c r="M390" i="4"/>
  <c r="N390" i="4" s="1"/>
  <c r="CG390" i="4" s="1"/>
  <c r="CH390" i="4" s="1"/>
  <c r="Q380" i="4"/>
  <c r="O368" i="4"/>
  <c r="O366" i="4"/>
  <c r="Q362" i="4"/>
  <c r="Q358" i="4"/>
  <c r="O348" i="4"/>
  <c r="M332" i="4"/>
  <c r="N332" i="4" s="1"/>
  <c r="CG332" i="4" s="1"/>
  <c r="CH332" i="4" s="1"/>
  <c r="R328" i="4"/>
  <c r="Q322" i="4"/>
  <c r="O315" i="4"/>
  <c r="M245" i="4"/>
  <c r="N245" i="4" s="1"/>
  <c r="CG245" i="4" s="1"/>
  <c r="CH245" i="4" s="1"/>
  <c r="O245" i="4"/>
  <c r="Q245" i="4"/>
  <c r="M225" i="4"/>
  <c r="N225" i="4" s="1"/>
  <c r="CG225" i="4" s="1"/>
  <c r="CH225" i="4" s="1"/>
  <c r="Q225" i="4"/>
  <c r="M180" i="4"/>
  <c r="N180" i="4" s="1"/>
  <c r="CG180" i="4" s="1"/>
  <c r="CH180" i="4" s="1"/>
  <c r="Q180" i="4"/>
  <c r="M173" i="4"/>
  <c r="N173" i="4" s="1"/>
  <c r="CG173" i="4" s="1"/>
  <c r="CH173" i="4" s="1"/>
  <c r="R173" i="4"/>
  <c r="R150" i="4"/>
  <c r="O150" i="4"/>
  <c r="Q150" i="4"/>
  <c r="M114" i="4"/>
  <c r="N114" i="4" s="1"/>
  <c r="CG114" i="4" s="1"/>
  <c r="CH114" i="4" s="1"/>
  <c r="Q114" i="4"/>
  <c r="R114" i="4"/>
  <c r="R192" i="4"/>
  <c r="O192" i="4"/>
  <c r="Q192" i="4"/>
  <c r="M190" i="4"/>
  <c r="N190" i="4" s="1"/>
  <c r="CG190" i="4" s="1"/>
  <c r="CH190" i="4" s="1"/>
  <c r="Q190" i="4"/>
  <c r="R190" i="4"/>
  <c r="Q164" i="4"/>
  <c r="M164" i="4"/>
  <c r="N164" i="4" s="1"/>
  <c r="CG164" i="4" s="1"/>
  <c r="CH164" i="4" s="1"/>
  <c r="R164" i="4"/>
  <c r="O37" i="4"/>
  <c r="R37" i="4"/>
  <c r="R32" i="4"/>
  <c r="Q32" i="4"/>
  <c r="R499" i="4"/>
  <c r="O497" i="4"/>
  <c r="Q495" i="4"/>
  <c r="R482" i="4"/>
  <c r="O480" i="4"/>
  <c r="Q471" i="4"/>
  <c r="O459" i="4"/>
  <c r="Q457" i="4"/>
  <c r="M449" i="4"/>
  <c r="N449" i="4" s="1"/>
  <c r="CG449" i="4" s="1"/>
  <c r="CH449" i="4" s="1"/>
  <c r="O433" i="4"/>
  <c r="Q423" i="4"/>
  <c r="R416" i="4"/>
  <c r="O415" i="4"/>
  <c r="M401" i="4"/>
  <c r="N401" i="4" s="1"/>
  <c r="CG401" i="4" s="1"/>
  <c r="CH401" i="4" s="1"/>
  <c r="O380" i="4"/>
  <c r="Q370" i="4"/>
  <c r="M368" i="4"/>
  <c r="N368" i="4" s="1"/>
  <c r="CG368" i="4" s="1"/>
  <c r="CH368" i="4" s="1"/>
  <c r="M366" i="4"/>
  <c r="N366" i="4" s="1"/>
  <c r="CG366" i="4" s="1"/>
  <c r="CH366" i="4" s="1"/>
  <c r="M358" i="4"/>
  <c r="N358" i="4" s="1"/>
  <c r="CG358" i="4" s="1"/>
  <c r="CH358" i="4" s="1"/>
  <c r="R352" i="4"/>
  <c r="M348" i="4"/>
  <c r="N348" i="4" s="1"/>
  <c r="CG348" i="4" s="1"/>
  <c r="CH348" i="4" s="1"/>
  <c r="Q328" i="4"/>
  <c r="O314" i="4"/>
  <c r="O312" i="4"/>
  <c r="Q301" i="4"/>
  <c r="R300" i="4"/>
  <c r="M300" i="4"/>
  <c r="N300" i="4" s="1"/>
  <c r="CG300" i="4" s="1"/>
  <c r="CH300" i="4" s="1"/>
  <c r="R297" i="4"/>
  <c r="O297" i="4"/>
  <c r="R293" i="4"/>
  <c r="O293" i="4"/>
  <c r="M256" i="4"/>
  <c r="N256" i="4" s="1"/>
  <c r="CG256" i="4" s="1"/>
  <c r="CH256" i="4" s="1"/>
  <c r="Q256" i="4"/>
  <c r="R162" i="4"/>
  <c r="O162" i="4"/>
  <c r="Q162" i="4"/>
  <c r="R146" i="4"/>
  <c r="O146" i="4"/>
  <c r="Q146" i="4"/>
  <c r="R125" i="4"/>
  <c r="Q125" i="4"/>
  <c r="M98" i="4"/>
  <c r="N98" i="4" s="1"/>
  <c r="CG98" i="4" s="1"/>
  <c r="CH98" i="4" s="1"/>
  <c r="R98" i="4"/>
  <c r="M72" i="4"/>
  <c r="N72" i="4" s="1"/>
  <c r="CG72" i="4" s="1"/>
  <c r="CH72" i="4" s="1"/>
  <c r="O72" i="4"/>
  <c r="Q72" i="4"/>
  <c r="M42" i="4"/>
  <c r="N42" i="4" s="1"/>
  <c r="CG42" i="4" s="1"/>
  <c r="CH42" i="4" s="1"/>
  <c r="Q42" i="4"/>
  <c r="R42" i="4"/>
  <c r="M27" i="4"/>
  <c r="N27" i="4" s="1"/>
  <c r="CG27" i="4" s="1"/>
  <c r="CH27" i="4" s="1"/>
  <c r="Q27" i="4"/>
  <c r="O427" i="4"/>
  <c r="O350" i="4"/>
  <c r="O286" i="4"/>
  <c r="R286" i="4"/>
  <c r="R180" i="4"/>
  <c r="M170" i="4"/>
  <c r="N170" i="4" s="1"/>
  <c r="CG170" i="4" s="1"/>
  <c r="CH170" i="4" s="1"/>
  <c r="O170" i="4"/>
  <c r="Q170" i="4"/>
  <c r="R158" i="4"/>
  <c r="O158" i="4"/>
  <c r="Q158" i="4"/>
  <c r="M104" i="4"/>
  <c r="N104" i="4" s="1"/>
  <c r="CG104" i="4" s="1"/>
  <c r="CH104" i="4" s="1"/>
  <c r="R104" i="4"/>
  <c r="R91" i="4"/>
  <c r="M91" i="4"/>
  <c r="N91" i="4" s="1"/>
  <c r="CG91" i="4" s="1"/>
  <c r="CH91" i="4" s="1"/>
  <c r="M24" i="4"/>
  <c r="N24" i="4" s="1"/>
  <c r="CG24" i="4" s="1"/>
  <c r="CH24" i="4" s="1"/>
  <c r="Q24" i="4"/>
  <c r="O300" i="4"/>
  <c r="O294" i="4"/>
  <c r="O273" i="4"/>
  <c r="Q272" i="4"/>
  <c r="O256" i="4"/>
  <c r="Q232" i="4"/>
  <c r="O228" i="4"/>
  <c r="M221" i="4"/>
  <c r="O210" i="4"/>
  <c r="O180" i="4"/>
  <c r="Q137" i="4"/>
  <c r="M134" i="4"/>
  <c r="N134" i="4" s="1"/>
  <c r="CG134" i="4" s="1"/>
  <c r="CH134" i="4" s="1"/>
  <c r="M127" i="4"/>
  <c r="N127" i="4" s="1"/>
  <c r="CG127" i="4" s="1"/>
  <c r="CH127" i="4" s="1"/>
  <c r="O125" i="4"/>
  <c r="O120" i="4"/>
  <c r="O104" i="4"/>
  <c r="O91" i="4"/>
  <c r="O85" i="4"/>
  <c r="R76" i="4"/>
  <c r="O32" i="4"/>
  <c r="O23" i="4"/>
  <c r="O21" i="4"/>
  <c r="O290" i="4"/>
  <c r="O287" i="4"/>
  <c r="R268" i="4"/>
  <c r="O268" i="4"/>
  <c r="O265" i="4"/>
  <c r="O260" i="4"/>
  <c r="Q253" i="4"/>
  <c r="R248" i="4"/>
  <c r="O248" i="4"/>
  <c r="O241" i="4"/>
  <c r="M210" i="4"/>
  <c r="N210" i="4" s="1"/>
  <c r="CG210" i="4" s="1"/>
  <c r="CH210" i="4" s="1"/>
  <c r="Q208" i="4"/>
  <c r="O196" i="4"/>
  <c r="R194" i="4"/>
  <c r="O188" i="4"/>
  <c r="R181" i="4"/>
  <c r="M178" i="4"/>
  <c r="N178" i="4" s="1"/>
  <c r="CG178" i="4" s="1"/>
  <c r="CH178" i="4" s="1"/>
  <c r="O165" i="4"/>
  <c r="O163" i="4"/>
  <c r="Q161" i="4"/>
  <c r="Q157" i="4"/>
  <c r="Q153" i="4"/>
  <c r="Q149" i="4"/>
  <c r="O138" i="4"/>
  <c r="Q111" i="4"/>
  <c r="M110" i="4"/>
  <c r="N110" i="4" s="1"/>
  <c r="CG110" i="4" s="1"/>
  <c r="CH110" i="4" s="1"/>
  <c r="O110" i="4"/>
  <c r="R96" i="4"/>
  <c r="O94" i="4"/>
  <c r="O93" i="4"/>
  <c r="O92" i="4"/>
  <c r="O87" i="4"/>
  <c r="O79" i="4"/>
  <c r="M59" i="4"/>
  <c r="N59" i="4" s="1"/>
  <c r="CG59" i="4" s="1"/>
  <c r="CH59" i="4" s="1"/>
  <c r="R55" i="4"/>
  <c r="O55" i="4"/>
  <c r="R50" i="4"/>
  <c r="Q31" i="4"/>
  <c r="O29" i="4"/>
  <c r="M344" i="4"/>
  <c r="N344" i="4" s="1"/>
  <c r="CG344" i="4" s="1"/>
  <c r="CH344" i="4" s="1"/>
  <c r="O344" i="4"/>
  <c r="M233" i="4"/>
  <c r="N233" i="4" s="1"/>
  <c r="CG233" i="4" s="1"/>
  <c r="CH233" i="4" s="1"/>
  <c r="O233" i="4"/>
  <c r="M131" i="4"/>
  <c r="N131" i="4" s="1"/>
  <c r="CG131" i="4" s="1"/>
  <c r="CH131" i="4" s="1"/>
  <c r="Q131" i="4"/>
  <c r="R131" i="4"/>
  <c r="O18" i="4"/>
  <c r="O14" i="4"/>
  <c r="O10" i="4"/>
  <c r="O6" i="4"/>
  <c r="R500" i="4"/>
  <c r="Q499" i="4"/>
  <c r="O499" i="4"/>
  <c r="O485" i="4"/>
  <c r="Q482" i="4"/>
  <c r="O482" i="4"/>
  <c r="O479" i="4"/>
  <c r="O477" i="4"/>
  <c r="Q473" i="4"/>
  <c r="Q467" i="4"/>
  <c r="Q459" i="4"/>
  <c r="Q455" i="4"/>
  <c r="Q453" i="4"/>
  <c r="O443" i="4"/>
  <c r="R439" i="4"/>
  <c r="O439" i="4"/>
  <c r="Q437" i="4"/>
  <c r="R431" i="4"/>
  <c r="R427" i="4"/>
  <c r="O423" i="4"/>
  <c r="R421" i="4"/>
  <c r="M419" i="4"/>
  <c r="N419" i="4" s="1"/>
  <c r="CG419" i="4" s="1"/>
  <c r="CH419" i="4" s="1"/>
  <c r="O417" i="4"/>
  <c r="M409" i="4"/>
  <c r="R400" i="4"/>
  <c r="Q399" i="4"/>
  <c r="O399" i="4"/>
  <c r="O391" i="4"/>
  <c r="M388" i="4"/>
  <c r="N388" i="4" s="1"/>
  <c r="CG388" i="4" s="1"/>
  <c r="CH388" i="4" s="1"/>
  <c r="O386" i="4"/>
  <c r="M380" i="4"/>
  <c r="N380" i="4" s="1"/>
  <c r="CG380" i="4" s="1"/>
  <c r="CH380" i="4" s="1"/>
  <c r="O378" i="4"/>
  <c r="M372" i="4"/>
  <c r="N372" i="4" s="1"/>
  <c r="CG372" i="4" s="1"/>
  <c r="CH372" i="4" s="1"/>
  <c r="O370" i="4"/>
  <c r="M364" i="4"/>
  <c r="N364" i="4" s="1"/>
  <c r="CG364" i="4" s="1"/>
  <c r="CH364" i="4" s="1"/>
  <c r="O362" i="4"/>
  <c r="R354" i="4"/>
  <c r="M354" i="4"/>
  <c r="N354" i="4" s="1"/>
  <c r="CG354" i="4" s="1"/>
  <c r="CH354" i="4" s="1"/>
  <c r="R344" i="4"/>
  <c r="M331" i="4"/>
  <c r="N331" i="4" s="1"/>
  <c r="CG331" i="4" s="1"/>
  <c r="CH331" i="4" s="1"/>
  <c r="R331" i="4"/>
  <c r="R281" i="4"/>
  <c r="M281" i="4"/>
  <c r="N281" i="4" s="1"/>
  <c r="CG281" i="4" s="1"/>
  <c r="CH281" i="4" s="1"/>
  <c r="O212" i="4"/>
  <c r="M177" i="4"/>
  <c r="N177" i="4" s="1"/>
  <c r="CG177" i="4" s="1"/>
  <c r="CH177" i="4" s="1"/>
  <c r="R177" i="4"/>
  <c r="M174" i="4"/>
  <c r="N174" i="4" s="1"/>
  <c r="CG174" i="4" s="1"/>
  <c r="CH174" i="4" s="1"/>
  <c r="Q174" i="4"/>
  <c r="R174" i="4"/>
  <c r="R47" i="4"/>
  <c r="M47" i="4"/>
  <c r="N47" i="4" s="1"/>
  <c r="CG47" i="4" s="1"/>
  <c r="CH47" i="4" s="1"/>
  <c r="O47" i="4"/>
  <c r="Q47" i="4"/>
  <c r="R317" i="4"/>
  <c r="M317" i="4"/>
  <c r="N317" i="4" s="1"/>
  <c r="CG317" i="4" s="1"/>
  <c r="CH317" i="4" s="1"/>
  <c r="R309" i="4"/>
  <c r="M309" i="4"/>
  <c r="N309" i="4" s="1"/>
  <c r="CG309" i="4" s="1"/>
  <c r="CH309" i="4" s="1"/>
  <c r="O298" i="4"/>
  <c r="R298" i="4"/>
  <c r="M252" i="4"/>
  <c r="N252" i="4" s="1"/>
  <c r="CG252" i="4" s="1"/>
  <c r="CH252" i="4" s="1"/>
  <c r="Q252" i="4"/>
  <c r="M212" i="4"/>
  <c r="N212" i="4" s="1"/>
  <c r="CG212" i="4" s="1"/>
  <c r="CH212" i="4" s="1"/>
  <c r="R212" i="4"/>
  <c r="O502" i="4"/>
  <c r="O492" i="4"/>
  <c r="O489" i="4"/>
  <c r="O488" i="4"/>
  <c r="M479" i="4"/>
  <c r="N479" i="4" s="1"/>
  <c r="CG479" i="4" s="1"/>
  <c r="CH479" i="4" s="1"/>
  <c r="O473" i="4"/>
  <c r="O461" i="4"/>
  <c r="M459" i="4"/>
  <c r="N459" i="4" s="1"/>
  <c r="CG459" i="4" s="1"/>
  <c r="CH459" i="4" s="1"/>
  <c r="Q451" i="4"/>
  <c r="Q439" i="4"/>
  <c r="Q435" i="4"/>
  <c r="O429" i="4"/>
  <c r="M427" i="4"/>
  <c r="N427" i="4" s="1"/>
  <c r="CG427" i="4" s="1"/>
  <c r="CH427" i="4" s="1"/>
  <c r="M423" i="4"/>
  <c r="N423" i="4" s="1"/>
  <c r="CG423" i="4" s="1"/>
  <c r="CH423" i="4" s="1"/>
  <c r="M417" i="4"/>
  <c r="M386" i="4"/>
  <c r="N386" i="4" s="1"/>
  <c r="CG386" i="4" s="1"/>
  <c r="CH386" i="4" s="1"/>
  <c r="M378" i="4"/>
  <c r="N378" i="4" s="1"/>
  <c r="CG378" i="4" s="1"/>
  <c r="CH378" i="4" s="1"/>
  <c r="M370" i="4"/>
  <c r="N370" i="4" s="1"/>
  <c r="CG370" i="4" s="1"/>
  <c r="CH370" i="4" s="1"/>
  <c r="M362" i="4"/>
  <c r="N362" i="4" s="1"/>
  <c r="CG362" i="4" s="1"/>
  <c r="CH362" i="4" s="1"/>
  <c r="M360" i="4"/>
  <c r="N360" i="4" s="1"/>
  <c r="CG360" i="4" s="1"/>
  <c r="CH360" i="4" s="1"/>
  <c r="O360" i="4"/>
  <c r="R346" i="4"/>
  <c r="M346" i="4"/>
  <c r="N346" i="4" s="1"/>
  <c r="CG346" i="4" s="1"/>
  <c r="CH346" i="4" s="1"/>
  <c r="Q344" i="4"/>
  <c r="M336" i="4"/>
  <c r="N336" i="4" s="1"/>
  <c r="CG336" i="4" s="1"/>
  <c r="CH336" i="4" s="1"/>
  <c r="Q336" i="4"/>
  <c r="R336" i="4"/>
  <c r="M330" i="4"/>
  <c r="N330" i="4" s="1"/>
  <c r="CG330" i="4" s="1"/>
  <c r="CH330" i="4" s="1"/>
  <c r="Q330" i="4"/>
  <c r="M326" i="4"/>
  <c r="N326" i="4" s="1"/>
  <c r="CG326" i="4" s="1"/>
  <c r="CH326" i="4" s="1"/>
  <c r="R326" i="4"/>
  <c r="Q317" i="4"/>
  <c r="Q309" i="4"/>
  <c r="Q269" i="4"/>
  <c r="Q265" i="4"/>
  <c r="R252" i="4"/>
  <c r="M249" i="4"/>
  <c r="N249" i="4" s="1"/>
  <c r="CG249" i="4" s="1"/>
  <c r="CH249" i="4" s="1"/>
  <c r="O249" i="4"/>
  <c r="M236" i="4"/>
  <c r="N236" i="4" s="1"/>
  <c r="CG236" i="4" s="1"/>
  <c r="CH236" i="4" s="1"/>
  <c r="Q236" i="4"/>
  <c r="Q233" i="4"/>
  <c r="M226" i="4"/>
  <c r="N226" i="4" s="1"/>
  <c r="CG226" i="4" s="1"/>
  <c r="CH226" i="4" s="1"/>
  <c r="O226" i="4"/>
  <c r="Q226" i="4"/>
  <c r="Q61" i="4"/>
  <c r="M61" i="4"/>
  <c r="N61" i="4" s="1"/>
  <c r="CG61" i="4" s="1"/>
  <c r="CH61" i="4" s="1"/>
  <c r="O61" i="4"/>
  <c r="R61" i="4"/>
  <c r="Q273" i="4"/>
  <c r="R273" i="4"/>
  <c r="M273" i="4"/>
  <c r="N273" i="4" s="1"/>
  <c r="CG273" i="4" s="1"/>
  <c r="CH273" i="4" s="1"/>
  <c r="O475" i="4"/>
  <c r="O445" i="4"/>
  <c r="M352" i="4"/>
  <c r="N352" i="4" s="1"/>
  <c r="CG352" i="4" s="1"/>
  <c r="CH352" i="4" s="1"/>
  <c r="O352" i="4"/>
  <c r="R324" i="4"/>
  <c r="M324" i="4"/>
  <c r="N324" i="4" s="1"/>
  <c r="CG324" i="4" s="1"/>
  <c r="CH324" i="4" s="1"/>
  <c r="O324" i="4"/>
  <c r="O318" i="4"/>
  <c r="R318" i="4"/>
  <c r="O310" i="4"/>
  <c r="R310" i="4"/>
  <c r="Q103" i="4"/>
  <c r="M103" i="4"/>
  <c r="N103" i="4" s="1"/>
  <c r="CG103" i="4" s="1"/>
  <c r="CH103" i="4" s="1"/>
  <c r="R103" i="4"/>
  <c r="O330" i="4"/>
  <c r="O317" i="4"/>
  <c r="O309" i="4"/>
  <c r="Q287" i="4"/>
  <c r="M285" i="4"/>
  <c r="N285" i="4" s="1"/>
  <c r="CG285" i="4" s="1"/>
  <c r="CH285" i="4" s="1"/>
  <c r="O281" i="4"/>
  <c r="O252" i="4"/>
  <c r="O236" i="4"/>
  <c r="O216" i="4"/>
  <c r="M108" i="4"/>
  <c r="N108" i="4" s="1"/>
  <c r="CG108" i="4" s="1"/>
  <c r="CH108" i="4" s="1"/>
  <c r="O108" i="4"/>
  <c r="O44" i="4"/>
  <c r="R44" i="4"/>
  <c r="Q26" i="4"/>
  <c r="M26" i="4"/>
  <c r="N26" i="4" s="1"/>
  <c r="CG26" i="4" s="1"/>
  <c r="CH26" i="4" s="1"/>
  <c r="R26" i="4"/>
  <c r="R210" i="4"/>
  <c r="R200" i="4"/>
  <c r="O200" i="4"/>
  <c r="R90" i="4"/>
  <c r="Q90" i="4"/>
  <c r="Q62" i="4"/>
  <c r="M62" i="4"/>
  <c r="N62" i="4" s="1"/>
  <c r="CG62" i="4" s="1"/>
  <c r="CH62" i="4" s="1"/>
  <c r="Q57" i="4"/>
  <c r="R57" i="4"/>
  <c r="M100" i="4"/>
  <c r="N100" i="4" s="1"/>
  <c r="CG100" i="4" s="1"/>
  <c r="CH100" i="4" s="1"/>
  <c r="R100" i="4"/>
  <c r="M78" i="4"/>
  <c r="N78" i="4" s="1"/>
  <c r="CG78" i="4" s="1"/>
  <c r="CH78" i="4" s="1"/>
  <c r="Q78" i="4"/>
  <c r="R78" i="4"/>
  <c r="O173" i="4"/>
  <c r="Q133" i="4"/>
  <c r="O131" i="4"/>
  <c r="Q130" i="4"/>
  <c r="O103" i="4"/>
  <c r="O100" i="4"/>
  <c r="Q98" i="4"/>
  <c r="O97" i="4"/>
  <c r="R88" i="4"/>
  <c r="O84" i="4"/>
  <c r="O75" i="4"/>
  <c r="O62" i="4"/>
  <c r="O57" i="4"/>
  <c r="O48" i="4"/>
  <c r="M32" i="4"/>
  <c r="N32" i="4" s="1"/>
  <c r="CG32" i="4" s="1"/>
  <c r="CH32" i="4" s="1"/>
  <c r="M50" i="4"/>
  <c r="N50" i="4" s="1"/>
  <c r="CG50" i="4" s="1"/>
  <c r="CH50" i="4" s="1"/>
  <c r="O50" i="4"/>
  <c r="O34" i="4"/>
  <c r="R27" i="4"/>
  <c r="Q194" i="4"/>
  <c r="M192" i="4"/>
  <c r="N192" i="4" s="1"/>
  <c r="CG192" i="4" s="1"/>
  <c r="CH192" i="4" s="1"/>
  <c r="O186" i="4"/>
  <c r="O178" i="4"/>
  <c r="O167" i="4"/>
  <c r="O164" i="4"/>
  <c r="M162" i="4"/>
  <c r="N162" i="4" s="1"/>
  <c r="CG162" i="4" s="1"/>
  <c r="CH162" i="4" s="1"/>
  <c r="M158" i="4"/>
  <c r="N158" i="4" s="1"/>
  <c r="CG158" i="4" s="1"/>
  <c r="CH158" i="4" s="1"/>
  <c r="M154" i="4"/>
  <c r="N154" i="4" s="1"/>
  <c r="CG154" i="4" s="1"/>
  <c r="CH154" i="4" s="1"/>
  <c r="M150" i="4"/>
  <c r="N150" i="4" s="1"/>
  <c r="CG150" i="4" s="1"/>
  <c r="CH150" i="4" s="1"/>
  <c r="M146" i="4"/>
  <c r="N146" i="4" s="1"/>
  <c r="CG146" i="4" s="1"/>
  <c r="CH146" i="4" s="1"/>
  <c r="R127" i="4"/>
  <c r="O117" i="4"/>
  <c r="O113" i="4"/>
  <c r="M106" i="4"/>
  <c r="N106" i="4" s="1"/>
  <c r="CG106" i="4" s="1"/>
  <c r="CH106" i="4" s="1"/>
  <c r="O106" i="4"/>
  <c r="O101" i="4"/>
  <c r="O86" i="4"/>
  <c r="O81" i="4"/>
  <c r="O71" i="4"/>
  <c r="R65" i="4"/>
  <c r="M58" i="4"/>
  <c r="N58" i="4" s="1"/>
  <c r="CG58" i="4" s="1"/>
  <c r="CH58" i="4" s="1"/>
  <c r="O58" i="4"/>
  <c r="O45" i="4"/>
  <c r="R39" i="4"/>
  <c r="M395" i="4"/>
  <c r="N395" i="4" s="1"/>
  <c r="CG395" i="4" s="1"/>
  <c r="CH395" i="4" s="1"/>
  <c r="Q395" i="4"/>
  <c r="R313" i="4"/>
  <c r="M313" i="4"/>
  <c r="N313" i="4" s="1"/>
  <c r="CG313" i="4" s="1"/>
  <c r="CH313" i="4" s="1"/>
  <c r="Q82" i="4"/>
  <c r="M82" i="4"/>
  <c r="N82" i="4" s="1"/>
  <c r="CG82" i="4" s="1"/>
  <c r="CH82" i="4" s="1"/>
  <c r="R82" i="4"/>
  <c r="R498" i="4"/>
  <c r="R496" i="4"/>
  <c r="R495" i="4"/>
  <c r="O493" i="4"/>
  <c r="M490" i="4"/>
  <c r="N490" i="4" s="1"/>
  <c r="CG490" i="4" s="1"/>
  <c r="CH490" i="4" s="1"/>
  <c r="O490" i="4"/>
  <c r="M487" i="4"/>
  <c r="N487" i="4" s="1"/>
  <c r="CG487" i="4" s="1"/>
  <c r="CH487" i="4" s="1"/>
  <c r="O487" i="4"/>
  <c r="M483" i="4"/>
  <c r="N483" i="4" s="1"/>
  <c r="CG483" i="4" s="1"/>
  <c r="CH483" i="4" s="1"/>
  <c r="O483" i="4"/>
  <c r="R477" i="4"/>
  <c r="R475" i="4"/>
  <c r="O469" i="4"/>
  <c r="O467" i="4"/>
  <c r="R461" i="4"/>
  <c r="R459" i="4"/>
  <c r="O453" i="4"/>
  <c r="O451" i="4"/>
  <c r="R445" i="4"/>
  <c r="R443" i="4"/>
  <c r="O437" i="4"/>
  <c r="O435" i="4"/>
  <c r="Q431" i="4"/>
  <c r="O422" i="4"/>
  <c r="R392" i="4"/>
  <c r="M392" i="4"/>
  <c r="R316" i="4"/>
  <c r="M316" i="4"/>
  <c r="N316" i="4" s="1"/>
  <c r="CG316" i="4" s="1"/>
  <c r="CH316" i="4" s="1"/>
  <c r="R305" i="4"/>
  <c r="M305" i="4"/>
  <c r="N305" i="4" s="1"/>
  <c r="CG305" i="4" s="1"/>
  <c r="CH305" i="4" s="1"/>
  <c r="O302" i="4"/>
  <c r="R280" i="4"/>
  <c r="M280" i="4"/>
  <c r="N280" i="4" s="1"/>
  <c r="CG280" i="4" s="1"/>
  <c r="CH280" i="4" s="1"/>
  <c r="Q490" i="4"/>
  <c r="M338" i="4"/>
  <c r="N338" i="4" s="1"/>
  <c r="CG338" i="4" s="1"/>
  <c r="CH338" i="4" s="1"/>
  <c r="Q338" i="4"/>
  <c r="R102" i="4"/>
  <c r="M102" i="4"/>
  <c r="N102" i="4" s="1"/>
  <c r="CG102" i="4" s="1"/>
  <c r="CH102" i="4" s="1"/>
  <c r="Q102" i="4"/>
  <c r="R497" i="4"/>
  <c r="O496" i="4"/>
  <c r="M469" i="4"/>
  <c r="N469" i="4" s="1"/>
  <c r="CG469" i="4" s="1"/>
  <c r="CH469" i="4" s="1"/>
  <c r="M467" i="4"/>
  <c r="N467" i="4" s="1"/>
  <c r="CG467" i="4" s="1"/>
  <c r="CH467" i="4" s="1"/>
  <c r="M453" i="4"/>
  <c r="N453" i="4" s="1"/>
  <c r="CG453" i="4" s="1"/>
  <c r="CH453" i="4" s="1"/>
  <c r="M451" i="4"/>
  <c r="N451" i="4" s="1"/>
  <c r="CG451" i="4" s="1"/>
  <c r="CH451" i="4" s="1"/>
  <c r="M437" i="4"/>
  <c r="N437" i="4" s="1"/>
  <c r="CG437" i="4" s="1"/>
  <c r="CH437" i="4" s="1"/>
  <c r="M435" i="4"/>
  <c r="N435" i="4" s="1"/>
  <c r="CG435" i="4" s="1"/>
  <c r="CH435" i="4" s="1"/>
  <c r="O431" i="4"/>
  <c r="M413" i="4"/>
  <c r="O413" i="4"/>
  <c r="M405" i="4"/>
  <c r="O405" i="4"/>
  <c r="M397" i="4"/>
  <c r="O397" i="4"/>
  <c r="R395" i="4"/>
  <c r="R340" i="4"/>
  <c r="M340" i="4"/>
  <c r="O340" i="4"/>
  <c r="R338" i="4"/>
  <c r="Q313" i="4"/>
  <c r="R308" i="4"/>
  <c r="M308" i="4"/>
  <c r="N308" i="4" s="1"/>
  <c r="CG308" i="4" s="1"/>
  <c r="CH308" i="4" s="1"/>
  <c r="M250" i="4"/>
  <c r="N250" i="4" s="1"/>
  <c r="CG250" i="4" s="1"/>
  <c r="CH250" i="4" s="1"/>
  <c r="O250" i="4"/>
  <c r="R250" i="4"/>
  <c r="M234" i="4"/>
  <c r="N234" i="4" s="1"/>
  <c r="CG234" i="4" s="1"/>
  <c r="CH234" i="4" s="1"/>
  <c r="O234" i="4"/>
  <c r="R234" i="4"/>
  <c r="Q217" i="4"/>
  <c r="M217" i="4"/>
  <c r="R217" i="4"/>
  <c r="M411" i="4"/>
  <c r="N411" i="4" s="1"/>
  <c r="CG411" i="4" s="1"/>
  <c r="CH411" i="4" s="1"/>
  <c r="Q411" i="4"/>
  <c r="M403" i="4"/>
  <c r="N403" i="4" s="1"/>
  <c r="CG403" i="4" s="1"/>
  <c r="CH403" i="4" s="1"/>
  <c r="Q403" i="4"/>
  <c r="O501" i="4"/>
  <c r="O498" i="4"/>
  <c r="O495" i="4"/>
  <c r="R488" i="4"/>
  <c r="R484" i="4"/>
  <c r="O481" i="4"/>
  <c r="Q429" i="4"/>
  <c r="Q427" i="4"/>
  <c r="M421" i="4"/>
  <c r="O421" i="4"/>
  <c r="R413" i="4"/>
  <c r="M412" i="4"/>
  <c r="N412" i="4" s="1"/>
  <c r="CG412" i="4" s="1"/>
  <c r="CH412" i="4" s="1"/>
  <c r="R412" i="4"/>
  <c r="R405" i="4"/>
  <c r="M404" i="4"/>
  <c r="N404" i="4" s="1"/>
  <c r="CG404" i="4" s="1"/>
  <c r="CH404" i="4" s="1"/>
  <c r="R404" i="4"/>
  <c r="R397" i="4"/>
  <c r="M396" i="4"/>
  <c r="N396" i="4" s="1"/>
  <c r="CG396" i="4" s="1"/>
  <c r="CH396" i="4" s="1"/>
  <c r="R396" i="4"/>
  <c r="M339" i="4"/>
  <c r="N339" i="4" s="1"/>
  <c r="CG339" i="4" s="1"/>
  <c r="CH339" i="4" s="1"/>
  <c r="R339" i="4"/>
  <c r="R321" i="4"/>
  <c r="M321" i="4"/>
  <c r="N321" i="4" s="1"/>
  <c r="CG321" i="4" s="1"/>
  <c r="CH321" i="4" s="1"/>
  <c r="O311" i="4"/>
  <c r="R288" i="4"/>
  <c r="M288" i="4"/>
  <c r="N288" i="4" s="1"/>
  <c r="CG288" i="4" s="1"/>
  <c r="CH288" i="4" s="1"/>
  <c r="R284" i="4"/>
  <c r="M284" i="4"/>
  <c r="N284" i="4" s="1"/>
  <c r="CG284" i="4" s="1"/>
  <c r="CH284" i="4" s="1"/>
  <c r="R276" i="4"/>
  <c r="M276" i="4"/>
  <c r="N276" i="4" s="1"/>
  <c r="CG276" i="4" s="1"/>
  <c r="CH276" i="4" s="1"/>
  <c r="O338" i="4"/>
  <c r="O321" i="4"/>
  <c r="O316" i="4"/>
  <c r="O313" i="4"/>
  <c r="O308" i="4"/>
  <c r="O305" i="4"/>
  <c r="O288" i="4"/>
  <c r="O284" i="4"/>
  <c r="O280" i="4"/>
  <c r="O276" i="4"/>
  <c r="M254" i="4"/>
  <c r="N254" i="4" s="1"/>
  <c r="CG254" i="4" s="1"/>
  <c r="CH254" i="4" s="1"/>
  <c r="O254" i="4"/>
  <c r="R254" i="4"/>
  <c r="M238" i="4"/>
  <c r="N238" i="4" s="1"/>
  <c r="CG238" i="4" s="1"/>
  <c r="CH238" i="4" s="1"/>
  <c r="O238" i="4"/>
  <c r="R238" i="4"/>
  <c r="O171" i="4"/>
  <c r="R171" i="4"/>
  <c r="O411" i="4"/>
  <c r="O403" i="4"/>
  <c r="O395" i="4"/>
  <c r="O336" i="4"/>
  <c r="R335" i="4"/>
  <c r="Q334" i="4"/>
  <c r="O334" i="4"/>
  <c r="O328" i="4"/>
  <c r="R327" i="4"/>
  <c r="Q326" i="4"/>
  <c r="O326" i="4"/>
  <c r="O301" i="4"/>
  <c r="R295" i="4"/>
  <c r="O295" i="4"/>
  <c r="R294" i="4"/>
  <c r="R282" i="4"/>
  <c r="R278" i="4"/>
  <c r="R274" i="4"/>
  <c r="M270" i="4"/>
  <c r="N270" i="4" s="1"/>
  <c r="CG270" i="4" s="1"/>
  <c r="CH270" i="4" s="1"/>
  <c r="R270" i="4"/>
  <c r="M269" i="4"/>
  <c r="R269" i="4"/>
  <c r="M258" i="4"/>
  <c r="N258" i="4" s="1"/>
  <c r="CG258" i="4" s="1"/>
  <c r="CH258" i="4" s="1"/>
  <c r="O258" i="4"/>
  <c r="R258" i="4"/>
  <c r="M242" i="4"/>
  <c r="N242" i="4" s="1"/>
  <c r="CG242" i="4" s="1"/>
  <c r="CH242" i="4" s="1"/>
  <c r="O242" i="4"/>
  <c r="R242" i="4"/>
  <c r="R227" i="4"/>
  <c r="O227" i="4"/>
  <c r="R223" i="4"/>
  <c r="O223" i="4"/>
  <c r="Q218" i="4"/>
  <c r="M218" i="4"/>
  <c r="R218" i="4"/>
  <c r="O218" i="4"/>
  <c r="M204" i="4"/>
  <c r="N204" i="4" s="1"/>
  <c r="CG204" i="4" s="1"/>
  <c r="CH204" i="4" s="1"/>
  <c r="O204" i="4"/>
  <c r="Q204" i="4"/>
  <c r="O202" i="4"/>
  <c r="M202" i="4"/>
  <c r="Q202" i="4"/>
  <c r="R301" i="4"/>
  <c r="Q295" i="4"/>
  <c r="O282" i="4"/>
  <c r="O278" i="4"/>
  <c r="O274" i="4"/>
  <c r="M266" i="4"/>
  <c r="N266" i="4" s="1"/>
  <c r="CG266" i="4" s="1"/>
  <c r="CH266" i="4" s="1"/>
  <c r="R266" i="4"/>
  <c r="M265" i="4"/>
  <c r="R265" i="4"/>
  <c r="M262" i="4"/>
  <c r="N262" i="4" s="1"/>
  <c r="CG262" i="4" s="1"/>
  <c r="CH262" i="4" s="1"/>
  <c r="O262" i="4"/>
  <c r="R262" i="4"/>
  <c r="M246" i="4"/>
  <c r="N246" i="4" s="1"/>
  <c r="CG246" i="4" s="1"/>
  <c r="CH246" i="4" s="1"/>
  <c r="O246" i="4"/>
  <c r="R246" i="4"/>
  <c r="M230" i="4"/>
  <c r="N230" i="4" s="1"/>
  <c r="CG230" i="4" s="1"/>
  <c r="CH230" i="4" s="1"/>
  <c r="O230" i="4"/>
  <c r="R230" i="4"/>
  <c r="R225" i="4"/>
  <c r="O217" i="4"/>
  <c r="Q118" i="4"/>
  <c r="R118" i="4"/>
  <c r="M118" i="4"/>
  <c r="N118" i="4" s="1"/>
  <c r="CG118" i="4" s="1"/>
  <c r="CH118" i="4" s="1"/>
  <c r="Q115" i="4"/>
  <c r="R115" i="4"/>
  <c r="M115" i="4"/>
  <c r="M112" i="4"/>
  <c r="R112" i="4"/>
  <c r="M68" i="4"/>
  <c r="N68" i="4" s="1"/>
  <c r="CG68" i="4" s="1"/>
  <c r="CH68" i="4" s="1"/>
  <c r="Q68" i="4"/>
  <c r="R68" i="4"/>
  <c r="R51" i="4"/>
  <c r="M51" i="4"/>
  <c r="N51" i="4" s="1"/>
  <c r="CG51" i="4" s="1"/>
  <c r="CH51" i="4" s="1"/>
  <c r="O51" i="4"/>
  <c r="Q51" i="4"/>
  <c r="M184" i="4"/>
  <c r="N184" i="4" s="1"/>
  <c r="CG184" i="4" s="1"/>
  <c r="CH184" i="4" s="1"/>
  <c r="Q184" i="4"/>
  <c r="M160" i="4"/>
  <c r="N160" i="4" s="1"/>
  <c r="CG160" i="4" s="1"/>
  <c r="CH160" i="4" s="1"/>
  <c r="Q160" i="4"/>
  <c r="M156" i="4"/>
  <c r="N156" i="4" s="1"/>
  <c r="CG156" i="4" s="1"/>
  <c r="CH156" i="4" s="1"/>
  <c r="Q156" i="4"/>
  <c r="M152" i="4"/>
  <c r="N152" i="4" s="1"/>
  <c r="CG152" i="4" s="1"/>
  <c r="CH152" i="4" s="1"/>
  <c r="Q152" i="4"/>
  <c r="M148" i="4"/>
  <c r="N148" i="4" s="1"/>
  <c r="CG148" i="4" s="1"/>
  <c r="CH148" i="4" s="1"/>
  <c r="Q148" i="4"/>
  <c r="M144" i="4"/>
  <c r="N144" i="4" s="1"/>
  <c r="CG144" i="4" s="1"/>
  <c r="CH144" i="4" s="1"/>
  <c r="Q144" i="4"/>
  <c r="M140" i="4"/>
  <c r="N140" i="4" s="1"/>
  <c r="CG140" i="4" s="1"/>
  <c r="CH140" i="4" s="1"/>
  <c r="Q140" i="4"/>
  <c r="M136" i="4"/>
  <c r="N136" i="4" s="1"/>
  <c r="CG136" i="4" s="1"/>
  <c r="CH136" i="4" s="1"/>
  <c r="Q136" i="4"/>
  <c r="Q129" i="4"/>
  <c r="M129" i="4"/>
  <c r="N129" i="4" s="1"/>
  <c r="CG129" i="4" s="1"/>
  <c r="CH129" i="4" s="1"/>
  <c r="R129" i="4"/>
  <c r="O112" i="4"/>
  <c r="Q99" i="4"/>
  <c r="M99" i="4"/>
  <c r="R99" i="4"/>
  <c r="Q53" i="4"/>
  <c r="M53" i="4"/>
  <c r="N53" i="4" s="1"/>
  <c r="CG53" i="4" s="1"/>
  <c r="CH53" i="4" s="1"/>
  <c r="O53" i="4"/>
  <c r="R53" i="4"/>
  <c r="R261" i="4"/>
  <c r="R257" i="4"/>
  <c r="R253" i="4"/>
  <c r="R249" i="4"/>
  <c r="R245" i="4"/>
  <c r="R241" i="4"/>
  <c r="R237" i="4"/>
  <c r="R233" i="4"/>
  <c r="R226" i="4"/>
  <c r="O225" i="4"/>
  <c r="R222" i="4"/>
  <c r="O215" i="4"/>
  <c r="M214" i="4"/>
  <c r="R214" i="4"/>
  <c r="Q212" i="4"/>
  <c r="Q210" i="4"/>
  <c r="M206" i="4"/>
  <c r="M198" i="4"/>
  <c r="O198" i="4"/>
  <c r="R185" i="4"/>
  <c r="M176" i="4"/>
  <c r="N176" i="4" s="1"/>
  <c r="CG176" i="4" s="1"/>
  <c r="CH176" i="4" s="1"/>
  <c r="Q176" i="4"/>
  <c r="Q126" i="4"/>
  <c r="R126" i="4"/>
  <c r="M126" i="4"/>
  <c r="N126" i="4" s="1"/>
  <c r="CG126" i="4" s="1"/>
  <c r="CH126" i="4" s="1"/>
  <c r="Q123" i="4"/>
  <c r="R123" i="4"/>
  <c r="M123" i="4"/>
  <c r="O115" i="4"/>
  <c r="M84" i="4"/>
  <c r="R84" i="4"/>
  <c r="R80" i="4"/>
  <c r="M80" i="4"/>
  <c r="N80" i="4" s="1"/>
  <c r="CG80" i="4" s="1"/>
  <c r="CH80" i="4" s="1"/>
  <c r="O80" i="4"/>
  <c r="Q80" i="4"/>
  <c r="O185" i="4"/>
  <c r="O184" i="4"/>
  <c r="O177" i="4"/>
  <c r="O176" i="4"/>
  <c r="O160" i="4"/>
  <c r="O156" i="4"/>
  <c r="O152" i="4"/>
  <c r="O148" i="4"/>
  <c r="O144" i="4"/>
  <c r="O140" i="4"/>
  <c r="O136" i="4"/>
  <c r="O129" i="4"/>
  <c r="O126" i="4"/>
  <c r="M125" i="4"/>
  <c r="O118" i="4"/>
  <c r="M117" i="4"/>
  <c r="N117" i="4" s="1"/>
  <c r="CG117" i="4" s="1"/>
  <c r="CH117" i="4" s="1"/>
  <c r="O109" i="4"/>
  <c r="O102" i="4"/>
  <c r="M95" i="4"/>
  <c r="R95" i="4"/>
  <c r="R87" i="4"/>
  <c r="Q40" i="4"/>
  <c r="M40" i="4"/>
  <c r="R40" i="4"/>
  <c r="R36" i="4"/>
  <c r="M36" i="4"/>
  <c r="O36" i="4"/>
  <c r="R20" i="4"/>
  <c r="M20" i="4"/>
  <c r="O20" i="4"/>
  <c r="O201" i="4"/>
  <c r="O197" i="4"/>
  <c r="O194" i="4"/>
  <c r="O193" i="4"/>
  <c r="O190" i="4"/>
  <c r="O182" i="4"/>
  <c r="BZ182" i="4" s="1"/>
  <c r="O174" i="4"/>
  <c r="R168" i="4"/>
  <c r="O168" i="4"/>
  <c r="R167" i="4"/>
  <c r="O166" i="4"/>
  <c r="M161" i="4"/>
  <c r="N161" i="4" s="1"/>
  <c r="CG161" i="4" s="1"/>
  <c r="CH161" i="4" s="1"/>
  <c r="O161" i="4"/>
  <c r="M157" i="4"/>
  <c r="N157" i="4" s="1"/>
  <c r="CG157" i="4" s="1"/>
  <c r="CH157" i="4" s="1"/>
  <c r="O157" i="4"/>
  <c r="M153" i="4"/>
  <c r="N153" i="4" s="1"/>
  <c r="CG153" i="4" s="1"/>
  <c r="CH153" i="4" s="1"/>
  <c r="O153" i="4"/>
  <c r="M149" i="4"/>
  <c r="N149" i="4" s="1"/>
  <c r="CG149" i="4" s="1"/>
  <c r="CH149" i="4" s="1"/>
  <c r="O149" i="4"/>
  <c r="M145" i="4"/>
  <c r="N145" i="4" s="1"/>
  <c r="CG145" i="4" s="1"/>
  <c r="CH145" i="4" s="1"/>
  <c r="O145" i="4"/>
  <c r="M141" i="4"/>
  <c r="N141" i="4" s="1"/>
  <c r="CG141" i="4" s="1"/>
  <c r="CH141" i="4" s="1"/>
  <c r="O141" i="4"/>
  <c r="M137" i="4"/>
  <c r="N137" i="4" s="1"/>
  <c r="CG137" i="4" s="1"/>
  <c r="CH137" i="4" s="1"/>
  <c r="O137" i="4"/>
  <c r="O133" i="4"/>
  <c r="O130" i="4"/>
  <c r="O127" i="4"/>
  <c r="O122" i="4"/>
  <c r="O114" i="4"/>
  <c r="R111" i="4"/>
  <c r="R108" i="4"/>
  <c r="O105" i="4"/>
  <c r="O98" i="4"/>
  <c r="O95" i="4"/>
  <c r="M92" i="4"/>
  <c r="R92" i="4"/>
  <c r="M90" i="4"/>
  <c r="N90" i="4" s="1"/>
  <c r="CG90" i="4" s="1"/>
  <c r="CH90" i="4" s="1"/>
  <c r="O90" i="4"/>
  <c r="R70" i="4"/>
  <c r="M70" i="4"/>
  <c r="O70" i="4"/>
  <c r="R43" i="4"/>
  <c r="M43" i="4"/>
  <c r="N43" i="4" s="1"/>
  <c r="CG43" i="4" s="1"/>
  <c r="CH43" i="4" s="1"/>
  <c r="Q168" i="4"/>
  <c r="R166" i="4"/>
  <c r="Q83" i="4"/>
  <c r="M83" i="4"/>
  <c r="R83" i="4"/>
  <c r="R74" i="4"/>
  <c r="M74" i="4"/>
  <c r="O74" i="4"/>
  <c r="M69" i="4"/>
  <c r="N69" i="4" s="1"/>
  <c r="CG69" i="4" s="1"/>
  <c r="CH69" i="4" s="1"/>
  <c r="R69" i="4"/>
  <c r="M63" i="4"/>
  <c r="N63" i="4" s="1"/>
  <c r="CG63" i="4" s="1"/>
  <c r="CH63" i="4" s="1"/>
  <c r="Q63" i="4"/>
  <c r="Q54" i="4"/>
  <c r="R54" i="4"/>
  <c r="M54" i="4"/>
  <c r="N54" i="4" s="1"/>
  <c r="CG54" i="4" s="1"/>
  <c r="CH54" i="4" s="1"/>
  <c r="O40" i="4"/>
  <c r="Q36" i="4"/>
  <c r="Q20" i="4"/>
  <c r="O82" i="4"/>
  <c r="O68" i="4"/>
  <c r="O63" i="4"/>
  <c r="M57" i="4"/>
  <c r="N57" i="4" s="1"/>
  <c r="CG57" i="4" s="1"/>
  <c r="CH57" i="4" s="1"/>
  <c r="O54" i="4"/>
  <c r="O49" i="4"/>
  <c r="O43" i="4"/>
  <c r="R31" i="4"/>
  <c r="M28" i="4"/>
  <c r="N28" i="4" s="1"/>
  <c r="CG28" i="4" s="1"/>
  <c r="CH28" i="4" s="1"/>
  <c r="O89" i="4"/>
  <c r="O78" i="4"/>
  <c r="O59" i="4"/>
  <c r="R58" i="4"/>
  <c r="M46" i="4"/>
  <c r="N46" i="4" s="1"/>
  <c r="CG46" i="4" s="1"/>
  <c r="CH46" i="4" s="1"/>
  <c r="O46" i="4"/>
  <c r="O42" i="4"/>
  <c r="O39" i="4"/>
  <c r="O27" i="4"/>
  <c r="O26" i="4"/>
  <c r="R24" i="4"/>
  <c r="O31" i="4"/>
  <c r="M345" i="4"/>
  <c r="Q345" i="4"/>
  <c r="R345" i="4"/>
  <c r="M501" i="4"/>
  <c r="Q493" i="4"/>
  <c r="M493" i="4"/>
  <c r="Q489" i="4"/>
  <c r="M489" i="4"/>
  <c r="Q481" i="4"/>
  <c r="M481" i="4"/>
  <c r="M478" i="4"/>
  <c r="Q478" i="4"/>
  <c r="M474" i="4"/>
  <c r="Q474" i="4"/>
  <c r="O470" i="4"/>
  <c r="M470" i="4"/>
  <c r="Q470" i="4"/>
  <c r="O466" i="4"/>
  <c r="M466" i="4"/>
  <c r="Q466" i="4"/>
  <c r="O462" i="4"/>
  <c r="M462" i="4"/>
  <c r="Q462" i="4"/>
  <c r="O458" i="4"/>
  <c r="M458" i="4"/>
  <c r="Q458" i="4"/>
  <c r="O454" i="4"/>
  <c r="M454" i="4"/>
  <c r="Q454" i="4"/>
  <c r="O450" i="4"/>
  <c r="M450" i="4"/>
  <c r="Q450" i="4"/>
  <c r="O446" i="4"/>
  <c r="M446" i="4"/>
  <c r="Q446" i="4"/>
  <c r="O442" i="4"/>
  <c r="M442" i="4"/>
  <c r="Q442" i="4"/>
  <c r="O438" i="4"/>
  <c r="M438" i="4"/>
  <c r="Q438" i="4"/>
  <c r="O434" i="4"/>
  <c r="M434" i="4"/>
  <c r="Q434" i="4"/>
  <c r="O430" i="4"/>
  <c r="M430" i="4"/>
  <c r="Q430" i="4"/>
  <c r="M426" i="4"/>
  <c r="Q426" i="4"/>
  <c r="M422" i="4"/>
  <c r="Q422" i="4"/>
  <c r="O418" i="4"/>
  <c r="O410" i="4"/>
  <c r="O402" i="4"/>
  <c r="O394" i="4"/>
  <c r="M381" i="4"/>
  <c r="Q381" i="4"/>
  <c r="R381" i="4"/>
  <c r="M365" i="4"/>
  <c r="Q365" i="4"/>
  <c r="R365" i="4"/>
  <c r="M349" i="4"/>
  <c r="Q349" i="4"/>
  <c r="R349" i="4"/>
  <c r="M337" i="4"/>
  <c r="Q337" i="4"/>
  <c r="M418" i="4"/>
  <c r="Q418" i="4"/>
  <c r="M410" i="4"/>
  <c r="Q410" i="4"/>
  <c r="M402" i="4"/>
  <c r="Q402" i="4"/>
  <c r="M394" i="4"/>
  <c r="Q394" i="4"/>
  <c r="M377" i="4"/>
  <c r="Q377" i="4"/>
  <c r="R377" i="4"/>
  <c r="M361" i="4"/>
  <c r="Q361" i="4"/>
  <c r="R361" i="4"/>
  <c r="Q501" i="4"/>
  <c r="Q497" i="4"/>
  <c r="M497" i="4"/>
  <c r="Q485" i="4"/>
  <c r="M485" i="4"/>
  <c r="Q500" i="4"/>
  <c r="Q496" i="4"/>
  <c r="Q492" i="4"/>
  <c r="Q488" i="4"/>
  <c r="Q484" i="4"/>
  <c r="Q480" i="4"/>
  <c r="O478" i="4"/>
  <c r="O474" i="4"/>
  <c r="O426" i="4"/>
  <c r="M414" i="4"/>
  <c r="Q414" i="4"/>
  <c r="M406" i="4"/>
  <c r="Q406" i="4"/>
  <c r="M398" i="4"/>
  <c r="Q398" i="4"/>
  <c r="M385" i="4"/>
  <c r="Q385" i="4"/>
  <c r="R385" i="4"/>
  <c r="M369" i="4"/>
  <c r="Q369" i="4"/>
  <c r="R369" i="4"/>
  <c r="M353" i="4"/>
  <c r="Q353" i="4"/>
  <c r="R353" i="4"/>
  <c r="R337" i="4"/>
  <c r="M329" i="4"/>
  <c r="Q329" i="4"/>
  <c r="R485" i="4"/>
  <c r="M476" i="4"/>
  <c r="Q476" i="4"/>
  <c r="O476" i="4"/>
  <c r="M472" i="4"/>
  <c r="Q472" i="4"/>
  <c r="O472" i="4"/>
  <c r="M468" i="4"/>
  <c r="Q468" i="4"/>
  <c r="O468" i="4"/>
  <c r="M464" i="4"/>
  <c r="Q464" i="4"/>
  <c r="O464" i="4"/>
  <c r="M460" i="4"/>
  <c r="Q460" i="4"/>
  <c r="O460" i="4"/>
  <c r="M456" i="4"/>
  <c r="Q456" i="4"/>
  <c r="O456" i="4"/>
  <c r="M452" i="4"/>
  <c r="Q452" i="4"/>
  <c r="O452" i="4"/>
  <c r="M448" i="4"/>
  <c r="Q448" i="4"/>
  <c r="O448" i="4"/>
  <c r="M444" i="4"/>
  <c r="Q444" i="4"/>
  <c r="O444" i="4"/>
  <c r="M440" i="4"/>
  <c r="Q440" i="4"/>
  <c r="O440" i="4"/>
  <c r="M436" i="4"/>
  <c r="Q436" i="4"/>
  <c r="O436" i="4"/>
  <c r="M432" i="4"/>
  <c r="Q432" i="4"/>
  <c r="O432" i="4"/>
  <c r="M428" i="4"/>
  <c r="Q428" i="4"/>
  <c r="O428" i="4"/>
  <c r="M424" i="4"/>
  <c r="Q424" i="4"/>
  <c r="O424" i="4"/>
  <c r="M420" i="4"/>
  <c r="Q420" i="4"/>
  <c r="O420" i="4"/>
  <c r="O414" i="4"/>
  <c r="O406" i="4"/>
  <c r="O398" i="4"/>
  <c r="M389" i="4"/>
  <c r="Q389" i="4"/>
  <c r="R389" i="4"/>
  <c r="M373" i="4"/>
  <c r="Q373" i="4"/>
  <c r="R373" i="4"/>
  <c r="M357" i="4"/>
  <c r="Q357" i="4"/>
  <c r="R357" i="4"/>
  <c r="O416" i="4"/>
  <c r="O412" i="4"/>
  <c r="O408" i="4"/>
  <c r="O404" i="4"/>
  <c r="O400" i="4"/>
  <c r="O396" i="4"/>
  <c r="M391" i="4"/>
  <c r="Q391" i="4"/>
  <c r="O389" i="4"/>
  <c r="O385" i="4"/>
  <c r="O381" i="4"/>
  <c r="O377" i="4"/>
  <c r="O373" i="4"/>
  <c r="O369" i="4"/>
  <c r="O365" i="4"/>
  <c r="O361" i="4"/>
  <c r="O357" i="4"/>
  <c r="O353" i="4"/>
  <c r="O349" i="4"/>
  <c r="O345" i="4"/>
  <c r="O337" i="4"/>
  <c r="O329" i="4"/>
  <c r="M387" i="4"/>
  <c r="Q387" i="4"/>
  <c r="O387" i="4"/>
  <c r="M383" i="4"/>
  <c r="Q383" i="4"/>
  <c r="O383" i="4"/>
  <c r="M379" i="4"/>
  <c r="Q379" i="4"/>
  <c r="O379" i="4"/>
  <c r="M375" i="4"/>
  <c r="Q375" i="4"/>
  <c r="O375" i="4"/>
  <c r="M371" i="4"/>
  <c r="Q371" i="4"/>
  <c r="O371" i="4"/>
  <c r="M367" i="4"/>
  <c r="Q367" i="4"/>
  <c r="O367" i="4"/>
  <c r="M363" i="4"/>
  <c r="Q363" i="4"/>
  <c r="O363" i="4"/>
  <c r="M359" i="4"/>
  <c r="Q359" i="4"/>
  <c r="O359" i="4"/>
  <c r="M355" i="4"/>
  <c r="Q355" i="4"/>
  <c r="O355" i="4"/>
  <c r="M351" i="4"/>
  <c r="Q351" i="4"/>
  <c r="O351" i="4"/>
  <c r="M347" i="4"/>
  <c r="Q347" i="4"/>
  <c r="O347" i="4"/>
  <c r="M343" i="4"/>
  <c r="Q343" i="4"/>
  <c r="O343" i="4"/>
  <c r="M341" i="4"/>
  <c r="Q341" i="4"/>
  <c r="M333" i="4"/>
  <c r="Q333" i="4"/>
  <c r="M325" i="4"/>
  <c r="Q325" i="4"/>
  <c r="Q319" i="4"/>
  <c r="M319" i="4"/>
  <c r="R319" i="4"/>
  <c r="Q315" i="4"/>
  <c r="M315" i="4"/>
  <c r="R315" i="4"/>
  <c r="Q311" i="4"/>
  <c r="M311" i="4"/>
  <c r="R311" i="4"/>
  <c r="Q307" i="4"/>
  <c r="M307" i="4"/>
  <c r="R307" i="4"/>
  <c r="Q303" i="4"/>
  <c r="M303" i="4"/>
  <c r="R303" i="4"/>
  <c r="Q416" i="4"/>
  <c r="Q412" i="4"/>
  <c r="Q408" i="4"/>
  <c r="Q404" i="4"/>
  <c r="Q400" i="4"/>
  <c r="Q396" i="4"/>
  <c r="R393" i="4"/>
  <c r="O393" i="4"/>
  <c r="R391" i="4"/>
  <c r="O341" i="4"/>
  <c r="O333" i="4"/>
  <c r="O325" i="4"/>
  <c r="Q224" i="4"/>
  <c r="M224" i="4"/>
  <c r="R224" i="4"/>
  <c r="O224" i="4"/>
  <c r="O339" i="4"/>
  <c r="O335" i="4"/>
  <c r="O331" i="4"/>
  <c r="O327" i="4"/>
  <c r="O323" i="4"/>
  <c r="M298" i="4"/>
  <c r="Q298" i="4"/>
  <c r="M290" i="4"/>
  <c r="Q290" i="4"/>
  <c r="Q220" i="4"/>
  <c r="M220" i="4"/>
  <c r="R220" i="4"/>
  <c r="M318" i="4"/>
  <c r="Q318" i="4"/>
  <c r="M314" i="4"/>
  <c r="Q314" i="4"/>
  <c r="M310" i="4"/>
  <c r="Q310" i="4"/>
  <c r="M306" i="4"/>
  <c r="Q306" i="4"/>
  <c r="M283" i="4"/>
  <c r="Q283" i="4"/>
  <c r="M279" i="4"/>
  <c r="Q279" i="4"/>
  <c r="M275" i="4"/>
  <c r="Q275" i="4"/>
  <c r="M271" i="4"/>
  <c r="Q271" i="4"/>
  <c r="M267" i="4"/>
  <c r="Q267" i="4"/>
  <c r="M263" i="4"/>
  <c r="Q263" i="4"/>
  <c r="M259" i="4"/>
  <c r="Q259" i="4"/>
  <c r="M255" i="4"/>
  <c r="Q255" i="4"/>
  <c r="M251" i="4"/>
  <c r="Q251" i="4"/>
  <c r="M247" i="4"/>
  <c r="Q247" i="4"/>
  <c r="M243" i="4"/>
  <c r="Q243" i="4"/>
  <c r="M239" i="4"/>
  <c r="Q239" i="4"/>
  <c r="M235" i="4"/>
  <c r="Q235" i="4"/>
  <c r="M231" i="4"/>
  <c r="Q231" i="4"/>
  <c r="Q228" i="4"/>
  <c r="M228" i="4"/>
  <c r="R228" i="4"/>
  <c r="Q216" i="4"/>
  <c r="M216" i="4"/>
  <c r="R216" i="4"/>
  <c r="Q172" i="4"/>
  <c r="M172" i="4"/>
  <c r="R172" i="4"/>
  <c r="O172" i="4"/>
  <c r="Q339" i="4"/>
  <c r="Q335" i="4"/>
  <c r="Q331" i="4"/>
  <c r="Q327" i="4"/>
  <c r="Q323" i="4"/>
  <c r="R322" i="4"/>
  <c r="M302" i="4"/>
  <c r="Q302" i="4"/>
  <c r="M294" i="4"/>
  <c r="Q294" i="4"/>
  <c r="M286" i="4"/>
  <c r="Q286" i="4"/>
  <c r="R283" i="4"/>
  <c r="O283" i="4"/>
  <c r="R279" i="4"/>
  <c r="O279" i="4"/>
  <c r="R275" i="4"/>
  <c r="O275" i="4"/>
  <c r="R271" i="4"/>
  <c r="O271" i="4"/>
  <c r="R267" i="4"/>
  <c r="O267" i="4"/>
  <c r="R263" i="4"/>
  <c r="O263" i="4"/>
  <c r="R259" i="4"/>
  <c r="O259" i="4"/>
  <c r="R255" i="4"/>
  <c r="O255" i="4"/>
  <c r="R251" i="4"/>
  <c r="O251" i="4"/>
  <c r="R247" i="4"/>
  <c r="O247" i="4"/>
  <c r="R243" i="4"/>
  <c r="O243" i="4"/>
  <c r="R239" i="4"/>
  <c r="O239" i="4"/>
  <c r="R235" i="4"/>
  <c r="O235" i="4"/>
  <c r="R231" i="4"/>
  <c r="O231" i="4"/>
  <c r="O220" i="4"/>
  <c r="M213" i="4"/>
  <c r="Q213" i="4"/>
  <c r="M209" i="4"/>
  <c r="Q209" i="4"/>
  <c r="M205" i="4"/>
  <c r="Q205" i="4"/>
  <c r="M201" i="4"/>
  <c r="Q201" i="4"/>
  <c r="M197" i="4"/>
  <c r="Q197" i="4"/>
  <c r="M193" i="4"/>
  <c r="Q193" i="4"/>
  <c r="O183" i="4"/>
  <c r="M183" i="4"/>
  <c r="Q183" i="4"/>
  <c r="O175" i="4"/>
  <c r="M175" i="4"/>
  <c r="Q175" i="4"/>
  <c r="Q282" i="4"/>
  <c r="Q278" i="4"/>
  <c r="Q274" i="4"/>
  <c r="Q270" i="4"/>
  <c r="Q266" i="4"/>
  <c r="Q262" i="4"/>
  <c r="Q258" i="4"/>
  <c r="Q254" i="4"/>
  <c r="Q250" i="4"/>
  <c r="Q246" i="4"/>
  <c r="Q242" i="4"/>
  <c r="Q238" i="4"/>
  <c r="Q234" i="4"/>
  <c r="Q230" i="4"/>
  <c r="M227" i="4"/>
  <c r="Q227" i="4"/>
  <c r="M223" i="4"/>
  <c r="Q223" i="4"/>
  <c r="M219" i="4"/>
  <c r="Q219" i="4"/>
  <c r="M215" i="4"/>
  <c r="Q215" i="4"/>
  <c r="O213" i="4"/>
  <c r="O209" i="4"/>
  <c r="O205" i="4"/>
  <c r="M128" i="4"/>
  <c r="Q128" i="4"/>
  <c r="R128" i="4"/>
  <c r="O128" i="4"/>
  <c r="O211" i="4"/>
  <c r="M211" i="4"/>
  <c r="Q211" i="4"/>
  <c r="O207" i="4"/>
  <c r="M207" i="4"/>
  <c r="Q207" i="4"/>
  <c r="O203" i="4"/>
  <c r="M203" i="4"/>
  <c r="Q203" i="4"/>
  <c r="O199" i="4"/>
  <c r="M199" i="4"/>
  <c r="Q199" i="4"/>
  <c r="O195" i="4"/>
  <c r="M195" i="4"/>
  <c r="Q195" i="4"/>
  <c r="O191" i="4"/>
  <c r="M191" i="4"/>
  <c r="Q191" i="4"/>
  <c r="O187" i="4"/>
  <c r="M187" i="4"/>
  <c r="Q187" i="4"/>
  <c r="O179" i="4"/>
  <c r="M179" i="4"/>
  <c r="Q179" i="4"/>
  <c r="M167" i="4"/>
  <c r="Q167" i="4"/>
  <c r="M171" i="4"/>
  <c r="Q171" i="4"/>
  <c r="M132" i="4"/>
  <c r="Q132" i="4"/>
  <c r="R132" i="4"/>
  <c r="M124" i="4"/>
  <c r="Q124" i="4"/>
  <c r="O124" i="4"/>
  <c r="M116" i="4"/>
  <c r="Q116" i="4"/>
  <c r="O116" i="4"/>
  <c r="Q189" i="4"/>
  <c r="Q185" i="4"/>
  <c r="Q181" i="4"/>
  <c r="Q177" i="4"/>
  <c r="Q173" i="4"/>
  <c r="M163" i="4"/>
  <c r="Q163" i="4"/>
  <c r="O159" i="4"/>
  <c r="M159" i="4"/>
  <c r="Q159" i="4"/>
  <c r="O155" i="4"/>
  <c r="M155" i="4"/>
  <c r="Q155" i="4"/>
  <c r="O151" i="4"/>
  <c r="M151" i="4"/>
  <c r="Q151" i="4"/>
  <c r="O147" i="4"/>
  <c r="M147" i="4"/>
  <c r="Q147" i="4"/>
  <c r="O143" i="4"/>
  <c r="M143" i="4"/>
  <c r="Q143" i="4"/>
  <c r="O139" i="4"/>
  <c r="M139" i="4"/>
  <c r="Q139" i="4"/>
  <c r="O135" i="4"/>
  <c r="M135" i="4"/>
  <c r="Q135" i="4"/>
  <c r="R121" i="4"/>
  <c r="M121" i="4"/>
  <c r="O121" i="4"/>
  <c r="M120" i="4"/>
  <c r="Q120" i="4"/>
  <c r="M113" i="4"/>
  <c r="Q113" i="4"/>
  <c r="M109" i="4"/>
  <c r="Q109" i="4"/>
  <c r="M105" i="4"/>
  <c r="Q105" i="4"/>
  <c r="M101" i="4"/>
  <c r="Q101" i="4"/>
  <c r="M97" i="4"/>
  <c r="Q97" i="4"/>
  <c r="M93" i="4"/>
  <c r="Q93" i="4"/>
  <c r="M89" i="4"/>
  <c r="Q89" i="4"/>
  <c r="M85" i="4"/>
  <c r="Q85" i="4"/>
  <c r="M81" i="4"/>
  <c r="Q81" i="4"/>
  <c r="M77" i="4"/>
  <c r="Q77" i="4"/>
  <c r="O77" i="4"/>
  <c r="M73" i="4"/>
  <c r="Q73" i="4"/>
  <c r="O73" i="4"/>
  <c r="Q112" i="4"/>
  <c r="Q108" i="4"/>
  <c r="Q104" i="4"/>
  <c r="Q100" i="4"/>
  <c r="Q96" i="4"/>
  <c r="Q92" i="4"/>
  <c r="Q88" i="4"/>
  <c r="Q84" i="4"/>
  <c r="M67" i="4"/>
  <c r="Q67" i="4"/>
  <c r="M64" i="4"/>
  <c r="Q64" i="4"/>
  <c r="R64" i="4"/>
  <c r="M60" i="4"/>
  <c r="Q60" i="4"/>
  <c r="R60" i="4"/>
  <c r="M56" i="4"/>
  <c r="Q56" i="4"/>
  <c r="R56" i="4"/>
  <c r="M52" i="4"/>
  <c r="Q52" i="4"/>
  <c r="R52" i="4"/>
  <c r="R30" i="4"/>
  <c r="M30" i="4"/>
  <c r="Q30" i="4"/>
  <c r="R81" i="4"/>
  <c r="M79" i="4"/>
  <c r="Q79" i="4"/>
  <c r="M75" i="4"/>
  <c r="Q75" i="4"/>
  <c r="M71" i="4"/>
  <c r="Q71" i="4"/>
  <c r="O67" i="4"/>
  <c r="O64" i="4"/>
  <c r="O60" i="4"/>
  <c r="O56" i="4"/>
  <c r="O52" i="4"/>
  <c r="M41" i="4"/>
  <c r="Q41" i="4"/>
  <c r="O41" i="4"/>
  <c r="R41" i="4"/>
  <c r="O69" i="4"/>
  <c r="O65" i="4"/>
  <c r="M33" i="4"/>
  <c r="Q33" i="4"/>
  <c r="O33" i="4"/>
  <c r="R22" i="4"/>
  <c r="M22" i="4"/>
  <c r="M25" i="4"/>
  <c r="Q25" i="4"/>
  <c r="O25" i="4"/>
  <c r="Q69" i="4"/>
  <c r="Q65" i="4"/>
  <c r="R38" i="4"/>
  <c r="M38" i="4"/>
  <c r="R33" i="4"/>
  <c r="Q22" i="4"/>
  <c r="R49" i="4"/>
  <c r="M49" i="4"/>
  <c r="M48" i="4"/>
  <c r="Q48" i="4"/>
  <c r="R45" i="4"/>
  <c r="M45" i="4"/>
  <c r="M44" i="4"/>
  <c r="Q44" i="4"/>
  <c r="O38" i="4"/>
  <c r="O30" i="4"/>
  <c r="O22" i="4"/>
  <c r="M37" i="4"/>
  <c r="Q37" i="4"/>
  <c r="M29" i="4"/>
  <c r="Q29" i="4"/>
  <c r="M21" i="4"/>
  <c r="Q21" i="4"/>
  <c r="O17" i="4"/>
  <c r="O9" i="4"/>
  <c r="O16" i="4"/>
  <c r="O12" i="4"/>
  <c r="O8" i="4"/>
  <c r="O13" i="4"/>
  <c r="O5" i="4"/>
  <c r="O19" i="4"/>
  <c r="O15" i="4"/>
  <c r="O11" i="4"/>
  <c r="O7" i="4"/>
  <c r="Q15" i="4"/>
  <c r="Q10" i="4"/>
  <c r="Q19" i="4"/>
  <c r="Q14" i="4"/>
  <c r="Q8" i="4"/>
  <c r="Q18" i="4"/>
  <c r="Q12" i="4"/>
  <c r="Q7" i="4"/>
  <c r="Q16" i="4"/>
  <c r="Q11" i="4"/>
  <c r="Q6" i="4"/>
  <c r="Q5" i="4"/>
  <c r="M16" i="4"/>
  <c r="M12" i="4"/>
  <c r="Q17" i="4"/>
  <c r="Q13" i="4"/>
  <c r="Q9" i="4"/>
  <c r="M8" i="4"/>
  <c r="R19" i="4"/>
  <c r="R18" i="4"/>
  <c r="R17" i="4"/>
  <c r="R15" i="4"/>
  <c r="R14" i="4"/>
  <c r="R13" i="4"/>
  <c r="R11" i="4"/>
  <c r="R10" i="4"/>
  <c r="R9" i="4"/>
  <c r="R7" i="4"/>
  <c r="R6" i="4"/>
  <c r="R5" i="4"/>
  <c r="R4" i="4"/>
  <c r="Q4" i="4"/>
  <c r="O4" i="4"/>
  <c r="BZ4" i="4" s="1"/>
  <c r="DT4" i="4" l="1"/>
  <c r="V35" i="5" s="1"/>
  <c r="DS4" i="4"/>
  <c r="U35" i="5" s="1"/>
  <c r="DR4" i="4"/>
  <c r="T35" i="5" s="1"/>
  <c r="DO4" i="4"/>
  <c r="Q35" i="5" s="1"/>
  <c r="DQ4" i="4"/>
  <c r="S35" i="5" s="1"/>
  <c r="DP4" i="4"/>
  <c r="R35" i="5" s="1"/>
  <c r="DG4" i="4"/>
  <c r="O35" i="5" s="1"/>
  <c r="DF4" i="4"/>
  <c r="N35" i="5" s="1"/>
  <c r="DE4" i="4"/>
  <c r="M35" i="5" s="1"/>
  <c r="DD4" i="4"/>
  <c r="L35" i="5" s="1"/>
  <c r="DC4" i="4"/>
  <c r="K35" i="5" s="1"/>
  <c r="DB4" i="4"/>
  <c r="J35" i="5" s="1"/>
  <c r="DA4" i="4"/>
  <c r="I35" i="5" s="1"/>
  <c r="CZ4" i="4"/>
  <c r="H35" i="5" s="1"/>
  <c r="CX4" i="4"/>
  <c r="F35" i="5" s="1"/>
  <c r="CY4" i="4"/>
  <c r="G35" i="5" s="1"/>
  <c r="CW4" i="4"/>
  <c r="E35" i="5" s="1"/>
  <c r="P19" i="4"/>
  <c r="T19" i="4" s="1"/>
  <c r="BZ19" i="4"/>
  <c r="P38" i="4"/>
  <c r="BZ38" i="4"/>
  <c r="P64" i="4"/>
  <c r="BZ64" i="4"/>
  <c r="P121" i="4"/>
  <c r="BZ121" i="4"/>
  <c r="P205" i="4"/>
  <c r="BZ205" i="4"/>
  <c r="P239" i="4"/>
  <c r="BZ239" i="4"/>
  <c r="P271" i="4"/>
  <c r="BZ271" i="4"/>
  <c r="P371" i="4"/>
  <c r="BZ371" i="4"/>
  <c r="P337" i="4"/>
  <c r="BZ337" i="4"/>
  <c r="P400" i="4"/>
  <c r="T400" i="4" s="1"/>
  <c r="BZ400" i="4"/>
  <c r="P414" i="4"/>
  <c r="BZ414" i="4"/>
  <c r="P440" i="4"/>
  <c r="BZ440" i="4"/>
  <c r="P470" i="4"/>
  <c r="BZ470" i="4"/>
  <c r="P59" i="4"/>
  <c r="T59" i="4" s="1"/>
  <c r="BZ59" i="4"/>
  <c r="P70" i="4"/>
  <c r="BZ70" i="4"/>
  <c r="P114" i="4"/>
  <c r="T114" i="4" s="1"/>
  <c r="BZ114" i="4"/>
  <c r="P197" i="4"/>
  <c r="BZ197" i="4"/>
  <c r="P176" i="4"/>
  <c r="T176" i="4" s="1"/>
  <c r="BZ176" i="4"/>
  <c r="P198" i="4"/>
  <c r="BZ198" i="4"/>
  <c r="P274" i="4"/>
  <c r="T274" i="4" s="1"/>
  <c r="BZ274" i="4"/>
  <c r="P395" i="4"/>
  <c r="T395" i="4" s="1"/>
  <c r="BZ395" i="4"/>
  <c r="P280" i="4"/>
  <c r="T280" i="4" s="1"/>
  <c r="BZ280" i="4"/>
  <c r="P79" i="4"/>
  <c r="BZ79" i="4"/>
  <c r="P7" i="4"/>
  <c r="T7" i="4" s="1"/>
  <c r="BZ7" i="4"/>
  <c r="P5" i="4"/>
  <c r="T5" i="4" s="1"/>
  <c r="BZ5" i="4"/>
  <c r="P11" i="4"/>
  <c r="T11" i="4" s="1"/>
  <c r="BZ11" i="4"/>
  <c r="P13" i="4"/>
  <c r="T13" i="4" s="1"/>
  <c r="BZ13" i="4"/>
  <c r="P9" i="4"/>
  <c r="T9" i="4" s="1"/>
  <c r="BZ9" i="4"/>
  <c r="P22" i="4"/>
  <c r="BZ22" i="4"/>
  <c r="P41" i="4"/>
  <c r="BZ41" i="4"/>
  <c r="P56" i="4"/>
  <c r="BZ56" i="4"/>
  <c r="P73" i="4"/>
  <c r="BZ73" i="4"/>
  <c r="P147" i="4"/>
  <c r="BZ147" i="4"/>
  <c r="P124" i="4"/>
  <c r="BZ124" i="4"/>
  <c r="P179" i="4"/>
  <c r="BZ179" i="4"/>
  <c r="P199" i="4"/>
  <c r="BZ199" i="4"/>
  <c r="P213" i="4"/>
  <c r="BZ213" i="4"/>
  <c r="P183" i="4"/>
  <c r="BZ183" i="4"/>
  <c r="P235" i="4"/>
  <c r="BZ235" i="4"/>
  <c r="P243" i="4"/>
  <c r="BZ243" i="4"/>
  <c r="P251" i="4"/>
  <c r="BZ251" i="4"/>
  <c r="P259" i="4"/>
  <c r="BZ259" i="4"/>
  <c r="P267" i="4"/>
  <c r="BZ267" i="4"/>
  <c r="P275" i="4"/>
  <c r="BZ275" i="4"/>
  <c r="P283" i="4"/>
  <c r="BZ283" i="4"/>
  <c r="P327" i="4"/>
  <c r="T327" i="4" s="1"/>
  <c r="BZ327" i="4"/>
  <c r="P224" i="4"/>
  <c r="BZ224" i="4"/>
  <c r="P325" i="4"/>
  <c r="BZ325" i="4"/>
  <c r="P393" i="4"/>
  <c r="T393" i="4" s="1"/>
  <c r="BZ393" i="4"/>
  <c r="P347" i="4"/>
  <c r="BZ347" i="4"/>
  <c r="P363" i="4"/>
  <c r="BZ363" i="4"/>
  <c r="P379" i="4"/>
  <c r="BZ379" i="4"/>
  <c r="P349" i="4"/>
  <c r="BZ349" i="4"/>
  <c r="P365" i="4"/>
  <c r="BZ365" i="4"/>
  <c r="P381" i="4"/>
  <c r="BZ381" i="4"/>
  <c r="P408" i="4"/>
  <c r="T408" i="4" s="1"/>
  <c r="BZ408" i="4"/>
  <c r="P398" i="4"/>
  <c r="BZ398" i="4"/>
  <c r="P432" i="4"/>
  <c r="BZ432" i="4"/>
  <c r="P448" i="4"/>
  <c r="BZ448" i="4"/>
  <c r="P464" i="4"/>
  <c r="BZ464" i="4"/>
  <c r="P474" i="4"/>
  <c r="BZ474" i="4"/>
  <c r="P410" i="4"/>
  <c r="BZ410" i="4"/>
  <c r="P430" i="4"/>
  <c r="BZ430" i="4"/>
  <c r="P446" i="4"/>
  <c r="BZ446" i="4"/>
  <c r="P462" i="4"/>
  <c r="BZ462" i="4"/>
  <c r="P27" i="4"/>
  <c r="T27" i="4" s="1"/>
  <c r="BZ27" i="4"/>
  <c r="P89" i="4"/>
  <c r="BZ89" i="4"/>
  <c r="P49" i="4"/>
  <c r="BZ49" i="4"/>
  <c r="P68" i="4"/>
  <c r="T68" i="4" s="1"/>
  <c r="BZ68" i="4"/>
  <c r="P40" i="4"/>
  <c r="BZ40" i="4"/>
  <c r="P74" i="4"/>
  <c r="BZ74" i="4"/>
  <c r="P127" i="4"/>
  <c r="T127" i="4" s="1"/>
  <c r="BZ127" i="4"/>
  <c r="P193" i="4"/>
  <c r="BZ193" i="4"/>
  <c r="P20" i="4"/>
  <c r="BZ20" i="4"/>
  <c r="P102" i="4"/>
  <c r="T102" i="4" s="1"/>
  <c r="BZ102" i="4"/>
  <c r="P140" i="4"/>
  <c r="T140" i="4" s="1"/>
  <c r="BZ140" i="4"/>
  <c r="P156" i="4"/>
  <c r="T156" i="4" s="1"/>
  <c r="BZ156" i="4"/>
  <c r="P184" i="4"/>
  <c r="T184" i="4" s="1"/>
  <c r="BZ184" i="4"/>
  <c r="P115" i="4"/>
  <c r="BZ115" i="4"/>
  <c r="P112" i="4"/>
  <c r="BZ112" i="4"/>
  <c r="P262" i="4"/>
  <c r="T262" i="4" s="1"/>
  <c r="BZ262" i="4"/>
  <c r="P282" i="4"/>
  <c r="T282" i="4" s="1"/>
  <c r="BZ282" i="4"/>
  <c r="P411" i="4"/>
  <c r="T411" i="4" s="1"/>
  <c r="BZ411" i="4"/>
  <c r="P238" i="4"/>
  <c r="T238" i="4" s="1"/>
  <c r="BZ238" i="4"/>
  <c r="P288" i="4"/>
  <c r="T288" i="4" s="1"/>
  <c r="BZ288" i="4"/>
  <c r="P316" i="4"/>
  <c r="T316" i="4" s="1"/>
  <c r="BZ316" i="4"/>
  <c r="P501" i="4"/>
  <c r="BZ501" i="4"/>
  <c r="P250" i="4"/>
  <c r="T250" i="4" s="1"/>
  <c r="BZ250" i="4"/>
  <c r="P405" i="4"/>
  <c r="BZ405" i="4"/>
  <c r="P431" i="4"/>
  <c r="T431" i="4" s="1"/>
  <c r="BZ431" i="4"/>
  <c r="P422" i="4"/>
  <c r="BZ422" i="4"/>
  <c r="P487" i="4"/>
  <c r="T487" i="4" s="1"/>
  <c r="BZ487" i="4"/>
  <c r="P493" i="4"/>
  <c r="BZ493" i="4"/>
  <c r="P45" i="4"/>
  <c r="BZ45" i="4"/>
  <c r="P71" i="4"/>
  <c r="BZ71" i="4"/>
  <c r="P106" i="4"/>
  <c r="T106" i="4" s="1"/>
  <c r="BZ106" i="4"/>
  <c r="P178" i="4"/>
  <c r="T178" i="4" s="1"/>
  <c r="BZ178" i="4"/>
  <c r="P75" i="4"/>
  <c r="BZ75" i="4"/>
  <c r="P131" i="4"/>
  <c r="T131" i="4" s="1"/>
  <c r="BZ131" i="4"/>
  <c r="P216" i="4"/>
  <c r="BZ216" i="4"/>
  <c r="P330" i="4"/>
  <c r="T330" i="4" s="1"/>
  <c r="BZ330" i="4"/>
  <c r="P324" i="4"/>
  <c r="T324" i="4" s="1"/>
  <c r="BZ324" i="4"/>
  <c r="P249" i="4"/>
  <c r="T249" i="4" s="1"/>
  <c r="BZ249" i="4"/>
  <c r="P473" i="4"/>
  <c r="T473" i="4" s="1"/>
  <c r="BZ473" i="4"/>
  <c r="P492" i="4"/>
  <c r="T492" i="4" s="1"/>
  <c r="BZ492" i="4"/>
  <c r="P18" i="4"/>
  <c r="T18" i="4" s="1"/>
  <c r="BZ18" i="4"/>
  <c r="P233" i="4"/>
  <c r="T233" i="4" s="1"/>
  <c r="BZ233" i="4"/>
  <c r="P29" i="4"/>
  <c r="BZ29" i="4"/>
  <c r="P92" i="4"/>
  <c r="BZ92" i="4"/>
  <c r="P110" i="4"/>
  <c r="T110" i="4" s="1"/>
  <c r="BZ110" i="4"/>
  <c r="P163" i="4"/>
  <c r="BZ163" i="4"/>
  <c r="P188" i="4"/>
  <c r="T188" i="4" s="1"/>
  <c r="BZ188" i="4"/>
  <c r="P23" i="4"/>
  <c r="T23" i="4" s="1"/>
  <c r="BZ23" i="4"/>
  <c r="P91" i="4"/>
  <c r="T91" i="4" s="1"/>
  <c r="BZ91" i="4"/>
  <c r="P210" i="4"/>
  <c r="T210" i="4" s="1"/>
  <c r="BZ210" i="4"/>
  <c r="P256" i="4"/>
  <c r="T256" i="4" s="1"/>
  <c r="BZ256" i="4"/>
  <c r="P300" i="4"/>
  <c r="T300" i="4" s="1"/>
  <c r="BZ300" i="4"/>
  <c r="P158" i="4"/>
  <c r="T158" i="4" s="1"/>
  <c r="BZ158" i="4"/>
  <c r="P350" i="4"/>
  <c r="T350" i="4" s="1"/>
  <c r="BZ350" i="4"/>
  <c r="P72" i="4"/>
  <c r="T72" i="4" s="1"/>
  <c r="BZ72" i="4"/>
  <c r="P297" i="4"/>
  <c r="T297" i="4" s="1"/>
  <c r="BZ297" i="4"/>
  <c r="P415" i="4"/>
  <c r="T415" i="4" s="1"/>
  <c r="BZ415" i="4"/>
  <c r="P480" i="4"/>
  <c r="T480" i="4" s="1"/>
  <c r="BZ480" i="4"/>
  <c r="P37" i="4"/>
  <c r="BZ37" i="4"/>
  <c r="P192" i="4"/>
  <c r="T192" i="4" s="1"/>
  <c r="BZ192" i="4"/>
  <c r="P366" i="4"/>
  <c r="T366" i="4" s="1"/>
  <c r="BZ366" i="4"/>
  <c r="P401" i="4"/>
  <c r="BZ401" i="4"/>
  <c r="P232" i="4"/>
  <c r="T232" i="4" s="1"/>
  <c r="BZ232" i="4"/>
  <c r="P291" i="4"/>
  <c r="T291" i="4" s="1"/>
  <c r="BZ291" i="4"/>
  <c r="P491" i="4"/>
  <c r="T491" i="4" s="1"/>
  <c r="BZ491" i="4"/>
  <c r="P257" i="4"/>
  <c r="T257" i="4" s="1"/>
  <c r="BZ257" i="4"/>
  <c r="P132" i="4"/>
  <c r="BZ132" i="4"/>
  <c r="P229" i="4"/>
  <c r="T229" i="4" s="1"/>
  <c r="BZ229" i="4"/>
  <c r="P306" i="4"/>
  <c r="BZ306" i="4"/>
  <c r="P486" i="4"/>
  <c r="T486" i="4" s="1"/>
  <c r="BZ486" i="4"/>
  <c r="P83" i="4"/>
  <c r="BZ83" i="4"/>
  <c r="P270" i="4"/>
  <c r="T270" i="4" s="1"/>
  <c r="BZ270" i="4"/>
  <c r="P322" i="4"/>
  <c r="T322" i="4" s="1"/>
  <c r="BZ322" i="4"/>
  <c r="P376" i="4"/>
  <c r="T376" i="4" s="1"/>
  <c r="BZ376" i="4"/>
  <c r="P214" i="4"/>
  <c r="BZ214" i="4"/>
  <c r="P66" i="4"/>
  <c r="T66" i="4" s="1"/>
  <c r="BZ66" i="4"/>
  <c r="P222" i="4"/>
  <c r="T222" i="4" s="1"/>
  <c r="BZ222" i="4"/>
  <c r="P123" i="4"/>
  <c r="BZ123" i="4"/>
  <c r="P139" i="4"/>
  <c r="BZ139" i="4"/>
  <c r="P207" i="4"/>
  <c r="BZ207" i="4"/>
  <c r="P255" i="4"/>
  <c r="BZ255" i="4"/>
  <c r="P341" i="4"/>
  <c r="BZ341" i="4"/>
  <c r="P355" i="4"/>
  <c r="BZ355" i="4"/>
  <c r="P357" i="4"/>
  <c r="BZ357" i="4"/>
  <c r="P416" i="4"/>
  <c r="T416" i="4" s="1"/>
  <c r="BZ416" i="4"/>
  <c r="P424" i="4"/>
  <c r="BZ424" i="4"/>
  <c r="P472" i="4"/>
  <c r="BZ472" i="4"/>
  <c r="P394" i="4"/>
  <c r="BZ394" i="4"/>
  <c r="P438" i="4"/>
  <c r="BZ438" i="4"/>
  <c r="P454" i="4"/>
  <c r="BZ454" i="4"/>
  <c r="P42" i="4"/>
  <c r="T42" i="4" s="1"/>
  <c r="BZ42" i="4"/>
  <c r="P98" i="4"/>
  <c r="T98" i="4" s="1"/>
  <c r="BZ98" i="4"/>
  <c r="P148" i="4"/>
  <c r="T148" i="4" s="1"/>
  <c r="BZ148" i="4"/>
  <c r="P334" i="4"/>
  <c r="T334" i="4" s="1"/>
  <c r="BZ334" i="4"/>
  <c r="P308" i="4"/>
  <c r="T308" i="4" s="1"/>
  <c r="BZ308" i="4"/>
  <c r="P340" i="4"/>
  <c r="BZ340" i="4"/>
  <c r="P451" i="4"/>
  <c r="T451" i="4" s="1"/>
  <c r="BZ451" i="4"/>
  <c r="P490" i="4"/>
  <c r="T490" i="4" s="1"/>
  <c r="BZ490" i="4"/>
  <c r="P86" i="4"/>
  <c r="T86" i="4" s="1"/>
  <c r="BZ86" i="4"/>
  <c r="P113" i="4"/>
  <c r="BZ113" i="4"/>
  <c r="P164" i="4"/>
  <c r="T164" i="4" s="1"/>
  <c r="BZ164" i="4"/>
  <c r="P57" i="4"/>
  <c r="T57" i="4" s="1"/>
  <c r="BZ57" i="4"/>
  <c r="P252" i="4"/>
  <c r="T252" i="4" s="1"/>
  <c r="BZ252" i="4"/>
  <c r="P15" i="4"/>
  <c r="T15" i="4" s="1"/>
  <c r="BZ15" i="4"/>
  <c r="P8" i="4"/>
  <c r="BZ8" i="4"/>
  <c r="P17" i="4"/>
  <c r="T17" i="4" s="1"/>
  <c r="BZ17" i="4"/>
  <c r="P30" i="4"/>
  <c r="BZ30" i="4"/>
  <c r="P25" i="4"/>
  <c r="BZ25" i="4"/>
  <c r="P65" i="4"/>
  <c r="T65" i="4" s="1"/>
  <c r="BZ65" i="4"/>
  <c r="P60" i="4"/>
  <c r="BZ60" i="4"/>
  <c r="P143" i="4"/>
  <c r="BZ143" i="4"/>
  <c r="P159" i="4"/>
  <c r="BZ159" i="4"/>
  <c r="P116" i="4"/>
  <c r="BZ116" i="4"/>
  <c r="P195" i="4"/>
  <c r="BZ195" i="4"/>
  <c r="P211" i="4"/>
  <c r="BZ211" i="4"/>
  <c r="P175" i="4"/>
  <c r="BZ175" i="4"/>
  <c r="P220" i="4"/>
  <c r="BZ220" i="4"/>
  <c r="P331" i="4"/>
  <c r="T331" i="4" s="1"/>
  <c r="BZ331" i="4"/>
  <c r="P333" i="4"/>
  <c r="BZ333" i="4"/>
  <c r="P343" i="4"/>
  <c r="BZ343" i="4"/>
  <c r="P359" i="4"/>
  <c r="BZ359" i="4"/>
  <c r="P375" i="4"/>
  <c r="BZ375" i="4"/>
  <c r="P329" i="4"/>
  <c r="BZ329" i="4"/>
  <c r="P353" i="4"/>
  <c r="BZ353" i="4"/>
  <c r="P369" i="4"/>
  <c r="BZ369" i="4"/>
  <c r="P385" i="4"/>
  <c r="BZ385" i="4"/>
  <c r="P396" i="4"/>
  <c r="T396" i="4" s="1"/>
  <c r="BZ396" i="4"/>
  <c r="P412" i="4"/>
  <c r="T412" i="4" s="1"/>
  <c r="BZ412" i="4"/>
  <c r="P406" i="4"/>
  <c r="BZ406" i="4"/>
  <c r="P428" i="4"/>
  <c r="BZ428" i="4"/>
  <c r="P444" i="4"/>
  <c r="BZ444" i="4"/>
  <c r="P460" i="4"/>
  <c r="BZ460" i="4"/>
  <c r="P476" i="4"/>
  <c r="BZ476" i="4"/>
  <c r="P478" i="4"/>
  <c r="BZ478" i="4"/>
  <c r="P418" i="4"/>
  <c r="BZ418" i="4"/>
  <c r="P442" i="4"/>
  <c r="BZ442" i="4"/>
  <c r="P458" i="4"/>
  <c r="BZ458" i="4"/>
  <c r="P31" i="4"/>
  <c r="T31" i="4" s="1"/>
  <c r="BZ31" i="4"/>
  <c r="P39" i="4"/>
  <c r="T39" i="4" s="1"/>
  <c r="BZ39" i="4"/>
  <c r="P54" i="4"/>
  <c r="T54" i="4" s="1"/>
  <c r="BZ54" i="4"/>
  <c r="P82" i="4"/>
  <c r="T82" i="4" s="1"/>
  <c r="BZ82" i="4"/>
  <c r="P90" i="4"/>
  <c r="T90" i="4" s="1"/>
  <c r="BZ90" i="4"/>
  <c r="P95" i="4"/>
  <c r="BZ95" i="4"/>
  <c r="P130" i="4"/>
  <c r="T130" i="4" s="1"/>
  <c r="BZ130" i="4"/>
  <c r="P141" i="4"/>
  <c r="T141" i="4" s="1"/>
  <c r="BZ141" i="4"/>
  <c r="P149" i="4"/>
  <c r="T149" i="4" s="1"/>
  <c r="BZ149" i="4"/>
  <c r="P157" i="4"/>
  <c r="T157" i="4" s="1"/>
  <c r="BZ157" i="4"/>
  <c r="P166" i="4"/>
  <c r="T166" i="4" s="1"/>
  <c r="BZ166" i="4"/>
  <c r="P174" i="4"/>
  <c r="T174" i="4" s="1"/>
  <c r="BZ174" i="4"/>
  <c r="P194" i="4"/>
  <c r="T194" i="4" s="1"/>
  <c r="BZ194" i="4"/>
  <c r="P109" i="4"/>
  <c r="BZ109" i="4"/>
  <c r="P126" i="4"/>
  <c r="T126" i="4" s="1"/>
  <c r="BZ126" i="4"/>
  <c r="P144" i="4"/>
  <c r="T144" i="4" s="1"/>
  <c r="BZ144" i="4"/>
  <c r="P160" i="4"/>
  <c r="T160" i="4" s="1"/>
  <c r="BZ160" i="4"/>
  <c r="P185" i="4"/>
  <c r="T185" i="4" s="1"/>
  <c r="BZ185" i="4"/>
  <c r="P215" i="4"/>
  <c r="BZ215" i="4"/>
  <c r="P51" i="4"/>
  <c r="T51" i="4" s="1"/>
  <c r="BZ51" i="4"/>
  <c r="P246" i="4"/>
  <c r="T246" i="4" s="1"/>
  <c r="BZ246" i="4"/>
  <c r="P202" i="4"/>
  <c r="BZ202" i="4"/>
  <c r="P218" i="4"/>
  <c r="BZ218" i="4"/>
  <c r="P223" i="4"/>
  <c r="BZ223" i="4"/>
  <c r="P258" i="4"/>
  <c r="T258" i="4" s="1"/>
  <c r="BZ258" i="4"/>
  <c r="P301" i="4"/>
  <c r="T301" i="4" s="1"/>
  <c r="BZ301" i="4"/>
  <c r="P328" i="4"/>
  <c r="T328" i="4" s="1"/>
  <c r="BZ328" i="4"/>
  <c r="P336" i="4"/>
  <c r="T336" i="4" s="1"/>
  <c r="BZ336" i="4"/>
  <c r="P276" i="4"/>
  <c r="T276" i="4" s="1"/>
  <c r="BZ276" i="4"/>
  <c r="P305" i="4"/>
  <c r="T305" i="4" s="1"/>
  <c r="BZ305" i="4"/>
  <c r="P321" i="4"/>
  <c r="T321" i="4" s="1"/>
  <c r="BZ321" i="4"/>
  <c r="P311" i="4"/>
  <c r="BZ311" i="4"/>
  <c r="P234" i="4"/>
  <c r="T234" i="4" s="1"/>
  <c r="BZ234" i="4"/>
  <c r="P302" i="4"/>
  <c r="BZ302" i="4"/>
  <c r="P58" i="4"/>
  <c r="T58" i="4" s="1"/>
  <c r="BZ58" i="4"/>
  <c r="P81" i="4"/>
  <c r="BZ81" i="4"/>
  <c r="P186" i="4"/>
  <c r="T186" i="4" s="1"/>
  <c r="BZ186" i="4"/>
  <c r="P34" i="4"/>
  <c r="T34" i="4" s="1"/>
  <c r="BZ34" i="4"/>
  <c r="P48" i="4"/>
  <c r="BZ48" i="4"/>
  <c r="P84" i="4"/>
  <c r="BZ84" i="4"/>
  <c r="P100" i="4"/>
  <c r="T100" i="4" s="1"/>
  <c r="BZ100" i="4"/>
  <c r="P44" i="4"/>
  <c r="BZ44" i="4"/>
  <c r="P236" i="4"/>
  <c r="T236" i="4" s="1"/>
  <c r="BZ236" i="4"/>
  <c r="P310" i="4"/>
  <c r="BZ310" i="4"/>
  <c r="P445" i="4"/>
  <c r="T445" i="4" s="1"/>
  <c r="BZ445" i="4"/>
  <c r="P360" i="4"/>
  <c r="T360" i="4" s="1"/>
  <c r="BZ360" i="4"/>
  <c r="P502" i="4"/>
  <c r="T502" i="4" s="1"/>
  <c r="BZ502" i="4"/>
  <c r="P47" i="4"/>
  <c r="T47" i="4" s="1"/>
  <c r="BZ47" i="4"/>
  <c r="P212" i="4"/>
  <c r="T212" i="4" s="1"/>
  <c r="BZ212" i="4"/>
  <c r="P362" i="4"/>
  <c r="T362" i="4" s="1"/>
  <c r="BZ362" i="4"/>
  <c r="P378" i="4"/>
  <c r="T378" i="4" s="1"/>
  <c r="BZ378" i="4"/>
  <c r="P391" i="4"/>
  <c r="BZ391" i="4"/>
  <c r="P423" i="4"/>
  <c r="T423" i="4" s="1"/>
  <c r="BZ423" i="4"/>
  <c r="P439" i="4"/>
  <c r="T439" i="4" s="1"/>
  <c r="BZ439" i="4"/>
  <c r="P477" i="4"/>
  <c r="T477" i="4" s="1"/>
  <c r="BZ477" i="4"/>
  <c r="P485" i="4"/>
  <c r="BZ485" i="4"/>
  <c r="P6" i="4"/>
  <c r="T6" i="4" s="1"/>
  <c r="BZ6" i="4"/>
  <c r="P93" i="4"/>
  <c r="BZ93" i="4"/>
  <c r="P165" i="4"/>
  <c r="T165" i="4" s="1"/>
  <c r="BZ165" i="4"/>
  <c r="P241" i="4"/>
  <c r="T241" i="4" s="1"/>
  <c r="BZ241" i="4"/>
  <c r="P260" i="4"/>
  <c r="T260" i="4" s="1"/>
  <c r="BZ260" i="4"/>
  <c r="P287" i="4"/>
  <c r="T287" i="4" s="1"/>
  <c r="BZ287" i="4"/>
  <c r="P32" i="4"/>
  <c r="T32" i="4" s="1"/>
  <c r="BZ32" i="4"/>
  <c r="P104" i="4"/>
  <c r="T104" i="4" s="1"/>
  <c r="BZ104" i="4"/>
  <c r="P427" i="4"/>
  <c r="T427" i="4" s="1"/>
  <c r="BZ427" i="4"/>
  <c r="P312" i="4"/>
  <c r="T312" i="4" s="1"/>
  <c r="BZ312" i="4"/>
  <c r="P315" i="4"/>
  <c r="BZ315" i="4"/>
  <c r="P348" i="4"/>
  <c r="T348" i="4" s="1"/>
  <c r="BZ348" i="4"/>
  <c r="P368" i="4"/>
  <c r="T368" i="4" s="1"/>
  <c r="BZ368" i="4"/>
  <c r="P407" i="4"/>
  <c r="T407" i="4" s="1"/>
  <c r="BZ407" i="4"/>
  <c r="P244" i="4"/>
  <c r="T244" i="4" s="1"/>
  <c r="BZ244" i="4"/>
  <c r="P261" i="4"/>
  <c r="T261" i="4" s="1"/>
  <c r="BZ261" i="4"/>
  <c r="P292" i="4"/>
  <c r="T292" i="4" s="1"/>
  <c r="BZ292" i="4"/>
  <c r="P299" i="4"/>
  <c r="T299" i="4" s="1"/>
  <c r="BZ299" i="4"/>
  <c r="P307" i="4"/>
  <c r="BZ307" i="4"/>
  <c r="P390" i="4"/>
  <c r="T390" i="4" s="1"/>
  <c r="BZ390" i="4"/>
  <c r="P425" i="4"/>
  <c r="T425" i="4" s="1"/>
  <c r="BZ425" i="4"/>
  <c r="P24" i="4"/>
  <c r="T24" i="4" s="1"/>
  <c r="BZ24" i="4"/>
  <c r="P463" i="4"/>
  <c r="T463" i="4" s="1"/>
  <c r="BZ463" i="4"/>
  <c r="P119" i="4"/>
  <c r="T119" i="4" s="1"/>
  <c r="BZ119" i="4"/>
  <c r="P219" i="4"/>
  <c r="BZ219" i="4"/>
  <c r="P264" i="4"/>
  <c r="T264" i="4" s="1"/>
  <c r="BZ264" i="4"/>
  <c r="P358" i="4"/>
  <c r="T358" i="4" s="1"/>
  <c r="BZ358" i="4"/>
  <c r="P447" i="4"/>
  <c r="T447" i="4" s="1"/>
  <c r="BZ447" i="4"/>
  <c r="P253" i="4"/>
  <c r="T253" i="4" s="1"/>
  <c r="BZ253" i="4"/>
  <c r="P382" i="4"/>
  <c r="T382" i="4" s="1"/>
  <c r="BZ382" i="4"/>
  <c r="P96" i="4"/>
  <c r="T96" i="4" s="1"/>
  <c r="BZ96" i="4"/>
  <c r="P134" i="4"/>
  <c r="T134" i="4" s="1"/>
  <c r="BZ134" i="4"/>
  <c r="P266" i="4"/>
  <c r="T266" i="4" s="1"/>
  <c r="BZ266" i="4"/>
  <c r="P388" i="4"/>
  <c r="T388" i="4" s="1"/>
  <c r="BZ388" i="4"/>
  <c r="P419" i="4"/>
  <c r="T419" i="4" s="1"/>
  <c r="BZ419" i="4"/>
  <c r="P12" i="4"/>
  <c r="BZ12" i="4"/>
  <c r="P69" i="4"/>
  <c r="T69" i="4" s="1"/>
  <c r="BZ69" i="4"/>
  <c r="P155" i="4"/>
  <c r="BZ155" i="4"/>
  <c r="P191" i="4"/>
  <c r="BZ191" i="4"/>
  <c r="P128" i="4"/>
  <c r="BZ128" i="4"/>
  <c r="P231" i="4"/>
  <c r="BZ231" i="4"/>
  <c r="P263" i="4"/>
  <c r="BZ263" i="4"/>
  <c r="P335" i="4"/>
  <c r="T335" i="4" s="1"/>
  <c r="BZ335" i="4"/>
  <c r="P387" i="4"/>
  <c r="BZ387" i="4"/>
  <c r="P389" i="4"/>
  <c r="BZ389" i="4"/>
  <c r="P456" i="4"/>
  <c r="BZ456" i="4"/>
  <c r="P133" i="4"/>
  <c r="T133" i="4" s="1"/>
  <c r="BZ133" i="4"/>
  <c r="P230" i="4"/>
  <c r="T230" i="4" s="1"/>
  <c r="BZ230" i="4"/>
  <c r="P171" i="4"/>
  <c r="BZ171" i="4"/>
  <c r="P338" i="4"/>
  <c r="T338" i="4" s="1"/>
  <c r="BZ338" i="4"/>
  <c r="P495" i="4"/>
  <c r="T495" i="4" s="1"/>
  <c r="BZ495" i="4"/>
  <c r="P413" i="4"/>
  <c r="BZ413" i="4"/>
  <c r="P435" i="4"/>
  <c r="T435" i="4" s="1"/>
  <c r="BZ435" i="4"/>
  <c r="P483" i="4"/>
  <c r="T483" i="4" s="1"/>
  <c r="BZ483" i="4"/>
  <c r="P173" i="4"/>
  <c r="T173" i="4" s="1"/>
  <c r="BZ173" i="4"/>
  <c r="P200" i="4"/>
  <c r="T200" i="4" s="1"/>
  <c r="BZ200" i="4"/>
  <c r="P475" i="4"/>
  <c r="T475" i="4" s="1"/>
  <c r="BZ475" i="4"/>
  <c r="P429" i="4"/>
  <c r="T429" i="4" s="1"/>
  <c r="BZ429" i="4"/>
  <c r="P488" i="4"/>
  <c r="T488" i="4" s="1"/>
  <c r="BZ488" i="4"/>
  <c r="P399" i="4"/>
  <c r="T399" i="4" s="1"/>
  <c r="BZ399" i="4"/>
  <c r="P417" i="4"/>
  <c r="BZ417" i="4"/>
  <c r="P479" i="4"/>
  <c r="T479" i="4" s="1"/>
  <c r="BZ479" i="4"/>
  <c r="P499" i="4"/>
  <c r="T499" i="4" s="1"/>
  <c r="BZ499" i="4"/>
  <c r="P344" i="4"/>
  <c r="T344" i="4" s="1"/>
  <c r="BZ344" i="4"/>
  <c r="P94" i="4"/>
  <c r="T94" i="4" s="1"/>
  <c r="BZ94" i="4"/>
  <c r="P196" i="4"/>
  <c r="T196" i="4" s="1"/>
  <c r="BZ196" i="4"/>
  <c r="P248" i="4"/>
  <c r="T248" i="4" s="1"/>
  <c r="BZ248" i="4"/>
  <c r="P265" i="4"/>
  <c r="BZ265" i="4"/>
  <c r="P290" i="4"/>
  <c r="BZ290" i="4"/>
  <c r="P120" i="4"/>
  <c r="BZ120" i="4"/>
  <c r="P228" i="4"/>
  <c r="BZ228" i="4"/>
  <c r="P273" i="4"/>
  <c r="T273" i="4" s="1"/>
  <c r="BZ273" i="4"/>
  <c r="P162" i="4"/>
  <c r="T162" i="4" s="1"/>
  <c r="BZ162" i="4"/>
  <c r="P293" i="4"/>
  <c r="T293" i="4" s="1"/>
  <c r="BZ293" i="4"/>
  <c r="P314" i="4"/>
  <c r="BZ314" i="4"/>
  <c r="P380" i="4"/>
  <c r="T380" i="4" s="1"/>
  <c r="BZ380" i="4"/>
  <c r="P459" i="4"/>
  <c r="T459" i="4" s="1"/>
  <c r="BZ459" i="4"/>
  <c r="P150" i="4"/>
  <c r="T150" i="4" s="1"/>
  <c r="BZ150" i="4"/>
  <c r="P471" i="4"/>
  <c r="T471" i="4" s="1"/>
  <c r="BZ471" i="4"/>
  <c r="P494" i="4"/>
  <c r="T494" i="4" s="1"/>
  <c r="BZ494" i="4"/>
  <c r="P28" i="4"/>
  <c r="T28" i="4" s="1"/>
  <c r="BZ28" i="4"/>
  <c r="P76" i="4"/>
  <c r="T76" i="4" s="1"/>
  <c r="BZ76" i="4"/>
  <c r="P374" i="4"/>
  <c r="T374" i="4" s="1"/>
  <c r="BZ374" i="4"/>
  <c r="P455" i="4"/>
  <c r="T455" i="4" s="1"/>
  <c r="BZ455" i="4"/>
  <c r="P500" i="4"/>
  <c r="T500" i="4" s="1"/>
  <c r="BZ500" i="4"/>
  <c r="P142" i="4"/>
  <c r="T142" i="4" s="1"/>
  <c r="BZ142" i="4"/>
  <c r="P237" i="4"/>
  <c r="T237" i="4" s="1"/>
  <c r="BZ237" i="4"/>
  <c r="P346" i="4"/>
  <c r="T346" i="4" s="1"/>
  <c r="BZ346" i="4"/>
  <c r="P342" i="4"/>
  <c r="T342" i="4" s="1"/>
  <c r="BZ342" i="4"/>
  <c r="P332" i="4"/>
  <c r="T332" i="4" s="1"/>
  <c r="BZ332" i="4"/>
  <c r="P356" i="4"/>
  <c r="T356" i="4" s="1"/>
  <c r="BZ356" i="4"/>
  <c r="P99" i="4"/>
  <c r="BZ99" i="4"/>
  <c r="P457" i="4"/>
  <c r="T457" i="4" s="1"/>
  <c r="BZ457" i="4"/>
  <c r="P181" i="4"/>
  <c r="T181" i="4" s="1"/>
  <c r="BZ181" i="4"/>
  <c r="P285" i="4"/>
  <c r="T285" i="4" s="1"/>
  <c r="BZ285" i="4"/>
  <c r="P392" i="4"/>
  <c r="BZ392" i="4"/>
  <c r="P289" i="4"/>
  <c r="T289" i="4" s="1"/>
  <c r="BZ289" i="4"/>
  <c r="P319" i="4"/>
  <c r="BZ319" i="4"/>
  <c r="P33" i="4"/>
  <c r="BZ33" i="4"/>
  <c r="P247" i="4"/>
  <c r="BZ247" i="4"/>
  <c r="P279" i="4"/>
  <c r="BZ279" i="4"/>
  <c r="P172" i="4"/>
  <c r="BZ172" i="4"/>
  <c r="P373" i="4"/>
  <c r="BZ373" i="4"/>
  <c r="P129" i="4"/>
  <c r="T129" i="4" s="1"/>
  <c r="BZ129" i="4"/>
  <c r="P53" i="4"/>
  <c r="T53" i="4" s="1"/>
  <c r="BZ53" i="4"/>
  <c r="P242" i="4"/>
  <c r="T242" i="4" s="1"/>
  <c r="BZ242" i="4"/>
  <c r="P326" i="4"/>
  <c r="T326" i="4" s="1"/>
  <c r="BZ326" i="4"/>
  <c r="P397" i="4"/>
  <c r="BZ397" i="4"/>
  <c r="P467" i="4"/>
  <c r="T467" i="4" s="1"/>
  <c r="BZ467" i="4"/>
  <c r="P50" i="4"/>
  <c r="T50" i="4" s="1"/>
  <c r="BZ50" i="4"/>
  <c r="P103" i="4"/>
  <c r="T103" i="4" s="1"/>
  <c r="BZ103" i="4"/>
  <c r="P108" i="4"/>
  <c r="T108" i="4" s="1"/>
  <c r="BZ108" i="4"/>
  <c r="P309" i="4"/>
  <c r="T309" i="4" s="1"/>
  <c r="BZ309" i="4"/>
  <c r="P10" i="4"/>
  <c r="T10" i="4" s="1"/>
  <c r="BZ10" i="4"/>
  <c r="P16" i="4"/>
  <c r="BZ16" i="4"/>
  <c r="P52" i="4"/>
  <c r="BZ52" i="4"/>
  <c r="P67" i="4"/>
  <c r="BZ67" i="4"/>
  <c r="P77" i="4"/>
  <c r="BZ77" i="4"/>
  <c r="P135" i="4"/>
  <c r="BZ135" i="4"/>
  <c r="P151" i="4"/>
  <c r="BZ151" i="4"/>
  <c r="P187" i="4"/>
  <c r="BZ187" i="4"/>
  <c r="P203" i="4"/>
  <c r="BZ203" i="4"/>
  <c r="P209" i="4"/>
  <c r="BZ209" i="4"/>
  <c r="P323" i="4"/>
  <c r="T323" i="4" s="1"/>
  <c r="BZ323" i="4"/>
  <c r="P339" i="4"/>
  <c r="T339" i="4" s="1"/>
  <c r="BZ339" i="4"/>
  <c r="P351" i="4"/>
  <c r="BZ351" i="4"/>
  <c r="P367" i="4"/>
  <c r="BZ367" i="4"/>
  <c r="P383" i="4"/>
  <c r="BZ383" i="4"/>
  <c r="P345" i="4"/>
  <c r="BZ345" i="4"/>
  <c r="P361" i="4"/>
  <c r="BZ361" i="4"/>
  <c r="P377" i="4"/>
  <c r="BZ377" i="4"/>
  <c r="P404" i="4"/>
  <c r="T404" i="4" s="1"/>
  <c r="BZ404" i="4"/>
  <c r="P420" i="4"/>
  <c r="BZ420" i="4"/>
  <c r="P436" i="4"/>
  <c r="BZ436" i="4"/>
  <c r="P452" i="4"/>
  <c r="BZ452" i="4"/>
  <c r="P468" i="4"/>
  <c r="BZ468" i="4"/>
  <c r="P426" i="4"/>
  <c r="BZ426" i="4"/>
  <c r="P402" i="4"/>
  <c r="BZ402" i="4"/>
  <c r="P434" i="4"/>
  <c r="BZ434" i="4"/>
  <c r="P450" i="4"/>
  <c r="BZ450" i="4"/>
  <c r="P466" i="4"/>
  <c r="BZ466" i="4"/>
  <c r="P26" i="4"/>
  <c r="T26" i="4" s="1"/>
  <c r="BZ26" i="4"/>
  <c r="P46" i="4"/>
  <c r="T46" i="4" s="1"/>
  <c r="BZ46" i="4"/>
  <c r="P78" i="4"/>
  <c r="T78" i="4" s="1"/>
  <c r="BZ78" i="4"/>
  <c r="P43" i="4"/>
  <c r="T43" i="4" s="1"/>
  <c r="BZ43" i="4"/>
  <c r="P63" i="4"/>
  <c r="T63" i="4" s="1"/>
  <c r="BZ63" i="4"/>
  <c r="P105" i="4"/>
  <c r="BZ105" i="4"/>
  <c r="P122" i="4"/>
  <c r="T122" i="4" s="1"/>
  <c r="BZ122" i="4"/>
  <c r="P137" i="4"/>
  <c r="T137" i="4" s="1"/>
  <c r="BZ137" i="4"/>
  <c r="P145" i="4"/>
  <c r="T145" i="4" s="1"/>
  <c r="BZ145" i="4"/>
  <c r="P153" i="4"/>
  <c r="T153" i="4" s="1"/>
  <c r="BZ153" i="4"/>
  <c r="P161" i="4"/>
  <c r="T161" i="4" s="1"/>
  <c r="BZ161" i="4"/>
  <c r="P168" i="4"/>
  <c r="T168" i="4" s="1"/>
  <c r="BZ168" i="4"/>
  <c r="P190" i="4"/>
  <c r="T190" i="4" s="1"/>
  <c r="BZ190" i="4"/>
  <c r="P201" i="4"/>
  <c r="BZ201" i="4"/>
  <c r="P36" i="4"/>
  <c r="BZ36" i="4"/>
  <c r="P118" i="4"/>
  <c r="T118" i="4" s="1"/>
  <c r="BZ118" i="4"/>
  <c r="P136" i="4"/>
  <c r="T136" i="4" s="1"/>
  <c r="BZ136" i="4"/>
  <c r="P152" i="4"/>
  <c r="T152" i="4" s="1"/>
  <c r="BZ152" i="4"/>
  <c r="P177" i="4"/>
  <c r="T177" i="4" s="1"/>
  <c r="BZ177" i="4"/>
  <c r="P80" i="4"/>
  <c r="T80" i="4" s="1"/>
  <c r="BZ80" i="4"/>
  <c r="P225" i="4"/>
  <c r="T225" i="4" s="1"/>
  <c r="BZ225" i="4"/>
  <c r="P217" i="4"/>
  <c r="BZ217" i="4"/>
  <c r="P278" i="4"/>
  <c r="T278" i="4" s="1"/>
  <c r="BZ278" i="4"/>
  <c r="P204" i="4"/>
  <c r="T204" i="4" s="1"/>
  <c r="BZ204" i="4"/>
  <c r="P227" i="4"/>
  <c r="BZ227" i="4"/>
  <c r="P295" i="4"/>
  <c r="T295" i="4" s="1"/>
  <c r="BZ295" i="4"/>
  <c r="P403" i="4"/>
  <c r="T403" i="4" s="1"/>
  <c r="BZ403" i="4"/>
  <c r="P254" i="4"/>
  <c r="T254" i="4" s="1"/>
  <c r="BZ254" i="4"/>
  <c r="P284" i="4"/>
  <c r="T284" i="4" s="1"/>
  <c r="BZ284" i="4"/>
  <c r="P313" i="4"/>
  <c r="T313" i="4" s="1"/>
  <c r="BZ313" i="4"/>
  <c r="P421" i="4"/>
  <c r="BZ421" i="4"/>
  <c r="P481" i="4"/>
  <c r="BZ481" i="4"/>
  <c r="P498" i="4"/>
  <c r="T498" i="4" s="1"/>
  <c r="BZ498" i="4"/>
  <c r="P496" i="4"/>
  <c r="T496" i="4" s="1"/>
  <c r="BZ496" i="4"/>
  <c r="P437" i="4"/>
  <c r="T437" i="4" s="1"/>
  <c r="BZ437" i="4"/>
  <c r="P453" i="4"/>
  <c r="T453" i="4" s="1"/>
  <c r="BZ453" i="4"/>
  <c r="P469" i="4"/>
  <c r="T469" i="4" s="1"/>
  <c r="BZ469" i="4"/>
  <c r="P101" i="4"/>
  <c r="BZ101" i="4"/>
  <c r="P117" i="4"/>
  <c r="T117" i="4" s="1"/>
  <c r="BZ117" i="4"/>
  <c r="P167" i="4"/>
  <c r="BZ167" i="4"/>
  <c r="P62" i="4"/>
  <c r="T62" i="4" s="1"/>
  <c r="BZ62" i="4"/>
  <c r="P97" i="4"/>
  <c r="BZ97" i="4"/>
  <c r="P281" i="4"/>
  <c r="T281" i="4" s="1"/>
  <c r="BZ281" i="4"/>
  <c r="P317" i="4"/>
  <c r="T317" i="4" s="1"/>
  <c r="BZ317" i="4"/>
  <c r="P318" i="4"/>
  <c r="BZ318" i="4"/>
  <c r="P352" i="4"/>
  <c r="T352" i="4" s="1"/>
  <c r="BZ352" i="4"/>
  <c r="P61" i="4"/>
  <c r="T61" i="4" s="1"/>
  <c r="BZ61" i="4"/>
  <c r="P226" i="4"/>
  <c r="T226" i="4" s="1"/>
  <c r="BZ226" i="4"/>
  <c r="P461" i="4"/>
  <c r="T461" i="4" s="1"/>
  <c r="BZ461" i="4"/>
  <c r="P489" i="4"/>
  <c r="BZ489" i="4"/>
  <c r="P298" i="4"/>
  <c r="BZ298" i="4"/>
  <c r="P370" i="4"/>
  <c r="T370" i="4" s="1"/>
  <c r="BZ370" i="4"/>
  <c r="P386" i="4"/>
  <c r="T386" i="4" s="1"/>
  <c r="BZ386" i="4"/>
  <c r="P443" i="4"/>
  <c r="T443" i="4" s="1"/>
  <c r="BZ443" i="4"/>
  <c r="P482" i="4"/>
  <c r="T482" i="4" s="1"/>
  <c r="BZ482" i="4"/>
  <c r="P14" i="4"/>
  <c r="T14" i="4" s="1"/>
  <c r="BZ14" i="4"/>
  <c r="P55" i="4"/>
  <c r="T55" i="4" s="1"/>
  <c r="BZ55" i="4"/>
  <c r="P87" i="4"/>
  <c r="T87" i="4" s="1"/>
  <c r="BZ87" i="4"/>
  <c r="P138" i="4"/>
  <c r="T138" i="4" s="1"/>
  <c r="BZ138" i="4"/>
  <c r="P268" i="4"/>
  <c r="T268" i="4" s="1"/>
  <c r="BZ268" i="4"/>
  <c r="P21" i="4"/>
  <c r="BZ21" i="4"/>
  <c r="P85" i="4"/>
  <c r="BZ85" i="4"/>
  <c r="P125" i="4"/>
  <c r="BZ125" i="4"/>
  <c r="P180" i="4"/>
  <c r="T180" i="4" s="1"/>
  <c r="BZ180" i="4"/>
  <c r="P294" i="4"/>
  <c r="BZ294" i="4"/>
  <c r="P170" i="4"/>
  <c r="T170" i="4" s="1"/>
  <c r="BZ170" i="4"/>
  <c r="P286" i="4"/>
  <c r="BZ286" i="4"/>
  <c r="P146" i="4"/>
  <c r="T146" i="4" s="1"/>
  <c r="BZ146" i="4"/>
  <c r="P433" i="4"/>
  <c r="T433" i="4" s="1"/>
  <c r="BZ433" i="4"/>
  <c r="P497" i="4"/>
  <c r="BZ497" i="4"/>
  <c r="P245" i="4"/>
  <c r="T245" i="4" s="1"/>
  <c r="BZ245" i="4"/>
  <c r="P449" i="4"/>
  <c r="T449" i="4" s="1"/>
  <c r="BZ449" i="4"/>
  <c r="P154" i="4"/>
  <c r="T154" i="4" s="1"/>
  <c r="BZ154" i="4"/>
  <c r="P35" i="4"/>
  <c r="T35" i="4" s="1"/>
  <c r="BZ35" i="4"/>
  <c r="P169" i="4"/>
  <c r="T169" i="4" s="1"/>
  <c r="BZ169" i="4"/>
  <c r="P221" i="4"/>
  <c r="BZ221" i="4"/>
  <c r="P384" i="4"/>
  <c r="T384" i="4" s="1"/>
  <c r="BZ384" i="4"/>
  <c r="P88" i="4"/>
  <c r="T88" i="4" s="1"/>
  <c r="BZ88" i="4"/>
  <c r="P206" i="4"/>
  <c r="BZ206" i="4"/>
  <c r="P272" i="4"/>
  <c r="T272" i="4" s="1"/>
  <c r="BZ272" i="4"/>
  <c r="P296" i="4"/>
  <c r="T296" i="4" s="1"/>
  <c r="BZ296" i="4"/>
  <c r="P303" i="4"/>
  <c r="BZ303" i="4"/>
  <c r="P441" i="4"/>
  <c r="T441" i="4" s="1"/>
  <c r="BZ441" i="4"/>
  <c r="P484" i="4"/>
  <c r="T484" i="4" s="1"/>
  <c r="BZ484" i="4"/>
  <c r="P269" i="4"/>
  <c r="BZ269" i="4"/>
  <c r="P465" i="4"/>
  <c r="BZ465" i="4"/>
  <c r="P354" i="4"/>
  <c r="T354" i="4" s="1"/>
  <c r="BZ354" i="4"/>
  <c r="P107" i="4"/>
  <c r="T107" i="4" s="1"/>
  <c r="BZ107" i="4"/>
  <c r="P240" i="4"/>
  <c r="T240" i="4" s="1"/>
  <c r="BZ240" i="4"/>
  <c r="P277" i="4"/>
  <c r="T277" i="4" s="1"/>
  <c r="BZ277" i="4"/>
  <c r="P372" i="4"/>
  <c r="T372" i="4" s="1"/>
  <c r="BZ372" i="4"/>
  <c r="P208" i="4"/>
  <c r="T208" i="4" s="1"/>
  <c r="BZ208" i="4"/>
  <c r="P304" i="4"/>
  <c r="BZ304" i="4"/>
  <c r="P364" i="4"/>
  <c r="T364" i="4" s="1"/>
  <c r="BZ364" i="4"/>
  <c r="P111" i="4"/>
  <c r="T111" i="4" s="1"/>
  <c r="BZ111" i="4"/>
  <c r="P189" i="4"/>
  <c r="T189" i="4" s="1"/>
  <c r="BZ189" i="4"/>
  <c r="P409" i="4"/>
  <c r="BZ409" i="4"/>
  <c r="P320" i="4"/>
  <c r="T320" i="4" s="1"/>
  <c r="BZ320" i="4"/>
  <c r="BV4" i="4"/>
  <c r="AL4" i="5" s="1"/>
  <c r="BT4" i="4"/>
  <c r="AH4" i="5" s="1"/>
  <c r="BU4" i="4"/>
  <c r="AJ4" i="5" s="1"/>
  <c r="BS4" i="4"/>
  <c r="AF4" i="5" s="1"/>
  <c r="BR4" i="4"/>
  <c r="AD4" i="5" s="1"/>
  <c r="BP4" i="4"/>
  <c r="Z4" i="5" s="1"/>
  <c r="BQ4" i="4"/>
  <c r="AB4" i="5" s="1"/>
  <c r="BO4" i="4"/>
  <c r="X4" i="5" s="1"/>
  <c r="BN4" i="4"/>
  <c r="V4" i="5" s="1"/>
  <c r="BM4" i="4"/>
  <c r="T4" i="5" s="1"/>
  <c r="BL4" i="4"/>
  <c r="R4" i="5" s="1"/>
  <c r="P4" i="4"/>
  <c r="N4" i="4"/>
  <c r="CG4" i="4" s="1"/>
  <c r="CH4" i="4" s="1"/>
  <c r="AX4" i="4"/>
  <c r="N4" i="5" s="1"/>
  <c r="T465" i="4"/>
  <c r="AW4" i="4"/>
  <c r="L4" i="5" s="1"/>
  <c r="S304" i="4"/>
  <c r="AT4" i="4"/>
  <c r="F4" i="5" s="1"/>
  <c r="AY4" i="4"/>
  <c r="P4" i="5" s="1"/>
  <c r="AV4" i="4"/>
  <c r="J4" i="5" s="1"/>
  <c r="AU4" i="4"/>
  <c r="H4" i="5" s="1"/>
  <c r="S76" i="4"/>
  <c r="S257" i="4"/>
  <c r="AJ4" i="4"/>
  <c r="B4" i="5" s="1"/>
  <c r="AI4" i="4"/>
  <c r="A4" i="5" s="1"/>
  <c r="S322" i="4"/>
  <c r="S222" i="4"/>
  <c r="S66" i="4"/>
  <c r="S169" i="4"/>
  <c r="S111" i="4"/>
  <c r="T401" i="4"/>
  <c r="S492" i="4"/>
  <c r="S372" i="4"/>
  <c r="S484" i="4"/>
  <c r="S378" i="4"/>
  <c r="S188" i="4"/>
  <c r="S96" i="4"/>
  <c r="S491" i="4"/>
  <c r="S376" i="4"/>
  <c r="S72" i="4"/>
  <c r="S471" i="4"/>
  <c r="S23" i="4"/>
  <c r="S122" i="4"/>
  <c r="S285" i="4"/>
  <c r="S181" i="4"/>
  <c r="S457" i="4"/>
  <c r="S356" i="4"/>
  <c r="S189" i="4"/>
  <c r="S240" i="4"/>
  <c r="N304" i="4"/>
  <c r="S320" i="4"/>
  <c r="S296" i="4"/>
  <c r="S87" i="4"/>
  <c r="S443" i="4"/>
  <c r="S401" i="4"/>
  <c r="S441" i="4"/>
  <c r="S170" i="4"/>
  <c r="S366" i="4"/>
  <c r="S433" i="4"/>
  <c r="S88" i="4"/>
  <c r="S221" i="4"/>
  <c r="S180" i="4"/>
  <c r="S482" i="4"/>
  <c r="S465" i="4"/>
  <c r="S14" i="4"/>
  <c r="S208" i="4"/>
  <c r="S419" i="4"/>
  <c r="S289" i="4"/>
  <c r="S137" i="4"/>
  <c r="S184" i="4"/>
  <c r="S407" i="4"/>
  <c r="S261" i="4"/>
  <c r="S192" i="4"/>
  <c r="S165" i="4"/>
  <c r="S292" i="4"/>
  <c r="S388" i="4"/>
  <c r="S429" i="4"/>
  <c r="S182" i="4"/>
  <c r="S138" i="4"/>
  <c r="S103" i="4"/>
  <c r="S59" i="4"/>
  <c r="N221" i="4"/>
  <c r="S260" i="4"/>
  <c r="S312" i="4"/>
  <c r="S399" i="4"/>
  <c r="S451" i="4"/>
  <c r="S287" i="4"/>
  <c r="S463" i="4"/>
  <c r="S32" i="4"/>
  <c r="S54" i="4"/>
  <c r="S107" i="4"/>
  <c r="S277" i="4"/>
  <c r="S488" i="4"/>
  <c r="S127" i="4"/>
  <c r="S317" i="4"/>
  <c r="S439" i="4"/>
  <c r="S244" i="4"/>
  <c r="S272" i="4"/>
  <c r="S473" i="4"/>
  <c r="S299" i="4"/>
  <c r="S119" i="4"/>
  <c r="S360" i="4"/>
  <c r="S483" i="4"/>
  <c r="S264" i="4"/>
  <c r="S253" i="4"/>
  <c r="S475" i="4"/>
  <c r="S134" i="4"/>
  <c r="S117" i="4"/>
  <c r="S382" i="4"/>
  <c r="S276" i="4"/>
  <c r="S125" i="4"/>
  <c r="S241" i="4"/>
  <c r="S495" i="4"/>
  <c r="S55" i="4"/>
  <c r="S268" i="4"/>
  <c r="S142" i="4"/>
  <c r="S162" i="4"/>
  <c r="S342" i="4"/>
  <c r="P182" i="4"/>
  <c r="T182" i="4" s="1"/>
  <c r="S374" i="4"/>
  <c r="S248" i="4"/>
  <c r="S384" i="4"/>
  <c r="S196" i="4"/>
  <c r="S500" i="4"/>
  <c r="S146" i="4"/>
  <c r="S455" i="4"/>
  <c r="S35" i="4"/>
  <c r="S34" i="4"/>
  <c r="S390" i="4"/>
  <c r="S10" i="4"/>
  <c r="S425" i="4"/>
  <c r="S126" i="4"/>
  <c r="S237" i="4"/>
  <c r="S293" i="4"/>
  <c r="S18" i="4"/>
  <c r="S145" i="4"/>
  <c r="S173" i="4"/>
  <c r="S291" i="4"/>
  <c r="S305" i="4"/>
  <c r="S350" i="4"/>
  <c r="S338" i="4"/>
  <c r="S415" i="4"/>
  <c r="S168" i="4"/>
  <c r="S496" i="4"/>
  <c r="S91" i="4"/>
  <c r="S245" i="4"/>
  <c r="S324" i="4"/>
  <c r="S297" i="4"/>
  <c r="S282" i="4"/>
  <c r="S229" i="4"/>
  <c r="S256" i="4"/>
  <c r="S330" i="4"/>
  <c r="S232" i="4"/>
  <c r="S449" i="4"/>
  <c r="S486" i="4"/>
  <c r="S28" i="4"/>
  <c r="S249" i="4"/>
  <c r="S332" i="4"/>
  <c r="S27" i="4"/>
  <c r="S210" i="4"/>
  <c r="S47" i="4"/>
  <c r="S177" i="4"/>
  <c r="S427" i="4"/>
  <c r="S114" i="4"/>
  <c r="S86" i="4"/>
  <c r="S110" i="4"/>
  <c r="S153" i="4"/>
  <c r="S39" i="4"/>
  <c r="S161" i="4"/>
  <c r="S129" i="4"/>
  <c r="S186" i="4"/>
  <c r="S502" i="4"/>
  <c r="S348" i="4"/>
  <c r="S368" i="4"/>
  <c r="S480" i="4"/>
  <c r="S82" i="4"/>
  <c r="S11" i="4"/>
  <c r="S17" i="4"/>
  <c r="S130" i="4"/>
  <c r="S102" i="4"/>
  <c r="S204" i="4"/>
  <c r="S354" i="4"/>
  <c r="S344" i="4"/>
  <c r="S487" i="4"/>
  <c r="S499" i="4"/>
  <c r="S395" i="4"/>
  <c r="S479" i="4"/>
  <c r="S80" i="4"/>
  <c r="S136" i="4"/>
  <c r="S144" i="4"/>
  <c r="S24" i="4"/>
  <c r="S104" i="4"/>
  <c r="S273" i="4"/>
  <c r="S42" i="4"/>
  <c r="S58" i="4"/>
  <c r="S26" i="4"/>
  <c r="S94" i="4"/>
  <c r="N125" i="4"/>
  <c r="S140" i="4"/>
  <c r="S156" i="4"/>
  <c r="S178" i="4"/>
  <c r="S176" i="4"/>
  <c r="S212" i="4"/>
  <c r="S131" i="4"/>
  <c r="S274" i="4"/>
  <c r="S300" i="4"/>
  <c r="S447" i="4"/>
  <c r="S352" i="4"/>
  <c r="S266" i="4"/>
  <c r="S278" i="4"/>
  <c r="S295" i="4"/>
  <c r="S254" i="4"/>
  <c r="S403" i="4"/>
  <c r="S57" i="4"/>
  <c r="S106" i="4"/>
  <c r="S150" i="4"/>
  <c r="S158" i="4"/>
  <c r="S164" i="4"/>
  <c r="S309" i="4"/>
  <c r="S252" i="4"/>
  <c r="S284" i="4"/>
  <c r="S358" i="4"/>
  <c r="S370" i="4"/>
  <c r="S386" i="4"/>
  <c r="S494" i="4"/>
  <c r="S308" i="4"/>
  <c r="S459" i="4"/>
  <c r="S108" i="4"/>
  <c r="S281" i="4"/>
  <c r="S316" i="4"/>
  <c r="S61" i="4"/>
  <c r="S68" i="4"/>
  <c r="S65" i="4"/>
  <c r="S63" i="4"/>
  <c r="S90" i="4"/>
  <c r="S149" i="4"/>
  <c r="S230" i="4"/>
  <c r="S236" i="4"/>
  <c r="S331" i="4"/>
  <c r="S445" i="4"/>
  <c r="S364" i="4"/>
  <c r="S233" i="4"/>
  <c r="S217" i="4"/>
  <c r="S280" i="4"/>
  <c r="S200" i="4"/>
  <c r="N417" i="4"/>
  <c r="S417" i="4"/>
  <c r="N409" i="4"/>
  <c r="S409" i="4"/>
  <c r="S46" i="4"/>
  <c r="S62" i="4"/>
  <c r="S133" i="4"/>
  <c r="S152" i="4"/>
  <c r="S160" i="4"/>
  <c r="S185" i="4"/>
  <c r="S477" i="4"/>
  <c r="S380" i="4"/>
  <c r="S423" i="4"/>
  <c r="S411" i="4"/>
  <c r="S226" i="4"/>
  <c r="S6" i="4"/>
  <c r="S50" i="4"/>
  <c r="S154" i="4"/>
  <c r="S346" i="4"/>
  <c r="S362" i="4"/>
  <c r="S467" i="4"/>
  <c r="S461" i="4"/>
  <c r="S435" i="4"/>
  <c r="S174" i="4"/>
  <c r="S51" i="4"/>
  <c r="S100" i="4"/>
  <c r="S118" i="4"/>
  <c r="S258" i="4"/>
  <c r="S288" i="4"/>
  <c r="S321" i="4"/>
  <c r="S339" i="4"/>
  <c r="S498" i="4"/>
  <c r="N20" i="4"/>
  <c r="S20" i="4"/>
  <c r="S78" i="4"/>
  <c r="N198" i="4"/>
  <c r="S198" i="4"/>
  <c r="N115" i="4"/>
  <c r="S115" i="4"/>
  <c r="S31" i="4"/>
  <c r="S53" i="4"/>
  <c r="S98" i="4"/>
  <c r="S148" i="4"/>
  <c r="S225" i="4"/>
  <c r="S262" i="4"/>
  <c r="S270" i="4"/>
  <c r="S313" i="4"/>
  <c r="S431" i="4"/>
  <c r="N84" i="4"/>
  <c r="S84" i="4"/>
  <c r="N206" i="4"/>
  <c r="S206" i="4"/>
  <c r="N214" i="4"/>
  <c r="S214" i="4"/>
  <c r="N218" i="4"/>
  <c r="S218" i="4"/>
  <c r="N405" i="4"/>
  <c r="S405" i="4"/>
  <c r="S336" i="4"/>
  <c r="N95" i="4"/>
  <c r="S95" i="4"/>
  <c r="N99" i="4"/>
  <c r="S99" i="4"/>
  <c r="S43" i="4"/>
  <c r="S141" i="4"/>
  <c r="S157" i="4"/>
  <c r="S242" i="4"/>
  <c r="S246" i="4"/>
  <c r="S250" i="4"/>
  <c r="N217" i="4"/>
  <c r="S334" i="4"/>
  <c r="S437" i="4"/>
  <c r="S453" i="4"/>
  <c r="S469" i="4"/>
  <c r="S490" i="4"/>
  <c r="N83" i="4"/>
  <c r="S83" i="4"/>
  <c r="N92" i="4"/>
  <c r="S92" i="4"/>
  <c r="N40" i="4"/>
  <c r="S40" i="4"/>
  <c r="S194" i="4"/>
  <c r="S166" i="4"/>
  <c r="N202" i="4"/>
  <c r="S202" i="4"/>
  <c r="N269" i="4"/>
  <c r="S269" i="4"/>
  <c r="N421" i="4"/>
  <c r="S421" i="4"/>
  <c r="S301" i="4"/>
  <c r="S7" i="4"/>
  <c r="S234" i="4"/>
  <c r="S238" i="4"/>
  <c r="S326" i="4"/>
  <c r="S323" i="4"/>
  <c r="S335" i="4"/>
  <c r="S393" i="4"/>
  <c r="S416" i="4"/>
  <c r="N74" i="4"/>
  <c r="S74" i="4"/>
  <c r="N70" i="4"/>
  <c r="S70" i="4"/>
  <c r="N36" i="4"/>
  <c r="S36" i="4"/>
  <c r="N123" i="4"/>
  <c r="S123" i="4"/>
  <c r="N112" i="4"/>
  <c r="S112" i="4"/>
  <c r="S190" i="4"/>
  <c r="N265" i="4"/>
  <c r="S265" i="4"/>
  <c r="S328" i="4"/>
  <c r="N340" i="4"/>
  <c r="S340" i="4"/>
  <c r="N397" i="4"/>
  <c r="S397" i="4"/>
  <c r="N413" i="4"/>
  <c r="S413" i="4"/>
  <c r="S392" i="4"/>
  <c r="N392" i="4"/>
  <c r="S37" i="4"/>
  <c r="N37" i="4"/>
  <c r="S30" i="4"/>
  <c r="N30" i="4"/>
  <c r="S93" i="4"/>
  <c r="N93" i="4"/>
  <c r="S139" i="4"/>
  <c r="N139" i="4"/>
  <c r="N219" i="4"/>
  <c r="S219" i="4"/>
  <c r="N220" i="4"/>
  <c r="S220" i="4"/>
  <c r="N224" i="4"/>
  <c r="S224" i="4"/>
  <c r="N303" i="4"/>
  <c r="S303" i="4"/>
  <c r="S343" i="4"/>
  <c r="N343" i="4"/>
  <c r="S375" i="4"/>
  <c r="N375" i="4"/>
  <c r="S420" i="4"/>
  <c r="N420" i="4"/>
  <c r="S452" i="4"/>
  <c r="N452" i="4"/>
  <c r="S468" i="4"/>
  <c r="N468" i="4"/>
  <c r="S406" i="4"/>
  <c r="N406" i="4"/>
  <c r="S327" i="4"/>
  <c r="S442" i="4"/>
  <c r="N442" i="4"/>
  <c r="S458" i="4"/>
  <c r="N458" i="4"/>
  <c r="S474" i="4"/>
  <c r="N474" i="4"/>
  <c r="S345" i="4"/>
  <c r="N345" i="4"/>
  <c r="S13" i="4"/>
  <c r="S29" i="4"/>
  <c r="N29" i="4"/>
  <c r="S71" i="4"/>
  <c r="N71" i="4"/>
  <c r="S79" i="4"/>
  <c r="N79" i="4"/>
  <c r="N64" i="4"/>
  <c r="S64" i="4"/>
  <c r="S143" i="4"/>
  <c r="N143" i="4"/>
  <c r="S159" i="4"/>
  <c r="N159" i="4"/>
  <c r="N171" i="4"/>
  <c r="S171" i="4"/>
  <c r="S187" i="4"/>
  <c r="N187" i="4"/>
  <c r="S203" i="4"/>
  <c r="N203" i="4"/>
  <c r="S175" i="4"/>
  <c r="N175" i="4"/>
  <c r="S197" i="4"/>
  <c r="N197" i="4"/>
  <c r="S205" i="4"/>
  <c r="N205" i="4"/>
  <c r="S213" i="4"/>
  <c r="N213" i="4"/>
  <c r="S286" i="4"/>
  <c r="N286" i="4"/>
  <c r="N216" i="4"/>
  <c r="S216" i="4"/>
  <c r="S235" i="4"/>
  <c r="N235" i="4"/>
  <c r="S243" i="4"/>
  <c r="N243" i="4"/>
  <c r="S251" i="4"/>
  <c r="N251" i="4"/>
  <c r="S259" i="4"/>
  <c r="N259" i="4"/>
  <c r="S267" i="4"/>
  <c r="N267" i="4"/>
  <c r="S275" i="4"/>
  <c r="N275" i="4"/>
  <c r="S283" i="4"/>
  <c r="N283" i="4"/>
  <c r="N310" i="4"/>
  <c r="S310" i="4"/>
  <c r="N318" i="4"/>
  <c r="S318" i="4"/>
  <c r="N315" i="4"/>
  <c r="S315" i="4"/>
  <c r="S325" i="4"/>
  <c r="N325" i="4"/>
  <c r="S333" i="4"/>
  <c r="N333" i="4"/>
  <c r="S341" i="4"/>
  <c r="N341" i="4"/>
  <c r="S355" i="4"/>
  <c r="N355" i="4"/>
  <c r="S371" i="4"/>
  <c r="N371" i="4"/>
  <c r="S387" i="4"/>
  <c r="N387" i="4"/>
  <c r="N391" i="4"/>
  <c r="S391" i="4"/>
  <c r="S432" i="4"/>
  <c r="N432" i="4"/>
  <c r="S448" i="4"/>
  <c r="N448" i="4"/>
  <c r="S464" i="4"/>
  <c r="N464" i="4"/>
  <c r="S396" i="4"/>
  <c r="S404" i="4"/>
  <c r="S412" i="4"/>
  <c r="S485" i="4"/>
  <c r="N485" i="4"/>
  <c r="S497" i="4"/>
  <c r="N497" i="4"/>
  <c r="S402" i="4"/>
  <c r="N402" i="4"/>
  <c r="S349" i="4"/>
  <c r="N349" i="4"/>
  <c r="S426" i="4"/>
  <c r="N426" i="4"/>
  <c r="S438" i="4"/>
  <c r="N438" i="4"/>
  <c r="S454" i="4"/>
  <c r="N454" i="4"/>
  <c r="S470" i="4"/>
  <c r="N470" i="4"/>
  <c r="S493" i="4"/>
  <c r="N493" i="4"/>
  <c r="S400" i="4"/>
  <c r="N52" i="4"/>
  <c r="S52" i="4"/>
  <c r="S85" i="4"/>
  <c r="N85" i="4"/>
  <c r="S109" i="4"/>
  <c r="N109" i="4"/>
  <c r="S124" i="4"/>
  <c r="N124" i="4"/>
  <c r="S191" i="4"/>
  <c r="N191" i="4"/>
  <c r="S294" i="4"/>
  <c r="N294" i="4"/>
  <c r="N228" i="4"/>
  <c r="S228" i="4"/>
  <c r="N319" i="4"/>
  <c r="S319" i="4"/>
  <c r="S389" i="4"/>
  <c r="N389" i="4"/>
  <c r="S385" i="4"/>
  <c r="N385" i="4"/>
  <c r="S9" i="4"/>
  <c r="S21" i="4"/>
  <c r="N21" i="4"/>
  <c r="N44" i="4"/>
  <c r="S44" i="4"/>
  <c r="S41" i="4"/>
  <c r="N41" i="4"/>
  <c r="N60" i="4"/>
  <c r="S60" i="4"/>
  <c r="S77" i="4"/>
  <c r="N77" i="4"/>
  <c r="S89" i="4"/>
  <c r="N89" i="4"/>
  <c r="S97" i="4"/>
  <c r="N97" i="4"/>
  <c r="S105" i="4"/>
  <c r="N105" i="4"/>
  <c r="S113" i="4"/>
  <c r="N113" i="4"/>
  <c r="S147" i="4"/>
  <c r="N147" i="4"/>
  <c r="S163" i="4"/>
  <c r="N163" i="4"/>
  <c r="S179" i="4"/>
  <c r="N179" i="4"/>
  <c r="S199" i="4"/>
  <c r="N199" i="4"/>
  <c r="N215" i="4"/>
  <c r="S215" i="4"/>
  <c r="N223" i="4"/>
  <c r="S223" i="4"/>
  <c r="N172" i="4"/>
  <c r="S172" i="4"/>
  <c r="N311" i="4"/>
  <c r="S311" i="4"/>
  <c r="S351" i="4"/>
  <c r="N351" i="4"/>
  <c r="S367" i="4"/>
  <c r="N367" i="4"/>
  <c r="S383" i="4"/>
  <c r="N383" i="4"/>
  <c r="S357" i="4"/>
  <c r="N357" i="4"/>
  <c r="S428" i="4"/>
  <c r="N428" i="4"/>
  <c r="S444" i="4"/>
  <c r="N444" i="4"/>
  <c r="S460" i="4"/>
  <c r="N460" i="4"/>
  <c r="S476" i="4"/>
  <c r="N476" i="4"/>
  <c r="S329" i="4"/>
  <c r="N329" i="4"/>
  <c r="S353" i="4"/>
  <c r="N353" i="4"/>
  <c r="S361" i="4"/>
  <c r="N361" i="4"/>
  <c r="S337" i="4"/>
  <c r="N337" i="4"/>
  <c r="S365" i="4"/>
  <c r="N365" i="4"/>
  <c r="S434" i="4"/>
  <c r="N434" i="4"/>
  <c r="S450" i="4"/>
  <c r="N450" i="4"/>
  <c r="S466" i="4"/>
  <c r="N466" i="4"/>
  <c r="S478" i="4"/>
  <c r="N478" i="4"/>
  <c r="S489" i="4"/>
  <c r="N489" i="4"/>
  <c r="S22" i="4"/>
  <c r="N22" i="4"/>
  <c r="N81" i="4"/>
  <c r="S81" i="4"/>
  <c r="S101" i="4"/>
  <c r="N101" i="4"/>
  <c r="S155" i="4"/>
  <c r="N155" i="4"/>
  <c r="S207" i="4"/>
  <c r="N207" i="4"/>
  <c r="N128" i="4"/>
  <c r="S128" i="4"/>
  <c r="N227" i="4"/>
  <c r="S227" i="4"/>
  <c r="S359" i="4"/>
  <c r="N359" i="4"/>
  <c r="S436" i="4"/>
  <c r="N436" i="4"/>
  <c r="S398" i="4"/>
  <c r="N398" i="4"/>
  <c r="S414" i="4"/>
  <c r="N414" i="4"/>
  <c r="N48" i="4"/>
  <c r="S48" i="4"/>
  <c r="S45" i="4"/>
  <c r="N45" i="4"/>
  <c r="N49" i="4"/>
  <c r="S49" i="4"/>
  <c r="S38" i="4"/>
  <c r="N38" i="4"/>
  <c r="S25" i="4"/>
  <c r="N25" i="4"/>
  <c r="S33" i="4"/>
  <c r="N33" i="4"/>
  <c r="S75" i="4"/>
  <c r="N75" i="4"/>
  <c r="N56" i="4"/>
  <c r="S56" i="4"/>
  <c r="S67" i="4"/>
  <c r="N67" i="4"/>
  <c r="S73" i="4"/>
  <c r="N73" i="4"/>
  <c r="S69" i="4"/>
  <c r="S120" i="4"/>
  <c r="N120" i="4"/>
  <c r="S121" i="4"/>
  <c r="N121" i="4"/>
  <c r="S135" i="4"/>
  <c r="N135" i="4"/>
  <c r="S151" i="4"/>
  <c r="N151" i="4"/>
  <c r="S116" i="4"/>
  <c r="N116" i="4"/>
  <c r="N132" i="4"/>
  <c r="S132" i="4"/>
  <c r="N167" i="4"/>
  <c r="S167" i="4"/>
  <c r="S195" i="4"/>
  <c r="N195" i="4"/>
  <c r="S211" i="4"/>
  <c r="N211" i="4"/>
  <c r="S183" i="4"/>
  <c r="N183" i="4"/>
  <c r="S193" i="4"/>
  <c r="N193" i="4"/>
  <c r="S201" i="4"/>
  <c r="N201" i="4"/>
  <c r="S209" i="4"/>
  <c r="N209" i="4"/>
  <c r="S302" i="4"/>
  <c r="N302" i="4"/>
  <c r="S231" i="4"/>
  <c r="N231" i="4"/>
  <c r="S239" i="4"/>
  <c r="N239" i="4"/>
  <c r="S247" i="4"/>
  <c r="N247" i="4"/>
  <c r="S255" i="4"/>
  <c r="N255" i="4"/>
  <c r="S263" i="4"/>
  <c r="N263" i="4"/>
  <c r="S271" i="4"/>
  <c r="N271" i="4"/>
  <c r="S279" i="4"/>
  <c r="N279" i="4"/>
  <c r="N306" i="4"/>
  <c r="S306" i="4"/>
  <c r="N314" i="4"/>
  <c r="S314" i="4"/>
  <c r="N290" i="4"/>
  <c r="S290" i="4"/>
  <c r="N298" i="4"/>
  <c r="S298" i="4"/>
  <c r="N307" i="4"/>
  <c r="S307" i="4"/>
  <c r="S347" i="4"/>
  <c r="N347" i="4"/>
  <c r="S363" i="4"/>
  <c r="N363" i="4"/>
  <c r="S379" i="4"/>
  <c r="N379" i="4"/>
  <c r="S373" i="4"/>
  <c r="N373" i="4"/>
  <c r="S424" i="4"/>
  <c r="N424" i="4"/>
  <c r="S440" i="4"/>
  <c r="N440" i="4"/>
  <c r="S456" i="4"/>
  <c r="N456" i="4"/>
  <c r="S472" i="4"/>
  <c r="N472" i="4"/>
  <c r="S369" i="4"/>
  <c r="N369" i="4"/>
  <c r="S377" i="4"/>
  <c r="N377" i="4"/>
  <c r="S394" i="4"/>
  <c r="N394" i="4"/>
  <c r="S410" i="4"/>
  <c r="N410" i="4"/>
  <c r="S418" i="4"/>
  <c r="N418" i="4"/>
  <c r="S381" i="4"/>
  <c r="N381" i="4"/>
  <c r="S422" i="4"/>
  <c r="N422" i="4"/>
  <c r="S430" i="4"/>
  <c r="N430" i="4"/>
  <c r="S446" i="4"/>
  <c r="N446" i="4"/>
  <c r="S462" i="4"/>
  <c r="N462" i="4"/>
  <c r="S481" i="4"/>
  <c r="N481" i="4"/>
  <c r="S501" i="4"/>
  <c r="N501" i="4"/>
  <c r="S408" i="4"/>
  <c r="S5" i="4"/>
  <c r="S19" i="4"/>
  <c r="S15" i="4"/>
  <c r="N8" i="4"/>
  <c r="S8" i="4"/>
  <c r="N12" i="4"/>
  <c r="S12" i="4"/>
  <c r="N16" i="4"/>
  <c r="S16" i="4"/>
  <c r="S4" i="4"/>
  <c r="CC111" i="4" l="1"/>
  <c r="DW111" i="4"/>
  <c r="CC372" i="4"/>
  <c r="DW372" i="4"/>
  <c r="CC240" i="4"/>
  <c r="DW240" i="4"/>
  <c r="CC354" i="4"/>
  <c r="DW354" i="4"/>
  <c r="CC441" i="4"/>
  <c r="DW441" i="4"/>
  <c r="CC296" i="4"/>
  <c r="DW296" i="4"/>
  <c r="CC384" i="4"/>
  <c r="DW384" i="4"/>
  <c r="CC169" i="4"/>
  <c r="DW169" i="4"/>
  <c r="CC154" i="4"/>
  <c r="DW154" i="4"/>
  <c r="CC245" i="4"/>
  <c r="DW245" i="4"/>
  <c r="CC433" i="4"/>
  <c r="DW433" i="4"/>
  <c r="CC138" i="4"/>
  <c r="DW138" i="4"/>
  <c r="CC55" i="4"/>
  <c r="DW55" i="4"/>
  <c r="CC482" i="4"/>
  <c r="DW482" i="4"/>
  <c r="CC386" i="4"/>
  <c r="DW386" i="4"/>
  <c r="CC461" i="4"/>
  <c r="DW461" i="4"/>
  <c r="CC61" i="4"/>
  <c r="DW61" i="4"/>
  <c r="CC281" i="4"/>
  <c r="DW281" i="4"/>
  <c r="CC62" i="4"/>
  <c r="DW62" i="4"/>
  <c r="CC117" i="4"/>
  <c r="DW117" i="4"/>
  <c r="CC469" i="4"/>
  <c r="DW469" i="4"/>
  <c r="CC437" i="4"/>
  <c r="DW437" i="4"/>
  <c r="CC498" i="4"/>
  <c r="DW498" i="4"/>
  <c r="CC284" i="4"/>
  <c r="DW284" i="4"/>
  <c r="CC403" i="4"/>
  <c r="DW403" i="4"/>
  <c r="CC278" i="4"/>
  <c r="DW278" i="4"/>
  <c r="CC225" i="4"/>
  <c r="DW225" i="4"/>
  <c r="CC177" i="4"/>
  <c r="DW177" i="4"/>
  <c r="CC136" i="4"/>
  <c r="DW136" i="4"/>
  <c r="CC190" i="4"/>
  <c r="DW190" i="4"/>
  <c r="CC161" i="4"/>
  <c r="DW161" i="4"/>
  <c r="CC145" i="4"/>
  <c r="DW145" i="4"/>
  <c r="CC122" i="4"/>
  <c r="DW122" i="4"/>
  <c r="CC63" i="4"/>
  <c r="DW63" i="4"/>
  <c r="CC78" i="4"/>
  <c r="DW78" i="4"/>
  <c r="CC26" i="4"/>
  <c r="DW26" i="4"/>
  <c r="CC404" i="4"/>
  <c r="DW404" i="4"/>
  <c r="CC323" i="4"/>
  <c r="DW323" i="4"/>
  <c r="CC10" i="4"/>
  <c r="DW10" i="4"/>
  <c r="CC108" i="4"/>
  <c r="DW108" i="4"/>
  <c r="CC50" i="4"/>
  <c r="DW50" i="4"/>
  <c r="CC242" i="4"/>
  <c r="DW242" i="4"/>
  <c r="CC129" i="4"/>
  <c r="DW129" i="4"/>
  <c r="CC181" i="4"/>
  <c r="DW181" i="4"/>
  <c r="CC332" i="4"/>
  <c r="DW332" i="4"/>
  <c r="CC346" i="4"/>
  <c r="DW346" i="4"/>
  <c r="CC142" i="4"/>
  <c r="DW142" i="4"/>
  <c r="CC455" i="4"/>
  <c r="DW455" i="4"/>
  <c r="CC76" i="4"/>
  <c r="DW76" i="4"/>
  <c r="CC494" i="4"/>
  <c r="DW494" i="4"/>
  <c r="CC150" i="4"/>
  <c r="DW150" i="4"/>
  <c r="CC380" i="4"/>
  <c r="DW380" i="4"/>
  <c r="CC293" i="4"/>
  <c r="DW293" i="4"/>
  <c r="CC273" i="4"/>
  <c r="DW273" i="4"/>
  <c r="CC196" i="4"/>
  <c r="DW196" i="4"/>
  <c r="CC344" i="4"/>
  <c r="DW344" i="4"/>
  <c r="CC479" i="4"/>
  <c r="DW479" i="4"/>
  <c r="CC399" i="4"/>
  <c r="DW399" i="4"/>
  <c r="CC429" i="4"/>
  <c r="DW429" i="4"/>
  <c r="CC200" i="4"/>
  <c r="DW200" i="4"/>
  <c r="CC483" i="4"/>
  <c r="DW483" i="4"/>
  <c r="CC338" i="4"/>
  <c r="DW338" i="4"/>
  <c r="CC230" i="4"/>
  <c r="DW230" i="4"/>
  <c r="CC388" i="4"/>
  <c r="DW388" i="4"/>
  <c r="CC134" i="4"/>
  <c r="DW134" i="4"/>
  <c r="CC382" i="4"/>
  <c r="DW382" i="4"/>
  <c r="CC447" i="4"/>
  <c r="DW447" i="4"/>
  <c r="CC264" i="4"/>
  <c r="DW264" i="4"/>
  <c r="CC119" i="4"/>
  <c r="DW119" i="4"/>
  <c r="CC24" i="4"/>
  <c r="DW24" i="4"/>
  <c r="CC390" i="4"/>
  <c r="DW390" i="4"/>
  <c r="CC299" i="4"/>
  <c r="DW299" i="4"/>
  <c r="CC261" i="4"/>
  <c r="DW261" i="4"/>
  <c r="CC407" i="4"/>
  <c r="DW407" i="4"/>
  <c r="CC348" i="4"/>
  <c r="DW348" i="4"/>
  <c r="CC312" i="4"/>
  <c r="DW312" i="4"/>
  <c r="CC104" i="4"/>
  <c r="DW104" i="4"/>
  <c r="CC287" i="4"/>
  <c r="DW287" i="4"/>
  <c r="CC241" i="4"/>
  <c r="DW241" i="4"/>
  <c r="CC439" i="4"/>
  <c r="DW439" i="4"/>
  <c r="CC362" i="4"/>
  <c r="DW362" i="4"/>
  <c r="CC47" i="4"/>
  <c r="DW47" i="4"/>
  <c r="CC360" i="4"/>
  <c r="DW360" i="4"/>
  <c r="CC34" i="4"/>
  <c r="DW34" i="4"/>
  <c r="CC305" i="4"/>
  <c r="DW305" i="4"/>
  <c r="CC336" i="4"/>
  <c r="DW336" i="4"/>
  <c r="CC301" i="4"/>
  <c r="DW301" i="4"/>
  <c r="CC51" i="4"/>
  <c r="DW51" i="4"/>
  <c r="CC185" i="4"/>
  <c r="DW185" i="4"/>
  <c r="CC144" i="4"/>
  <c r="DW144" i="4"/>
  <c r="CC174" i="4"/>
  <c r="DW174" i="4"/>
  <c r="CC157" i="4"/>
  <c r="DW157" i="4"/>
  <c r="CC141" i="4"/>
  <c r="DW141" i="4"/>
  <c r="CC82" i="4"/>
  <c r="DW82" i="4"/>
  <c r="CC39" i="4"/>
  <c r="DW39" i="4"/>
  <c r="CC396" i="4"/>
  <c r="DW396" i="4"/>
  <c r="CC65" i="4"/>
  <c r="DW65" i="4"/>
  <c r="CC252" i="4"/>
  <c r="DW252" i="4"/>
  <c r="CC164" i="4"/>
  <c r="DW164" i="4"/>
  <c r="CC86" i="4"/>
  <c r="DW86" i="4"/>
  <c r="CC451" i="4"/>
  <c r="DW451" i="4"/>
  <c r="CC308" i="4"/>
  <c r="DW308" i="4"/>
  <c r="CC148" i="4"/>
  <c r="DW148" i="4"/>
  <c r="CC42" i="4"/>
  <c r="DW42" i="4"/>
  <c r="CC416" i="4"/>
  <c r="DW416" i="4"/>
  <c r="CC222" i="4"/>
  <c r="DW222" i="4"/>
  <c r="CC322" i="4"/>
  <c r="DW322" i="4"/>
  <c r="CC491" i="4"/>
  <c r="DW491" i="4"/>
  <c r="CC232" i="4"/>
  <c r="DW232" i="4"/>
  <c r="CC366" i="4"/>
  <c r="DW366" i="4"/>
  <c r="CC415" i="4"/>
  <c r="DW415" i="4"/>
  <c r="CC72" i="4"/>
  <c r="DW72" i="4"/>
  <c r="CC158" i="4"/>
  <c r="DW158" i="4"/>
  <c r="CC256" i="4"/>
  <c r="DW256" i="4"/>
  <c r="CC91" i="4"/>
  <c r="DW91" i="4"/>
  <c r="CC188" i="4"/>
  <c r="DW188" i="4"/>
  <c r="CC110" i="4"/>
  <c r="DW110" i="4"/>
  <c r="CC18" i="4"/>
  <c r="DW18" i="4"/>
  <c r="CC473" i="4"/>
  <c r="DW473" i="4"/>
  <c r="CC324" i="4"/>
  <c r="DW324" i="4"/>
  <c r="CC106" i="4"/>
  <c r="DW106" i="4"/>
  <c r="CC487" i="4"/>
  <c r="DW487" i="4"/>
  <c r="CC431" i="4"/>
  <c r="DW431" i="4"/>
  <c r="CC250" i="4"/>
  <c r="DW250" i="4"/>
  <c r="CC316" i="4"/>
  <c r="DW316" i="4"/>
  <c r="CC238" i="4"/>
  <c r="DW238" i="4"/>
  <c r="CC282" i="4"/>
  <c r="DW282" i="4"/>
  <c r="CC184" i="4"/>
  <c r="DW184" i="4"/>
  <c r="CC140" i="4"/>
  <c r="DW140" i="4"/>
  <c r="CC127" i="4"/>
  <c r="DW127" i="4"/>
  <c r="CC27" i="4"/>
  <c r="DW27" i="4"/>
  <c r="CC408" i="4"/>
  <c r="DW408" i="4"/>
  <c r="CC327" i="4"/>
  <c r="DW327" i="4"/>
  <c r="CC9" i="4"/>
  <c r="DW9" i="4"/>
  <c r="CC11" i="4"/>
  <c r="DW11" i="4"/>
  <c r="CC7" i="4"/>
  <c r="DW7" i="4"/>
  <c r="CC280" i="4"/>
  <c r="DW280" i="4"/>
  <c r="CC274" i="4"/>
  <c r="DW274" i="4"/>
  <c r="CC176" i="4"/>
  <c r="DW176" i="4"/>
  <c r="CC114" i="4"/>
  <c r="DW114" i="4"/>
  <c r="CC59" i="4"/>
  <c r="DW59" i="4"/>
  <c r="CC400" i="4"/>
  <c r="DW400" i="4"/>
  <c r="CC182" i="4"/>
  <c r="DW182" i="4"/>
  <c r="CC401" i="4"/>
  <c r="DW401" i="4"/>
  <c r="CC465" i="4"/>
  <c r="DW465" i="4"/>
  <c r="CC320" i="4"/>
  <c r="DW320" i="4"/>
  <c r="CC189" i="4"/>
  <c r="DW189" i="4"/>
  <c r="CC364" i="4"/>
  <c r="DW364" i="4"/>
  <c r="CC208" i="4"/>
  <c r="DW208" i="4"/>
  <c r="CC277" i="4"/>
  <c r="DW277" i="4"/>
  <c r="CC107" i="4"/>
  <c r="DW107" i="4"/>
  <c r="CC484" i="4"/>
  <c r="DW484" i="4"/>
  <c r="CC272" i="4"/>
  <c r="DW272" i="4"/>
  <c r="CC88" i="4"/>
  <c r="DW88" i="4"/>
  <c r="CC35" i="4"/>
  <c r="DW35" i="4"/>
  <c r="CC449" i="4"/>
  <c r="DW449" i="4"/>
  <c r="CC146" i="4"/>
  <c r="DW146" i="4"/>
  <c r="CC170" i="4"/>
  <c r="DW170" i="4"/>
  <c r="CC180" i="4"/>
  <c r="DW180" i="4"/>
  <c r="CC268" i="4"/>
  <c r="DW268" i="4"/>
  <c r="CC87" i="4"/>
  <c r="DW87" i="4"/>
  <c r="CC14" i="4"/>
  <c r="DW14" i="4"/>
  <c r="CC443" i="4"/>
  <c r="DW443" i="4"/>
  <c r="CC370" i="4"/>
  <c r="DW370" i="4"/>
  <c r="CC226" i="4"/>
  <c r="DW226" i="4"/>
  <c r="CC352" i="4"/>
  <c r="DW352" i="4"/>
  <c r="CC317" i="4"/>
  <c r="DW317" i="4"/>
  <c r="CC453" i="4"/>
  <c r="DW453" i="4"/>
  <c r="CC496" i="4"/>
  <c r="DW496" i="4"/>
  <c r="CC313" i="4"/>
  <c r="DW313" i="4"/>
  <c r="CC254" i="4"/>
  <c r="DW254" i="4"/>
  <c r="CC295" i="4"/>
  <c r="DW295" i="4"/>
  <c r="CC204" i="4"/>
  <c r="DW204" i="4"/>
  <c r="CC80" i="4"/>
  <c r="DW80" i="4"/>
  <c r="CC152" i="4"/>
  <c r="DW152" i="4"/>
  <c r="CC118" i="4"/>
  <c r="DW118" i="4"/>
  <c r="CC168" i="4"/>
  <c r="DW168" i="4"/>
  <c r="CC153" i="4"/>
  <c r="DW153" i="4"/>
  <c r="CC137" i="4"/>
  <c r="DW137" i="4"/>
  <c r="CC43" i="4"/>
  <c r="DW43" i="4"/>
  <c r="CC46" i="4"/>
  <c r="DW46" i="4"/>
  <c r="CC339" i="4"/>
  <c r="DW339" i="4"/>
  <c r="CC309" i="4"/>
  <c r="DW309" i="4"/>
  <c r="CC103" i="4"/>
  <c r="DW103" i="4"/>
  <c r="CC467" i="4"/>
  <c r="DW467" i="4"/>
  <c r="CC326" i="4"/>
  <c r="DW326" i="4"/>
  <c r="CC53" i="4"/>
  <c r="DW53" i="4"/>
  <c r="CC289" i="4"/>
  <c r="DW289" i="4"/>
  <c r="CC285" i="4"/>
  <c r="DW285" i="4"/>
  <c r="CC457" i="4"/>
  <c r="DW457" i="4"/>
  <c r="CC356" i="4"/>
  <c r="DW356" i="4"/>
  <c r="CC342" i="4"/>
  <c r="DW342" i="4"/>
  <c r="CC237" i="4"/>
  <c r="DW237" i="4"/>
  <c r="CC500" i="4"/>
  <c r="DW500" i="4"/>
  <c r="CC374" i="4"/>
  <c r="DW374" i="4"/>
  <c r="CC28" i="4"/>
  <c r="DW28" i="4"/>
  <c r="CC471" i="4"/>
  <c r="DW471" i="4"/>
  <c r="CC459" i="4"/>
  <c r="DW459" i="4"/>
  <c r="CC162" i="4"/>
  <c r="DW162" i="4"/>
  <c r="CC248" i="4"/>
  <c r="DW248" i="4"/>
  <c r="CC94" i="4"/>
  <c r="DW94" i="4"/>
  <c r="CC499" i="4"/>
  <c r="DW499" i="4"/>
  <c r="CC488" i="4"/>
  <c r="DW488" i="4"/>
  <c r="CC475" i="4"/>
  <c r="DW475" i="4"/>
  <c r="CC173" i="4"/>
  <c r="DW173" i="4"/>
  <c r="CC435" i="4"/>
  <c r="DW435" i="4"/>
  <c r="CC495" i="4"/>
  <c r="DW495" i="4"/>
  <c r="CC133" i="4"/>
  <c r="DW133" i="4"/>
  <c r="CC335" i="4"/>
  <c r="DW335" i="4"/>
  <c r="CC69" i="4"/>
  <c r="DW69" i="4"/>
  <c r="CC419" i="4"/>
  <c r="DW419" i="4"/>
  <c r="CC266" i="4"/>
  <c r="DW266" i="4"/>
  <c r="CC96" i="4"/>
  <c r="DW96" i="4"/>
  <c r="CC253" i="4"/>
  <c r="DW253" i="4"/>
  <c r="CC358" i="4"/>
  <c r="DW358" i="4"/>
  <c r="CC463" i="4"/>
  <c r="DW463" i="4"/>
  <c r="CC425" i="4"/>
  <c r="DW425" i="4"/>
  <c r="CC292" i="4"/>
  <c r="DW292" i="4"/>
  <c r="CC244" i="4"/>
  <c r="DW244" i="4"/>
  <c r="CC368" i="4"/>
  <c r="DW368" i="4"/>
  <c r="CC427" i="4"/>
  <c r="DW427" i="4"/>
  <c r="CC32" i="4"/>
  <c r="DW32" i="4"/>
  <c r="CC260" i="4"/>
  <c r="DW260" i="4"/>
  <c r="CC165" i="4"/>
  <c r="DW165" i="4"/>
  <c r="CC6" i="4"/>
  <c r="DW6" i="4"/>
  <c r="CC477" i="4"/>
  <c r="DW477" i="4"/>
  <c r="CC423" i="4"/>
  <c r="DW423" i="4"/>
  <c r="CC378" i="4"/>
  <c r="DW378" i="4"/>
  <c r="CC212" i="4"/>
  <c r="DW212" i="4"/>
  <c r="CC502" i="4"/>
  <c r="DW502" i="4"/>
  <c r="CC445" i="4"/>
  <c r="DW445" i="4"/>
  <c r="CC236" i="4"/>
  <c r="DW236" i="4"/>
  <c r="CC100" i="4"/>
  <c r="DW100" i="4"/>
  <c r="CC186" i="4"/>
  <c r="DW186" i="4"/>
  <c r="CC58" i="4"/>
  <c r="DW58" i="4"/>
  <c r="CC234" i="4"/>
  <c r="DW234" i="4"/>
  <c r="CC321" i="4"/>
  <c r="DW321" i="4"/>
  <c r="CC276" i="4"/>
  <c r="DW276" i="4"/>
  <c r="CC328" i="4"/>
  <c r="DW328" i="4"/>
  <c r="CC258" i="4"/>
  <c r="DW258" i="4"/>
  <c r="CC246" i="4"/>
  <c r="DW246" i="4"/>
  <c r="CC160" i="4"/>
  <c r="DW160" i="4"/>
  <c r="CC126" i="4"/>
  <c r="DW126" i="4"/>
  <c r="CC194" i="4"/>
  <c r="DW194" i="4"/>
  <c r="CC166" i="4"/>
  <c r="DW166" i="4"/>
  <c r="CC149" i="4"/>
  <c r="DW149" i="4"/>
  <c r="CC130" i="4"/>
  <c r="DW130" i="4"/>
  <c r="CC90" i="4"/>
  <c r="DW90" i="4"/>
  <c r="CC54" i="4"/>
  <c r="DW54" i="4"/>
  <c r="CC31" i="4"/>
  <c r="DW31" i="4"/>
  <c r="CC412" i="4"/>
  <c r="DW412" i="4"/>
  <c r="CC331" i="4"/>
  <c r="DW331" i="4"/>
  <c r="CC17" i="4"/>
  <c r="DW17" i="4"/>
  <c r="CC15" i="4"/>
  <c r="DW15" i="4"/>
  <c r="CC57" i="4"/>
  <c r="DW57" i="4"/>
  <c r="CC490" i="4"/>
  <c r="DW490" i="4"/>
  <c r="CC334" i="4"/>
  <c r="DW334" i="4"/>
  <c r="CC98" i="4"/>
  <c r="DW98" i="4"/>
  <c r="CC66" i="4"/>
  <c r="DW66" i="4"/>
  <c r="CC376" i="4"/>
  <c r="DW376" i="4"/>
  <c r="CC270" i="4"/>
  <c r="DW270" i="4"/>
  <c r="CC486" i="4"/>
  <c r="DW486" i="4"/>
  <c r="CC229" i="4"/>
  <c r="DW229" i="4"/>
  <c r="CC257" i="4"/>
  <c r="DW257" i="4"/>
  <c r="CC291" i="4"/>
  <c r="DW291" i="4"/>
  <c r="CC192" i="4"/>
  <c r="DW192" i="4"/>
  <c r="CC480" i="4"/>
  <c r="DW480" i="4"/>
  <c r="CC297" i="4"/>
  <c r="DW297" i="4"/>
  <c r="CC350" i="4"/>
  <c r="DW350" i="4"/>
  <c r="CC300" i="4"/>
  <c r="DW300" i="4"/>
  <c r="CC210" i="4"/>
  <c r="DW210" i="4"/>
  <c r="CC23" i="4"/>
  <c r="DW23" i="4"/>
  <c r="CC233" i="4"/>
  <c r="DW233" i="4"/>
  <c r="CC492" i="4"/>
  <c r="DW492" i="4"/>
  <c r="CC249" i="4"/>
  <c r="DW249" i="4"/>
  <c r="CC330" i="4"/>
  <c r="DW330" i="4"/>
  <c r="CC131" i="4"/>
  <c r="DW131" i="4"/>
  <c r="CC178" i="4"/>
  <c r="DW178" i="4"/>
  <c r="CC288" i="4"/>
  <c r="DW288" i="4"/>
  <c r="CC411" i="4"/>
  <c r="DW411" i="4"/>
  <c r="CC262" i="4"/>
  <c r="DW262" i="4"/>
  <c r="CC156" i="4"/>
  <c r="DW156" i="4"/>
  <c r="CC102" i="4"/>
  <c r="DW102" i="4"/>
  <c r="CC68" i="4"/>
  <c r="DW68" i="4"/>
  <c r="CC393" i="4"/>
  <c r="DW393" i="4"/>
  <c r="CC13" i="4"/>
  <c r="DW13" i="4"/>
  <c r="CC5" i="4"/>
  <c r="DW5" i="4"/>
  <c r="CC395" i="4"/>
  <c r="DW395" i="4"/>
  <c r="CC19" i="4"/>
  <c r="DW19" i="4"/>
  <c r="U196" i="4"/>
  <c r="EB196" i="4" s="1"/>
  <c r="U317" i="4"/>
  <c r="EB317" i="4" s="1"/>
  <c r="U457" i="4"/>
  <c r="EB457" i="4" s="1"/>
  <c r="T501" i="4"/>
  <c r="CG501" i="4"/>
  <c r="CH501" i="4" s="1"/>
  <c r="T381" i="4"/>
  <c r="CG381" i="4"/>
  <c r="CH381" i="4" s="1"/>
  <c r="T302" i="4"/>
  <c r="CG302" i="4"/>
  <c r="CH302" i="4" s="1"/>
  <c r="T151" i="4"/>
  <c r="CG151" i="4"/>
  <c r="CH151" i="4" s="1"/>
  <c r="T329" i="4"/>
  <c r="CG329" i="4"/>
  <c r="CH329" i="4" s="1"/>
  <c r="T351" i="4"/>
  <c r="CG351" i="4"/>
  <c r="CH351" i="4" s="1"/>
  <c r="T349" i="4"/>
  <c r="CG349" i="4"/>
  <c r="CH349" i="4" s="1"/>
  <c r="T325" i="4"/>
  <c r="U325" i="4" s="1"/>
  <c r="EB325" i="4" s="1"/>
  <c r="CG325" i="4"/>
  <c r="CH325" i="4" s="1"/>
  <c r="T267" i="4"/>
  <c r="CG267" i="4"/>
  <c r="CH267" i="4" s="1"/>
  <c r="T286" i="4"/>
  <c r="CG286" i="4"/>
  <c r="CH286" i="4" s="1"/>
  <c r="T171" i="4"/>
  <c r="CG171" i="4"/>
  <c r="CH171" i="4" s="1"/>
  <c r="T224" i="4"/>
  <c r="U224" i="4" s="1"/>
  <c r="EB224" i="4" s="1"/>
  <c r="CG224" i="4"/>
  <c r="CH224" i="4" s="1"/>
  <c r="T112" i="4"/>
  <c r="CG112" i="4"/>
  <c r="CH112" i="4" s="1"/>
  <c r="T40" i="4"/>
  <c r="CG40" i="4"/>
  <c r="CH40" i="4" s="1"/>
  <c r="T440" i="4"/>
  <c r="CG440" i="4"/>
  <c r="CH440" i="4" s="1"/>
  <c r="T373" i="4"/>
  <c r="CG373" i="4"/>
  <c r="CH373" i="4" s="1"/>
  <c r="T307" i="4"/>
  <c r="CG307" i="4"/>
  <c r="CH307" i="4" s="1"/>
  <c r="T306" i="4"/>
  <c r="CG306" i="4"/>
  <c r="CH306" i="4" s="1"/>
  <c r="T73" i="4"/>
  <c r="CG73" i="4"/>
  <c r="CH73" i="4" s="1"/>
  <c r="T49" i="4"/>
  <c r="CG49" i="4"/>
  <c r="CH49" i="4" s="1"/>
  <c r="T359" i="4"/>
  <c r="CG359" i="4"/>
  <c r="CH359" i="4" s="1"/>
  <c r="T450" i="4"/>
  <c r="CG450" i="4"/>
  <c r="CH450" i="4" s="1"/>
  <c r="T365" i="4"/>
  <c r="CG365" i="4"/>
  <c r="CH365" i="4" s="1"/>
  <c r="T361" i="4"/>
  <c r="CG361" i="4"/>
  <c r="CH361" i="4" s="1"/>
  <c r="T172" i="4"/>
  <c r="CG172" i="4"/>
  <c r="CH172" i="4" s="1"/>
  <c r="T89" i="4"/>
  <c r="CG89" i="4"/>
  <c r="CH89" i="4" s="1"/>
  <c r="T228" i="4"/>
  <c r="CG228" i="4"/>
  <c r="CH228" i="4" s="1"/>
  <c r="T432" i="4"/>
  <c r="CG432" i="4"/>
  <c r="CH432" i="4" s="1"/>
  <c r="T16" i="4"/>
  <c r="CG16" i="4"/>
  <c r="CH16" i="4" s="1"/>
  <c r="T369" i="4"/>
  <c r="U369" i="4" s="1"/>
  <c r="EB369" i="4" s="1"/>
  <c r="CG369" i="4"/>
  <c r="CH369" i="4" s="1"/>
  <c r="T456" i="4"/>
  <c r="CG456" i="4"/>
  <c r="CH456" i="4" s="1"/>
  <c r="T424" i="4"/>
  <c r="U424" i="4" s="1"/>
  <c r="EB424" i="4" s="1"/>
  <c r="CG424" i="4"/>
  <c r="CH424" i="4" s="1"/>
  <c r="T379" i="4"/>
  <c r="CG379" i="4"/>
  <c r="CH379" i="4" s="1"/>
  <c r="T347" i="4"/>
  <c r="CG347" i="4"/>
  <c r="CH347" i="4" s="1"/>
  <c r="T298" i="4"/>
  <c r="CG298" i="4"/>
  <c r="CH298" i="4" s="1"/>
  <c r="T314" i="4"/>
  <c r="CG314" i="4"/>
  <c r="CH314" i="4" s="1"/>
  <c r="T167" i="4"/>
  <c r="CG167" i="4"/>
  <c r="CH167" i="4" s="1"/>
  <c r="T67" i="4"/>
  <c r="CG67" i="4"/>
  <c r="CH67" i="4" s="1"/>
  <c r="T56" i="4"/>
  <c r="CG56" i="4"/>
  <c r="CH56" i="4" s="1"/>
  <c r="T414" i="4"/>
  <c r="CG414" i="4"/>
  <c r="CH414" i="4" s="1"/>
  <c r="T436" i="4"/>
  <c r="CG436" i="4"/>
  <c r="CH436" i="4" s="1"/>
  <c r="T207" i="4"/>
  <c r="U207" i="4" s="1"/>
  <c r="EB207" i="4" s="1"/>
  <c r="CG207" i="4"/>
  <c r="CH207" i="4" s="1"/>
  <c r="T101" i="4"/>
  <c r="CG101" i="4"/>
  <c r="CH101" i="4" s="1"/>
  <c r="T22" i="4"/>
  <c r="CG22" i="4"/>
  <c r="CH22" i="4" s="1"/>
  <c r="T489" i="4"/>
  <c r="CG489" i="4"/>
  <c r="CH489" i="4" s="1"/>
  <c r="T466" i="4"/>
  <c r="CG466" i="4"/>
  <c r="CH466" i="4" s="1"/>
  <c r="T434" i="4"/>
  <c r="CG434" i="4"/>
  <c r="CH434" i="4" s="1"/>
  <c r="T337" i="4"/>
  <c r="CG337" i="4"/>
  <c r="CH337" i="4" s="1"/>
  <c r="T311" i="4"/>
  <c r="CG311" i="4"/>
  <c r="CH311" i="4" s="1"/>
  <c r="T223" i="4"/>
  <c r="CG223" i="4"/>
  <c r="CH223" i="4" s="1"/>
  <c r="T163" i="4"/>
  <c r="CG163" i="4"/>
  <c r="CH163" i="4" s="1"/>
  <c r="T113" i="4"/>
  <c r="U113" i="4" s="1"/>
  <c r="EB113" i="4" s="1"/>
  <c r="CG113" i="4"/>
  <c r="CH113" i="4" s="1"/>
  <c r="T97" i="4"/>
  <c r="CG97" i="4"/>
  <c r="CH97" i="4" s="1"/>
  <c r="T77" i="4"/>
  <c r="CG77" i="4"/>
  <c r="CH77" i="4" s="1"/>
  <c r="T41" i="4"/>
  <c r="CG41" i="4"/>
  <c r="CH41" i="4" s="1"/>
  <c r="T21" i="4"/>
  <c r="CG21" i="4"/>
  <c r="CH21" i="4" s="1"/>
  <c r="T319" i="4"/>
  <c r="CG319" i="4"/>
  <c r="CH319" i="4" s="1"/>
  <c r="T402" i="4"/>
  <c r="CG402" i="4"/>
  <c r="CH402" i="4" s="1"/>
  <c r="T448" i="4"/>
  <c r="CG448" i="4"/>
  <c r="CH448" i="4" s="1"/>
  <c r="T315" i="4"/>
  <c r="U315" i="4" s="1"/>
  <c r="EB315" i="4" s="1"/>
  <c r="CG315" i="4"/>
  <c r="CH315" i="4" s="1"/>
  <c r="T310" i="4"/>
  <c r="CG310" i="4"/>
  <c r="CH310" i="4" s="1"/>
  <c r="T216" i="4"/>
  <c r="CG216" i="4"/>
  <c r="CH216" i="4" s="1"/>
  <c r="T143" i="4"/>
  <c r="CG143" i="4"/>
  <c r="CH143" i="4" s="1"/>
  <c r="T79" i="4"/>
  <c r="CG79" i="4"/>
  <c r="CH79" i="4" s="1"/>
  <c r="T29" i="4"/>
  <c r="CG29" i="4"/>
  <c r="CH29" i="4" s="1"/>
  <c r="T468" i="4"/>
  <c r="CG468" i="4"/>
  <c r="CH468" i="4" s="1"/>
  <c r="T420" i="4"/>
  <c r="CG420" i="4"/>
  <c r="CH420" i="4" s="1"/>
  <c r="T343" i="4"/>
  <c r="CG343" i="4"/>
  <c r="CH343" i="4" s="1"/>
  <c r="T93" i="4"/>
  <c r="CG93" i="4"/>
  <c r="CH93" i="4" s="1"/>
  <c r="T37" i="4"/>
  <c r="CG37" i="4"/>
  <c r="CH37" i="4" s="1"/>
  <c r="T397" i="4"/>
  <c r="CG397" i="4"/>
  <c r="CH397" i="4" s="1"/>
  <c r="T123" i="4"/>
  <c r="CG123" i="4"/>
  <c r="CH123" i="4" s="1"/>
  <c r="T70" i="4"/>
  <c r="CG70" i="4"/>
  <c r="CH70" i="4" s="1"/>
  <c r="T421" i="4"/>
  <c r="CG421" i="4"/>
  <c r="CH421" i="4" s="1"/>
  <c r="T409" i="4"/>
  <c r="CG409" i="4"/>
  <c r="CH409" i="4" s="1"/>
  <c r="T410" i="4"/>
  <c r="CG410" i="4"/>
  <c r="CH410" i="4" s="1"/>
  <c r="T271" i="4"/>
  <c r="CG271" i="4"/>
  <c r="CH271" i="4" s="1"/>
  <c r="T201" i="4"/>
  <c r="CG201" i="4"/>
  <c r="CH201" i="4" s="1"/>
  <c r="T460" i="4"/>
  <c r="CG460" i="4"/>
  <c r="CH460" i="4" s="1"/>
  <c r="T191" i="4"/>
  <c r="CG191" i="4"/>
  <c r="CH191" i="4" s="1"/>
  <c r="T470" i="4"/>
  <c r="CG470" i="4"/>
  <c r="CH470" i="4" s="1"/>
  <c r="T485" i="4"/>
  <c r="CG485" i="4"/>
  <c r="CH485" i="4" s="1"/>
  <c r="T371" i="4"/>
  <c r="CG371" i="4"/>
  <c r="CH371" i="4" s="1"/>
  <c r="T283" i="4"/>
  <c r="CG283" i="4"/>
  <c r="CH283" i="4" s="1"/>
  <c r="T187" i="4"/>
  <c r="CG187" i="4"/>
  <c r="CH187" i="4" s="1"/>
  <c r="T345" i="4"/>
  <c r="CG345" i="4"/>
  <c r="CH345" i="4" s="1"/>
  <c r="T115" i="4"/>
  <c r="CG115" i="4"/>
  <c r="CH115" i="4" s="1"/>
  <c r="T304" i="4"/>
  <c r="CG304" i="4"/>
  <c r="CH304" i="4" s="1"/>
  <c r="T430" i="4"/>
  <c r="CG430" i="4"/>
  <c r="CH430" i="4" s="1"/>
  <c r="T255" i="4"/>
  <c r="U255" i="4" s="1"/>
  <c r="EB255" i="4" s="1"/>
  <c r="CG255" i="4"/>
  <c r="CH255" i="4" s="1"/>
  <c r="T183" i="4"/>
  <c r="CG183" i="4"/>
  <c r="CH183" i="4" s="1"/>
  <c r="T121" i="4"/>
  <c r="CG121" i="4"/>
  <c r="CH121" i="4" s="1"/>
  <c r="T75" i="4"/>
  <c r="CG75" i="4"/>
  <c r="CH75" i="4" s="1"/>
  <c r="T227" i="4"/>
  <c r="CG227" i="4"/>
  <c r="CH227" i="4" s="1"/>
  <c r="T383" i="4"/>
  <c r="CG383" i="4"/>
  <c r="CH383" i="4" s="1"/>
  <c r="T179" i="4"/>
  <c r="CG179" i="4"/>
  <c r="CH179" i="4" s="1"/>
  <c r="T389" i="4"/>
  <c r="CG389" i="4"/>
  <c r="CH389" i="4" s="1"/>
  <c r="T109" i="4"/>
  <c r="CG109" i="4"/>
  <c r="CH109" i="4" s="1"/>
  <c r="T438" i="4"/>
  <c r="CG438" i="4"/>
  <c r="CH438" i="4" s="1"/>
  <c r="T341" i="4"/>
  <c r="CG341" i="4"/>
  <c r="CH341" i="4" s="1"/>
  <c r="T251" i="4"/>
  <c r="CG251" i="4"/>
  <c r="CH251" i="4" s="1"/>
  <c r="T175" i="4"/>
  <c r="CG175" i="4"/>
  <c r="CH175" i="4" s="1"/>
  <c r="T458" i="4"/>
  <c r="CG458" i="4"/>
  <c r="CH458" i="4" s="1"/>
  <c r="T265" i="4"/>
  <c r="CG265" i="4"/>
  <c r="CH265" i="4" s="1"/>
  <c r="T202" i="4"/>
  <c r="CG202" i="4"/>
  <c r="CH202" i="4" s="1"/>
  <c r="T83" i="4"/>
  <c r="CG83" i="4"/>
  <c r="CH83" i="4" s="1"/>
  <c r="T99" i="4"/>
  <c r="CG99" i="4"/>
  <c r="CH99" i="4" s="1"/>
  <c r="T206" i="4"/>
  <c r="CG206" i="4"/>
  <c r="CH206" i="4" s="1"/>
  <c r="T363" i="4"/>
  <c r="CG363" i="4"/>
  <c r="CH363" i="4" s="1"/>
  <c r="T105" i="4"/>
  <c r="CG105" i="4"/>
  <c r="CH105" i="4" s="1"/>
  <c r="T391" i="4"/>
  <c r="CG391" i="4"/>
  <c r="CH391" i="4" s="1"/>
  <c r="T159" i="4"/>
  <c r="CG159" i="4"/>
  <c r="CH159" i="4" s="1"/>
  <c r="T71" i="4"/>
  <c r="CG71" i="4"/>
  <c r="CH71" i="4" s="1"/>
  <c r="T406" i="4"/>
  <c r="CG406" i="4"/>
  <c r="CH406" i="4" s="1"/>
  <c r="T452" i="4"/>
  <c r="CG452" i="4"/>
  <c r="CH452" i="4" s="1"/>
  <c r="T375" i="4"/>
  <c r="CG375" i="4"/>
  <c r="CH375" i="4" s="1"/>
  <c r="T139" i="4"/>
  <c r="CG139" i="4"/>
  <c r="CH139" i="4" s="1"/>
  <c r="T30" i="4"/>
  <c r="CG30" i="4"/>
  <c r="CH30" i="4" s="1"/>
  <c r="T392" i="4"/>
  <c r="CG392" i="4"/>
  <c r="CH392" i="4" s="1"/>
  <c r="T413" i="4"/>
  <c r="CG413" i="4"/>
  <c r="CH413" i="4" s="1"/>
  <c r="T340" i="4"/>
  <c r="CG340" i="4"/>
  <c r="CH340" i="4" s="1"/>
  <c r="T36" i="4"/>
  <c r="CG36" i="4"/>
  <c r="CH36" i="4" s="1"/>
  <c r="T74" i="4"/>
  <c r="CG74" i="4"/>
  <c r="CH74" i="4" s="1"/>
  <c r="T20" i="4"/>
  <c r="CG20" i="4"/>
  <c r="CH20" i="4" s="1"/>
  <c r="T417" i="4"/>
  <c r="CG417" i="4"/>
  <c r="CH417" i="4" s="1"/>
  <c r="T221" i="4"/>
  <c r="CG221" i="4"/>
  <c r="CH221" i="4" s="1"/>
  <c r="T12" i="4"/>
  <c r="CG12" i="4"/>
  <c r="CH12" i="4" s="1"/>
  <c r="T462" i="4"/>
  <c r="CG462" i="4"/>
  <c r="CH462" i="4" s="1"/>
  <c r="T377" i="4"/>
  <c r="CG377" i="4"/>
  <c r="CH377" i="4" s="1"/>
  <c r="T239" i="4"/>
  <c r="CG239" i="4"/>
  <c r="CH239" i="4" s="1"/>
  <c r="T195" i="4"/>
  <c r="CG195" i="4"/>
  <c r="CH195" i="4" s="1"/>
  <c r="T25" i="4"/>
  <c r="CG25" i="4"/>
  <c r="CH25" i="4" s="1"/>
  <c r="T428" i="4"/>
  <c r="CG428" i="4"/>
  <c r="CH428" i="4" s="1"/>
  <c r="T235" i="4"/>
  <c r="CG235" i="4"/>
  <c r="CH235" i="4" s="1"/>
  <c r="T205" i="4"/>
  <c r="CG205" i="4"/>
  <c r="CH205" i="4" s="1"/>
  <c r="T219" i="4"/>
  <c r="CG219" i="4"/>
  <c r="CH219" i="4" s="1"/>
  <c r="T218" i="4"/>
  <c r="CG218" i="4"/>
  <c r="CH218" i="4" s="1"/>
  <c r="T125" i="4"/>
  <c r="CG125" i="4"/>
  <c r="CH125" i="4" s="1"/>
  <c r="T472" i="4"/>
  <c r="CG472" i="4"/>
  <c r="CH472" i="4" s="1"/>
  <c r="T290" i="4"/>
  <c r="CG290" i="4"/>
  <c r="CH290" i="4" s="1"/>
  <c r="T132" i="4"/>
  <c r="CG132" i="4"/>
  <c r="CH132" i="4" s="1"/>
  <c r="T398" i="4"/>
  <c r="CG398" i="4"/>
  <c r="CH398" i="4" s="1"/>
  <c r="T155" i="4"/>
  <c r="CG155" i="4"/>
  <c r="CH155" i="4" s="1"/>
  <c r="T478" i="4"/>
  <c r="CG478" i="4"/>
  <c r="CH478" i="4" s="1"/>
  <c r="T215" i="4"/>
  <c r="CG215" i="4"/>
  <c r="CH215" i="4" s="1"/>
  <c r="T147" i="4"/>
  <c r="CG147" i="4"/>
  <c r="CH147" i="4" s="1"/>
  <c r="T52" i="4"/>
  <c r="CG52" i="4"/>
  <c r="CH52" i="4" s="1"/>
  <c r="T464" i="4"/>
  <c r="CG464" i="4"/>
  <c r="CH464" i="4" s="1"/>
  <c r="T318" i="4"/>
  <c r="CG318" i="4"/>
  <c r="CH318" i="4" s="1"/>
  <c r="T8" i="4"/>
  <c r="CG8" i="4"/>
  <c r="CH8" i="4" s="1"/>
  <c r="T481" i="4"/>
  <c r="CG481" i="4"/>
  <c r="CH481" i="4" s="1"/>
  <c r="T446" i="4"/>
  <c r="CG446" i="4"/>
  <c r="CH446" i="4" s="1"/>
  <c r="T422" i="4"/>
  <c r="CG422" i="4"/>
  <c r="CH422" i="4" s="1"/>
  <c r="T418" i="4"/>
  <c r="CG418" i="4"/>
  <c r="CH418" i="4" s="1"/>
  <c r="T394" i="4"/>
  <c r="CG394" i="4"/>
  <c r="CH394" i="4" s="1"/>
  <c r="T279" i="4"/>
  <c r="CG279" i="4"/>
  <c r="CH279" i="4" s="1"/>
  <c r="T263" i="4"/>
  <c r="CG263" i="4"/>
  <c r="CH263" i="4" s="1"/>
  <c r="T247" i="4"/>
  <c r="CG247" i="4"/>
  <c r="CH247" i="4" s="1"/>
  <c r="T231" i="4"/>
  <c r="CG231" i="4"/>
  <c r="CH231" i="4" s="1"/>
  <c r="T209" i="4"/>
  <c r="CG209" i="4"/>
  <c r="CH209" i="4" s="1"/>
  <c r="T193" i="4"/>
  <c r="CG193" i="4"/>
  <c r="CH193" i="4" s="1"/>
  <c r="T211" i="4"/>
  <c r="CG211" i="4"/>
  <c r="CH211" i="4" s="1"/>
  <c r="T116" i="4"/>
  <c r="CG116" i="4"/>
  <c r="CH116" i="4" s="1"/>
  <c r="T135" i="4"/>
  <c r="CG135" i="4"/>
  <c r="CH135" i="4" s="1"/>
  <c r="T120" i="4"/>
  <c r="CG120" i="4"/>
  <c r="CH120" i="4" s="1"/>
  <c r="T33" i="4"/>
  <c r="CG33" i="4"/>
  <c r="CH33" i="4" s="1"/>
  <c r="T38" i="4"/>
  <c r="CG38" i="4"/>
  <c r="CH38" i="4" s="1"/>
  <c r="T45" i="4"/>
  <c r="CG45" i="4"/>
  <c r="CH45" i="4" s="1"/>
  <c r="T48" i="4"/>
  <c r="CG48" i="4"/>
  <c r="CH48" i="4" s="1"/>
  <c r="T128" i="4"/>
  <c r="CG128" i="4"/>
  <c r="CH128" i="4" s="1"/>
  <c r="T81" i="4"/>
  <c r="CG81" i="4"/>
  <c r="CH81" i="4" s="1"/>
  <c r="T353" i="4"/>
  <c r="CG353" i="4"/>
  <c r="CH353" i="4" s="1"/>
  <c r="T476" i="4"/>
  <c r="CG476" i="4"/>
  <c r="CH476" i="4" s="1"/>
  <c r="T444" i="4"/>
  <c r="CG444" i="4"/>
  <c r="CH444" i="4" s="1"/>
  <c r="T357" i="4"/>
  <c r="CG357" i="4"/>
  <c r="CH357" i="4" s="1"/>
  <c r="T367" i="4"/>
  <c r="CG367" i="4"/>
  <c r="CH367" i="4" s="1"/>
  <c r="T199" i="4"/>
  <c r="CG199" i="4"/>
  <c r="CH199" i="4" s="1"/>
  <c r="T60" i="4"/>
  <c r="CG60" i="4"/>
  <c r="CH60" i="4" s="1"/>
  <c r="T44" i="4"/>
  <c r="CG44" i="4"/>
  <c r="CH44" i="4" s="1"/>
  <c r="T385" i="4"/>
  <c r="CG385" i="4"/>
  <c r="CH385" i="4" s="1"/>
  <c r="T294" i="4"/>
  <c r="CG294" i="4"/>
  <c r="CH294" i="4" s="1"/>
  <c r="T124" i="4"/>
  <c r="CG124" i="4"/>
  <c r="CH124" i="4" s="1"/>
  <c r="T85" i="4"/>
  <c r="CG85" i="4"/>
  <c r="CH85" i="4" s="1"/>
  <c r="T493" i="4"/>
  <c r="CG493" i="4"/>
  <c r="CH493" i="4" s="1"/>
  <c r="T454" i="4"/>
  <c r="CG454" i="4"/>
  <c r="CH454" i="4" s="1"/>
  <c r="T426" i="4"/>
  <c r="CG426" i="4"/>
  <c r="CH426" i="4" s="1"/>
  <c r="T497" i="4"/>
  <c r="CG497" i="4"/>
  <c r="CH497" i="4" s="1"/>
  <c r="T387" i="4"/>
  <c r="CG387" i="4"/>
  <c r="CH387" i="4" s="1"/>
  <c r="T355" i="4"/>
  <c r="CG355" i="4"/>
  <c r="CH355" i="4" s="1"/>
  <c r="T333" i="4"/>
  <c r="CG333" i="4"/>
  <c r="CH333" i="4" s="1"/>
  <c r="T275" i="4"/>
  <c r="CG275" i="4"/>
  <c r="CH275" i="4" s="1"/>
  <c r="T259" i="4"/>
  <c r="CG259" i="4"/>
  <c r="CH259" i="4" s="1"/>
  <c r="T243" i="4"/>
  <c r="CG243" i="4"/>
  <c r="CH243" i="4" s="1"/>
  <c r="T213" i="4"/>
  <c r="CG213" i="4"/>
  <c r="CH213" i="4" s="1"/>
  <c r="T197" i="4"/>
  <c r="CG197" i="4"/>
  <c r="CH197" i="4" s="1"/>
  <c r="T203" i="4"/>
  <c r="CG203" i="4"/>
  <c r="CH203" i="4" s="1"/>
  <c r="T64" i="4"/>
  <c r="CG64" i="4"/>
  <c r="CH64" i="4" s="1"/>
  <c r="T474" i="4"/>
  <c r="CG474" i="4"/>
  <c r="CH474" i="4" s="1"/>
  <c r="T442" i="4"/>
  <c r="CG442" i="4"/>
  <c r="CH442" i="4" s="1"/>
  <c r="T303" i="4"/>
  <c r="CG303" i="4"/>
  <c r="CH303" i="4" s="1"/>
  <c r="T220" i="4"/>
  <c r="CG220" i="4"/>
  <c r="CH220" i="4" s="1"/>
  <c r="T269" i="4"/>
  <c r="CG269" i="4"/>
  <c r="CH269" i="4" s="1"/>
  <c r="T92" i="4"/>
  <c r="CG92" i="4"/>
  <c r="CH92" i="4" s="1"/>
  <c r="T217" i="4"/>
  <c r="CG217" i="4"/>
  <c r="CH217" i="4" s="1"/>
  <c r="T95" i="4"/>
  <c r="CG95" i="4"/>
  <c r="CH95" i="4" s="1"/>
  <c r="T405" i="4"/>
  <c r="CG405" i="4"/>
  <c r="CH405" i="4" s="1"/>
  <c r="T214" i="4"/>
  <c r="CG214" i="4"/>
  <c r="CH214" i="4" s="1"/>
  <c r="T84" i="4"/>
  <c r="CG84" i="4"/>
  <c r="CH84" i="4" s="1"/>
  <c r="T198" i="4"/>
  <c r="CG198" i="4"/>
  <c r="CH198" i="4" s="1"/>
  <c r="U142" i="4"/>
  <c r="EB142" i="4" s="1"/>
  <c r="U471" i="4"/>
  <c r="EB471" i="4" s="1"/>
  <c r="U122" i="4"/>
  <c r="EB122" i="4" s="1"/>
  <c r="U366" i="4"/>
  <c r="EB366" i="4" s="1"/>
  <c r="U222" i="4"/>
  <c r="EB222" i="4" s="1"/>
  <c r="U491" i="4"/>
  <c r="EB491" i="4" s="1"/>
  <c r="CA4" i="4"/>
  <c r="C15" i="5" s="1"/>
  <c r="U425" i="4"/>
  <c r="EB425" i="4" s="1"/>
  <c r="T4" i="4"/>
  <c r="U465" i="4"/>
  <c r="EB465" i="4" s="1"/>
  <c r="AI8" i="4"/>
  <c r="AJ8" i="4" s="1"/>
  <c r="U76" i="4"/>
  <c r="EB76" i="4" s="1"/>
  <c r="U257" i="4"/>
  <c r="EB257" i="4" s="1"/>
  <c r="U492" i="4"/>
  <c r="EB492" i="4" s="1"/>
  <c r="U490" i="4"/>
  <c r="EB490" i="4" s="1"/>
  <c r="U266" i="4"/>
  <c r="EB266" i="4" s="1"/>
  <c r="U322" i="4"/>
  <c r="EB322" i="4" s="1"/>
  <c r="U119" i="4"/>
  <c r="EB119" i="4" s="1"/>
  <c r="U296" i="4"/>
  <c r="EB296" i="4" s="1"/>
  <c r="U111" i="4"/>
  <c r="EB111" i="4" s="1"/>
  <c r="U278" i="4"/>
  <c r="EB278" i="4" s="1"/>
  <c r="U66" i="4"/>
  <c r="EB66" i="4" s="1"/>
  <c r="U484" i="4"/>
  <c r="EB484" i="4" s="1"/>
  <c r="U282" i="4"/>
  <c r="EB282" i="4" s="1"/>
  <c r="U96" i="4"/>
  <c r="EB96" i="4" s="1"/>
  <c r="U270" i="4"/>
  <c r="EB270" i="4" s="1"/>
  <c r="U169" i="4"/>
  <c r="EB169" i="4" s="1"/>
  <c r="U372" i="4"/>
  <c r="EB372" i="4" s="1"/>
  <c r="U9" i="4"/>
  <c r="EB9" i="4" s="1"/>
  <c r="U226" i="4"/>
  <c r="EB226" i="4" s="1"/>
  <c r="U15" i="4"/>
  <c r="EB15" i="4" s="1"/>
  <c r="U188" i="4"/>
  <c r="EB188" i="4" s="1"/>
  <c r="U261" i="4"/>
  <c r="EB261" i="4" s="1"/>
  <c r="U401" i="4"/>
  <c r="EB401" i="4" s="1"/>
  <c r="U378" i="4"/>
  <c r="EB378" i="4" s="1"/>
  <c r="U118" i="4"/>
  <c r="EB118" i="4" s="1"/>
  <c r="U477" i="4"/>
  <c r="EB477" i="4" s="1"/>
  <c r="U186" i="4"/>
  <c r="EB186" i="4" s="1"/>
  <c r="U475" i="4"/>
  <c r="EB475" i="4" s="1"/>
  <c r="U138" i="4"/>
  <c r="EB138" i="4" s="1"/>
  <c r="U408" i="4"/>
  <c r="EB408" i="4" s="1"/>
  <c r="U68" i="4"/>
  <c r="EB68" i="4" s="1"/>
  <c r="U403" i="4"/>
  <c r="EB403" i="4" s="1"/>
  <c r="U136" i="4"/>
  <c r="EB136" i="4" s="1"/>
  <c r="U348" i="4"/>
  <c r="EB348" i="4" s="1"/>
  <c r="U72" i="4"/>
  <c r="EB72" i="4" s="1"/>
  <c r="U168" i="4"/>
  <c r="EB168" i="4" s="1"/>
  <c r="U360" i="4"/>
  <c r="EB360" i="4" s="1"/>
  <c r="U272" i="4"/>
  <c r="EB272" i="4" s="1"/>
  <c r="U14" i="4"/>
  <c r="EB14" i="4" s="1"/>
  <c r="U295" i="4"/>
  <c r="EB295" i="4" s="1"/>
  <c r="U376" i="4"/>
  <c r="EB376" i="4" s="1"/>
  <c r="U487" i="4"/>
  <c r="EB487" i="4" s="1"/>
  <c r="U250" i="4"/>
  <c r="EB250" i="4" s="1"/>
  <c r="U467" i="4"/>
  <c r="EB467" i="4" s="1"/>
  <c r="U103" i="4"/>
  <c r="EB103" i="4" s="1"/>
  <c r="U388" i="4"/>
  <c r="EB388" i="4" s="1"/>
  <c r="U182" i="4"/>
  <c r="EB182" i="4" s="1"/>
  <c r="U346" i="4"/>
  <c r="EB346" i="4" s="1"/>
  <c r="U144" i="4"/>
  <c r="EB144" i="4" s="1"/>
  <c r="U55" i="4"/>
  <c r="EB55" i="4" s="1"/>
  <c r="U356" i="4"/>
  <c r="EB356" i="4" s="1"/>
  <c r="U181" i="4"/>
  <c r="EB181" i="4" s="1"/>
  <c r="U441" i="4"/>
  <c r="EB441" i="4" s="1"/>
  <c r="U150" i="4"/>
  <c r="EB150" i="4" s="1"/>
  <c r="U208" i="4"/>
  <c r="EB208" i="4" s="1"/>
  <c r="U461" i="4"/>
  <c r="EB461" i="4" s="1"/>
  <c r="U87" i="4"/>
  <c r="EB87" i="4" s="1"/>
  <c r="U313" i="4"/>
  <c r="EB313" i="4" s="1"/>
  <c r="U288" i="4"/>
  <c r="EB288" i="4" s="1"/>
  <c r="U399" i="4"/>
  <c r="EB399" i="4" s="1"/>
  <c r="U180" i="4"/>
  <c r="EB180" i="4" s="1"/>
  <c r="U47" i="4"/>
  <c r="EB47" i="4" s="1"/>
  <c r="U486" i="4"/>
  <c r="EB486" i="4" s="1"/>
  <c r="U240" i="4"/>
  <c r="EB240" i="4" s="1"/>
  <c r="U248" i="4"/>
  <c r="EB248" i="4" s="1"/>
  <c r="U324" i="4"/>
  <c r="EB324" i="4" s="1"/>
  <c r="U499" i="4"/>
  <c r="EB499" i="4" s="1"/>
  <c r="U204" i="4"/>
  <c r="EB204" i="4" s="1"/>
  <c r="U229" i="4"/>
  <c r="EB229" i="4" s="1"/>
  <c r="U34" i="4"/>
  <c r="EB34" i="4" s="1"/>
  <c r="U488" i="4"/>
  <c r="EB488" i="4" s="1"/>
  <c r="U236" i="4"/>
  <c r="EB236" i="4" s="1"/>
  <c r="U104" i="4"/>
  <c r="EB104" i="4" s="1"/>
  <c r="U429" i="4"/>
  <c r="EB429" i="4" s="1"/>
  <c r="U350" i="4"/>
  <c r="EB350" i="4" s="1"/>
  <c r="U54" i="4"/>
  <c r="EB54" i="4" s="1"/>
  <c r="U200" i="4"/>
  <c r="EB200" i="4" s="1"/>
  <c r="U42" i="4"/>
  <c r="EB42" i="4" s="1"/>
  <c r="U164" i="4"/>
  <c r="EB164" i="4" s="1"/>
  <c r="U300" i="4"/>
  <c r="EB300" i="4" s="1"/>
  <c r="U161" i="4"/>
  <c r="EB161" i="4" s="1"/>
  <c r="U102" i="4"/>
  <c r="EB102" i="4" s="1"/>
  <c r="U370" i="4"/>
  <c r="EB370" i="4" s="1"/>
  <c r="U274" i="4"/>
  <c r="EB274" i="4" s="1"/>
  <c r="U407" i="4"/>
  <c r="EB407" i="4" s="1"/>
  <c r="U368" i="4"/>
  <c r="EB368" i="4" s="1"/>
  <c r="U374" i="4"/>
  <c r="EB374" i="4" s="1"/>
  <c r="U419" i="4"/>
  <c r="EB419" i="4" s="1"/>
  <c r="U445" i="4"/>
  <c r="EB445" i="4" s="1"/>
  <c r="U192" i="4"/>
  <c r="EB192" i="4" s="1"/>
  <c r="U170" i="4"/>
  <c r="EB170" i="4" s="1"/>
  <c r="U382" i="4"/>
  <c r="EB382" i="4" s="1"/>
  <c r="U258" i="4"/>
  <c r="EB258" i="4" s="1"/>
  <c r="U39" i="4"/>
  <c r="EB39" i="4" s="1"/>
  <c r="U390" i="4"/>
  <c r="EB390" i="4" s="1"/>
  <c r="U134" i="4"/>
  <c r="EB134" i="4" s="1"/>
  <c r="U354" i="4"/>
  <c r="EB354" i="4" s="1"/>
  <c r="U189" i="4"/>
  <c r="EB189" i="4" s="1"/>
  <c r="U342" i="4"/>
  <c r="EB342" i="4" s="1"/>
  <c r="U88" i="4"/>
  <c r="EB88" i="4" s="1"/>
  <c r="U184" i="4"/>
  <c r="EB184" i="4" s="1"/>
  <c r="U160" i="4"/>
  <c r="EB160" i="4" s="1"/>
  <c r="U86" i="4"/>
  <c r="EB86" i="4" s="1"/>
  <c r="U23" i="4"/>
  <c r="EB23" i="4" s="1"/>
  <c r="U320" i="4"/>
  <c r="EB320" i="4" s="1"/>
  <c r="U455" i="4"/>
  <c r="EB455" i="4" s="1"/>
  <c r="U292" i="4"/>
  <c r="EB292" i="4" s="1"/>
  <c r="U495" i="4"/>
  <c r="EB495" i="4" s="1"/>
  <c r="U276" i="4"/>
  <c r="EB276" i="4" s="1"/>
  <c r="U287" i="4"/>
  <c r="EB287" i="4" s="1"/>
  <c r="U165" i="4"/>
  <c r="EB165" i="4" s="1"/>
  <c r="U289" i="4"/>
  <c r="EB289" i="4" s="1"/>
  <c r="U482" i="4"/>
  <c r="EB482" i="4" s="1"/>
  <c r="U433" i="4"/>
  <c r="EB433" i="4" s="1"/>
  <c r="U339" i="4"/>
  <c r="EB339" i="4" s="1"/>
  <c r="U238" i="4"/>
  <c r="EB238" i="4" s="1"/>
  <c r="U51" i="4"/>
  <c r="EB51" i="4" s="1"/>
  <c r="U502" i="4"/>
  <c r="EB502" i="4" s="1"/>
  <c r="U59" i="4"/>
  <c r="EB59" i="4" s="1"/>
  <c r="U185" i="4"/>
  <c r="EB185" i="4" s="1"/>
  <c r="U157" i="4"/>
  <c r="EB157" i="4" s="1"/>
  <c r="U43" i="4"/>
  <c r="EB43" i="4" s="1"/>
  <c r="U133" i="4"/>
  <c r="EB133" i="4" s="1"/>
  <c r="U57" i="4"/>
  <c r="EB57" i="4" s="1"/>
  <c r="U110" i="4"/>
  <c r="EB110" i="4" s="1"/>
  <c r="U332" i="4"/>
  <c r="EB332" i="4" s="1"/>
  <c r="U285" i="4"/>
  <c r="EB285" i="4" s="1"/>
  <c r="U26" i="4"/>
  <c r="EB26" i="4" s="1"/>
  <c r="U281" i="4"/>
  <c r="EB281" i="4" s="1"/>
  <c r="U447" i="4"/>
  <c r="EB447" i="4" s="1"/>
  <c r="U80" i="4"/>
  <c r="EB80" i="4" s="1"/>
  <c r="U427" i="4"/>
  <c r="EB427" i="4" s="1"/>
  <c r="U91" i="4"/>
  <c r="EB91" i="4" s="1"/>
  <c r="U439" i="4"/>
  <c r="EB439" i="4" s="1"/>
  <c r="U443" i="4"/>
  <c r="EB443" i="4" s="1"/>
  <c r="U277" i="4"/>
  <c r="EB277" i="4" s="1"/>
  <c r="U463" i="4"/>
  <c r="EB463" i="4" s="1"/>
  <c r="U312" i="4"/>
  <c r="EB312" i="4" s="1"/>
  <c r="U244" i="4"/>
  <c r="EB244" i="4" s="1"/>
  <c r="U137" i="4"/>
  <c r="EB137" i="4" s="1"/>
  <c r="U140" i="4"/>
  <c r="EB140" i="4" s="1"/>
  <c r="U362" i="4"/>
  <c r="EB362" i="4" s="1"/>
  <c r="U10" i="4"/>
  <c r="EB10" i="4" s="1"/>
  <c r="U35" i="4"/>
  <c r="EB35" i="4" s="1"/>
  <c r="U237" i="4"/>
  <c r="EB237" i="4" s="1"/>
  <c r="U82" i="4"/>
  <c r="EB82" i="4" s="1"/>
  <c r="U107" i="4"/>
  <c r="EB107" i="4" s="1"/>
  <c r="U483" i="4"/>
  <c r="EB483" i="4" s="1"/>
  <c r="U352" i="4"/>
  <c r="EB352" i="4" s="1"/>
  <c r="U273" i="4"/>
  <c r="EB273" i="4" s="1"/>
  <c r="U299" i="4"/>
  <c r="EB299" i="4" s="1"/>
  <c r="U393" i="4"/>
  <c r="EB393" i="4" s="1"/>
  <c r="U453" i="4"/>
  <c r="EB453" i="4" s="1"/>
  <c r="U117" i="4"/>
  <c r="EB117" i="4" s="1"/>
  <c r="U108" i="4"/>
  <c r="EB108" i="4" s="1"/>
  <c r="U358" i="4"/>
  <c r="EB358" i="4" s="1"/>
  <c r="U254" i="4"/>
  <c r="EB254" i="4" s="1"/>
  <c r="U308" i="4"/>
  <c r="EB308" i="4" s="1"/>
  <c r="U253" i="4"/>
  <c r="EB253" i="4" s="1"/>
  <c r="U245" i="4"/>
  <c r="EB245" i="4" s="1"/>
  <c r="U146" i="4"/>
  <c r="EB146" i="4" s="1"/>
  <c r="U384" i="4"/>
  <c r="EB384" i="4" s="1"/>
  <c r="U284" i="4"/>
  <c r="EB284" i="4" s="1"/>
  <c r="U162" i="4"/>
  <c r="EB162" i="4" s="1"/>
  <c r="U264" i="4"/>
  <c r="EB264" i="4" s="1"/>
  <c r="U473" i="4"/>
  <c r="EB473" i="4" s="1"/>
  <c r="U127" i="4"/>
  <c r="EB127" i="4" s="1"/>
  <c r="U260" i="4"/>
  <c r="EB260" i="4" s="1"/>
  <c r="U234" i="4"/>
  <c r="EB234" i="4" s="1"/>
  <c r="U114" i="4"/>
  <c r="EB114" i="4" s="1"/>
  <c r="U58" i="4"/>
  <c r="EB58" i="4" s="1"/>
  <c r="U256" i="4"/>
  <c r="EB256" i="4" s="1"/>
  <c r="U210" i="4"/>
  <c r="EB210" i="4" s="1"/>
  <c r="U280" i="4"/>
  <c r="EB280" i="4" s="1"/>
  <c r="U386" i="4"/>
  <c r="EB386" i="4" s="1"/>
  <c r="U178" i="4"/>
  <c r="EB178" i="4" s="1"/>
  <c r="U212" i="4"/>
  <c r="EB212" i="4" s="1"/>
  <c r="U449" i="4"/>
  <c r="EB449" i="4" s="1"/>
  <c r="U32" i="4"/>
  <c r="EB32" i="4" s="1"/>
  <c r="U11" i="4"/>
  <c r="EB11" i="4" s="1"/>
  <c r="U411" i="4"/>
  <c r="EB411" i="4" s="1"/>
  <c r="U498" i="4"/>
  <c r="EB498" i="4" s="1"/>
  <c r="U230" i="4"/>
  <c r="EB230" i="4" s="1"/>
  <c r="U451" i="4"/>
  <c r="EB451" i="4" s="1"/>
  <c r="U5" i="4"/>
  <c r="EB5" i="4" s="1"/>
  <c r="U145" i="4"/>
  <c r="EB145" i="4" s="1"/>
  <c r="U380" i="4"/>
  <c r="EB380" i="4" s="1"/>
  <c r="U252" i="4"/>
  <c r="EB252" i="4" s="1"/>
  <c r="U24" i="4"/>
  <c r="EB24" i="4" s="1"/>
  <c r="U330" i="4"/>
  <c r="EB330" i="4" s="1"/>
  <c r="U268" i="4"/>
  <c r="EB268" i="4" s="1"/>
  <c r="U65" i="4"/>
  <c r="EB65" i="4" s="1"/>
  <c r="U480" i="4"/>
  <c r="EB480" i="4" s="1"/>
  <c r="U326" i="4"/>
  <c r="EB326" i="4" s="1"/>
  <c r="U225" i="4"/>
  <c r="EB225" i="4" s="1"/>
  <c r="U100" i="4"/>
  <c r="EB100" i="4" s="1"/>
  <c r="U50" i="4"/>
  <c r="EB50" i="4" s="1"/>
  <c r="U309" i="4"/>
  <c r="EB309" i="4" s="1"/>
  <c r="U129" i="4"/>
  <c r="EB129" i="4" s="1"/>
  <c r="U158" i="4"/>
  <c r="EB158" i="4" s="1"/>
  <c r="U249" i="4"/>
  <c r="EB249" i="4" s="1"/>
  <c r="U28" i="4"/>
  <c r="EB28" i="4" s="1"/>
  <c r="U415" i="4"/>
  <c r="EB415" i="4" s="1"/>
  <c r="U241" i="4"/>
  <c r="EB241" i="4" s="1"/>
  <c r="U6" i="4"/>
  <c r="EB6" i="4" s="1"/>
  <c r="U500" i="4"/>
  <c r="EB500" i="4" s="1"/>
  <c r="U469" i="4"/>
  <c r="EB469" i="4" s="1"/>
  <c r="U174" i="4"/>
  <c r="EB174" i="4" s="1"/>
  <c r="U130" i="4"/>
  <c r="EB130" i="4" s="1"/>
  <c r="U435" i="4"/>
  <c r="EB435" i="4" s="1"/>
  <c r="U291" i="4"/>
  <c r="EB291" i="4" s="1"/>
  <c r="U242" i="4"/>
  <c r="EB242" i="4" s="1"/>
  <c r="U141" i="4"/>
  <c r="EB141" i="4" s="1"/>
  <c r="U431" i="4"/>
  <c r="EB431" i="4" s="1"/>
  <c r="U62" i="4"/>
  <c r="EB62" i="4" s="1"/>
  <c r="U364" i="4"/>
  <c r="EB364" i="4" s="1"/>
  <c r="U94" i="4"/>
  <c r="EB94" i="4" s="1"/>
  <c r="U293" i="4"/>
  <c r="EB293" i="4" s="1"/>
  <c r="U479" i="4"/>
  <c r="EB479" i="4" s="1"/>
  <c r="U297" i="4"/>
  <c r="EB297" i="4" s="1"/>
  <c r="U338" i="4"/>
  <c r="EB338" i="4" s="1"/>
  <c r="U106" i="4"/>
  <c r="EB106" i="4" s="1"/>
  <c r="U18" i="4"/>
  <c r="EB18" i="4" s="1"/>
  <c r="U126" i="4"/>
  <c r="EB126" i="4" s="1"/>
  <c r="U173" i="4"/>
  <c r="EB173" i="4" s="1"/>
  <c r="U17" i="4"/>
  <c r="EB17" i="4" s="1"/>
  <c r="U232" i="4"/>
  <c r="EB232" i="4" s="1"/>
  <c r="U335" i="4"/>
  <c r="EB335" i="4" s="1"/>
  <c r="U177" i="4"/>
  <c r="EB177" i="4" s="1"/>
  <c r="U321" i="4"/>
  <c r="EB321" i="4" s="1"/>
  <c r="U61" i="4"/>
  <c r="EB61" i="4" s="1"/>
  <c r="U494" i="4"/>
  <c r="EB494" i="4" s="1"/>
  <c r="U496" i="4"/>
  <c r="EB496" i="4" s="1"/>
  <c r="U156" i="4"/>
  <c r="EB156" i="4" s="1"/>
  <c r="U395" i="4"/>
  <c r="EB395" i="4" s="1"/>
  <c r="U27" i="4"/>
  <c r="EB27" i="4" s="1"/>
  <c r="U459" i="4"/>
  <c r="EB459" i="4" s="1"/>
  <c r="U131" i="4"/>
  <c r="EB131" i="4" s="1"/>
  <c r="U176" i="4"/>
  <c r="EB176" i="4" s="1"/>
  <c r="U344" i="4"/>
  <c r="EB344" i="4" s="1"/>
  <c r="U305" i="4"/>
  <c r="EB305" i="4" s="1"/>
  <c r="U190" i="4"/>
  <c r="EB190" i="4" s="1"/>
  <c r="U153" i="4"/>
  <c r="EB153" i="4" s="1"/>
  <c r="U154" i="4"/>
  <c r="EB154" i="4" s="1"/>
  <c r="U423" i="4"/>
  <c r="EB423" i="4" s="1"/>
  <c r="U262" i="4"/>
  <c r="EB262" i="4" s="1"/>
  <c r="U152" i="4"/>
  <c r="EB152" i="4" s="1"/>
  <c r="U19" i="4"/>
  <c r="EB19" i="4" s="1"/>
  <c r="U69" i="4"/>
  <c r="EB69" i="4" s="1"/>
  <c r="U7" i="4"/>
  <c r="EB7" i="4" s="1"/>
  <c r="U246" i="4"/>
  <c r="EB246" i="4" s="1"/>
  <c r="U98" i="4"/>
  <c r="EB98" i="4" s="1"/>
  <c r="U53" i="4"/>
  <c r="EB53" i="4" s="1"/>
  <c r="U233" i="4"/>
  <c r="EB233" i="4" s="1"/>
  <c r="U46" i="4"/>
  <c r="EB46" i="4" s="1"/>
  <c r="U323" i="4"/>
  <c r="EB323" i="4" s="1"/>
  <c r="U416" i="4"/>
  <c r="EB416" i="4" s="1"/>
  <c r="U90" i="4"/>
  <c r="EB90" i="4" s="1"/>
  <c r="U63" i="4"/>
  <c r="EB63" i="4" s="1"/>
  <c r="U328" i="4"/>
  <c r="EB328" i="4" s="1"/>
  <c r="U437" i="4"/>
  <c r="EB437" i="4" s="1"/>
  <c r="U149" i="4"/>
  <c r="EB149" i="4" s="1"/>
  <c r="U331" i="4"/>
  <c r="EB331" i="4" s="1"/>
  <c r="U334" i="4"/>
  <c r="EB334" i="4" s="1"/>
  <c r="U166" i="4"/>
  <c r="EB166" i="4" s="1"/>
  <c r="U316" i="4"/>
  <c r="EB316" i="4" s="1"/>
  <c r="U301" i="4"/>
  <c r="EB301" i="4" s="1"/>
  <c r="U400" i="4"/>
  <c r="EB400" i="4" s="1"/>
  <c r="U412" i="4"/>
  <c r="EB412" i="4" s="1"/>
  <c r="U194" i="4"/>
  <c r="EB194" i="4" s="1"/>
  <c r="U78" i="4"/>
  <c r="EB78" i="4" s="1"/>
  <c r="U336" i="4"/>
  <c r="EB336" i="4" s="1"/>
  <c r="U148" i="4"/>
  <c r="EB148" i="4" s="1"/>
  <c r="U31" i="4"/>
  <c r="EB31" i="4" s="1"/>
  <c r="U404" i="4"/>
  <c r="EB404" i="4" s="1"/>
  <c r="U327" i="4"/>
  <c r="EB327" i="4" s="1"/>
  <c r="U396" i="4"/>
  <c r="EB396" i="4" s="1"/>
  <c r="U13" i="4"/>
  <c r="EB13" i="4" s="1"/>
  <c r="CC214" i="4" l="1"/>
  <c r="DW214" i="4"/>
  <c r="CC92" i="4"/>
  <c r="DW92" i="4"/>
  <c r="CC442" i="4"/>
  <c r="DW442" i="4"/>
  <c r="CC197" i="4"/>
  <c r="DW197" i="4"/>
  <c r="CC355" i="4"/>
  <c r="DW355" i="4"/>
  <c r="CC454" i="4"/>
  <c r="DW454" i="4"/>
  <c r="CC294" i="4"/>
  <c r="DW294" i="4"/>
  <c r="CC199" i="4"/>
  <c r="DW199" i="4"/>
  <c r="CC476" i="4"/>
  <c r="DW476" i="4"/>
  <c r="CC48" i="4"/>
  <c r="DW48" i="4"/>
  <c r="CC120" i="4"/>
  <c r="DW120" i="4"/>
  <c r="CC193" i="4"/>
  <c r="DW193" i="4"/>
  <c r="CC263" i="4"/>
  <c r="DW263" i="4"/>
  <c r="CC422" i="4"/>
  <c r="DW422" i="4"/>
  <c r="CC318" i="4"/>
  <c r="DW318" i="4"/>
  <c r="CC215" i="4"/>
  <c r="DW215" i="4"/>
  <c r="CC132" i="4"/>
  <c r="DW132" i="4"/>
  <c r="CC205" i="4"/>
  <c r="DW205" i="4"/>
  <c r="CC428" i="4"/>
  <c r="DW428" i="4"/>
  <c r="CC377" i="4"/>
  <c r="DW377" i="4"/>
  <c r="CC417" i="4"/>
  <c r="DW417" i="4"/>
  <c r="CC340" i="4"/>
  <c r="DW340" i="4"/>
  <c r="CC392" i="4"/>
  <c r="DW392" i="4"/>
  <c r="CC452" i="4"/>
  <c r="DW452" i="4"/>
  <c r="CC391" i="4"/>
  <c r="DW391" i="4"/>
  <c r="CC99" i="4"/>
  <c r="DW99" i="4"/>
  <c r="CC251" i="4"/>
  <c r="DW251" i="4"/>
  <c r="CC389" i="4"/>
  <c r="DW389" i="4"/>
  <c r="CC75" i="4"/>
  <c r="DW75" i="4"/>
  <c r="CC430" i="4"/>
  <c r="DW430" i="4"/>
  <c r="CC187" i="4"/>
  <c r="DW187" i="4"/>
  <c r="CC470" i="4"/>
  <c r="DW470" i="4"/>
  <c r="CC271" i="4"/>
  <c r="DW271" i="4"/>
  <c r="CC409" i="4"/>
  <c r="DW409" i="4"/>
  <c r="CC93" i="4"/>
  <c r="DW93" i="4"/>
  <c r="CC420" i="4"/>
  <c r="DW420" i="4"/>
  <c r="CC143" i="4"/>
  <c r="DW143" i="4"/>
  <c r="CC448" i="4"/>
  <c r="DW448" i="4"/>
  <c r="CC41" i="4"/>
  <c r="DW41" i="4"/>
  <c r="CC311" i="4"/>
  <c r="DW311" i="4"/>
  <c r="CC489" i="4"/>
  <c r="DW489" i="4"/>
  <c r="CC436" i="4"/>
  <c r="DW436" i="4"/>
  <c r="CC167" i="4"/>
  <c r="DW167" i="4"/>
  <c r="CC379" i="4"/>
  <c r="DW379" i="4"/>
  <c r="CC16" i="4"/>
  <c r="DW16" i="4"/>
  <c r="CC172" i="4"/>
  <c r="DW172" i="4"/>
  <c r="CC359" i="4"/>
  <c r="DW359" i="4"/>
  <c r="CC307" i="4"/>
  <c r="DW307" i="4"/>
  <c r="CC112" i="4"/>
  <c r="DW112" i="4"/>
  <c r="CC267" i="4"/>
  <c r="DW267" i="4"/>
  <c r="CC329" i="4"/>
  <c r="DW329" i="4"/>
  <c r="CC501" i="4"/>
  <c r="DW501" i="4"/>
  <c r="CC84" i="4"/>
  <c r="DW84" i="4"/>
  <c r="CC405" i="4"/>
  <c r="DW405" i="4"/>
  <c r="CC217" i="4"/>
  <c r="DW217" i="4"/>
  <c r="CC269" i="4"/>
  <c r="DW269" i="4"/>
  <c r="CC303" i="4"/>
  <c r="DW303" i="4"/>
  <c r="CC474" i="4"/>
  <c r="DW474" i="4"/>
  <c r="CC203" i="4"/>
  <c r="DW203" i="4"/>
  <c r="CC213" i="4"/>
  <c r="DW213" i="4"/>
  <c r="CC259" i="4"/>
  <c r="DW259" i="4"/>
  <c r="CC333" i="4"/>
  <c r="DW333" i="4"/>
  <c r="CC387" i="4"/>
  <c r="DW387" i="4"/>
  <c r="CC426" i="4"/>
  <c r="DW426" i="4"/>
  <c r="CC493" i="4"/>
  <c r="DW493" i="4"/>
  <c r="CC124" i="4"/>
  <c r="DW124" i="4"/>
  <c r="CC385" i="4"/>
  <c r="DW385" i="4"/>
  <c r="CC60" i="4"/>
  <c r="DW60" i="4"/>
  <c r="CC367" i="4"/>
  <c r="DW367" i="4"/>
  <c r="CC444" i="4"/>
  <c r="DW444" i="4"/>
  <c r="CC353" i="4"/>
  <c r="DW353" i="4"/>
  <c r="CC128" i="4"/>
  <c r="DW128" i="4"/>
  <c r="CC45" i="4"/>
  <c r="DW45" i="4"/>
  <c r="CC33" i="4"/>
  <c r="DW33" i="4"/>
  <c r="CC135" i="4"/>
  <c r="DW135" i="4"/>
  <c r="CC211" i="4"/>
  <c r="DW211" i="4"/>
  <c r="CC209" i="4"/>
  <c r="DW209" i="4"/>
  <c r="CC247" i="4"/>
  <c r="DW247" i="4"/>
  <c r="CC279" i="4"/>
  <c r="DW279" i="4"/>
  <c r="CC418" i="4"/>
  <c r="DW418" i="4"/>
  <c r="CC446" i="4"/>
  <c r="DW446" i="4"/>
  <c r="CC8" i="4"/>
  <c r="DW8" i="4"/>
  <c r="CC464" i="4"/>
  <c r="DW464" i="4"/>
  <c r="CC147" i="4"/>
  <c r="DW147" i="4"/>
  <c r="CC478" i="4"/>
  <c r="DW478" i="4"/>
  <c r="CC398" i="4"/>
  <c r="DW398" i="4"/>
  <c r="CC290" i="4"/>
  <c r="DW290" i="4"/>
  <c r="CC125" i="4"/>
  <c r="DW125" i="4"/>
  <c r="CC219" i="4"/>
  <c r="DW219" i="4"/>
  <c r="CC235" i="4"/>
  <c r="DW235" i="4"/>
  <c r="CC25" i="4"/>
  <c r="DW25" i="4"/>
  <c r="CC239" i="4"/>
  <c r="DW239" i="4"/>
  <c r="CC462" i="4"/>
  <c r="DW462" i="4"/>
  <c r="CC221" i="4"/>
  <c r="DW221" i="4"/>
  <c r="CC20" i="4"/>
  <c r="DW20" i="4"/>
  <c r="CC36" i="4"/>
  <c r="DW36" i="4"/>
  <c r="CC413" i="4"/>
  <c r="DW413" i="4"/>
  <c r="CC30" i="4"/>
  <c r="DW30" i="4"/>
  <c r="CC375" i="4"/>
  <c r="DW375" i="4"/>
  <c r="CC406" i="4"/>
  <c r="DW406" i="4"/>
  <c r="CC159" i="4"/>
  <c r="DW159" i="4"/>
  <c r="CC105" i="4"/>
  <c r="DW105" i="4"/>
  <c r="CC206" i="4"/>
  <c r="DW206" i="4"/>
  <c r="CC83" i="4"/>
  <c r="DW83" i="4"/>
  <c r="CC265" i="4"/>
  <c r="DW265" i="4"/>
  <c r="CC175" i="4"/>
  <c r="DW175" i="4"/>
  <c r="CC341" i="4"/>
  <c r="DW341" i="4"/>
  <c r="CC109" i="4"/>
  <c r="DW109" i="4"/>
  <c r="CC179" i="4"/>
  <c r="DW179" i="4"/>
  <c r="CC227" i="4"/>
  <c r="DW227" i="4"/>
  <c r="CC121" i="4"/>
  <c r="DW121" i="4"/>
  <c r="CC255" i="4"/>
  <c r="DW255" i="4"/>
  <c r="CC304" i="4"/>
  <c r="DW304" i="4"/>
  <c r="CC345" i="4"/>
  <c r="DW345" i="4"/>
  <c r="CC283" i="4"/>
  <c r="DW283" i="4"/>
  <c r="CC485" i="4"/>
  <c r="DW485" i="4"/>
  <c r="CC191" i="4"/>
  <c r="DW191" i="4"/>
  <c r="CC201" i="4"/>
  <c r="DW201" i="4"/>
  <c r="CC410" i="4"/>
  <c r="DW410" i="4"/>
  <c r="CC421" i="4"/>
  <c r="DW421" i="4"/>
  <c r="CC123" i="4"/>
  <c r="DW123" i="4"/>
  <c r="CC37" i="4"/>
  <c r="DW37" i="4"/>
  <c r="CC343" i="4"/>
  <c r="DW343" i="4"/>
  <c r="CC468" i="4"/>
  <c r="DW468" i="4"/>
  <c r="CC79" i="4"/>
  <c r="DW79" i="4"/>
  <c r="CC216" i="4"/>
  <c r="DW216" i="4"/>
  <c r="CC315" i="4"/>
  <c r="DW315" i="4"/>
  <c r="CC402" i="4"/>
  <c r="DW402" i="4"/>
  <c r="CC21" i="4"/>
  <c r="DW21" i="4"/>
  <c r="CC77" i="4"/>
  <c r="DW77" i="4"/>
  <c r="CC113" i="4"/>
  <c r="DW113" i="4"/>
  <c r="CC223" i="4"/>
  <c r="DW223" i="4"/>
  <c r="CC337" i="4"/>
  <c r="DW337" i="4"/>
  <c r="CC466" i="4"/>
  <c r="DW466" i="4"/>
  <c r="CC22" i="4"/>
  <c r="DW22" i="4"/>
  <c r="CC207" i="4"/>
  <c r="DW207" i="4"/>
  <c r="CC414" i="4"/>
  <c r="DW414" i="4"/>
  <c r="CC67" i="4"/>
  <c r="DW67" i="4"/>
  <c r="CC314" i="4"/>
  <c r="DW314" i="4"/>
  <c r="CC347" i="4"/>
  <c r="DW347" i="4"/>
  <c r="CC424" i="4"/>
  <c r="DW424" i="4"/>
  <c r="CC369" i="4"/>
  <c r="DW369" i="4"/>
  <c r="CC432" i="4"/>
  <c r="DW432" i="4"/>
  <c r="CC89" i="4"/>
  <c r="DW89" i="4"/>
  <c r="CC361" i="4"/>
  <c r="DW361" i="4"/>
  <c r="CC450" i="4"/>
  <c r="DW450" i="4"/>
  <c r="CC49" i="4"/>
  <c r="DW49" i="4"/>
  <c r="CC306" i="4"/>
  <c r="DW306" i="4"/>
  <c r="CC373" i="4"/>
  <c r="DW373" i="4"/>
  <c r="CC40" i="4"/>
  <c r="DW40" i="4"/>
  <c r="CC224" i="4"/>
  <c r="DW224" i="4"/>
  <c r="CC286" i="4"/>
  <c r="DW286" i="4"/>
  <c r="CC325" i="4"/>
  <c r="DW325" i="4"/>
  <c r="CC351" i="4"/>
  <c r="DW351" i="4"/>
  <c r="CC151" i="4"/>
  <c r="DW151" i="4"/>
  <c r="CC381" i="4"/>
  <c r="DW381" i="4"/>
  <c r="CC198" i="4"/>
  <c r="DW198" i="4"/>
  <c r="CC95" i="4"/>
  <c r="DW95" i="4"/>
  <c r="CC220" i="4"/>
  <c r="DW220" i="4"/>
  <c r="CC64" i="4"/>
  <c r="DW64" i="4"/>
  <c r="CC243" i="4"/>
  <c r="DW243" i="4"/>
  <c r="CC497" i="4"/>
  <c r="DW497" i="4"/>
  <c r="CC85" i="4"/>
  <c r="DW85" i="4"/>
  <c r="CC44" i="4"/>
  <c r="DW44" i="4"/>
  <c r="CC357" i="4"/>
  <c r="DW357" i="4"/>
  <c r="CC81" i="4"/>
  <c r="DW81" i="4"/>
  <c r="CC38" i="4"/>
  <c r="DW38" i="4"/>
  <c r="CC116" i="4"/>
  <c r="DW116" i="4"/>
  <c r="CC231" i="4"/>
  <c r="DW231" i="4"/>
  <c r="CC394" i="4"/>
  <c r="DW394" i="4"/>
  <c r="CC481" i="4"/>
  <c r="DW481" i="4"/>
  <c r="CC52" i="4"/>
  <c r="DW52" i="4"/>
  <c r="CC155" i="4"/>
  <c r="DW155" i="4"/>
  <c r="CC472" i="4"/>
  <c r="DW472" i="4"/>
  <c r="CC218" i="4"/>
  <c r="DW218" i="4"/>
  <c r="CC195" i="4"/>
  <c r="DW195" i="4"/>
  <c r="CC12" i="4"/>
  <c r="DW12" i="4"/>
  <c r="CC74" i="4"/>
  <c r="DW74" i="4"/>
  <c r="CC139" i="4"/>
  <c r="DW139" i="4"/>
  <c r="CC71" i="4"/>
  <c r="DW71" i="4"/>
  <c r="CC363" i="4"/>
  <c r="DW363" i="4"/>
  <c r="CC202" i="4"/>
  <c r="DW202" i="4"/>
  <c r="CC458" i="4"/>
  <c r="DW458" i="4"/>
  <c r="CC438" i="4"/>
  <c r="DW438" i="4"/>
  <c r="CC383" i="4"/>
  <c r="DW383" i="4"/>
  <c r="CC183" i="4"/>
  <c r="DW183" i="4"/>
  <c r="CC115" i="4"/>
  <c r="DW115" i="4"/>
  <c r="CC371" i="4"/>
  <c r="DW371" i="4"/>
  <c r="CC460" i="4"/>
  <c r="DW460" i="4"/>
  <c r="CC70" i="4"/>
  <c r="DW70" i="4"/>
  <c r="CC397" i="4"/>
  <c r="DW397" i="4"/>
  <c r="CC29" i="4"/>
  <c r="DW29" i="4"/>
  <c r="CC310" i="4"/>
  <c r="DW310" i="4"/>
  <c r="CC319" i="4"/>
  <c r="DW319" i="4"/>
  <c r="CC97" i="4"/>
  <c r="DW97" i="4"/>
  <c r="CC163" i="4"/>
  <c r="DW163" i="4"/>
  <c r="CC434" i="4"/>
  <c r="DW434" i="4"/>
  <c r="CC101" i="4"/>
  <c r="DW101" i="4"/>
  <c r="CC56" i="4"/>
  <c r="DW56" i="4"/>
  <c r="CC298" i="4"/>
  <c r="DW298" i="4"/>
  <c r="CC456" i="4"/>
  <c r="DW456" i="4"/>
  <c r="CC228" i="4"/>
  <c r="DW228" i="4"/>
  <c r="CC365" i="4"/>
  <c r="DW365" i="4"/>
  <c r="CC73" i="4"/>
  <c r="DW73" i="4"/>
  <c r="CC440" i="4"/>
  <c r="DW440" i="4"/>
  <c r="CC171" i="4"/>
  <c r="DW171" i="4"/>
  <c r="CC349" i="4"/>
  <c r="DW349" i="4"/>
  <c r="CC302" i="4"/>
  <c r="DW302" i="4"/>
  <c r="CC275" i="4"/>
  <c r="DW275" i="4"/>
  <c r="U147" i="4"/>
  <c r="EB147" i="4" s="1"/>
  <c r="U211" i="4"/>
  <c r="EB211" i="4" s="1"/>
  <c r="U279" i="4"/>
  <c r="EB279" i="4" s="1"/>
  <c r="CC4" i="4"/>
  <c r="DW4" i="4"/>
  <c r="U283" i="4"/>
  <c r="EB283" i="4" s="1"/>
  <c r="U25" i="4"/>
  <c r="EB25" i="4" s="1"/>
  <c r="U478" i="4"/>
  <c r="EB478" i="4" s="1"/>
  <c r="U159" i="4"/>
  <c r="EB159" i="4" s="1"/>
  <c r="U121" i="4"/>
  <c r="EB121" i="4" s="1"/>
  <c r="U83" i="4"/>
  <c r="EB83" i="4" s="1"/>
  <c r="U413" i="4"/>
  <c r="EB413" i="4" s="1"/>
  <c r="U468" i="4"/>
  <c r="EB468" i="4" s="1"/>
  <c r="U290" i="4"/>
  <c r="EB290" i="4" s="1"/>
  <c r="U375" i="4"/>
  <c r="EB375" i="4" s="1"/>
  <c r="U206" i="4"/>
  <c r="EB206" i="4" s="1"/>
  <c r="U221" i="4"/>
  <c r="EB221" i="4" s="1"/>
  <c r="U37" i="4"/>
  <c r="EB37" i="4" s="1"/>
  <c r="U466" i="4"/>
  <c r="EB466" i="4" s="1"/>
  <c r="U286" i="4"/>
  <c r="EB286" i="4" s="1"/>
  <c r="U432" i="4"/>
  <c r="EB432" i="4" s="1"/>
  <c r="U89" i="4"/>
  <c r="EB89" i="4" s="1"/>
  <c r="U414" i="4"/>
  <c r="EB414" i="4" s="1"/>
  <c r="U314" i="4"/>
  <c r="EB314" i="4" s="1"/>
  <c r="U462" i="4"/>
  <c r="EB462" i="4" s="1"/>
  <c r="U109" i="4"/>
  <c r="EB109" i="4" s="1"/>
  <c r="U20" i="4"/>
  <c r="EB20" i="4" s="1"/>
  <c r="U223" i="4"/>
  <c r="EB223" i="4" s="1"/>
  <c r="U265" i="4"/>
  <c r="EB265" i="4" s="1"/>
  <c r="U485" i="4"/>
  <c r="EB485" i="4" s="1"/>
  <c r="U306" i="4"/>
  <c r="EB306" i="4" s="1"/>
  <c r="U381" i="4"/>
  <c r="EB381" i="4" s="1"/>
  <c r="U304" i="4"/>
  <c r="EB304" i="4" s="1"/>
  <c r="U8" i="4"/>
  <c r="EB8" i="4" s="1"/>
  <c r="U216" i="4"/>
  <c r="EB216" i="4" s="1"/>
  <c r="U351" i="4"/>
  <c r="EB351" i="4" s="1"/>
  <c r="U387" i="4"/>
  <c r="EB387" i="4" s="1"/>
  <c r="U402" i="4"/>
  <c r="EB402" i="4" s="1"/>
  <c r="U201" i="4"/>
  <c r="EB201" i="4" s="1"/>
  <c r="U410" i="4"/>
  <c r="EB410" i="4" s="1"/>
  <c r="U239" i="4"/>
  <c r="EB239" i="4" s="1"/>
  <c r="U123" i="4"/>
  <c r="EB123" i="4" s="1"/>
  <c r="U341" i="4"/>
  <c r="EB341" i="4" s="1"/>
  <c r="U418" i="4"/>
  <c r="EB418" i="4" s="1"/>
  <c r="U49" i="4"/>
  <c r="EB49" i="4" s="1"/>
  <c r="U191" i="4"/>
  <c r="EB191" i="4" s="1"/>
  <c r="U343" i="4"/>
  <c r="EB343" i="4" s="1"/>
  <c r="U79" i="4"/>
  <c r="EB79" i="4" s="1"/>
  <c r="U227" i="4"/>
  <c r="EB227" i="4" s="1"/>
  <c r="U151" i="4"/>
  <c r="EB151" i="4" s="1"/>
  <c r="U235" i="4"/>
  <c r="EB235" i="4" s="1"/>
  <c r="U464" i="4"/>
  <c r="EB464" i="4" s="1"/>
  <c r="U105" i="4"/>
  <c r="EB105" i="4" s="1"/>
  <c r="U67" i="4"/>
  <c r="EB67" i="4" s="1"/>
  <c r="U373" i="4"/>
  <c r="EB373" i="4" s="1"/>
  <c r="U30" i="4"/>
  <c r="EB30" i="4" s="1"/>
  <c r="U21" i="4"/>
  <c r="EB21" i="4" s="1"/>
  <c r="U450" i="4"/>
  <c r="EB450" i="4" s="1"/>
  <c r="U36" i="4"/>
  <c r="EB36" i="4" s="1"/>
  <c r="U77" i="4"/>
  <c r="EB77" i="4" s="1"/>
  <c r="U219" i="4"/>
  <c r="EB219" i="4" s="1"/>
  <c r="U421" i="4"/>
  <c r="EB421" i="4" s="1"/>
  <c r="U124" i="4"/>
  <c r="EB124" i="4" s="1"/>
  <c r="U347" i="4"/>
  <c r="EB347" i="4" s="1"/>
  <c r="U446" i="4"/>
  <c r="EB446" i="4" s="1"/>
  <c r="U247" i="4"/>
  <c r="EB247" i="4" s="1"/>
  <c r="U22" i="4"/>
  <c r="EB22" i="4" s="1"/>
  <c r="U406" i="4"/>
  <c r="EB406" i="4" s="1"/>
  <c r="U125" i="4"/>
  <c r="EB125" i="4" s="1"/>
  <c r="U345" i="4"/>
  <c r="EB345" i="4" s="1"/>
  <c r="U337" i="4"/>
  <c r="EB337" i="4" s="1"/>
  <c r="U175" i="4"/>
  <c r="EB175" i="4" s="1"/>
  <c r="U40" i="4"/>
  <c r="EB40" i="4" s="1"/>
  <c r="U179" i="4"/>
  <c r="EB179" i="4" s="1"/>
  <c r="U361" i="4"/>
  <c r="EB361" i="4" s="1"/>
  <c r="U209" i="4"/>
  <c r="EB209" i="4" s="1"/>
  <c r="U398" i="4"/>
  <c r="EB398" i="4" s="1"/>
  <c r="U259" i="4"/>
  <c r="EB259" i="4" s="1"/>
  <c r="U349" i="4"/>
  <c r="EB349" i="4" s="1"/>
  <c r="U172" i="4"/>
  <c r="EB172" i="4" s="1"/>
  <c r="U303" i="4"/>
  <c r="EB303" i="4" s="1"/>
  <c r="U29" i="4"/>
  <c r="EB29" i="4" s="1"/>
  <c r="U310" i="4"/>
  <c r="EB310" i="4" s="1"/>
  <c r="U452" i="4"/>
  <c r="EB452" i="4" s="1"/>
  <c r="U73" i="4"/>
  <c r="EB73" i="4" s="1"/>
  <c r="U307" i="4"/>
  <c r="EB307" i="4" s="1"/>
  <c r="U75" i="4"/>
  <c r="EB75" i="4" s="1"/>
  <c r="U183" i="4"/>
  <c r="EB183" i="4" s="1"/>
  <c r="U440" i="4"/>
  <c r="EB440" i="4" s="1"/>
  <c r="U501" i="4"/>
  <c r="EB501" i="4" s="1"/>
  <c r="U365" i="4"/>
  <c r="EB365" i="4" s="1"/>
  <c r="U115" i="4"/>
  <c r="EB115" i="4" s="1"/>
  <c r="U74" i="4"/>
  <c r="EB74" i="4" s="1"/>
  <c r="U45" i="4"/>
  <c r="EB45" i="4" s="1"/>
  <c r="U203" i="4"/>
  <c r="EB203" i="4" s="1"/>
  <c r="U60" i="4"/>
  <c r="EB60" i="4" s="1"/>
  <c r="U444" i="4"/>
  <c r="EB444" i="4" s="1"/>
  <c r="U33" i="4"/>
  <c r="EB33" i="4" s="1"/>
  <c r="U367" i="4"/>
  <c r="EB367" i="4" s="1"/>
  <c r="U426" i="4"/>
  <c r="EB426" i="4" s="1"/>
  <c r="U385" i="4"/>
  <c r="EB385" i="4" s="1"/>
  <c r="U474" i="4"/>
  <c r="EB474" i="4" s="1"/>
  <c r="U128" i="4"/>
  <c r="EB128" i="4" s="1"/>
  <c r="U84" i="4"/>
  <c r="EB84" i="4" s="1"/>
  <c r="U213" i="4"/>
  <c r="EB213" i="4" s="1"/>
  <c r="U333" i="4"/>
  <c r="EB333" i="4" s="1"/>
  <c r="U353" i="4"/>
  <c r="EB353" i="4" s="1"/>
  <c r="U269" i="4"/>
  <c r="EB269" i="4" s="1"/>
  <c r="U405" i="4"/>
  <c r="EB405" i="4" s="1"/>
  <c r="U135" i="4"/>
  <c r="EB135" i="4" s="1"/>
  <c r="U217" i="4"/>
  <c r="EB217" i="4" s="1"/>
  <c r="U493" i="4"/>
  <c r="EB493" i="4" s="1"/>
  <c r="U458" i="4"/>
  <c r="EB458" i="4" s="1"/>
  <c r="U143" i="4"/>
  <c r="EB143" i="4" s="1"/>
  <c r="U377" i="4"/>
  <c r="EB377" i="4" s="1"/>
  <c r="U12" i="4"/>
  <c r="EB12" i="4" s="1"/>
  <c r="U489" i="4"/>
  <c r="EB489" i="4" s="1"/>
  <c r="U298" i="4"/>
  <c r="EB298" i="4" s="1"/>
  <c r="U93" i="4"/>
  <c r="EB93" i="4" s="1"/>
  <c r="U215" i="4"/>
  <c r="EB215" i="4" s="1"/>
  <c r="U41" i="4"/>
  <c r="EB41" i="4" s="1"/>
  <c r="U302" i="4"/>
  <c r="EB302" i="4" s="1"/>
  <c r="U251" i="4"/>
  <c r="EB251" i="4" s="1"/>
  <c r="U470" i="4"/>
  <c r="EB470" i="4" s="1"/>
  <c r="U48" i="4"/>
  <c r="EB48" i="4" s="1"/>
  <c r="U116" i="4"/>
  <c r="EB116" i="4" s="1"/>
  <c r="U193" i="4"/>
  <c r="EB193" i="4" s="1"/>
  <c r="U155" i="4"/>
  <c r="EB155" i="4" s="1"/>
  <c r="U198" i="4"/>
  <c r="EB198" i="4" s="1"/>
  <c r="U95" i="4"/>
  <c r="EB95" i="4" s="1"/>
  <c r="U428" i="4"/>
  <c r="EB428" i="4" s="1"/>
  <c r="U394" i="4"/>
  <c r="EB394" i="4" s="1"/>
  <c r="U231" i="4"/>
  <c r="EB231" i="4" s="1"/>
  <c r="U340" i="4"/>
  <c r="EB340" i="4" s="1"/>
  <c r="U383" i="4"/>
  <c r="EB383" i="4" s="1"/>
  <c r="U267" i="4"/>
  <c r="EB267" i="4" s="1"/>
  <c r="U391" i="4"/>
  <c r="EB391" i="4" s="1"/>
  <c r="U359" i="4"/>
  <c r="EB359" i="4" s="1"/>
  <c r="U132" i="4"/>
  <c r="EB132" i="4" s="1"/>
  <c r="U472" i="4"/>
  <c r="EB472" i="4" s="1"/>
  <c r="U430" i="4"/>
  <c r="EB430" i="4" s="1"/>
  <c r="U397" i="4"/>
  <c r="EB397" i="4" s="1"/>
  <c r="U99" i="4"/>
  <c r="EB99" i="4" s="1"/>
  <c r="U97" i="4"/>
  <c r="EB97" i="4" s="1"/>
  <c r="U460" i="4"/>
  <c r="EB460" i="4" s="1"/>
  <c r="U379" i="4"/>
  <c r="EB379" i="4" s="1"/>
  <c r="U481" i="4"/>
  <c r="EB481" i="4" s="1"/>
  <c r="U112" i="4"/>
  <c r="EB112" i="4" s="1"/>
  <c r="U52" i="4"/>
  <c r="EB52" i="4" s="1"/>
  <c r="U16" i="4"/>
  <c r="EB16" i="4" s="1"/>
  <c r="U420" i="4"/>
  <c r="EB420" i="4" s="1"/>
  <c r="U171" i="4"/>
  <c r="EB171" i="4" s="1"/>
  <c r="U228" i="4"/>
  <c r="EB228" i="4" s="1"/>
  <c r="U438" i="4"/>
  <c r="EB438" i="4" s="1"/>
  <c r="U436" i="4"/>
  <c r="EB436" i="4" s="1"/>
  <c r="U195" i="4"/>
  <c r="EB195" i="4" s="1"/>
  <c r="U363" i="4"/>
  <c r="EB363" i="4" s="1"/>
  <c r="U139" i="4"/>
  <c r="EB139" i="4" s="1"/>
  <c r="U71" i="4"/>
  <c r="EB71" i="4" s="1"/>
  <c r="U434" i="4"/>
  <c r="EB434" i="4" s="1"/>
  <c r="U271" i="4"/>
  <c r="EB271" i="4" s="1"/>
  <c r="U202" i="4"/>
  <c r="EB202" i="4" s="1"/>
  <c r="U311" i="4"/>
  <c r="EB311" i="4" s="1"/>
  <c r="U329" i="4"/>
  <c r="EB329" i="4" s="1"/>
  <c r="U417" i="4"/>
  <c r="EB417" i="4" s="1"/>
  <c r="U187" i="4"/>
  <c r="EB187" i="4" s="1"/>
  <c r="U371" i="4"/>
  <c r="EB371" i="4" s="1"/>
  <c r="U167" i="4"/>
  <c r="EB167" i="4" s="1"/>
  <c r="U205" i="4"/>
  <c r="EB205" i="4" s="1"/>
  <c r="U263" i="4"/>
  <c r="EB263" i="4" s="1"/>
  <c r="U101" i="4"/>
  <c r="EB101" i="4" s="1"/>
  <c r="U163" i="4"/>
  <c r="EB163" i="4" s="1"/>
  <c r="U409" i="4"/>
  <c r="EB409" i="4" s="1"/>
  <c r="U70" i="4"/>
  <c r="EB70" i="4" s="1"/>
  <c r="U319" i="4"/>
  <c r="EB319" i="4" s="1"/>
  <c r="U218" i="4"/>
  <c r="EB218" i="4" s="1"/>
  <c r="U318" i="4"/>
  <c r="EB318" i="4" s="1"/>
  <c r="U448" i="4"/>
  <c r="EB448" i="4" s="1"/>
  <c r="U56" i="4"/>
  <c r="EB56" i="4" s="1"/>
  <c r="U456" i="4"/>
  <c r="EB456" i="4" s="1"/>
  <c r="U422" i="4"/>
  <c r="EB422" i="4" s="1"/>
  <c r="U389" i="4"/>
  <c r="EB389" i="4" s="1"/>
  <c r="U392" i="4"/>
  <c r="EB392" i="4" s="1"/>
  <c r="U214" i="4"/>
  <c r="EB214" i="4" s="1"/>
  <c r="U243" i="4"/>
  <c r="EB243" i="4" s="1"/>
  <c r="CJ4" i="4"/>
  <c r="C27" i="5" s="1"/>
  <c r="U197" i="4"/>
  <c r="EB197" i="4" s="1"/>
  <c r="U355" i="4"/>
  <c r="EB355" i="4" s="1"/>
  <c r="U44" i="4"/>
  <c r="EB44" i="4" s="1"/>
  <c r="U476" i="4"/>
  <c r="EB476" i="4" s="1"/>
  <c r="U442" i="4"/>
  <c r="EB442" i="4" s="1"/>
  <c r="U81" i="4"/>
  <c r="EB81" i="4" s="1"/>
  <c r="U120" i="4"/>
  <c r="EB120" i="4" s="1"/>
  <c r="U275" i="4"/>
  <c r="EB275" i="4" s="1"/>
  <c r="U199" i="4"/>
  <c r="EB199" i="4" s="1"/>
  <c r="U220" i="4"/>
  <c r="EB220" i="4" s="1"/>
  <c r="U92" i="4"/>
  <c r="EB92" i="4" s="1"/>
  <c r="U38" i="4"/>
  <c r="EB38" i="4" s="1"/>
  <c r="U497" i="4"/>
  <c r="EB497" i="4" s="1"/>
  <c r="U294" i="4"/>
  <c r="EB294" i="4" s="1"/>
  <c r="U357" i="4"/>
  <c r="EB357" i="4" s="1"/>
  <c r="U64" i="4"/>
  <c r="EB64" i="4" s="1"/>
  <c r="U85" i="4"/>
  <c r="EB85" i="4" s="1"/>
  <c r="U454" i="4"/>
  <c r="EB454" i="4" s="1"/>
  <c r="U4" i="4"/>
  <c r="EB4" i="4" s="1"/>
  <c r="AJ11" i="4"/>
  <c r="EE4" i="4" l="1"/>
  <c r="A40" i="5" s="1"/>
  <c r="CE4" i="4"/>
  <c r="C21" i="5" s="1"/>
  <c r="DY4" i="4"/>
  <c r="A34" i="5" s="1"/>
</calcChain>
</file>

<file path=xl/sharedStrings.xml><?xml version="1.0" encoding="utf-8"?>
<sst xmlns="http://schemas.openxmlformats.org/spreadsheetml/2006/main" count="199" uniqueCount="122">
  <si>
    <t>Men Vs Woman</t>
  </si>
  <si>
    <t>Number of Each Profession</t>
  </si>
  <si>
    <t>Number of Person Per Area</t>
  </si>
  <si>
    <t>Average value of a car</t>
  </si>
  <si>
    <t>Number of persons with debts higher than X</t>
  </si>
  <si>
    <t>Number of Persons that having more than X% left on their mortgage</t>
  </si>
  <si>
    <t>Average Income Per Territory</t>
  </si>
  <si>
    <t>Average Income Per Sector</t>
  </si>
  <si>
    <t>% of people having higher debts than their yearly income</t>
  </si>
  <si>
    <t>Average age of people having more than X$ of net worth</t>
  </si>
  <si>
    <t>Column1</t>
  </si>
  <si>
    <t>Gender</t>
  </si>
  <si>
    <t>Age</t>
  </si>
  <si>
    <t>Column2</t>
  </si>
  <si>
    <t>Field of Work</t>
  </si>
  <si>
    <t>Column3</t>
  </si>
  <si>
    <t>Education</t>
  </si>
  <si>
    <t>No of Kids</t>
  </si>
  <si>
    <t>Cars Owned</t>
  </si>
  <si>
    <t>Income</t>
  </si>
  <si>
    <t>Column4</t>
  </si>
  <si>
    <t>Area</t>
  </si>
  <si>
    <t xml:space="preserve">Value of House </t>
  </si>
  <si>
    <t>Mortgage left</t>
  </si>
  <si>
    <t>Cars Value</t>
  </si>
  <si>
    <t>Left to Pay on cars</t>
  </si>
  <si>
    <t>Debts</t>
  </si>
  <si>
    <t>Investments</t>
  </si>
  <si>
    <t>Value of the Assets</t>
  </si>
  <si>
    <t>Value of Debts</t>
  </si>
  <si>
    <t>Net Worth of person ($)</t>
  </si>
  <si>
    <t>Man</t>
  </si>
  <si>
    <t>Woman</t>
  </si>
  <si>
    <t>Number of Man</t>
  </si>
  <si>
    <t>Number of Woman</t>
  </si>
  <si>
    <t>Average Age</t>
  </si>
  <si>
    <t>Teaching</t>
  </si>
  <si>
    <t>Health</t>
  </si>
  <si>
    <t>Agriculture</t>
  </si>
  <si>
    <t>Information Technology</t>
  </si>
  <si>
    <t>Construction</t>
  </si>
  <si>
    <t>General Work</t>
  </si>
  <si>
    <t>Number Teaching</t>
  </si>
  <si>
    <t>Number Health</t>
  </si>
  <si>
    <t>Number Agriculture</t>
  </si>
  <si>
    <t>Number IT</t>
  </si>
  <si>
    <t>Number Construction</t>
  </si>
  <si>
    <t>Number General Work</t>
  </si>
  <si>
    <t>New Delhi</t>
  </si>
  <si>
    <t>Gurgoan</t>
  </si>
  <si>
    <t>Noida</t>
  </si>
  <si>
    <t>Faridabad</t>
  </si>
  <si>
    <t>Pune</t>
  </si>
  <si>
    <t>Mumbai</t>
  </si>
  <si>
    <t>Hyderabad</t>
  </si>
  <si>
    <t>Chennai</t>
  </si>
  <si>
    <t>Goa</t>
  </si>
  <si>
    <t>Kochi</t>
  </si>
  <si>
    <t>Kolkata</t>
  </si>
  <si>
    <t>Number New Delhi</t>
  </si>
  <si>
    <t>Number Gurgoqn</t>
  </si>
  <si>
    <t>Number Noida</t>
  </si>
  <si>
    <t>Number Faridabad</t>
  </si>
  <si>
    <t>Number Pune</t>
  </si>
  <si>
    <t>Number Mumbai</t>
  </si>
  <si>
    <t>Number Hyderbad</t>
  </si>
  <si>
    <t>Number Chennai</t>
  </si>
  <si>
    <t>Number Goa</t>
  </si>
  <si>
    <t>Number Kochi</t>
  </si>
  <si>
    <t>Number Kolkata</t>
  </si>
  <si>
    <t>Average Income</t>
  </si>
  <si>
    <t xml:space="preserve">Car Value </t>
  </si>
  <si>
    <t>Average value of one car</t>
  </si>
  <si>
    <t>Debt Amount</t>
  </si>
  <si>
    <t>Percentage left to pay</t>
  </si>
  <si>
    <t>Having More Than 30%</t>
  </si>
  <si>
    <t>A.I. New Delhi</t>
  </si>
  <si>
    <t>A.I Gurgaon</t>
  </si>
  <si>
    <t>AI Noida</t>
  </si>
  <si>
    <t>AI Faridabad</t>
  </si>
  <si>
    <t>AI Pune</t>
  </si>
  <si>
    <t>AI Mumbai</t>
  </si>
  <si>
    <t>AI Hyderabad</t>
  </si>
  <si>
    <t>AI Chennai</t>
  </si>
  <si>
    <t>AI Goa</t>
  </si>
  <si>
    <t>AI Kochi</t>
  </si>
  <si>
    <t>AI Kolkata</t>
  </si>
  <si>
    <t>AI Teaching</t>
  </si>
  <si>
    <t>AI Health</t>
  </si>
  <si>
    <t>AI Agriculture</t>
  </si>
  <si>
    <t>AI Information Technology</t>
  </si>
  <si>
    <t>AI Construction</t>
  </si>
  <si>
    <t>AI General Work</t>
  </si>
  <si>
    <t>People having debts higher than their yearly income represent 1</t>
  </si>
  <si>
    <t>% of people having debts than their yearly income</t>
  </si>
  <si>
    <t>Those People ages having more than X$ of net worth</t>
  </si>
  <si>
    <t>X</t>
  </si>
  <si>
    <t>Average Age of people having more than X$ of net worth</t>
  </si>
  <si>
    <t>Area of Work</t>
  </si>
  <si>
    <t>High School</t>
  </si>
  <si>
    <t>College</t>
  </si>
  <si>
    <t>University</t>
  </si>
  <si>
    <t>Total Number</t>
  </si>
  <si>
    <t>% of Man</t>
  </si>
  <si>
    <t>Max Age</t>
  </si>
  <si>
    <t>Technical</t>
  </si>
  <si>
    <t>Other</t>
  </si>
  <si>
    <t>% of Woman</t>
  </si>
  <si>
    <t>AI = Average Income</t>
  </si>
  <si>
    <t>RAND()</t>
  </si>
  <si>
    <t>0,1</t>
  </si>
  <si>
    <t>We've hidden all unimportant or interfaces</t>
  </si>
  <si>
    <t>Number of men Vs number of women</t>
  </si>
  <si>
    <t>Number of persons in each profession</t>
  </si>
  <si>
    <t>Men</t>
  </si>
  <si>
    <t>Women</t>
  </si>
  <si>
    <t>IT</t>
  </si>
  <si>
    <t xml:space="preserve">Pune </t>
  </si>
  <si>
    <t>Number of persons having less than a certain amount on their mortgage</t>
  </si>
  <si>
    <t>% of people having higher debts than their income</t>
  </si>
  <si>
    <t>Average income per territory</t>
  </si>
  <si>
    <t>Average of people having more than X$ of net worth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</si>
</sst>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3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6" xfId="0" applyFont="1" applyBorder="1"/>
    <xf numFmtId="0" fontId="5" fillId="0" borderId="7" xfId="0" applyFont="1" applyBorder="1"/>
    <xf numFmtId="0" fontId="5" fillId="0" borderId="9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10" xfId="0" applyFont="1" applyBorder="1"/>
    <xf numFmtId="0" fontId="3" fillId="0" borderId="4" xfId="0" applyFont="1" applyBorder="1"/>
    <xf numFmtId="1" fontId="2" fillId="0" borderId="10" xfId="0" applyNumberFormat="1" applyFont="1" applyBorder="1"/>
    <xf numFmtId="0" fontId="2" fillId="0" borderId="0" xfId="0" applyFont="1" applyBorder="1"/>
    <xf numFmtId="0" fontId="2" fillId="0" borderId="0" xfId="0" applyFont="1" applyFill="1" applyBorder="1"/>
    <xf numFmtId="0" fontId="2" fillId="0" borderId="14" xfId="0" applyFont="1" applyBorder="1"/>
    <xf numFmtId="0" fontId="3" fillId="0" borderId="10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3" fillId="0" borderId="4" xfId="0" applyFont="1" applyFill="1" applyBorder="1"/>
    <xf numFmtId="0" fontId="3" fillId="0" borderId="0" xfId="0" applyFont="1" applyFill="1" applyBorder="1"/>
    <xf numFmtId="0" fontId="3" fillId="0" borderId="5" xfId="1" applyNumberFormat="1" applyFont="1" applyBorder="1"/>
    <xf numFmtId="0" fontId="2" fillId="0" borderId="5" xfId="0" applyFont="1" applyBorder="1"/>
    <xf numFmtId="0" fontId="3" fillId="0" borderId="6" xfId="0" applyFont="1" applyFill="1" applyBorder="1"/>
    <xf numFmtId="0" fontId="3" fillId="0" borderId="7" xfId="0" applyFont="1" applyFill="1" applyBorder="1"/>
    <xf numFmtId="0" fontId="5" fillId="0" borderId="2" xfId="0" applyFont="1" applyBorder="1"/>
    <xf numFmtId="0" fontId="5" fillId="0" borderId="3" xfId="0" applyFont="1" applyBorder="1"/>
    <xf numFmtId="0" fontId="5" fillId="0" borderId="5" xfId="0" applyFont="1" applyBorder="1"/>
    <xf numFmtId="0" fontId="4" fillId="0" borderId="0" xfId="0" applyFont="1" applyBorder="1" applyAlignment="1">
      <alignment horizontal="center"/>
    </xf>
    <xf numFmtId="0" fontId="5" fillId="0" borderId="0" xfId="0" applyFont="1" applyBorder="1"/>
    <xf numFmtId="0" fontId="5" fillId="0" borderId="11" xfId="0" applyFont="1" applyBorder="1"/>
    <xf numFmtId="0" fontId="5" fillId="0" borderId="12" xfId="0" applyFont="1" applyBorder="1"/>
    <xf numFmtId="0" fontId="5" fillId="0" borderId="13" xfId="0" applyFont="1" applyBorder="1"/>
    <xf numFmtId="0" fontId="2" fillId="0" borderId="12" xfId="0" applyFont="1" applyBorder="1"/>
    <xf numFmtId="0" fontId="2" fillId="0" borderId="13" xfId="0" applyFont="1" applyBorder="1"/>
    <xf numFmtId="0" fontId="2" fillId="0" borderId="12" xfId="0" applyFont="1" applyFill="1" applyBorder="1"/>
    <xf numFmtId="0" fontId="2" fillId="0" borderId="13" xfId="0" applyFont="1" applyFill="1" applyBorder="1"/>
    <xf numFmtId="0" fontId="5" fillId="0" borderId="1" xfId="0" applyFont="1" applyBorder="1"/>
    <xf numFmtId="9" fontId="3" fillId="0" borderId="4" xfId="1" applyFont="1" applyBorder="1"/>
    <xf numFmtId="9" fontId="3" fillId="0" borderId="6" xfId="1" applyFont="1" applyBorder="1"/>
    <xf numFmtId="0" fontId="5" fillId="0" borderId="15" xfId="0" applyFont="1" applyBorder="1"/>
    <xf numFmtId="0" fontId="5" fillId="0" borderId="16" xfId="0" applyFont="1" applyBorder="1"/>
    <xf numFmtId="9" fontId="5" fillId="0" borderId="16" xfId="0" applyNumberFormat="1" applyFont="1" applyBorder="1"/>
    <xf numFmtId="0" fontId="5" fillId="0" borderId="17" xfId="0" applyFont="1" applyBorder="1"/>
    <xf numFmtId="0" fontId="5" fillId="0" borderId="8" xfId="0" applyFont="1" applyBorder="1"/>
    <xf numFmtId="0" fontId="4" fillId="0" borderId="0" xfId="0" applyFont="1" applyBorder="1" applyAlignment="1"/>
    <xf numFmtId="9" fontId="3" fillId="0" borderId="5" xfId="1" applyFont="1" applyBorder="1"/>
    <xf numFmtId="0" fontId="6" fillId="0" borderId="4" xfId="0" applyFont="1" applyBorder="1"/>
    <xf numFmtId="1" fontId="3" fillId="0" borderId="5" xfId="0" applyNumberFormat="1" applyFont="1" applyBorder="1"/>
    <xf numFmtId="0" fontId="6" fillId="0" borderId="6" xfId="0" applyFont="1" applyBorder="1"/>
    <xf numFmtId="0" fontId="3" fillId="0" borderId="0" xfId="0" applyFont="1" applyBorder="1"/>
    <xf numFmtId="0" fontId="0" fillId="0" borderId="0" xfId="0" applyAlignment="1"/>
    <xf numFmtId="0" fontId="0" fillId="0" borderId="6" xfId="0" applyBorder="1"/>
    <xf numFmtId="0" fontId="0" fillId="0" borderId="8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7" xfId="0" applyBorder="1"/>
    <xf numFmtId="0" fontId="0" fillId="0" borderId="21" xfId="0" applyBorder="1" applyAlignment="1"/>
    <xf numFmtId="0" fontId="0" fillId="0" borderId="4" xfId="2" applyNumberFormat="1" applyFont="1" applyBorder="1" applyAlignment="1">
      <alignment wrapText="1"/>
    </xf>
    <xf numFmtId="0" fontId="6" fillId="0" borderId="4" xfId="2" applyNumberFormat="1" applyFont="1" applyBorder="1" applyAlignment="1"/>
    <xf numFmtId="0" fontId="6" fillId="0" borderId="6" xfId="2" applyNumberFormat="1" applyFont="1" applyBorder="1" applyAlignment="1"/>
    <xf numFmtId="0" fontId="7" fillId="0" borderId="1" xfId="0" applyFont="1" applyBorder="1"/>
    <xf numFmtId="0" fontId="7" fillId="0" borderId="13" xfId="0" applyFont="1" applyBorder="1"/>
    <xf numFmtId="0" fontId="5" fillId="0" borderId="0" xfId="0" applyFont="1" applyBorder="1" applyAlignment="1">
      <alignment horizontal="center"/>
    </xf>
    <xf numFmtId="0" fontId="7" fillId="0" borderId="0" xfId="0" applyFont="1"/>
    <xf numFmtId="0" fontId="7" fillId="0" borderId="0" xfId="0" applyFont="1" applyBorder="1" applyAlignment="1"/>
    <xf numFmtId="0" fontId="7" fillId="0" borderId="7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7" fillId="0" borderId="0" xfId="0" applyFont="1" applyAlignment="1">
      <alignment horizontal="center"/>
    </xf>
    <xf numFmtId="9" fontId="0" fillId="0" borderId="0" xfId="1" applyFont="1" applyAlignment="1"/>
    <xf numFmtId="0" fontId="0" fillId="0" borderId="4" xfId="2" applyNumberFormat="1" applyFont="1" applyBorder="1" applyAlignment="1">
      <alignment horizontal="center"/>
    </xf>
    <xf numFmtId="0" fontId="0" fillId="0" borderId="0" xfId="2" applyNumberFormat="1" applyFont="1" applyBorder="1" applyAlignment="1">
      <alignment horizontal="center"/>
    </xf>
    <xf numFmtId="0" fontId="0" fillId="0" borderId="5" xfId="2" applyNumberFormat="1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4" fillId="0" borderId="19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7" fillId="0" borderId="2" xfId="0" applyFont="1" applyBorder="1" applyAlignment="1">
      <alignment horizontal="center" wrapText="1"/>
    </xf>
    <xf numFmtId="0" fontId="7" fillId="0" borderId="21" xfId="0" applyFont="1" applyBorder="1" applyAlignment="1">
      <alignment horizontal="center" wrapText="1"/>
    </xf>
    <xf numFmtId="0" fontId="7" fillId="0" borderId="3" xfId="0" applyFont="1" applyBorder="1" applyAlignment="1">
      <alignment horizontal="center" wrapText="1"/>
    </xf>
    <xf numFmtId="0" fontId="7" fillId="0" borderId="6" xfId="0" applyFont="1" applyBorder="1" applyAlignment="1">
      <alignment horizontal="center" wrapText="1"/>
    </xf>
    <xf numFmtId="0" fontId="7" fillId="0" borderId="7" xfId="0" applyFont="1" applyBorder="1" applyAlignment="1">
      <alignment horizontal="center" wrapText="1"/>
    </xf>
    <xf numFmtId="0" fontId="7" fillId="0" borderId="8" xfId="0" applyFont="1" applyBorder="1" applyAlignment="1">
      <alignment horizontal="center" wrapText="1"/>
    </xf>
    <xf numFmtId="9" fontId="7" fillId="0" borderId="4" xfId="0" applyNumberFormat="1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1" fontId="7" fillId="0" borderId="4" xfId="0" applyNumberFormat="1" applyFont="1" applyBorder="1" applyAlignment="1">
      <alignment horizontal="center" wrapText="1"/>
    </xf>
    <xf numFmtId="0" fontId="7" fillId="0" borderId="0" xfId="0" applyFont="1" applyBorder="1" applyAlignment="1">
      <alignment horizontal="center" wrapText="1"/>
    </xf>
    <xf numFmtId="0" fontId="7" fillId="0" borderId="5" xfId="0" applyFont="1" applyBorder="1" applyAlignment="1">
      <alignment horizontal="center" wrapText="1"/>
    </xf>
    <xf numFmtId="0" fontId="7" fillId="0" borderId="4" xfId="0" applyFont="1" applyBorder="1" applyAlignment="1">
      <alignment horizontal="center" wrapText="1"/>
    </xf>
    <xf numFmtId="0" fontId="0" fillId="0" borderId="9" xfId="2" applyNumberFormat="1" applyFont="1" applyBorder="1" applyAlignment="1">
      <alignment horizontal="center"/>
    </xf>
    <xf numFmtId="0" fontId="0" fillId="0" borderId="10" xfId="2" applyNumberFormat="1" applyFont="1" applyBorder="1" applyAlignment="1">
      <alignment horizontal="center"/>
    </xf>
    <xf numFmtId="0" fontId="7" fillId="0" borderId="2" xfId="0" applyFont="1" applyBorder="1" applyAlignment="1">
      <alignment horizontal="center" vertical="center"/>
    </xf>
    <xf numFmtId="0" fontId="7" fillId="0" borderId="21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5" fillId="0" borderId="0" xfId="2" applyNumberFormat="1" applyFont="1" applyBorder="1" applyAlignment="1">
      <alignment horizontal="center"/>
    </xf>
    <xf numFmtId="0" fontId="5" fillId="0" borderId="7" xfId="2" applyNumberFormat="1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21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164" fontId="5" fillId="0" borderId="21" xfId="2" applyFont="1" applyBorder="1" applyAlignment="1">
      <alignment horizontal="center"/>
    </xf>
    <xf numFmtId="164" fontId="5" fillId="0" borderId="0" xfId="2" applyFont="1" applyBorder="1" applyAlignment="1">
      <alignment horizontal="center"/>
    </xf>
    <xf numFmtId="164" fontId="5" fillId="0" borderId="7" xfId="2" applyFont="1" applyBorder="1" applyAlignment="1">
      <alignment horizontal="center"/>
    </xf>
    <xf numFmtId="0" fontId="7" fillId="0" borderId="21" xfId="2" applyNumberFormat="1" applyFont="1" applyBorder="1" applyAlignment="1">
      <alignment horizontal="center" wrapText="1"/>
    </xf>
    <xf numFmtId="0" fontId="7" fillId="0" borderId="7" xfId="2" applyNumberFormat="1" applyFont="1" applyBorder="1" applyAlignment="1">
      <alignment horizontal="center" wrapText="1"/>
    </xf>
    <xf numFmtId="0" fontId="5" fillId="0" borderId="21" xfId="2" applyNumberFormat="1" applyFont="1" applyBorder="1" applyAlignment="1">
      <alignment horizontal="center" wrapText="1"/>
    </xf>
    <xf numFmtId="0" fontId="5" fillId="0" borderId="0" xfId="2" applyNumberFormat="1" applyFont="1" applyBorder="1" applyAlignment="1">
      <alignment horizontal="center" wrapText="1"/>
    </xf>
    <xf numFmtId="0" fontId="5" fillId="0" borderId="7" xfId="2" applyNumberFormat="1" applyFont="1" applyBorder="1" applyAlignment="1">
      <alignment horizontal="center" wrapText="1"/>
    </xf>
    <xf numFmtId="0" fontId="7" fillId="0" borderId="0" xfId="2" applyNumberFormat="1" applyFont="1" applyBorder="1" applyAlignment="1">
      <alignment horizontal="center" wrapText="1"/>
    </xf>
    <xf numFmtId="0" fontId="7" fillId="0" borderId="12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1" fontId="5" fillId="0" borderId="0" xfId="0" applyNumberFormat="1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3" fillId="0" borderId="0" xfId="0" applyFont="1" applyBorder="1" applyAlignment="1"/>
  </cellXfs>
  <cellStyles count="3">
    <cellStyle name="Currency" xfId="2" builtinId="4"/>
    <cellStyle name="Normal" xfId="0" builtinId="0"/>
    <cellStyle name="Percent" xfId="1" builtinId="5"/>
  </cellStyles>
  <dxfs count="23"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'DashBoard '!$A$4:$B$4</c:f>
              <c:numCache>
                <c:formatCode>General</c:formatCode>
                <c:ptCount val="2"/>
                <c:pt idx="0">
                  <c:v>255</c:v>
                </c:pt>
                <c:pt idx="1">
                  <c:v>244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DA-4367-850D-37010415FF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5024384"/>
        <c:axId val="2121066320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'DashBoard '!$A$5:$B$5</c15:sqref>
                        </c15:formulaRef>
                      </c:ext>
                    </c:extLst>
                    <c:numCache>
                      <c:formatCode>General</c:formatCode>
                      <c:ptCount val="2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44DA-4367-850D-37010415FFB4}"/>
                  </c:ext>
                </c:extLst>
              </c15:ser>
            </c15:filteredBarSeries>
          </c:ext>
        </c:extLst>
      </c:barChart>
      <c:catAx>
        <c:axId val="2125024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1066320"/>
        <c:crosses val="autoZero"/>
        <c:auto val="1"/>
        <c:lblAlgn val="ctr"/>
        <c:lblOffset val="100"/>
        <c:noMultiLvlLbl val="0"/>
      </c:catAx>
      <c:valAx>
        <c:axId val="212106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02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1"/>
                <c:order val="0"/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1-49BF-49E5-A091-C2E59ED38EC0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3-49BF-49E5-A091-C2E59ED38EC0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5-49BF-49E5-A091-C2E59ED38EC0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7-49BF-49E5-A091-C2E59ED38EC0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9-49BF-49E5-A091-C2E59ED38EC0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B-49BF-49E5-A091-C2E59ED38EC0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D-49BF-49E5-A091-C2E59ED38EC0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F-49BF-49E5-A091-C2E59ED38EC0}"/>
                    </c:ext>
                  </c:extLst>
                </c:dPt>
                <c:dPt>
                  <c:idx val="8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1-49BF-49E5-A091-C2E59ED38EC0}"/>
                    </c:ext>
                  </c:extLst>
                </c:dPt>
                <c:dPt>
                  <c:idx val="9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3-49BF-49E5-A091-C2E59ED38EC0}"/>
                    </c:ext>
                  </c:extLst>
                </c:dPt>
                <c:dPt>
                  <c:idx val="10"/>
                  <c:bubble3D val="0"/>
                  <c:spPr>
                    <a:solidFill>
                      <a:schemeClr val="accent5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5-49BF-49E5-A091-C2E59ED38EC0}"/>
                    </c:ext>
                  </c:extLst>
                </c:dPt>
                <c:dPt>
                  <c:idx val="11"/>
                  <c:bubble3D val="0"/>
                  <c:spPr>
                    <a:solidFill>
                      <a:schemeClr val="accent6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7-49BF-49E5-A091-C2E59ED38EC0}"/>
                    </c:ext>
                  </c:extLst>
                </c:dPt>
                <c:val>
                  <c:numRef>
                    <c:extLst>
                      <c:ext uri="{02D57815-91ED-43cb-92C2-25804820EDAC}">
                        <c15:formulaRef>
                          <c15:sqref>'DashBoard '!$F$5:$Q$5</c15:sqref>
                        </c15:formulaRef>
                      </c:ext>
                    </c:extLst>
                    <c:numCache>
                      <c:formatCode>General</c:formatCode>
                      <c:ptCount val="12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5BF6-42C7-A504-5035792DCEA6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'DashBoard '!$F$4:$Q$4</c:f>
              <c:numCache>
                <c:formatCode>General</c:formatCode>
                <c:ptCount val="12"/>
                <c:pt idx="0">
                  <c:v>97</c:v>
                </c:pt>
                <c:pt idx="2">
                  <c:v>78</c:v>
                </c:pt>
                <c:pt idx="4">
                  <c:v>82</c:v>
                </c:pt>
                <c:pt idx="6">
                  <c:v>72</c:v>
                </c:pt>
                <c:pt idx="8">
                  <c:v>75</c:v>
                </c:pt>
                <c:pt idx="10">
                  <c:v>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4B-4150-84DB-B2A527E6D92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3282240"/>
        <c:axId val="1923346704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spPr>
                  <a:solidFill>
                    <a:schemeClr val="accent2">
                      <a:alpha val="85000"/>
                    </a:schemeClr>
                  </a:solidFill>
                  <a:ln w="9525" cap="flat" cmpd="sng" algn="ctr">
                    <a:solidFill>
                      <a:schemeClr val="lt1">
                        <a:alpha val="50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uri="{02D57815-91ED-43cb-92C2-25804820EDAC}">
                        <c15:formulaRef>
                          <c15:sqref>'DashBoard '!$F$5:$Q$5</c15:sqref>
                        </c15:formulaRef>
                      </c:ext>
                    </c:extLst>
                    <c:numCache>
                      <c:formatCode>General</c:formatCode>
                      <c:ptCount val="12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5B4B-4150-84DB-B2A527E6D925}"/>
                  </c:ext>
                </c:extLst>
              </c15:ser>
            </c15:filteredBarSeries>
          </c:ext>
        </c:extLst>
      </c:barChart>
      <c:catAx>
        <c:axId val="193282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3346704"/>
        <c:crosses val="autoZero"/>
        <c:auto val="1"/>
        <c:lblAlgn val="ctr"/>
        <c:lblOffset val="100"/>
        <c:noMultiLvlLbl val="0"/>
      </c:catAx>
      <c:valAx>
        <c:axId val="192334670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3282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'DashBoard '!$Q$34:$V$34</c:f>
              <c:strCache>
                <c:ptCount val="6"/>
                <c:pt idx="0">
                  <c:v>Teaching</c:v>
                </c:pt>
                <c:pt idx="1">
                  <c:v>Health</c:v>
                </c:pt>
                <c:pt idx="2">
                  <c:v>Agriculture</c:v>
                </c:pt>
                <c:pt idx="3">
                  <c:v>IT</c:v>
                </c:pt>
                <c:pt idx="4">
                  <c:v>Construction</c:v>
                </c:pt>
                <c:pt idx="5">
                  <c:v>General Work</c:v>
                </c:pt>
              </c:strCache>
            </c:strRef>
          </c:cat>
          <c:val>
            <c:numRef>
              <c:f>'DashBoard '!$Q$35:$V$35</c:f>
              <c:numCache>
                <c:formatCode>General</c:formatCode>
                <c:ptCount val="6"/>
                <c:pt idx="0">
                  <c:v>52956.082474226801</c:v>
                </c:pt>
                <c:pt idx="1">
                  <c:v>57588.564102564102</c:v>
                </c:pt>
                <c:pt idx="2">
                  <c:v>55790.22891566265</c:v>
                </c:pt>
                <c:pt idx="3">
                  <c:v>56917.013888888891</c:v>
                </c:pt>
                <c:pt idx="4">
                  <c:v>55628.133333333331</c:v>
                </c:pt>
                <c:pt idx="5">
                  <c:v>54273.297872340423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0E-4393-877F-E490F9EBEA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3349728"/>
        <c:axId val="198710096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'DashBoard '!$Q$34:$V$34</c15:sqref>
                        </c15:formulaRef>
                      </c:ext>
                    </c:extLst>
                    <c:strCache>
                      <c:ptCount val="6"/>
                      <c:pt idx="0">
                        <c:v>Teaching</c:v>
                      </c:pt>
                      <c:pt idx="1">
                        <c:v>Health</c:v>
                      </c:pt>
                      <c:pt idx="2">
                        <c:v>Agriculture</c:v>
                      </c:pt>
                      <c:pt idx="3">
                        <c:v>IT</c:v>
                      </c:pt>
                      <c:pt idx="4">
                        <c:v>Construction</c:v>
                      </c:pt>
                      <c:pt idx="5">
                        <c:v>General Work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'DashBoard '!$Q$36:$V$36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960E-4393-877F-E490F9EBEAD7}"/>
                  </c:ext>
                </c:extLst>
              </c15:ser>
            </c15:filteredBarSeries>
          </c:ext>
        </c:extLst>
      </c:barChart>
      <c:catAx>
        <c:axId val="203349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710096"/>
        <c:crosses val="autoZero"/>
        <c:auto val="1"/>
        <c:lblAlgn val="ctr"/>
        <c:lblOffset val="100"/>
        <c:noMultiLvlLbl val="0"/>
      </c:catAx>
      <c:valAx>
        <c:axId val="19871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349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elete val="1"/>
          </c:dLbls>
          <c:cat>
            <c:strRef>
              <c:f>'DashBoard '!$E$34:$O$34</c:f>
              <c:strCache>
                <c:ptCount val="11"/>
                <c:pt idx="0">
                  <c:v>New Delhi</c:v>
                </c:pt>
                <c:pt idx="1">
                  <c:v>Gurgoan</c:v>
                </c:pt>
                <c:pt idx="2">
                  <c:v>Noida</c:v>
                </c:pt>
                <c:pt idx="3">
                  <c:v>Faridabad</c:v>
                </c:pt>
                <c:pt idx="4">
                  <c:v>Pune</c:v>
                </c:pt>
                <c:pt idx="5">
                  <c:v>Mumbai</c:v>
                </c:pt>
                <c:pt idx="6">
                  <c:v>Hyderabad</c:v>
                </c:pt>
                <c:pt idx="7">
                  <c:v>Chennai</c:v>
                </c:pt>
                <c:pt idx="8">
                  <c:v>Goa</c:v>
                </c:pt>
                <c:pt idx="9">
                  <c:v>Kochi</c:v>
                </c:pt>
                <c:pt idx="10">
                  <c:v>Kolkata</c:v>
                </c:pt>
              </c:strCache>
            </c:strRef>
          </c:cat>
          <c:val>
            <c:numRef>
              <c:f>'DashBoard '!$E$35:$O$35</c:f>
              <c:numCache>
                <c:formatCode>General</c:formatCode>
                <c:ptCount val="11"/>
                <c:pt idx="0">
                  <c:v>55701.128205128203</c:v>
                </c:pt>
                <c:pt idx="1">
                  <c:v>55781.156862745098</c:v>
                </c:pt>
                <c:pt idx="2">
                  <c:v>56361.943396226416</c:v>
                </c:pt>
                <c:pt idx="3">
                  <c:v>54617.028571428571</c:v>
                </c:pt>
                <c:pt idx="4">
                  <c:v>57062.954545454544</c:v>
                </c:pt>
                <c:pt idx="5">
                  <c:v>55267.102040816324</c:v>
                </c:pt>
                <c:pt idx="6">
                  <c:v>52703.545454545456</c:v>
                </c:pt>
                <c:pt idx="7">
                  <c:v>52191.727272727272</c:v>
                </c:pt>
                <c:pt idx="8">
                  <c:v>54728.625</c:v>
                </c:pt>
                <c:pt idx="9">
                  <c:v>57780.108695652176</c:v>
                </c:pt>
                <c:pt idx="10">
                  <c:v>56434.586956521736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1D-46B5-B1CE-4570C85FC23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47183488"/>
        <c:axId val="198247872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spPr>
                  <a:solidFill>
                    <a:schemeClr val="accent2">
                      <a:alpha val="85000"/>
                    </a:schemeClr>
                  </a:solidFill>
                  <a:ln w="9525" cap="flat" cmpd="sng" algn="ctr">
                    <a:solidFill>
                      <a:schemeClr val="lt1">
                        <a:alpha val="50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50000"/>
                                <a:lumOff val="5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'DashBoard '!$E$34:$O$34</c15:sqref>
                        </c15:formulaRef>
                      </c:ext>
                    </c:extLst>
                    <c:strCache>
                      <c:ptCount val="11"/>
                      <c:pt idx="0">
                        <c:v>New Delhi</c:v>
                      </c:pt>
                      <c:pt idx="1">
                        <c:v>Gurgoan</c:v>
                      </c:pt>
                      <c:pt idx="2">
                        <c:v>Noida</c:v>
                      </c:pt>
                      <c:pt idx="3">
                        <c:v>Faridabad</c:v>
                      </c:pt>
                      <c:pt idx="4">
                        <c:v>Pune</c:v>
                      </c:pt>
                      <c:pt idx="5">
                        <c:v>Mumbai</c:v>
                      </c:pt>
                      <c:pt idx="6">
                        <c:v>Hyderabad</c:v>
                      </c:pt>
                      <c:pt idx="7">
                        <c:v>Chennai</c:v>
                      </c:pt>
                      <c:pt idx="8">
                        <c:v>Goa</c:v>
                      </c:pt>
                      <c:pt idx="9">
                        <c:v>Kochi</c:v>
                      </c:pt>
                      <c:pt idx="10">
                        <c:v>Kolkata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'DashBoard '!$E$36:$O$36</c15:sqref>
                        </c15:formulaRef>
                      </c:ext>
                    </c:extLst>
                    <c:numCache>
                      <c:formatCode>General</c:formatCode>
                      <c:ptCount val="1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671D-46B5-B1CE-4570C85FC235}"/>
                  </c:ext>
                </c:extLst>
              </c15:ser>
            </c15:filteredBarSeries>
          </c:ext>
        </c:extLst>
      </c:barChart>
      <c:catAx>
        <c:axId val="14718348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247872"/>
        <c:crosses val="autoZero"/>
        <c:auto val="1"/>
        <c:lblAlgn val="ctr"/>
        <c:lblOffset val="100"/>
        <c:noMultiLvlLbl val="0"/>
      </c:catAx>
      <c:valAx>
        <c:axId val="198247872"/>
        <c:scaling>
          <c:orientation val="minMax"/>
        </c:scaling>
        <c:delete val="0"/>
        <c:axPos val="t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183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F36-477A-89A3-2618D0C4E63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F36-477A-89A3-2618D0C4E63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F36-477A-89A3-2618D0C4E63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F36-477A-89A3-2618D0C4E63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F36-477A-89A3-2618D0C4E63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FF36-477A-89A3-2618D0C4E63A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FF36-477A-89A3-2618D0C4E63A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FF36-477A-89A3-2618D0C4E63A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FF36-477A-89A3-2618D0C4E63A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FF36-477A-89A3-2618D0C4E63A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FF36-477A-89A3-2618D0C4E63A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FF36-477A-89A3-2618D0C4E63A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FF36-477A-89A3-2618D0C4E63A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FF36-477A-89A3-2618D0C4E63A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FF36-477A-89A3-2618D0C4E63A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FF36-477A-89A3-2618D0C4E63A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FF36-477A-89A3-2618D0C4E63A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FF36-477A-89A3-2618D0C4E63A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FF36-477A-89A3-2618D0C4E63A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FF36-477A-89A3-2618D0C4E63A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FF36-477A-89A3-2618D0C4E63A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FF36-477A-89A3-2618D0C4E63A}"/>
              </c:ext>
            </c:extLst>
          </c:dPt>
          <c:cat>
            <c:strRef>
              <c:f>'DashBoard '!$R$3:$AM$3</c:f>
              <c:strCache>
                <c:ptCount val="21"/>
                <c:pt idx="0">
                  <c:v>New Delhi</c:v>
                </c:pt>
                <c:pt idx="2">
                  <c:v>Gurgoan</c:v>
                </c:pt>
                <c:pt idx="4">
                  <c:v>Noida</c:v>
                </c:pt>
                <c:pt idx="6">
                  <c:v>Faridabad</c:v>
                </c:pt>
                <c:pt idx="8">
                  <c:v>Pune </c:v>
                </c:pt>
                <c:pt idx="10">
                  <c:v>Mumbai</c:v>
                </c:pt>
                <c:pt idx="12">
                  <c:v>Hyderabad</c:v>
                </c:pt>
                <c:pt idx="14">
                  <c:v>Chennai</c:v>
                </c:pt>
                <c:pt idx="16">
                  <c:v>Goa</c:v>
                </c:pt>
                <c:pt idx="18">
                  <c:v>Kochi</c:v>
                </c:pt>
                <c:pt idx="20">
                  <c:v>Kolkata</c:v>
                </c:pt>
              </c:strCache>
            </c:strRef>
          </c:cat>
          <c:val>
            <c:numRef>
              <c:f>'DashBoard '!$R$4:$AM$4</c:f>
              <c:numCache>
                <c:formatCode>General</c:formatCode>
                <c:ptCount val="22"/>
                <c:pt idx="0">
                  <c:v>38</c:v>
                </c:pt>
                <c:pt idx="2">
                  <c:v>51</c:v>
                </c:pt>
                <c:pt idx="4">
                  <c:v>53</c:v>
                </c:pt>
                <c:pt idx="6">
                  <c:v>35</c:v>
                </c:pt>
                <c:pt idx="8">
                  <c:v>44</c:v>
                </c:pt>
                <c:pt idx="10">
                  <c:v>49</c:v>
                </c:pt>
                <c:pt idx="12">
                  <c:v>44</c:v>
                </c:pt>
                <c:pt idx="14">
                  <c:v>44</c:v>
                </c:pt>
                <c:pt idx="16">
                  <c:v>48</c:v>
                </c:pt>
                <c:pt idx="18">
                  <c:v>46</c:v>
                </c:pt>
                <c:pt idx="20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27-423C-B3EF-5B4D09E66F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1"/>
                <c:order val="1"/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D-FF36-477A-89A3-2618D0C4E63A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F-FF36-477A-89A3-2618D0C4E63A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31-FF36-477A-89A3-2618D0C4E63A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33-FF36-477A-89A3-2618D0C4E63A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35-FF36-477A-89A3-2618D0C4E63A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37-FF36-477A-89A3-2618D0C4E63A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39-FF36-477A-89A3-2618D0C4E63A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3B-FF36-477A-89A3-2618D0C4E63A}"/>
                    </c:ext>
                  </c:extLst>
                </c:dPt>
                <c:dPt>
                  <c:idx val="8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3D-FF36-477A-89A3-2618D0C4E63A}"/>
                    </c:ext>
                  </c:extLst>
                </c:dPt>
                <c:dPt>
                  <c:idx val="9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3F-FF36-477A-89A3-2618D0C4E63A}"/>
                    </c:ext>
                  </c:extLst>
                </c:dPt>
                <c:dPt>
                  <c:idx val="10"/>
                  <c:bubble3D val="0"/>
                  <c:spPr>
                    <a:solidFill>
                      <a:schemeClr val="accent5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41-FF36-477A-89A3-2618D0C4E63A}"/>
                    </c:ext>
                  </c:extLst>
                </c:dPt>
                <c:dPt>
                  <c:idx val="11"/>
                  <c:bubble3D val="0"/>
                  <c:spPr>
                    <a:solidFill>
                      <a:schemeClr val="accent6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43-FF36-477A-89A3-2618D0C4E63A}"/>
                    </c:ext>
                  </c:extLst>
                </c:dPt>
                <c:dPt>
                  <c:idx val="12"/>
                  <c:bubble3D val="0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45-FF36-477A-89A3-2618D0C4E63A}"/>
                    </c:ext>
                  </c:extLst>
                </c:dPt>
                <c:dPt>
                  <c:idx val="13"/>
                  <c:bubble3D val="0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47-FF36-477A-89A3-2618D0C4E63A}"/>
                    </c:ext>
                  </c:extLst>
                </c:dPt>
                <c:dPt>
                  <c:idx val="14"/>
                  <c:bubble3D val="0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49-FF36-477A-89A3-2618D0C4E63A}"/>
                    </c:ext>
                  </c:extLst>
                </c:dPt>
                <c:dPt>
                  <c:idx val="15"/>
                  <c:bubble3D val="0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4B-FF36-477A-89A3-2618D0C4E63A}"/>
                    </c:ext>
                  </c:extLst>
                </c:dPt>
                <c:dPt>
                  <c:idx val="16"/>
                  <c:bubble3D val="0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4D-FF36-477A-89A3-2618D0C4E63A}"/>
                    </c:ext>
                  </c:extLst>
                </c:dPt>
                <c:dPt>
                  <c:idx val="17"/>
                  <c:bubble3D val="0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4F-FF36-477A-89A3-2618D0C4E63A}"/>
                    </c:ext>
                  </c:extLst>
                </c:dPt>
                <c:dPt>
                  <c:idx val="18"/>
                  <c:bubble3D val="0"/>
                  <c:spPr>
                    <a:solidFill>
                      <a:schemeClr val="accent1">
                        <a:lumMod val="8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51-FF36-477A-89A3-2618D0C4E63A}"/>
                    </c:ext>
                  </c:extLst>
                </c:dPt>
                <c:dPt>
                  <c:idx val="19"/>
                  <c:bubble3D val="0"/>
                  <c:spPr>
                    <a:solidFill>
                      <a:schemeClr val="accent2">
                        <a:lumMod val="8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53-FF36-477A-89A3-2618D0C4E63A}"/>
                    </c:ext>
                  </c:extLst>
                </c:dPt>
                <c:dPt>
                  <c:idx val="20"/>
                  <c:bubble3D val="0"/>
                  <c:spPr>
                    <a:solidFill>
                      <a:schemeClr val="accent3">
                        <a:lumMod val="8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55-FF36-477A-89A3-2618D0C4E63A}"/>
                    </c:ext>
                  </c:extLst>
                </c:dPt>
                <c:dPt>
                  <c:idx val="21"/>
                  <c:bubble3D val="0"/>
                  <c:spPr>
                    <a:solidFill>
                      <a:schemeClr val="accent4">
                        <a:lumMod val="8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57-FF36-477A-89A3-2618D0C4E63A}"/>
                    </c:ext>
                  </c:extLst>
                </c:dPt>
                <c:cat>
                  <c:strRef>
                    <c:extLst>
                      <c:ext uri="{02D57815-91ED-43cb-92C2-25804820EDAC}">
                        <c15:formulaRef>
                          <c15:sqref>'DashBoard '!$R$3:$AM$3</c15:sqref>
                        </c15:formulaRef>
                      </c:ext>
                    </c:extLst>
                    <c:strCache>
                      <c:ptCount val="21"/>
                      <c:pt idx="0">
                        <c:v>New Delhi</c:v>
                      </c:pt>
                      <c:pt idx="2">
                        <c:v>Gurgoan</c:v>
                      </c:pt>
                      <c:pt idx="4">
                        <c:v>Noida</c:v>
                      </c:pt>
                      <c:pt idx="6">
                        <c:v>Faridabad</c:v>
                      </c:pt>
                      <c:pt idx="8">
                        <c:v>Pune </c:v>
                      </c:pt>
                      <c:pt idx="10">
                        <c:v>Mumbai</c:v>
                      </c:pt>
                      <c:pt idx="12">
                        <c:v>Hyderabad</c:v>
                      </c:pt>
                      <c:pt idx="14">
                        <c:v>Chennai</c:v>
                      </c:pt>
                      <c:pt idx="16">
                        <c:v>Goa</c:v>
                      </c:pt>
                      <c:pt idx="18">
                        <c:v>Kochi</c:v>
                      </c:pt>
                      <c:pt idx="20">
                        <c:v>Kolkata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'DashBoard '!$R$5:$AM$5</c15:sqref>
                        </c15:formulaRef>
                      </c:ext>
                    </c:extLst>
                    <c:numCache>
                      <c:formatCode>General</c:formatCode>
                      <c:ptCount val="22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CA27-423C-B3EF-5B4D09E66F54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19050</xdr:rowOff>
    </xdr:from>
    <xdr:to>
      <xdr:col>1</xdr:col>
      <xdr:colOff>1276351</xdr:colOff>
      <xdr:row>28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716DB4-7DAD-4770-9B6D-C19C0BEF90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9526</xdr:colOff>
      <xdr:row>5</xdr:row>
      <xdr:rowOff>28575</xdr:rowOff>
    </xdr:from>
    <xdr:to>
      <xdr:col>16</xdr:col>
      <xdr:colOff>590550</xdr:colOff>
      <xdr:row>28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9BD6107-08EF-4E78-9723-A807263511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28573</xdr:colOff>
      <xdr:row>5</xdr:row>
      <xdr:rowOff>28574</xdr:rowOff>
    </xdr:from>
    <xdr:to>
      <xdr:col>16</xdr:col>
      <xdr:colOff>761999</xdr:colOff>
      <xdr:row>28</xdr:row>
      <xdr:rowOff>171449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330A5B4-DF8A-48D9-A1CC-B472E5A89B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38100</xdr:colOff>
      <xdr:row>37</xdr:row>
      <xdr:rowOff>38099</xdr:rowOff>
    </xdr:from>
    <xdr:to>
      <xdr:col>21</xdr:col>
      <xdr:colOff>876300</xdr:colOff>
      <xdr:row>52</xdr:row>
      <xdr:rowOff>161924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EC3DC3A-C7CF-490D-B5EE-EB7EFB0968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33618</xdr:colOff>
      <xdr:row>36</xdr:row>
      <xdr:rowOff>44823</xdr:rowOff>
    </xdr:from>
    <xdr:to>
      <xdr:col>14</xdr:col>
      <xdr:colOff>739588</xdr:colOff>
      <xdr:row>52</xdr:row>
      <xdr:rowOff>171449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2D57111-02D4-4EA4-A0E9-C77B482AD3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33618</xdr:colOff>
      <xdr:row>5</xdr:row>
      <xdr:rowOff>33617</xdr:rowOff>
    </xdr:from>
    <xdr:to>
      <xdr:col>38</xdr:col>
      <xdr:colOff>571500</xdr:colOff>
      <xdr:row>28</xdr:row>
      <xdr:rowOff>168089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B1FF2E4-118B-417C-9F6E-22CB4A0A31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D44E946-F969-4338-95D8-F04EA8706458}" name="Table1" displayName="Table1" ref="A3:U502" totalsRowShown="0" headerRowDxfId="22" dataDxfId="21">
  <autoFilter ref="A3:U502" xr:uid="{B03DBB73-C339-4910-AA54-25E1CD717329}"/>
  <tableColumns count="21">
    <tableColumn id="1" xr3:uid="{46D89857-00FD-45AE-B959-0FB157988CDF}" name="Column1" dataDxfId="20">
      <calculatedColumnFormula>RANDBETWEEN(1,2)</calculatedColumnFormula>
    </tableColumn>
    <tableColumn id="2" xr3:uid="{7FE41736-5E6F-47A8-88A9-7F79CBC4BE66}" name="Gender" dataDxfId="19">
      <calculatedColumnFormula>IF(A4=1,"Man","Woman")</calculatedColumnFormula>
    </tableColumn>
    <tableColumn id="3" xr3:uid="{5A790ACB-6D59-4FCB-9E65-A891B8EFFD17}" name="Age" dataDxfId="18">
      <calculatedColumnFormula>RANDBETWEEN(25,45)</calculatedColumnFormula>
    </tableColumn>
    <tableColumn id="4" xr3:uid="{7CF63C8D-79B3-4D55-8020-6E3ADE00C9D2}" name="Column2" dataDxfId="17">
      <calculatedColumnFormula>RANDBETWEEN(1,6)</calculatedColumnFormula>
    </tableColumn>
    <tableColumn id="5" xr3:uid="{8C8C9072-5B45-4739-9539-E3FC7896C027}" name="Field of Work" dataDxfId="16">
      <calculatedColumnFormula>VLOOKUP(D4,$Y$5:$Z$10,2)</calculatedColumnFormula>
    </tableColumn>
    <tableColumn id="6" xr3:uid="{5414986A-3FEC-48D4-B938-2A04F49BD14D}" name="Column3" dataDxfId="15">
      <calculatedColumnFormula>RANDBETWEEN(1,5)</calculatedColumnFormula>
    </tableColumn>
    <tableColumn id="7" xr3:uid="{FE1E22FC-DDA9-4329-BA80-85BC628D6FA5}" name="Education" dataDxfId="14">
      <calculatedColumnFormula>VLOOKUP(F4,$AA$5:$AB$9,2)</calculatedColumnFormula>
    </tableColumn>
    <tableColumn id="8" xr3:uid="{A9C09F38-AFC7-48EC-857A-E716605BEFED}" name="No of Kids" dataDxfId="13">
      <calculatedColumnFormula>RANDBETWEEN(0,4)</calculatedColumnFormula>
    </tableColumn>
    <tableColumn id="9" xr3:uid="{86CBACF7-0F8C-4A34-80AD-BB8F30EF9E26}" name="Cars Owned" dataDxfId="12">
      <calculatedColumnFormula>RANDBETWEEN(1,3)</calculatedColumnFormula>
    </tableColumn>
    <tableColumn id="10" xr3:uid="{98575FC2-8001-4D90-8C49-B1E0F72EDB76}" name="Income" dataDxfId="11">
      <calculatedColumnFormula>RANDBETWEEN(25000,90000)</calculatedColumnFormula>
    </tableColumn>
    <tableColumn id="11" xr3:uid="{75E808D7-82C8-4BD7-887C-584EB66FF96E}" name="Column4" dataDxfId="10">
      <calculatedColumnFormula>RANDBETWEEN(1,11)</calculatedColumnFormula>
    </tableColumn>
    <tableColumn id="12" xr3:uid="{E94DB472-8CE5-4C76-9FA8-B383722CEE79}" name="Area" dataDxfId="9">
      <calculatedColumnFormula>VLOOKUP(K4,$AD$5:$AE$15,2)</calculatedColumnFormula>
    </tableColumn>
    <tableColumn id="13" xr3:uid="{7E4E68DC-9679-45D0-8494-F6D018572AED}" name="Value of House " dataDxfId="8">
      <calculatedColumnFormula>J4*RANDBETWEEN(3,6)</calculatedColumnFormula>
    </tableColumn>
    <tableColumn id="14" xr3:uid="{71910F61-FE52-49C3-BABC-449FF6180178}" name="Mortgage left" dataDxfId="7">
      <calculatedColumnFormula>RAND()*M4</calculatedColumnFormula>
    </tableColumn>
    <tableColumn id="15" xr3:uid="{38C5C9CB-B275-445D-BC62-1323874480AE}" name="Cars Value" dataDxfId="6">
      <calculatedColumnFormula>I4*RAND()*J4</calculatedColumnFormula>
    </tableColumn>
    <tableColumn id="16" xr3:uid="{E9EC7C35-844F-4951-B6CF-332F96D6AD8E}" name="Left to Pay on cars" dataDxfId="5">
      <calculatedColumnFormula>RANDBETWEEN(0,O4)</calculatedColumnFormula>
    </tableColumn>
    <tableColumn id="17" xr3:uid="{E93EA51C-249D-4E74-B1D5-7199AE825E4C}" name="Debts" dataDxfId="4">
      <calculatedColumnFormula>RAND()*J4*2</calculatedColumnFormula>
    </tableColumn>
    <tableColumn id="18" xr3:uid="{01FB8298-BAFD-4DAC-A1E1-7972B38908CC}" name="Investments" dataDxfId="3">
      <calculatedColumnFormula>RAND()*J4*1.5</calculatedColumnFormula>
    </tableColumn>
    <tableColumn id="19" xr3:uid="{5B7C2FF6-EA19-4973-84DC-C7147A23B566}" name="Value of the Assets" dataDxfId="2">
      <calculatedColumnFormula>M4+O4+R4</calculatedColumnFormula>
    </tableColumn>
    <tableColumn id="20" xr3:uid="{0F36F7F9-2381-430A-AB46-BB9E97D4005F}" name="Value of Debts" dataDxfId="1">
      <calculatedColumnFormula>N4+P4+Q4</calculatedColumnFormula>
    </tableColumn>
    <tableColumn id="21" xr3:uid="{C82B2404-5537-48C9-AEB1-ED82BDFD3143}" name="Net Worth of person ($)" dataDxfId="0">
      <calculatedColumnFormula>S4-T4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9237A-518C-4558-B847-7D18AB34E43C}">
  <dimension ref="A1:XFB502"/>
  <sheetViews>
    <sheetView tabSelected="1" topLeftCell="B1" zoomScale="69" zoomScaleNormal="69" workbookViewId="0">
      <selection activeCell="B1" sqref="B1"/>
    </sheetView>
  </sheetViews>
  <sheetFormatPr defaultRowHeight="15.75"/>
  <cols>
    <col min="1" max="1" width="0" style="1" hidden="1" customWidth="1"/>
    <col min="2" max="2" width="12.140625" style="1" bestFit="1" customWidth="1"/>
    <col min="3" max="3" width="8.140625" style="1" bestFit="1" customWidth="1"/>
    <col min="4" max="4" width="13.7109375" style="1" bestFit="1" customWidth="1"/>
    <col min="5" max="5" width="23.28515625" style="1" bestFit="1" customWidth="1"/>
    <col min="6" max="6" width="13.7109375" style="1" bestFit="1" customWidth="1"/>
    <col min="7" max="7" width="14.85546875" style="1" bestFit="1" customWidth="1"/>
    <col min="8" max="8" width="15.140625" style="1" bestFit="1" customWidth="1"/>
    <col min="9" max="9" width="17.28515625" style="1" bestFit="1" customWidth="1"/>
    <col min="10" max="10" width="12" style="1" bestFit="1" customWidth="1"/>
    <col min="11" max="11" width="13.7109375" style="1" bestFit="1" customWidth="1"/>
    <col min="12" max="12" width="11.140625" style="1" bestFit="1" customWidth="1"/>
    <col min="13" max="13" width="21.42578125" style="1" bestFit="1" customWidth="1"/>
    <col min="14" max="14" width="19.42578125" style="1" bestFit="1" customWidth="1"/>
    <col min="15" max="15" width="15.5703125" style="1" bestFit="1" customWidth="1"/>
    <col min="16" max="16" width="24.42578125" style="1" bestFit="1" customWidth="1"/>
    <col min="17" max="17" width="13.7109375" style="1" bestFit="1" customWidth="1"/>
    <col min="18" max="18" width="17.85546875" style="1" bestFit="1" customWidth="1"/>
    <col min="19" max="19" width="25.7109375" style="1" bestFit="1" customWidth="1"/>
    <col min="20" max="20" width="20.28515625" style="1" bestFit="1" customWidth="1"/>
    <col min="21" max="21" width="31.140625" style="1" bestFit="1" customWidth="1"/>
    <col min="22" max="22" width="17" style="1" customWidth="1"/>
    <col min="23" max="23" width="6.5703125" style="1" bestFit="1" customWidth="1"/>
    <col min="24" max="24" width="10.140625" style="1" bestFit="1" customWidth="1"/>
    <col min="25" max="25" width="2.28515625" style="1" bestFit="1" customWidth="1"/>
    <col min="26" max="26" width="23.28515625" style="1" bestFit="1" customWidth="1"/>
    <col min="27" max="27" width="8" style="1" bestFit="1" customWidth="1"/>
    <col min="28" max="28" width="12" style="1" bestFit="1" customWidth="1"/>
    <col min="29" max="29" width="0" style="1" hidden="1" customWidth="1"/>
    <col min="30" max="30" width="3.42578125" style="1" bestFit="1" customWidth="1"/>
    <col min="31" max="31" width="41.7109375" style="1" bestFit="1" customWidth="1"/>
    <col min="32" max="33" width="0" style="1" hidden="1" customWidth="1"/>
    <col min="34" max="34" width="9.140625" style="1"/>
    <col min="35" max="35" width="19.42578125" style="1" bestFit="1" customWidth="1"/>
    <col min="36" max="36" width="23" style="1" bestFit="1" customWidth="1"/>
    <col min="37" max="37" width="22.7109375" style="1" customWidth="1"/>
    <col min="38" max="38" width="15.85546875" style="1" bestFit="1" customWidth="1"/>
    <col min="39" max="39" width="22.7109375" style="1" customWidth="1"/>
    <col min="40" max="40" width="9.85546875" style="1" bestFit="1" customWidth="1"/>
    <col min="41" max="41" width="7.5703125" style="1" bestFit="1" customWidth="1"/>
    <col min="42" max="42" width="12.140625" style="1" bestFit="1" customWidth="1"/>
    <col min="43" max="43" width="25.140625" style="1" bestFit="1" customWidth="1"/>
    <col min="44" max="44" width="13.7109375" style="1" bestFit="1" customWidth="1"/>
    <col min="45" max="45" width="14.7109375" style="1" bestFit="1" customWidth="1"/>
    <col min="46" max="46" width="18.5703125" style="1" bestFit="1" customWidth="1"/>
    <col min="47" max="47" width="16.28515625" style="1" bestFit="1" customWidth="1"/>
    <col min="48" max="48" width="21" style="1" bestFit="1" customWidth="1"/>
    <col min="49" max="49" width="11.42578125" style="1" bestFit="1" customWidth="1"/>
    <col min="50" max="50" width="22.5703125" style="1" bestFit="1" customWidth="1"/>
    <col min="51" max="51" width="23.5703125" style="1" bestFit="1" customWidth="1"/>
    <col min="52" max="52" width="27" style="1" customWidth="1"/>
    <col min="53" max="53" width="11.140625" style="1" bestFit="1" customWidth="1"/>
    <col min="54" max="54" width="9.5703125" style="1" bestFit="1" customWidth="1"/>
    <col min="55" max="55" width="7" style="1" bestFit="1" customWidth="1"/>
    <col min="56" max="56" width="10.85546875" style="1" bestFit="1" customWidth="1"/>
    <col min="57" max="57" width="6.140625" style="1" bestFit="1" customWidth="1"/>
    <col min="58" max="58" width="9.28515625" style="1" bestFit="1" customWidth="1"/>
    <col min="59" max="59" width="11.85546875" style="1" bestFit="1" customWidth="1"/>
    <col min="60" max="60" width="9" style="1" bestFit="1" customWidth="1"/>
    <col min="61" max="61" width="5" style="1" bestFit="1" customWidth="1"/>
    <col min="62" max="62" width="6.5703125" style="1" bestFit="1" customWidth="1"/>
    <col min="63" max="63" width="8.5703125" style="1" bestFit="1" customWidth="1"/>
    <col min="64" max="64" width="20" style="1" bestFit="1" customWidth="1"/>
    <col min="65" max="65" width="18.42578125" style="1" bestFit="1" customWidth="1"/>
    <col min="66" max="66" width="15.7109375" style="1" bestFit="1" customWidth="1"/>
    <col min="67" max="67" width="19.7109375" style="1" bestFit="1" customWidth="1"/>
    <col min="68" max="68" width="14.7109375" style="1" bestFit="1" customWidth="1"/>
    <col min="69" max="69" width="18" style="1" bestFit="1" customWidth="1"/>
    <col min="70" max="70" width="19.42578125" style="1" bestFit="1" customWidth="1"/>
    <col min="71" max="71" width="17.7109375" style="1" bestFit="1" customWidth="1"/>
    <col min="72" max="72" width="13.5703125" style="1" bestFit="1" customWidth="1"/>
    <col min="73" max="73" width="15.28515625" style="1" bestFit="1" customWidth="1"/>
    <col min="74" max="74" width="17.28515625" style="1" bestFit="1" customWidth="1"/>
    <col min="75" max="75" width="9.140625" style="1"/>
    <col min="76" max="76" width="19.85546875" style="1" bestFit="1" customWidth="1"/>
    <col min="77" max="77" width="9.140625" style="1"/>
    <col min="78" max="78" width="13.7109375" style="1" bestFit="1" customWidth="1"/>
    <col min="79" max="79" width="29.5703125" style="1" bestFit="1" customWidth="1"/>
    <col min="80" max="80" width="19.42578125" style="1" customWidth="1"/>
    <col min="81" max="81" width="16.7109375" style="1" bestFit="1" customWidth="1"/>
    <col min="82" max="82" width="8.5703125" style="1" bestFit="1" customWidth="1"/>
    <col min="83" max="83" width="52.28515625" style="1" bestFit="1" customWidth="1"/>
    <col min="84" max="84" width="20.140625" style="1" customWidth="1"/>
    <col min="85" max="85" width="26.7109375" style="1" bestFit="1" customWidth="1"/>
    <col min="86" max="86" width="27.7109375" style="1" bestFit="1" customWidth="1"/>
    <col min="87" max="87" width="6.28515625" style="1" bestFit="1" customWidth="1"/>
    <col min="88" max="88" width="79.85546875" style="1" bestFit="1" customWidth="1"/>
    <col min="89" max="89" width="16" style="1" customWidth="1"/>
    <col min="90" max="90" width="13.28515625" style="1" bestFit="1" customWidth="1"/>
    <col min="91" max="91" width="11" style="1" bestFit="1" customWidth="1"/>
    <col min="92" max="92" width="8.140625" style="1" bestFit="1" customWidth="1"/>
    <col min="93" max="93" width="12.5703125" style="1" bestFit="1" customWidth="1"/>
    <col min="94" max="94" width="7.140625" style="1" bestFit="1" customWidth="1"/>
    <col min="95" max="95" width="10.85546875" style="1" bestFit="1" customWidth="1"/>
    <col min="96" max="96" width="13.7109375" style="1" bestFit="1" customWidth="1"/>
    <col min="97" max="97" width="10.5703125" style="1" bestFit="1" customWidth="1"/>
    <col min="98" max="98" width="6.85546875" style="1" bestFit="1" customWidth="1"/>
    <col min="99" max="99" width="7.5703125" style="1" bestFit="1" customWidth="1"/>
    <col min="100" max="100" width="9.85546875" style="1" bestFit="1" customWidth="1"/>
    <col min="101" max="101" width="17.7109375" style="1" bestFit="1" customWidth="1"/>
    <col min="102" max="102" width="14.7109375" style="1" bestFit="1" customWidth="1"/>
    <col min="103" max="103" width="13.7109375" style="1" bestFit="1" customWidth="1"/>
    <col min="104" max="104" width="15.5703125" style="1" bestFit="1" customWidth="1"/>
    <col min="105" max="105" width="13.7109375" style="1" bestFit="1" customWidth="1"/>
    <col min="106" max="106" width="13.85546875" style="1" bestFit="1" customWidth="1"/>
    <col min="107" max="107" width="16.7109375" style="1" bestFit="1" customWidth="1"/>
    <col min="108" max="111" width="13.7109375" style="1" bestFit="1" customWidth="1"/>
    <col min="112" max="112" width="9.140625" style="1"/>
    <col min="113" max="113" width="11.42578125" style="1" bestFit="1" customWidth="1"/>
    <col min="114" max="114" width="9" style="1" bestFit="1" customWidth="1"/>
    <col min="115" max="115" width="14.28515625" style="1" bestFit="1" customWidth="1"/>
    <col min="116" max="116" width="28.5703125" style="1" bestFit="1" customWidth="1"/>
    <col min="117" max="117" width="16" style="1" bestFit="1" customWidth="1"/>
    <col min="118" max="118" width="17.140625" style="1" bestFit="1" customWidth="1"/>
    <col min="119" max="119" width="14.42578125" style="1" bestFit="1" customWidth="1"/>
    <col min="120" max="120" width="13.7109375" style="1" bestFit="1" customWidth="1"/>
    <col min="121" max="121" width="17.28515625" style="1" bestFit="1" customWidth="1"/>
    <col min="122" max="122" width="31.7109375" style="1" bestFit="1" customWidth="1"/>
    <col min="123" max="123" width="19.140625" style="1" bestFit="1" customWidth="1"/>
    <col min="124" max="124" width="20.28515625" style="1" bestFit="1" customWidth="1"/>
    <col min="125" max="126" width="9.140625" style="1"/>
    <col min="127" max="127" width="77" style="1" bestFit="1" customWidth="1"/>
    <col min="128" max="128" width="9.140625" style="1"/>
    <col min="129" max="129" width="58.28515625" style="1" bestFit="1" customWidth="1"/>
    <col min="130" max="131" width="9.140625" style="1"/>
    <col min="132" max="132" width="63.28515625" style="1" bestFit="1" customWidth="1"/>
    <col min="133" max="134" width="9.140625" style="1"/>
    <col min="135" max="135" width="68.42578125" style="1" bestFit="1" customWidth="1"/>
    <col min="136" max="16384" width="9.140625" style="1"/>
  </cols>
  <sheetData>
    <row r="1" spans="1:139 16382:16382" ht="16.5" thickBot="1"/>
    <row r="2" spans="1:139 16382:16382" s="2" customFormat="1" ht="21.75" thickBot="1">
      <c r="W2" s="76" t="s">
        <v>0</v>
      </c>
      <c r="X2" s="77"/>
      <c r="Y2" s="77"/>
      <c r="Z2" s="77"/>
      <c r="AA2" s="77"/>
      <c r="AB2" s="77"/>
      <c r="AC2" s="77"/>
      <c r="AD2" s="77"/>
      <c r="AE2" s="77"/>
      <c r="AF2" s="77"/>
      <c r="AG2" s="77"/>
      <c r="AH2" s="77"/>
      <c r="AI2" s="77"/>
      <c r="AJ2" s="78"/>
      <c r="AN2" s="79" t="s">
        <v>1</v>
      </c>
      <c r="AO2" s="80"/>
      <c r="AP2" s="80"/>
      <c r="AQ2" s="80"/>
      <c r="AR2" s="80"/>
      <c r="AS2" s="80"/>
      <c r="AT2" s="80"/>
      <c r="AU2" s="80"/>
      <c r="AV2" s="80"/>
      <c r="AW2" s="80"/>
      <c r="AX2" s="80"/>
      <c r="AY2" s="81"/>
      <c r="BA2" s="79" t="s">
        <v>2</v>
      </c>
      <c r="BB2" s="80"/>
      <c r="BC2" s="80"/>
      <c r="BD2" s="80"/>
      <c r="BE2" s="80"/>
      <c r="BF2" s="80"/>
      <c r="BG2" s="80"/>
      <c r="BH2" s="80"/>
      <c r="BI2" s="80"/>
      <c r="BJ2" s="80"/>
      <c r="BK2" s="80"/>
      <c r="BL2" s="80"/>
      <c r="BM2" s="80"/>
      <c r="BN2" s="80"/>
      <c r="BO2" s="80"/>
      <c r="BP2" s="80"/>
      <c r="BQ2" s="80"/>
      <c r="BR2" s="80"/>
      <c r="BS2" s="80"/>
      <c r="BT2" s="80"/>
      <c r="BU2" s="80"/>
      <c r="BV2" s="81"/>
      <c r="BZ2" s="76" t="s">
        <v>3</v>
      </c>
      <c r="CA2" s="78"/>
      <c r="CB2" s="29"/>
      <c r="CC2" s="76" t="s">
        <v>4</v>
      </c>
      <c r="CD2" s="77"/>
      <c r="CE2" s="78"/>
      <c r="CF2" s="29"/>
      <c r="CG2" s="82" t="s">
        <v>5</v>
      </c>
      <c r="CH2" s="83"/>
      <c r="CI2" s="83"/>
      <c r="CJ2" s="84"/>
      <c r="CL2" s="76" t="s">
        <v>6</v>
      </c>
      <c r="CM2" s="77"/>
      <c r="CN2" s="77"/>
      <c r="CO2" s="77"/>
      <c r="CP2" s="77"/>
      <c r="CQ2" s="77"/>
      <c r="CR2" s="77"/>
      <c r="CS2" s="77"/>
      <c r="CT2" s="77"/>
      <c r="CU2" s="77"/>
      <c r="CV2" s="77"/>
      <c r="CW2" s="77"/>
      <c r="CX2" s="77"/>
      <c r="CY2" s="77"/>
      <c r="CZ2" s="77"/>
      <c r="DA2" s="77"/>
      <c r="DB2" s="77"/>
      <c r="DC2" s="77"/>
      <c r="DD2" s="77"/>
      <c r="DE2" s="77"/>
      <c r="DF2" s="77"/>
      <c r="DG2" s="78"/>
      <c r="DI2" s="82" t="s">
        <v>7</v>
      </c>
      <c r="DJ2" s="83"/>
      <c r="DK2" s="83"/>
      <c r="DL2" s="83"/>
      <c r="DM2" s="83"/>
      <c r="DN2" s="83"/>
      <c r="DO2" s="83"/>
      <c r="DP2" s="83"/>
      <c r="DQ2" s="83"/>
      <c r="DR2" s="83"/>
      <c r="DS2" s="83"/>
      <c r="DT2" s="84"/>
      <c r="DU2" s="46"/>
      <c r="DV2" s="46"/>
      <c r="DW2" s="76" t="s">
        <v>8</v>
      </c>
      <c r="DX2" s="77"/>
      <c r="DY2" s="78"/>
      <c r="DZ2" s="46"/>
      <c r="EA2" s="46"/>
      <c r="EB2" s="76" t="s">
        <v>9</v>
      </c>
      <c r="EC2" s="77"/>
      <c r="ED2" s="77"/>
      <c r="EE2" s="78"/>
      <c r="EF2" s="46"/>
      <c r="EG2" s="46"/>
      <c r="EH2" s="46"/>
      <c r="EI2" s="46"/>
    </row>
    <row r="3" spans="1:139 16382:16382" s="3" customFormat="1" ht="19.5" thickBot="1">
      <c r="A3" s="3" t="s">
        <v>10</v>
      </c>
      <c r="B3" s="3" t="s">
        <v>11</v>
      </c>
      <c r="C3" s="3" t="s">
        <v>12</v>
      </c>
      <c r="D3" s="3" t="s">
        <v>13</v>
      </c>
      <c r="E3" s="3" t="s">
        <v>14</v>
      </c>
      <c r="F3" s="3" t="s">
        <v>15</v>
      </c>
      <c r="G3" s="3" t="s">
        <v>16</v>
      </c>
      <c r="H3" s="3" t="s">
        <v>17</v>
      </c>
      <c r="I3" s="3" t="s">
        <v>18</v>
      </c>
      <c r="J3" s="3" t="s">
        <v>19</v>
      </c>
      <c r="K3" s="3" t="s">
        <v>20</v>
      </c>
      <c r="L3" s="3" t="s">
        <v>21</v>
      </c>
      <c r="M3" s="3" t="s">
        <v>22</v>
      </c>
      <c r="N3" s="3" t="s">
        <v>23</v>
      </c>
      <c r="O3" s="3" t="s">
        <v>24</v>
      </c>
      <c r="P3" s="3" t="s">
        <v>25</v>
      </c>
      <c r="Q3" s="3" t="s">
        <v>26</v>
      </c>
      <c r="R3" s="3" t="s">
        <v>27</v>
      </c>
      <c r="S3" s="3" t="s">
        <v>28</v>
      </c>
      <c r="T3" s="3" t="s">
        <v>29</v>
      </c>
      <c r="U3" s="3" t="s">
        <v>30</v>
      </c>
      <c r="W3" s="4" t="s">
        <v>31</v>
      </c>
      <c r="X3" s="5" t="s">
        <v>32</v>
      </c>
      <c r="Y3" s="5"/>
      <c r="Z3" s="5"/>
      <c r="AA3" s="5"/>
      <c r="AB3" s="5"/>
      <c r="AC3" s="5"/>
      <c r="AD3" s="5"/>
      <c r="AE3" s="5"/>
      <c r="AF3" s="5"/>
      <c r="AG3" s="5"/>
      <c r="AH3" s="5"/>
      <c r="AI3" s="32" t="s">
        <v>33</v>
      </c>
      <c r="AJ3" s="33" t="s">
        <v>34</v>
      </c>
      <c r="AL3" s="6" t="s">
        <v>35</v>
      </c>
      <c r="AN3" s="7" t="s">
        <v>36</v>
      </c>
      <c r="AO3" s="8" t="s">
        <v>37</v>
      </c>
      <c r="AP3" s="8" t="s">
        <v>38</v>
      </c>
      <c r="AQ3" s="8" t="s">
        <v>39</v>
      </c>
      <c r="AR3" s="8" t="s">
        <v>40</v>
      </c>
      <c r="AS3" s="8" t="s">
        <v>41</v>
      </c>
      <c r="AT3" s="34" t="s">
        <v>42</v>
      </c>
      <c r="AU3" s="34" t="s">
        <v>43</v>
      </c>
      <c r="AV3" s="34" t="s">
        <v>44</v>
      </c>
      <c r="AW3" s="34" t="s">
        <v>45</v>
      </c>
      <c r="AX3" s="34" t="s">
        <v>46</v>
      </c>
      <c r="AY3" s="35" t="s">
        <v>47</v>
      </c>
      <c r="AZ3" s="65"/>
      <c r="BA3" s="7" t="s">
        <v>48</v>
      </c>
      <c r="BB3" s="8" t="s">
        <v>49</v>
      </c>
      <c r="BC3" s="8" t="s">
        <v>50</v>
      </c>
      <c r="BD3" s="8" t="s">
        <v>51</v>
      </c>
      <c r="BE3" s="8" t="s">
        <v>52</v>
      </c>
      <c r="BF3" s="8" t="s">
        <v>53</v>
      </c>
      <c r="BG3" s="8" t="s">
        <v>54</v>
      </c>
      <c r="BH3" s="8" t="s">
        <v>55</v>
      </c>
      <c r="BI3" s="8" t="s">
        <v>56</v>
      </c>
      <c r="BJ3" s="8" t="s">
        <v>57</v>
      </c>
      <c r="BK3" s="8" t="s">
        <v>58</v>
      </c>
      <c r="BL3" s="34" t="s">
        <v>59</v>
      </c>
      <c r="BM3" s="36" t="s">
        <v>60</v>
      </c>
      <c r="BN3" s="34" t="s">
        <v>61</v>
      </c>
      <c r="BO3" s="34" t="s">
        <v>62</v>
      </c>
      <c r="BP3" s="34" t="s">
        <v>63</v>
      </c>
      <c r="BQ3" s="34" t="s">
        <v>64</v>
      </c>
      <c r="BR3" s="36" t="s">
        <v>65</v>
      </c>
      <c r="BS3" s="36" t="s">
        <v>66</v>
      </c>
      <c r="BT3" s="36" t="s">
        <v>67</v>
      </c>
      <c r="BU3" s="36" t="s">
        <v>68</v>
      </c>
      <c r="BV3" s="37" t="s">
        <v>69</v>
      </c>
      <c r="BX3" s="6" t="s">
        <v>70</v>
      </c>
      <c r="BZ3" s="4" t="s">
        <v>71</v>
      </c>
      <c r="CA3" s="38" t="s">
        <v>72</v>
      </c>
      <c r="CB3" s="30"/>
      <c r="CC3" s="31" t="s">
        <v>73</v>
      </c>
      <c r="CD3" s="32">
        <v>20000</v>
      </c>
      <c r="CE3" s="33" t="s">
        <v>4</v>
      </c>
      <c r="CF3" s="30"/>
      <c r="CG3" s="41" t="s">
        <v>74</v>
      </c>
      <c r="CH3" s="42" t="s">
        <v>75</v>
      </c>
      <c r="CI3" s="43">
        <v>0.3</v>
      </c>
      <c r="CJ3" s="44" t="s">
        <v>5</v>
      </c>
      <c r="CL3" s="4" t="s">
        <v>48</v>
      </c>
      <c r="CM3" s="5" t="s">
        <v>49</v>
      </c>
      <c r="CN3" s="5" t="s">
        <v>50</v>
      </c>
      <c r="CO3" s="5" t="s">
        <v>51</v>
      </c>
      <c r="CP3" s="5" t="s">
        <v>52</v>
      </c>
      <c r="CQ3" s="5" t="s">
        <v>53</v>
      </c>
      <c r="CR3" s="5" t="s">
        <v>54</v>
      </c>
      <c r="CS3" s="5" t="s">
        <v>55</v>
      </c>
      <c r="CT3" s="5" t="s">
        <v>56</v>
      </c>
      <c r="CU3" s="5" t="s">
        <v>57</v>
      </c>
      <c r="CV3" s="32" t="s">
        <v>58</v>
      </c>
      <c r="CW3" s="45" t="s">
        <v>76</v>
      </c>
      <c r="CX3" s="5" t="s">
        <v>77</v>
      </c>
      <c r="CY3" s="5" t="s">
        <v>78</v>
      </c>
      <c r="CZ3" s="5" t="s">
        <v>79</v>
      </c>
      <c r="DA3" s="5" t="s">
        <v>80</v>
      </c>
      <c r="DB3" s="5" t="s">
        <v>81</v>
      </c>
      <c r="DC3" s="5" t="s">
        <v>82</v>
      </c>
      <c r="DD3" s="5" t="s">
        <v>83</v>
      </c>
      <c r="DE3" s="5" t="s">
        <v>84</v>
      </c>
      <c r="DF3" s="5" t="s">
        <v>85</v>
      </c>
      <c r="DG3" s="45" t="s">
        <v>86</v>
      </c>
      <c r="DI3" s="41" t="s">
        <v>36</v>
      </c>
      <c r="DJ3" s="42" t="s">
        <v>37</v>
      </c>
      <c r="DK3" s="42" t="s">
        <v>38</v>
      </c>
      <c r="DL3" s="42" t="s">
        <v>39</v>
      </c>
      <c r="DM3" s="42" t="s">
        <v>40</v>
      </c>
      <c r="DN3" s="42" t="s">
        <v>41</v>
      </c>
      <c r="DO3" s="42" t="s">
        <v>87</v>
      </c>
      <c r="DP3" s="42" t="s">
        <v>88</v>
      </c>
      <c r="DQ3" s="42" t="s">
        <v>89</v>
      </c>
      <c r="DR3" s="42" t="s">
        <v>90</v>
      </c>
      <c r="DS3" s="42" t="s">
        <v>91</v>
      </c>
      <c r="DT3" s="44" t="s">
        <v>92</v>
      </c>
      <c r="DU3" s="30"/>
      <c r="DV3" s="30"/>
      <c r="DW3" s="4" t="s">
        <v>93</v>
      </c>
      <c r="DX3" s="5"/>
      <c r="DY3" s="45" t="s">
        <v>94</v>
      </c>
      <c r="DZ3" s="30"/>
      <c r="EA3" s="30"/>
      <c r="EB3" s="4" t="s">
        <v>95</v>
      </c>
      <c r="EC3" s="5" t="s">
        <v>96</v>
      </c>
      <c r="ED3" s="5"/>
      <c r="EE3" s="45" t="s">
        <v>97</v>
      </c>
    </row>
    <row r="4" spans="1:139 16382:16382" ht="19.5" thickBot="1">
      <c r="A4" s="1">
        <f ca="1">RANDBETWEEN(1,2)</f>
        <v>2</v>
      </c>
      <c r="B4" s="1" t="str">
        <f ca="1">IF(A4=1,"Man","Woman")</f>
        <v>Woman</v>
      </c>
      <c r="C4" s="1">
        <f ca="1">RANDBETWEEN(25,45)</f>
        <v>41</v>
      </c>
      <c r="D4" s="1">
        <f ca="1">RANDBETWEEN(1,6)</f>
        <v>2</v>
      </c>
      <c r="E4" s="1" t="str">
        <f ca="1">VLOOKUP(D4,$Y$5:$Z$10,2)</f>
        <v>Construction</v>
      </c>
      <c r="F4" s="1">
        <f ca="1">RANDBETWEEN(1,5)</f>
        <v>2</v>
      </c>
      <c r="G4" s="1" t="str">
        <f ca="1">VLOOKUP(F4,$AA$5:$AB$9,2)</f>
        <v>College</v>
      </c>
      <c r="H4" s="1">
        <f ca="1">RANDBETWEEN(0,4)</f>
        <v>2</v>
      </c>
      <c r="I4" s="1">
        <f t="shared" ref="I4:I67" ca="1" si="0">RANDBETWEEN(1,3)</f>
        <v>2</v>
      </c>
      <c r="J4" s="1">
        <f ca="1">RANDBETWEEN(25000,90000)</f>
        <v>43156</v>
      </c>
      <c r="K4" s="1">
        <f ca="1">RANDBETWEEN(1,11)</f>
        <v>4</v>
      </c>
      <c r="L4" s="1" t="str">
        <f ca="1">VLOOKUP(K4,$AD$5:$AE$15,2)</f>
        <v>Noida</v>
      </c>
      <c r="M4" s="1">
        <f ca="1">J4*RANDBETWEEN(3,6)</f>
        <v>172624</v>
      </c>
      <c r="N4" s="1">
        <f ca="1">RAND()*M4</f>
        <v>75434.365759397799</v>
      </c>
      <c r="O4" s="1">
        <f ca="1">I4*RAND()*J4</f>
        <v>31241.979916054675</v>
      </c>
      <c r="P4" s="1">
        <f ca="1">RANDBETWEEN(0,O4)</f>
        <v>25395</v>
      </c>
      <c r="Q4" s="1">
        <f ca="1">RAND()*J4*2</f>
        <v>83073.302671687547</v>
      </c>
      <c r="R4" s="1">
        <f ca="1">RAND()*J4*1.5</f>
        <v>6512.6222458271095</v>
      </c>
      <c r="S4" s="1">
        <f ca="1">M4+O4+R4</f>
        <v>210378.60216188178</v>
      </c>
      <c r="T4" s="1">
        <f ca="1">N4+P4+Q4</f>
        <v>183902.66843108536</v>
      </c>
      <c r="U4" s="1">
        <f ca="1">S4-T4</f>
        <v>26475.933730796416</v>
      </c>
      <c r="W4" s="10">
        <f ca="1">IF(Table1[[#This Row],[Gender]]="Man",1,0)</f>
        <v>0</v>
      </c>
      <c r="X4" s="51">
        <f ca="1">IF(Table1[[#This Row],[Gender]]="Woman",1,0)</f>
        <v>1</v>
      </c>
      <c r="Y4" s="137" t="s">
        <v>14</v>
      </c>
      <c r="Z4" s="137"/>
      <c r="AA4" s="137" t="s">
        <v>16</v>
      </c>
      <c r="AB4" s="137"/>
      <c r="AC4" s="51"/>
      <c r="AD4" s="137" t="s">
        <v>98</v>
      </c>
      <c r="AE4" s="137"/>
      <c r="AF4" s="51"/>
      <c r="AG4" s="51"/>
      <c r="AH4" s="51"/>
      <c r="AI4" s="51">
        <f ca="1">SUM(W4:W502)</f>
        <v>255</v>
      </c>
      <c r="AJ4" s="51">
        <f ca="1">SUM(X4:X502)</f>
        <v>244</v>
      </c>
      <c r="AL4" s="11">
        <f ca="1">AVERAGE(Table1[Age])</f>
        <v>35.132264529058119</v>
      </c>
      <c r="AN4" s="10">
        <f t="shared" ref="AN4:AN67" ca="1" si="1">IF(E4="Teaching",1,0)</f>
        <v>0</v>
      </c>
      <c r="AO4" s="51">
        <f t="shared" ref="AO4:AO67" ca="1" si="2">IF(E4="Health",1,0)</f>
        <v>0</v>
      </c>
      <c r="AP4" s="51">
        <f t="shared" ref="AP4:AP67" ca="1" si="3">IF(E4="Agriculture",1,0)</f>
        <v>0</v>
      </c>
      <c r="AQ4" s="51">
        <f t="shared" ref="AQ4:AQ67" ca="1" si="4">IF(E4="Information Technology",1,0)</f>
        <v>0</v>
      </c>
      <c r="AR4" s="51">
        <f t="shared" ref="AR4:AR67" ca="1" si="5">IF(E4="Construction",1,0)</f>
        <v>1</v>
      </c>
      <c r="AS4" s="51">
        <f t="shared" ref="AS4:AS67" ca="1" si="6">IF(E4="General Work",1,0)</f>
        <v>0</v>
      </c>
      <c r="AT4" s="51">
        <f t="shared" ref="AT4:AY4" ca="1" si="7">SUM(AN4:AN501)</f>
        <v>97</v>
      </c>
      <c r="AU4" s="51">
        <f t="shared" ca="1" si="7"/>
        <v>78</v>
      </c>
      <c r="AV4" s="51">
        <f t="shared" ca="1" si="7"/>
        <v>82</v>
      </c>
      <c r="AW4" s="51">
        <f t="shared" ca="1" si="7"/>
        <v>72</v>
      </c>
      <c r="AX4" s="51">
        <f t="shared" ca="1" si="7"/>
        <v>75</v>
      </c>
      <c r="AY4" s="16">
        <f t="shared" ca="1" si="7"/>
        <v>94</v>
      </c>
      <c r="AZ4" s="12"/>
      <c r="BA4" s="20">
        <f t="shared" ref="BA4:BA67" ca="1" si="8">IF(L4="New Delhi",1,0)</f>
        <v>0</v>
      </c>
      <c r="BB4" s="21">
        <f t="shared" ref="BB4:BB67" ca="1" si="9">IF(L4="Gurgoan",1,0)</f>
        <v>0</v>
      </c>
      <c r="BC4" s="21">
        <f t="shared" ref="BC4:BC67" ca="1" si="10">IF(L4="Noida",1,0)</f>
        <v>1</v>
      </c>
      <c r="BD4" s="21">
        <f t="shared" ref="BD4:BD67" ca="1" si="11">IF(L4="Faridabad",1,0)</f>
        <v>0</v>
      </c>
      <c r="BE4" s="21">
        <f t="shared" ref="BE4:BE67" ca="1" si="12">IF(L4="Pune",1,0)</f>
        <v>0</v>
      </c>
      <c r="BF4" s="21">
        <f t="shared" ref="BF4:BF67" ca="1" si="13">IF(L4="Mumbai",1,0)</f>
        <v>0</v>
      </c>
      <c r="BG4" s="21">
        <f t="shared" ref="BG4:BG67" ca="1" si="14">IF(L4="Hyderabad",1,0)</f>
        <v>0</v>
      </c>
      <c r="BH4" s="21">
        <f t="shared" ref="BH4:BH67" ca="1" si="15">IF(L4="Chennai",1,0)</f>
        <v>0</v>
      </c>
      <c r="BI4" s="21">
        <f t="shared" ref="BI4:BI67" ca="1" si="16">IF(L4="Goa",1,0)</f>
        <v>0</v>
      </c>
      <c r="BJ4" s="21">
        <f t="shared" ref="BJ4:BJ67" ca="1" si="17">IF(L4="Kochi",1,0)</f>
        <v>0</v>
      </c>
      <c r="BK4" s="21">
        <f t="shared" ref="BK4:BK67" ca="1" si="18">IF(L4="Kolkata",1,0)</f>
        <v>0</v>
      </c>
      <c r="BL4" s="51">
        <f t="shared" ref="BL4:BV4" ca="1" si="19">SUM(BA4:BA501)</f>
        <v>38</v>
      </c>
      <c r="BM4" s="51">
        <f t="shared" ca="1" si="19"/>
        <v>51</v>
      </c>
      <c r="BN4" s="51">
        <f t="shared" ca="1" si="19"/>
        <v>53</v>
      </c>
      <c r="BO4" s="51">
        <f t="shared" ca="1" si="19"/>
        <v>35</v>
      </c>
      <c r="BP4" s="51">
        <f t="shared" ca="1" si="19"/>
        <v>44</v>
      </c>
      <c r="BQ4" s="51">
        <f t="shared" ca="1" si="19"/>
        <v>49</v>
      </c>
      <c r="BR4" s="51">
        <f t="shared" ca="1" si="19"/>
        <v>44</v>
      </c>
      <c r="BS4" s="51">
        <f t="shared" ca="1" si="19"/>
        <v>44</v>
      </c>
      <c r="BT4" s="51">
        <f t="shared" ca="1" si="19"/>
        <v>48</v>
      </c>
      <c r="BU4" s="51">
        <f t="shared" ca="1" si="19"/>
        <v>46</v>
      </c>
      <c r="BV4" s="16">
        <f t="shared" ca="1" si="19"/>
        <v>46</v>
      </c>
      <c r="BW4" s="13"/>
      <c r="BX4" s="14">
        <f ca="1">AVERAGE(Table1[Income])</f>
        <v>55372.869739478956</v>
      </c>
      <c r="BZ4" s="10">
        <f ca="1">Table1[[#This Row],[Cars Value]]/Table1[[#This Row],[Cars Owned]]</f>
        <v>15620.989958027338</v>
      </c>
      <c r="CA4" s="51">
        <f ca="1">AVERAGE(BZ4:BZ502)</f>
        <v>27460.39734892757</v>
      </c>
      <c r="CB4" s="51"/>
      <c r="CC4" s="10">
        <f ca="1">IF(Table1[[#This Row],[Value of Debts]]&gt;$CD$3,1,0)</f>
        <v>1</v>
      </c>
      <c r="CD4" s="51"/>
      <c r="CE4" s="16">
        <f ca="1">SUM(CC4:CC502)</f>
        <v>498</v>
      </c>
      <c r="CF4" s="51"/>
      <c r="CG4" s="39">
        <f ca="1">Table1[[#This Row],[Mortgage left]]/Table1[[#This Row],[Value of House ]]</f>
        <v>0.43698654740590992</v>
      </c>
      <c r="CH4" s="51">
        <f ca="1">IF(CG4&gt;$CI$3,1,0)</f>
        <v>1</v>
      </c>
      <c r="CI4" s="51"/>
      <c r="CJ4" s="16">
        <f ca="1">SUM(CH4:CH502)</f>
        <v>357</v>
      </c>
      <c r="CL4" s="10">
        <f ca="1">IF(Table1[[#This Row],[Area]]="New Delhi",Table1[[#This Row],[Income]],0)</f>
        <v>0</v>
      </c>
      <c r="CM4" s="51">
        <f ca="1">IF(Table1[[#This Row],[Area]]="Gurgoan",Table1[[#This Row],[Income]],0)</f>
        <v>0</v>
      </c>
      <c r="CN4" s="51">
        <f ca="1">IF(Table1[[#This Row],[Area]]="Noida",Table1[[#This Row],[Income]],0)</f>
        <v>43156</v>
      </c>
      <c r="CO4" s="51">
        <f ca="1">IF(Table1[[#This Row],[Area]]="Faridabad",Table1[[#This Row],[Income]],0)</f>
        <v>0</v>
      </c>
      <c r="CP4" s="51">
        <f ca="1">IF(Table1[[#This Row],[Area]]="Pune",Table1[[#This Row],[Income]],0)</f>
        <v>0</v>
      </c>
      <c r="CQ4" s="51">
        <f ca="1">IF(Table1[[#This Row],[Area]]="Mumbai",Table1[[#This Row],[Income]],0)</f>
        <v>0</v>
      </c>
      <c r="CR4" s="51">
        <f ca="1">IF(Table1[[#This Row],[Area]]="Hyderabad",Table1[[#This Row],[Income]],0)</f>
        <v>0</v>
      </c>
      <c r="CS4" s="51">
        <f ca="1">IF(Table1[[#This Row],[Area]]="Chennai",Table1[[#This Row],[Income]],0)</f>
        <v>0</v>
      </c>
      <c r="CT4" s="51">
        <f ca="1">IF(Table1[[#This Row],[Area]]="Goa",Table1[[#This Row],[Income]],0)</f>
        <v>0</v>
      </c>
      <c r="CU4" s="51">
        <f ca="1">IF(Table1[[#This Row],[Area]]="Kochi",Table1[[#This Row],[Income]],0)</f>
        <v>0</v>
      </c>
      <c r="CV4" s="51">
        <f ca="1">IF(Table1[[#This Row],[Area]]="Kolkata",Table1[[#This Row],[Income]],0)</f>
        <v>0</v>
      </c>
      <c r="CW4" s="51">
        <f t="shared" ref="CW4:DG4" ca="1" si="20">AVERAGEIF(CL4:CL502,"&lt;&gt;0")</f>
        <v>55701.128205128203</v>
      </c>
      <c r="CX4" s="51">
        <f t="shared" ca="1" si="20"/>
        <v>55781.156862745098</v>
      </c>
      <c r="CY4" s="51">
        <f t="shared" ca="1" si="20"/>
        <v>56361.943396226416</v>
      </c>
      <c r="CZ4" s="51">
        <f t="shared" ca="1" si="20"/>
        <v>54617.028571428571</v>
      </c>
      <c r="DA4" s="51">
        <f t="shared" ca="1" si="20"/>
        <v>57062.954545454544</v>
      </c>
      <c r="DB4" s="51">
        <f t="shared" ca="1" si="20"/>
        <v>55267.102040816324</v>
      </c>
      <c r="DC4" s="51">
        <f t="shared" ca="1" si="20"/>
        <v>52703.545454545456</v>
      </c>
      <c r="DD4" s="51">
        <f t="shared" ca="1" si="20"/>
        <v>52191.727272727272</v>
      </c>
      <c r="DE4" s="51">
        <f t="shared" ca="1" si="20"/>
        <v>54728.625</v>
      </c>
      <c r="DF4" s="51">
        <f t="shared" ca="1" si="20"/>
        <v>57780.108695652176</v>
      </c>
      <c r="DG4" s="16">
        <f t="shared" ca="1" si="20"/>
        <v>56434.586956521736</v>
      </c>
      <c r="DI4" s="10">
        <f ca="1">IF(Table1[[#This Row],[Field of Work]]="Teaching",Table1[[#This Row],[Income]],0)</f>
        <v>0</v>
      </c>
      <c r="DJ4" s="51">
        <f ca="1">IF(Table1[[#This Row],[Field of Work]]="Health",Table1[[#This Row],[Income]],0)</f>
        <v>0</v>
      </c>
      <c r="DK4" s="51">
        <f ca="1">IF(Table1[[#This Row],[Field of Work]]="Agriculture",Table1[[#This Row],[Income]],0)</f>
        <v>0</v>
      </c>
      <c r="DL4" s="51">
        <f ca="1">IF(Table1[[#This Row],[Field of Work]]="Information Technology",Table1[[#This Row],[Income]],0)</f>
        <v>0</v>
      </c>
      <c r="DM4" s="51">
        <f ca="1">IF(Table1[[#This Row],[Field of Work]]="Construction",Table1[[#This Row],[Income]],0)</f>
        <v>43156</v>
      </c>
      <c r="DN4" s="51">
        <f ca="1">IF(Table1[[#This Row],[Field of Work]]="General Work",Table1[[#This Row],[Income]],0)</f>
        <v>0</v>
      </c>
      <c r="DO4" s="51">
        <f t="shared" ref="DO4:DT4" ca="1" si="21">AVERAGEIF(DI4:DI502,"&lt;&gt;0")</f>
        <v>52956.082474226801</v>
      </c>
      <c r="DP4" s="51">
        <f t="shared" ca="1" si="21"/>
        <v>57588.564102564102</v>
      </c>
      <c r="DQ4" s="51">
        <f t="shared" ca="1" si="21"/>
        <v>55790.22891566265</v>
      </c>
      <c r="DR4" s="51">
        <f t="shared" ca="1" si="21"/>
        <v>56917.013888888891</v>
      </c>
      <c r="DS4" s="51">
        <f t="shared" ca="1" si="21"/>
        <v>55628.133333333331</v>
      </c>
      <c r="DT4" s="16">
        <f t="shared" ca="1" si="21"/>
        <v>54273.297872340423</v>
      </c>
      <c r="DV4" s="51"/>
      <c r="DW4" s="10">
        <f ca="1">IF(Table1[[#This Row],[Value of Debts]]&gt;Table1[[#This Row],[Income]],1,0)</f>
        <v>1</v>
      </c>
      <c r="DX4" s="51"/>
      <c r="DY4" s="47">
        <f ca="1">SUM(DW4:DW502)/COUNT(DW4:DW502)</f>
        <v>0.97795591182364727</v>
      </c>
      <c r="DZ4" s="51"/>
      <c r="EA4" s="51"/>
      <c r="EB4" s="48">
        <f ca="1">IF(U4&gt;$EC$4,C4,0)</f>
        <v>0</v>
      </c>
      <c r="EC4" s="51">
        <v>100000</v>
      </c>
      <c r="ED4" s="51"/>
      <c r="EE4" s="49">
        <f ca="1">AVERAGE(EB4:EB502)</f>
        <v>20.142284569138276</v>
      </c>
    </row>
    <row r="5" spans="1:139 16382:16382" ht="19.5" thickBot="1">
      <c r="A5" s="1">
        <f t="shared" ref="A5:A68" ca="1" si="22">RANDBETWEEN(1,2)</f>
        <v>1</v>
      </c>
      <c r="B5" s="1" t="str">
        <f t="shared" ref="B5:B68" ca="1" si="23">IF(A5=1,"Man","Woman")</f>
        <v>Man</v>
      </c>
      <c r="C5" s="1">
        <f t="shared" ref="C5:C68" ca="1" si="24">RANDBETWEEN(25,45)</f>
        <v>27</v>
      </c>
      <c r="D5" s="1">
        <f t="shared" ref="D5:D68" ca="1" si="25">RANDBETWEEN(1,6)</f>
        <v>2</v>
      </c>
      <c r="E5" s="1" t="str">
        <f t="shared" ref="E5:E68" ca="1" si="26">VLOOKUP(D5,$Y$5:$Z$10,2)</f>
        <v>Construction</v>
      </c>
      <c r="F5" s="1">
        <f t="shared" ref="F5:F68" ca="1" si="27">RANDBETWEEN(1,5)</f>
        <v>1</v>
      </c>
      <c r="G5" s="1" t="str">
        <f t="shared" ref="G5:G68" ca="1" si="28">VLOOKUP(F5,$AA$5:$AB$9,2)</f>
        <v>High School</v>
      </c>
      <c r="H5" s="1">
        <f t="shared" ref="H5:H68" ca="1" si="29">RANDBETWEEN(0,4)</f>
        <v>3</v>
      </c>
      <c r="I5" s="1">
        <f t="shared" ca="1" si="0"/>
        <v>2</v>
      </c>
      <c r="J5" s="1">
        <f t="shared" ref="J5:J68" ca="1" si="30">RANDBETWEEN(25000,90000)</f>
        <v>38346</v>
      </c>
      <c r="K5" s="1">
        <f t="shared" ref="K5:K68" ca="1" si="31">RANDBETWEEN(1,11)</f>
        <v>1</v>
      </c>
      <c r="L5" s="1" t="str">
        <f t="shared" ref="L5:L68" ca="1" si="32">VLOOKUP(K5,$AD$5:$AE$15,2)</f>
        <v>New Delhi</v>
      </c>
      <c r="M5" s="1">
        <f t="shared" ref="M5:M19" ca="1" si="33">J5*RANDBETWEEN(3,6)</f>
        <v>191730</v>
      </c>
      <c r="N5" s="1">
        <f t="shared" ref="N5:N68" ca="1" si="34">RAND()*M5</f>
        <v>55123.461141251842</v>
      </c>
      <c r="O5" s="1">
        <f t="shared" ref="O5:O19" ca="1" si="35">I5*RAND()*J5</f>
        <v>48251.464878036379</v>
      </c>
      <c r="P5" s="1">
        <f t="shared" ref="P5:P68" ca="1" si="36">RANDBETWEEN(0,O5)</f>
        <v>7720</v>
      </c>
      <c r="Q5" s="1">
        <f t="shared" ref="Q5:Q19" ca="1" si="37">RAND()*J5*2</f>
        <v>32356.01690059797</v>
      </c>
      <c r="R5" s="1">
        <f t="shared" ref="R5:R19" ca="1" si="38">RAND()*J5*1.5</f>
        <v>2452.8849877566454</v>
      </c>
      <c r="S5" s="1">
        <f t="shared" ref="S5:S19" ca="1" si="39">M5+O5+R5</f>
        <v>242434.34986579302</v>
      </c>
      <c r="T5" s="1">
        <f t="shared" ref="T5:T19" ca="1" si="40">N5+P5+Q5</f>
        <v>95199.478041849812</v>
      </c>
      <c r="U5" s="1">
        <f t="shared" ref="U5:U19" ca="1" si="41">S5-T5</f>
        <v>147234.87182394322</v>
      </c>
      <c r="W5" s="10">
        <f ca="1">IF(Table1[[#This Row],[Gender]]="Man",1,0)</f>
        <v>1</v>
      </c>
      <c r="X5" s="51">
        <f ca="1">IF(Table1[[#This Row],[Gender]]="Woman",1,0)</f>
        <v>0</v>
      </c>
      <c r="Y5" s="51">
        <v>1</v>
      </c>
      <c r="Z5" s="51" t="s">
        <v>37</v>
      </c>
      <c r="AA5" s="51">
        <v>1</v>
      </c>
      <c r="AB5" s="51" t="s">
        <v>99</v>
      </c>
      <c r="AC5" s="51"/>
      <c r="AD5" s="51">
        <v>1</v>
      </c>
      <c r="AE5" s="51" t="s">
        <v>48</v>
      </c>
      <c r="AF5" s="51"/>
      <c r="AG5" s="51"/>
      <c r="AH5" s="51"/>
      <c r="AI5" s="51"/>
      <c r="AJ5" s="16"/>
      <c r="AN5" s="10">
        <f t="shared" ca="1" si="1"/>
        <v>0</v>
      </c>
      <c r="AO5" s="51">
        <f t="shared" ca="1" si="2"/>
        <v>0</v>
      </c>
      <c r="AP5" s="51">
        <f t="shared" ca="1" si="3"/>
        <v>0</v>
      </c>
      <c r="AQ5" s="51">
        <f t="shared" ca="1" si="4"/>
        <v>0</v>
      </c>
      <c r="AR5" s="51">
        <f t="shared" ca="1" si="5"/>
        <v>1</v>
      </c>
      <c r="AS5" s="51">
        <f t="shared" ca="1" si="6"/>
        <v>0</v>
      </c>
      <c r="AT5" s="51"/>
      <c r="AU5" s="51"/>
      <c r="AV5" s="51"/>
      <c r="AW5" s="51"/>
      <c r="AX5" s="51"/>
      <c r="AY5" s="16"/>
      <c r="AZ5" s="51"/>
      <c r="BA5" s="20">
        <f t="shared" ca="1" si="8"/>
        <v>1</v>
      </c>
      <c r="BB5" s="21">
        <f t="shared" ca="1" si="9"/>
        <v>0</v>
      </c>
      <c r="BC5" s="21">
        <f t="shared" ca="1" si="10"/>
        <v>0</v>
      </c>
      <c r="BD5" s="21">
        <f t="shared" ca="1" si="11"/>
        <v>0</v>
      </c>
      <c r="BE5" s="21">
        <f t="shared" ca="1" si="12"/>
        <v>0</v>
      </c>
      <c r="BF5" s="21">
        <f t="shared" ca="1" si="13"/>
        <v>0</v>
      </c>
      <c r="BG5" s="21">
        <f t="shared" ca="1" si="14"/>
        <v>0</v>
      </c>
      <c r="BH5" s="21">
        <f t="shared" ca="1" si="15"/>
        <v>0</v>
      </c>
      <c r="BI5" s="21">
        <f t="shared" ca="1" si="16"/>
        <v>0</v>
      </c>
      <c r="BJ5" s="21">
        <f t="shared" ca="1" si="17"/>
        <v>0</v>
      </c>
      <c r="BK5" s="21">
        <f t="shared" ca="1" si="18"/>
        <v>0</v>
      </c>
      <c r="BL5" s="51"/>
      <c r="BM5" s="51"/>
      <c r="BN5" s="51"/>
      <c r="BO5" s="51"/>
      <c r="BP5" s="51"/>
      <c r="BQ5" s="51"/>
      <c r="BR5" s="51"/>
      <c r="BS5" s="51"/>
      <c r="BT5" s="51"/>
      <c r="BU5" s="51"/>
      <c r="BV5" s="16"/>
      <c r="BX5" s="15"/>
      <c r="BZ5" s="10">
        <f ca="1">Table1[[#This Row],[Cars Value]]/Table1[[#This Row],[Cars Owned]]</f>
        <v>24125.732439018189</v>
      </c>
      <c r="CA5" s="16"/>
      <c r="CB5" s="51"/>
      <c r="CC5" s="10">
        <f ca="1">IF(Table1[[#This Row],[Value of Debts]]&gt;$CD$3,1,0)</f>
        <v>1</v>
      </c>
      <c r="CD5" s="51"/>
      <c r="CE5" s="16"/>
      <c r="CF5" s="51"/>
      <c r="CG5" s="39">
        <f ca="1">Table1[[#This Row],[Mortgage left]]/Table1[[#This Row],[Value of House ]]</f>
        <v>0.28750566495202545</v>
      </c>
      <c r="CH5" s="51">
        <f t="shared" ref="CH5:CH68" ca="1" si="42">IF(CG5&gt;$CI$3,1,0)</f>
        <v>0</v>
      </c>
      <c r="CI5" s="51"/>
      <c r="CJ5" s="16"/>
      <c r="CL5" s="10">
        <f ca="1">IF(Table1[[#This Row],[Area]]="New Delhi",Table1[[#This Row],[Income]],0)</f>
        <v>38346</v>
      </c>
      <c r="CM5" s="51">
        <f ca="1">IF(Table1[[#This Row],[Area]]="Gurgoan",Table1[[#This Row],[Income]],0)</f>
        <v>0</v>
      </c>
      <c r="CN5" s="51">
        <f ca="1">IF(Table1[[#This Row],[Area]]="Noida",Table1[[#This Row],[Income]],0)</f>
        <v>0</v>
      </c>
      <c r="CO5" s="51">
        <f ca="1">IF(Table1[[#This Row],[Area]]="Faridabad",Table1[[#This Row],[Income]],0)</f>
        <v>0</v>
      </c>
      <c r="CP5" s="51">
        <f ca="1">IF(Table1[[#This Row],[Area]]="Pune",Table1[[#This Row],[Income]],0)</f>
        <v>0</v>
      </c>
      <c r="CQ5" s="51">
        <f ca="1">IF(Table1[[#This Row],[Area]]="Mumbai",Table1[[#This Row],[Income]],0)</f>
        <v>0</v>
      </c>
      <c r="CR5" s="51">
        <f ca="1">IF(Table1[[#This Row],[Area]]="Hyderabad",Table1[[#This Row],[Income]],0)</f>
        <v>0</v>
      </c>
      <c r="CS5" s="51">
        <f ca="1">IF(Table1[[#This Row],[Area]]="Chennai",Table1[[#This Row],[Income]],0)</f>
        <v>0</v>
      </c>
      <c r="CT5" s="51">
        <f ca="1">IF(Table1[[#This Row],[Area]]="Goa",Table1[[#This Row],[Income]],0)</f>
        <v>0</v>
      </c>
      <c r="CU5" s="51">
        <f ca="1">IF(Table1[[#This Row],[Area]]="Kochi",Table1[[#This Row],[Income]],0)</f>
        <v>0</v>
      </c>
      <c r="CV5" s="51">
        <f ca="1">IF(Table1[[#This Row],[Area]]="Kolkata",Table1[[#This Row],[Income]],0)</f>
        <v>0</v>
      </c>
      <c r="CW5" s="51"/>
      <c r="CX5" s="51"/>
      <c r="CY5" s="51"/>
      <c r="CZ5" s="51"/>
      <c r="DA5" s="51"/>
      <c r="DB5" s="51"/>
      <c r="DC5" s="51"/>
      <c r="DD5" s="51"/>
      <c r="DE5" s="51"/>
      <c r="DF5" s="51"/>
      <c r="DG5" s="16"/>
      <c r="DI5" s="10">
        <f ca="1">IF(Table1[[#This Row],[Field of Work]]="Teaching",Table1[[#This Row],[Income]],0)</f>
        <v>0</v>
      </c>
      <c r="DJ5" s="51">
        <f ca="1">IF(Table1[[#This Row],[Field of Work]]="Health",Table1[[#This Row],[Income]],0)</f>
        <v>0</v>
      </c>
      <c r="DK5" s="51">
        <f ca="1">IF(Table1[[#This Row],[Field of Work]]="Agriculture",Table1[[#This Row],[Income]],0)</f>
        <v>0</v>
      </c>
      <c r="DL5" s="51">
        <f ca="1">IF(Table1[[#This Row],[Field of Work]]="Information Technology",Table1[[#This Row],[Income]],0)</f>
        <v>0</v>
      </c>
      <c r="DM5" s="51">
        <f ca="1">IF(Table1[[#This Row],[Field of Work]]="Construction",Table1[[#This Row],[Income]],0)</f>
        <v>38346</v>
      </c>
      <c r="DN5" s="51">
        <f ca="1">IF(Table1[[#This Row],[Field of Work]]="General Work",Table1[[#This Row],[Income]],0)</f>
        <v>0</v>
      </c>
      <c r="DO5" s="51"/>
      <c r="DP5" s="51"/>
      <c r="DQ5" s="51"/>
      <c r="DR5" s="51"/>
      <c r="DS5" s="51"/>
      <c r="DT5" s="16"/>
      <c r="DV5" s="51"/>
      <c r="DW5" s="10">
        <f ca="1">IF(Table1[[#This Row],[Value of Debts]]&gt;Table1[[#This Row],[Income]],1,0)</f>
        <v>1</v>
      </c>
      <c r="DX5" s="51"/>
      <c r="DY5" s="16"/>
      <c r="DZ5" s="51"/>
      <c r="EA5" s="51"/>
      <c r="EB5" s="48">
        <f t="shared" ref="EB5:EB68" ca="1" si="43">IF(U5&gt;$EC$4,C5,0)</f>
        <v>27</v>
      </c>
      <c r="EC5" s="51"/>
      <c r="ED5" s="51"/>
      <c r="EE5" s="16"/>
      <c r="XFB5" s="21"/>
    </row>
    <row r="6" spans="1:139 16382:16382" ht="19.5" thickBot="1">
      <c r="A6" s="1">
        <f t="shared" ca="1" si="22"/>
        <v>2</v>
      </c>
      <c r="B6" s="1" t="str">
        <f t="shared" ca="1" si="23"/>
        <v>Woman</v>
      </c>
      <c r="C6" s="1">
        <f t="shared" ca="1" si="24"/>
        <v>33</v>
      </c>
      <c r="D6" s="1">
        <f t="shared" ca="1" si="25"/>
        <v>5</v>
      </c>
      <c r="E6" s="1" t="str">
        <f t="shared" ca="1" si="26"/>
        <v>General Work</v>
      </c>
      <c r="F6" s="1">
        <f t="shared" ca="1" si="27"/>
        <v>4</v>
      </c>
      <c r="G6" s="1" t="str">
        <f t="shared" ca="1" si="28"/>
        <v>Technical</v>
      </c>
      <c r="H6" s="1">
        <f t="shared" ca="1" si="29"/>
        <v>0</v>
      </c>
      <c r="I6" s="1">
        <f t="shared" ca="1" si="0"/>
        <v>1</v>
      </c>
      <c r="J6" s="1">
        <f t="shared" ca="1" si="30"/>
        <v>37098</v>
      </c>
      <c r="K6" s="1">
        <f t="shared" ca="1" si="31"/>
        <v>5</v>
      </c>
      <c r="L6" s="1" t="str">
        <f t="shared" ca="1" si="32"/>
        <v>Pune</v>
      </c>
      <c r="M6" s="1">
        <f t="shared" ca="1" si="33"/>
        <v>222588</v>
      </c>
      <c r="N6" s="1">
        <f t="shared" ca="1" si="34"/>
        <v>100671.37849471395</v>
      </c>
      <c r="O6" s="1">
        <f t="shared" ca="1" si="35"/>
        <v>16187.584356500456</v>
      </c>
      <c r="P6" s="1">
        <f t="shared" ca="1" si="36"/>
        <v>14997</v>
      </c>
      <c r="Q6" s="1">
        <f t="shared" ca="1" si="37"/>
        <v>34316.894247196724</v>
      </c>
      <c r="R6" s="1">
        <f t="shared" ca="1" si="38"/>
        <v>33714.442500185534</v>
      </c>
      <c r="S6" s="1">
        <f t="shared" ca="1" si="39"/>
        <v>272490.02685668599</v>
      </c>
      <c r="T6" s="1">
        <f t="shared" ca="1" si="40"/>
        <v>149985.27274191068</v>
      </c>
      <c r="U6" s="1">
        <f t="shared" ca="1" si="41"/>
        <v>122504.75411477531</v>
      </c>
      <c r="W6" s="10">
        <f ca="1">IF(Table1[[#This Row],[Gender]]="Man",1,0)</f>
        <v>0</v>
      </c>
      <c r="X6" s="51">
        <f ca="1">IF(Table1[[#This Row],[Gender]]="Woman",1,0)</f>
        <v>1</v>
      </c>
      <c r="Y6" s="51">
        <v>2</v>
      </c>
      <c r="Z6" s="51" t="s">
        <v>40</v>
      </c>
      <c r="AA6" s="51">
        <v>2</v>
      </c>
      <c r="AB6" s="51" t="s">
        <v>100</v>
      </c>
      <c r="AC6" s="51"/>
      <c r="AD6" s="51">
        <v>2</v>
      </c>
      <c r="AE6" s="51" t="s">
        <v>49</v>
      </c>
      <c r="AF6" s="51"/>
      <c r="AG6" s="51"/>
      <c r="AH6" s="51"/>
      <c r="AI6" s="51"/>
      <c r="AJ6" s="16"/>
      <c r="AN6" s="10">
        <f t="shared" ca="1" si="1"/>
        <v>0</v>
      </c>
      <c r="AO6" s="51">
        <f t="shared" ca="1" si="2"/>
        <v>0</v>
      </c>
      <c r="AP6" s="51">
        <f t="shared" ca="1" si="3"/>
        <v>0</v>
      </c>
      <c r="AQ6" s="51">
        <f t="shared" ca="1" si="4"/>
        <v>0</v>
      </c>
      <c r="AR6" s="51">
        <f t="shared" ca="1" si="5"/>
        <v>0</v>
      </c>
      <c r="AS6" s="51">
        <f t="shared" ca="1" si="6"/>
        <v>1</v>
      </c>
      <c r="AT6" s="51"/>
      <c r="AU6" s="51"/>
      <c r="AV6" s="51"/>
      <c r="AW6" s="51"/>
      <c r="AX6" s="51"/>
      <c r="AY6" s="16"/>
      <c r="AZ6" s="51"/>
      <c r="BA6" s="20">
        <f t="shared" ca="1" si="8"/>
        <v>0</v>
      </c>
      <c r="BB6" s="21">
        <f t="shared" ca="1" si="9"/>
        <v>0</v>
      </c>
      <c r="BC6" s="21">
        <f t="shared" ca="1" si="10"/>
        <v>0</v>
      </c>
      <c r="BD6" s="21">
        <f t="shared" ca="1" si="11"/>
        <v>0</v>
      </c>
      <c r="BE6" s="21">
        <f t="shared" ca="1" si="12"/>
        <v>1</v>
      </c>
      <c r="BF6" s="21">
        <f t="shared" ca="1" si="13"/>
        <v>0</v>
      </c>
      <c r="BG6" s="21">
        <f t="shared" ca="1" si="14"/>
        <v>0</v>
      </c>
      <c r="BH6" s="21">
        <f t="shared" ca="1" si="15"/>
        <v>0</v>
      </c>
      <c r="BI6" s="21">
        <f t="shared" ca="1" si="16"/>
        <v>0</v>
      </c>
      <c r="BJ6" s="21">
        <f t="shared" ca="1" si="17"/>
        <v>0</v>
      </c>
      <c r="BK6" s="21">
        <f t="shared" ca="1" si="18"/>
        <v>0</v>
      </c>
      <c r="BL6" s="51"/>
      <c r="BM6" s="51"/>
      <c r="BN6" s="51"/>
      <c r="BO6" s="51"/>
      <c r="BP6" s="51"/>
      <c r="BQ6" s="51"/>
      <c r="BR6" s="51"/>
      <c r="BS6" s="51"/>
      <c r="BT6" s="51"/>
      <c r="BU6" s="51"/>
      <c r="BV6" s="16"/>
      <c r="BZ6" s="10">
        <f ca="1">Table1[[#This Row],[Cars Value]]/Table1[[#This Row],[Cars Owned]]</f>
        <v>16187.584356500456</v>
      </c>
      <c r="CA6" s="16"/>
      <c r="CB6" s="51"/>
      <c r="CC6" s="10">
        <f ca="1">IF(Table1[[#This Row],[Value of Debts]]&gt;$CD$3,1,0)</f>
        <v>1</v>
      </c>
      <c r="CD6" s="51"/>
      <c r="CE6" s="16"/>
      <c r="CF6" s="51"/>
      <c r="CG6" s="39">
        <f ca="1">Table1[[#This Row],[Mortgage left]]/Table1[[#This Row],[Value of House ]]</f>
        <v>0.45227675568635306</v>
      </c>
      <c r="CH6" s="51">
        <f t="shared" ca="1" si="42"/>
        <v>1</v>
      </c>
      <c r="CI6" s="51"/>
      <c r="CJ6" s="16"/>
      <c r="CL6" s="10">
        <f ca="1">IF(Table1[[#This Row],[Area]]="New Delhi",Table1[[#This Row],[Income]],0)</f>
        <v>0</v>
      </c>
      <c r="CM6" s="51">
        <f ca="1">IF(Table1[[#This Row],[Area]]="Gurgoan",Table1[[#This Row],[Income]],0)</f>
        <v>0</v>
      </c>
      <c r="CN6" s="51">
        <f ca="1">IF(Table1[[#This Row],[Area]]="Noida",Table1[[#This Row],[Income]],0)</f>
        <v>0</v>
      </c>
      <c r="CO6" s="51">
        <f ca="1">IF(Table1[[#This Row],[Area]]="Faridabad",Table1[[#This Row],[Income]],0)</f>
        <v>0</v>
      </c>
      <c r="CP6" s="51">
        <f ca="1">IF(Table1[[#This Row],[Area]]="Pune",Table1[[#This Row],[Income]],0)</f>
        <v>37098</v>
      </c>
      <c r="CQ6" s="51">
        <f ca="1">IF(Table1[[#This Row],[Area]]="Mumbai",Table1[[#This Row],[Income]],0)</f>
        <v>0</v>
      </c>
      <c r="CR6" s="51">
        <f ca="1">IF(Table1[[#This Row],[Area]]="Hyderabad",Table1[[#This Row],[Income]],0)</f>
        <v>0</v>
      </c>
      <c r="CS6" s="51">
        <f ca="1">IF(Table1[[#This Row],[Area]]="Chennai",Table1[[#This Row],[Income]],0)</f>
        <v>0</v>
      </c>
      <c r="CT6" s="51">
        <f ca="1">IF(Table1[[#This Row],[Area]]="Goa",Table1[[#This Row],[Income]],0)</f>
        <v>0</v>
      </c>
      <c r="CU6" s="51">
        <f ca="1">IF(Table1[[#This Row],[Area]]="Kochi",Table1[[#This Row],[Income]],0)</f>
        <v>0</v>
      </c>
      <c r="CV6" s="51">
        <f ca="1">IF(Table1[[#This Row],[Area]]="Kolkata",Table1[[#This Row],[Income]],0)</f>
        <v>0</v>
      </c>
      <c r="CW6" s="51"/>
      <c r="CX6" s="51"/>
      <c r="CY6" s="51"/>
      <c r="CZ6" s="51"/>
      <c r="DA6" s="51"/>
      <c r="DB6" s="51"/>
      <c r="DC6" s="51"/>
      <c r="DD6" s="51"/>
      <c r="DE6" s="51"/>
      <c r="DF6" s="51"/>
      <c r="DG6" s="16"/>
      <c r="DI6" s="10">
        <f ca="1">IF(Table1[[#This Row],[Field of Work]]="Teaching",Table1[[#This Row],[Income]],0)</f>
        <v>0</v>
      </c>
      <c r="DJ6" s="51">
        <f ca="1">IF(Table1[[#This Row],[Field of Work]]="Health",Table1[[#This Row],[Income]],0)</f>
        <v>0</v>
      </c>
      <c r="DK6" s="51">
        <f ca="1">IF(Table1[[#This Row],[Field of Work]]="Agriculture",Table1[[#This Row],[Income]],0)</f>
        <v>0</v>
      </c>
      <c r="DL6" s="51">
        <f ca="1">IF(Table1[[#This Row],[Field of Work]]="Information Technology",Table1[[#This Row],[Income]],0)</f>
        <v>0</v>
      </c>
      <c r="DM6" s="51">
        <f ca="1">IF(Table1[[#This Row],[Field of Work]]="Construction",Table1[[#This Row],[Income]],0)</f>
        <v>0</v>
      </c>
      <c r="DN6" s="51">
        <f ca="1">IF(Table1[[#This Row],[Field of Work]]="General Work",Table1[[#This Row],[Income]],0)</f>
        <v>37098</v>
      </c>
      <c r="DO6" s="51"/>
      <c r="DP6" s="51"/>
      <c r="DQ6" s="51"/>
      <c r="DR6" s="51"/>
      <c r="DS6" s="51"/>
      <c r="DT6" s="16"/>
      <c r="DW6" s="10">
        <f ca="1">IF(Table1[[#This Row],[Value of Debts]]&gt;Table1[[#This Row],[Income]],1,0)</f>
        <v>1</v>
      </c>
      <c r="DX6" s="51"/>
      <c r="DY6" s="16"/>
      <c r="EB6" s="48">
        <f t="shared" ca="1" si="43"/>
        <v>33</v>
      </c>
      <c r="EC6" s="51"/>
      <c r="ED6" s="51"/>
      <c r="EE6" s="16"/>
    </row>
    <row r="7" spans="1:139 16382:16382" ht="18.75">
      <c r="A7" s="1">
        <f t="shared" ca="1" si="22"/>
        <v>1</v>
      </c>
      <c r="B7" s="1" t="str">
        <f t="shared" ca="1" si="23"/>
        <v>Man</v>
      </c>
      <c r="C7" s="1">
        <f t="shared" ca="1" si="24"/>
        <v>41</v>
      </c>
      <c r="D7" s="1">
        <f t="shared" ca="1" si="25"/>
        <v>2</v>
      </c>
      <c r="E7" s="1" t="str">
        <f t="shared" ca="1" si="26"/>
        <v>Construction</v>
      </c>
      <c r="F7" s="1">
        <f t="shared" ca="1" si="27"/>
        <v>1</v>
      </c>
      <c r="G7" s="1" t="str">
        <f t="shared" ca="1" si="28"/>
        <v>High School</v>
      </c>
      <c r="H7" s="1">
        <f t="shared" ca="1" si="29"/>
        <v>0</v>
      </c>
      <c r="I7" s="1">
        <f t="shared" ca="1" si="0"/>
        <v>1</v>
      </c>
      <c r="J7" s="1">
        <f t="shared" ca="1" si="30"/>
        <v>26278</v>
      </c>
      <c r="K7" s="1">
        <f t="shared" ca="1" si="31"/>
        <v>10</v>
      </c>
      <c r="L7" s="1" t="str">
        <f t="shared" ca="1" si="32"/>
        <v>Goa</v>
      </c>
      <c r="M7" s="1">
        <f t="shared" ca="1" si="33"/>
        <v>105112</v>
      </c>
      <c r="N7" s="1">
        <f t="shared" ca="1" si="34"/>
        <v>62702.593118776604</v>
      </c>
      <c r="O7" s="1">
        <f t="shared" ca="1" si="35"/>
        <v>13105.010739461106</v>
      </c>
      <c r="P7" s="1">
        <f t="shared" ca="1" si="36"/>
        <v>4081</v>
      </c>
      <c r="Q7" s="1">
        <f t="shared" ca="1" si="37"/>
        <v>11765.502753723149</v>
      </c>
      <c r="R7" s="1">
        <f t="shared" ca="1" si="38"/>
        <v>17557.145984458442</v>
      </c>
      <c r="S7" s="1">
        <f t="shared" ca="1" si="39"/>
        <v>135774.15672391956</v>
      </c>
      <c r="T7" s="1">
        <f t="shared" ca="1" si="40"/>
        <v>78549.095872499747</v>
      </c>
      <c r="U7" s="1">
        <f t="shared" ca="1" si="41"/>
        <v>57225.06085141981</v>
      </c>
      <c r="W7" s="10">
        <f ca="1">IF(Table1[[#This Row],[Gender]]="Man",1,0)</f>
        <v>1</v>
      </c>
      <c r="X7" s="51">
        <f ca="1">IF(Table1[[#This Row],[Gender]]="Woman",1,0)</f>
        <v>0</v>
      </c>
      <c r="Y7" s="51">
        <v>3</v>
      </c>
      <c r="Z7" s="51" t="s">
        <v>36</v>
      </c>
      <c r="AA7" s="51">
        <v>3</v>
      </c>
      <c r="AB7" s="51" t="s">
        <v>101</v>
      </c>
      <c r="AC7" s="51"/>
      <c r="AD7" s="51">
        <v>3</v>
      </c>
      <c r="AE7" s="51" t="s">
        <v>51</v>
      </c>
      <c r="AF7" s="51"/>
      <c r="AG7" s="51"/>
      <c r="AH7" s="51"/>
      <c r="AI7" s="26" t="s">
        <v>102</v>
      </c>
      <c r="AJ7" s="27" t="s">
        <v>103</v>
      </c>
      <c r="AL7" s="6" t="s">
        <v>104</v>
      </c>
      <c r="AN7" s="10">
        <f t="shared" ca="1" si="1"/>
        <v>0</v>
      </c>
      <c r="AO7" s="51">
        <f t="shared" ca="1" si="2"/>
        <v>0</v>
      </c>
      <c r="AP7" s="51">
        <f t="shared" ca="1" si="3"/>
        <v>0</v>
      </c>
      <c r="AQ7" s="51">
        <f t="shared" ca="1" si="4"/>
        <v>0</v>
      </c>
      <c r="AR7" s="51">
        <f t="shared" ca="1" si="5"/>
        <v>1</v>
      </c>
      <c r="AS7" s="51">
        <f t="shared" ca="1" si="6"/>
        <v>0</v>
      </c>
      <c r="AT7" s="51"/>
      <c r="AU7" s="51"/>
      <c r="AV7" s="51"/>
      <c r="AW7" s="51"/>
      <c r="AX7" s="51"/>
      <c r="AY7" s="16"/>
      <c r="AZ7" s="51"/>
      <c r="BA7" s="20">
        <f t="shared" ca="1" si="8"/>
        <v>0</v>
      </c>
      <c r="BB7" s="21">
        <f t="shared" ca="1" si="9"/>
        <v>0</v>
      </c>
      <c r="BC7" s="21">
        <f t="shared" ca="1" si="10"/>
        <v>0</v>
      </c>
      <c r="BD7" s="21">
        <f t="shared" ca="1" si="11"/>
        <v>0</v>
      </c>
      <c r="BE7" s="21">
        <f t="shared" ca="1" si="12"/>
        <v>0</v>
      </c>
      <c r="BF7" s="21">
        <f t="shared" ca="1" si="13"/>
        <v>0</v>
      </c>
      <c r="BG7" s="21">
        <f t="shared" ca="1" si="14"/>
        <v>0</v>
      </c>
      <c r="BH7" s="21">
        <f t="shared" ca="1" si="15"/>
        <v>0</v>
      </c>
      <c r="BI7" s="21">
        <f t="shared" ca="1" si="16"/>
        <v>1</v>
      </c>
      <c r="BJ7" s="21">
        <f t="shared" ca="1" si="17"/>
        <v>0</v>
      </c>
      <c r="BK7" s="21">
        <f t="shared" ca="1" si="18"/>
        <v>0</v>
      </c>
      <c r="BL7" s="51"/>
      <c r="BM7" s="51"/>
      <c r="BN7" s="51"/>
      <c r="BO7" s="51"/>
      <c r="BP7" s="51"/>
      <c r="BQ7" s="51"/>
      <c r="BR7" s="51"/>
      <c r="BS7" s="51"/>
      <c r="BT7" s="51"/>
      <c r="BU7" s="51"/>
      <c r="BV7" s="16"/>
      <c r="BZ7" s="10">
        <f ca="1">Table1[[#This Row],[Cars Value]]/Table1[[#This Row],[Cars Owned]]</f>
        <v>13105.010739461106</v>
      </c>
      <c r="CA7" s="16"/>
      <c r="CB7" s="51"/>
      <c r="CC7" s="10">
        <f ca="1">IF(Table1[[#This Row],[Value of Debts]]&gt;$CD$3,1,0)</f>
        <v>1</v>
      </c>
      <c r="CD7" s="51"/>
      <c r="CE7" s="16"/>
      <c r="CF7" s="51"/>
      <c r="CG7" s="39">
        <f ca="1">Table1[[#This Row],[Mortgage left]]/Table1[[#This Row],[Value of House ]]</f>
        <v>0.59653125350841585</v>
      </c>
      <c r="CH7" s="51">
        <f t="shared" ca="1" si="42"/>
        <v>1</v>
      </c>
      <c r="CI7" s="51"/>
      <c r="CJ7" s="16"/>
      <c r="CL7" s="10">
        <f ca="1">IF(Table1[[#This Row],[Area]]="New Delhi",Table1[[#This Row],[Income]],0)</f>
        <v>0</v>
      </c>
      <c r="CM7" s="51">
        <f ca="1">IF(Table1[[#This Row],[Area]]="Gurgoan",Table1[[#This Row],[Income]],0)</f>
        <v>0</v>
      </c>
      <c r="CN7" s="51">
        <f ca="1">IF(Table1[[#This Row],[Area]]="Noida",Table1[[#This Row],[Income]],0)</f>
        <v>0</v>
      </c>
      <c r="CO7" s="51">
        <f ca="1">IF(Table1[[#This Row],[Area]]="Faridabad",Table1[[#This Row],[Income]],0)</f>
        <v>0</v>
      </c>
      <c r="CP7" s="51">
        <f ca="1">IF(Table1[[#This Row],[Area]]="Pune",Table1[[#This Row],[Income]],0)</f>
        <v>0</v>
      </c>
      <c r="CQ7" s="51">
        <f ca="1">IF(Table1[[#This Row],[Area]]="Mumbai",Table1[[#This Row],[Income]],0)</f>
        <v>0</v>
      </c>
      <c r="CR7" s="51">
        <f ca="1">IF(Table1[[#This Row],[Area]]="Hyderabad",Table1[[#This Row],[Income]],0)</f>
        <v>0</v>
      </c>
      <c r="CS7" s="51">
        <f ca="1">IF(Table1[[#This Row],[Area]]="Chennai",Table1[[#This Row],[Income]],0)</f>
        <v>0</v>
      </c>
      <c r="CT7" s="51">
        <f ca="1">IF(Table1[[#This Row],[Area]]="Goa",Table1[[#This Row],[Income]],0)</f>
        <v>26278</v>
      </c>
      <c r="CU7" s="51">
        <f ca="1">IF(Table1[[#This Row],[Area]]="Kochi",Table1[[#This Row],[Income]],0)</f>
        <v>0</v>
      </c>
      <c r="CV7" s="51">
        <f ca="1">IF(Table1[[#This Row],[Area]]="Kolkata",Table1[[#This Row],[Income]],0)</f>
        <v>0</v>
      </c>
      <c r="CW7" s="51"/>
      <c r="CX7" s="51"/>
      <c r="CY7" s="51"/>
      <c r="CZ7" s="51"/>
      <c r="DA7" s="51"/>
      <c r="DB7" s="51"/>
      <c r="DC7" s="51"/>
      <c r="DD7" s="51"/>
      <c r="DE7" s="51"/>
      <c r="DF7" s="51"/>
      <c r="DG7" s="16"/>
      <c r="DI7" s="10">
        <f ca="1">IF(Table1[[#This Row],[Field of Work]]="Teaching",Table1[[#This Row],[Income]],0)</f>
        <v>0</v>
      </c>
      <c r="DJ7" s="51">
        <f ca="1">IF(Table1[[#This Row],[Field of Work]]="Health",Table1[[#This Row],[Income]],0)</f>
        <v>0</v>
      </c>
      <c r="DK7" s="51">
        <f ca="1">IF(Table1[[#This Row],[Field of Work]]="Agriculture",Table1[[#This Row],[Income]],0)</f>
        <v>0</v>
      </c>
      <c r="DL7" s="51">
        <f ca="1">IF(Table1[[#This Row],[Field of Work]]="Information Technology",Table1[[#This Row],[Income]],0)</f>
        <v>0</v>
      </c>
      <c r="DM7" s="51">
        <f ca="1">IF(Table1[[#This Row],[Field of Work]]="Construction",Table1[[#This Row],[Income]],0)</f>
        <v>26278</v>
      </c>
      <c r="DN7" s="51">
        <f ca="1">IF(Table1[[#This Row],[Field of Work]]="General Work",Table1[[#This Row],[Income]],0)</f>
        <v>0</v>
      </c>
      <c r="DO7" s="51"/>
      <c r="DP7" s="51"/>
      <c r="DQ7" s="51"/>
      <c r="DR7" s="51"/>
      <c r="DS7" s="51"/>
      <c r="DT7" s="16"/>
      <c r="DW7" s="10">
        <f ca="1">IF(Table1[[#This Row],[Value of Debts]]&gt;Table1[[#This Row],[Income]],1,0)</f>
        <v>1</v>
      </c>
      <c r="DX7" s="51"/>
      <c r="DY7" s="16"/>
      <c r="EB7" s="48">
        <f t="shared" ca="1" si="43"/>
        <v>0</v>
      </c>
      <c r="EC7" s="51"/>
      <c r="ED7" s="51"/>
      <c r="EE7" s="16"/>
    </row>
    <row r="8" spans="1:139 16382:16382" ht="19.5" thickBot="1">
      <c r="A8" s="1">
        <f t="shared" ca="1" si="22"/>
        <v>2</v>
      </c>
      <c r="B8" s="1" t="str">
        <f t="shared" ca="1" si="23"/>
        <v>Woman</v>
      </c>
      <c r="C8" s="1">
        <f t="shared" ca="1" si="24"/>
        <v>31</v>
      </c>
      <c r="D8" s="1">
        <f t="shared" ca="1" si="25"/>
        <v>5</v>
      </c>
      <c r="E8" s="1" t="str">
        <f t="shared" ca="1" si="26"/>
        <v>General Work</v>
      </c>
      <c r="F8" s="1">
        <f t="shared" ca="1" si="27"/>
        <v>2</v>
      </c>
      <c r="G8" s="1" t="str">
        <f t="shared" ca="1" si="28"/>
        <v>College</v>
      </c>
      <c r="H8" s="1">
        <f t="shared" ca="1" si="29"/>
        <v>4</v>
      </c>
      <c r="I8" s="1">
        <f t="shared" ca="1" si="0"/>
        <v>3</v>
      </c>
      <c r="J8" s="1">
        <f t="shared" ca="1" si="30"/>
        <v>32253</v>
      </c>
      <c r="K8" s="1">
        <f t="shared" ca="1" si="31"/>
        <v>8</v>
      </c>
      <c r="L8" s="1" t="str">
        <f t="shared" ca="1" si="32"/>
        <v>Chennai</v>
      </c>
      <c r="M8" s="1">
        <f t="shared" ca="1" si="33"/>
        <v>129012</v>
      </c>
      <c r="N8" s="1">
        <f t="shared" ca="1" si="34"/>
        <v>39964.242879354002</v>
      </c>
      <c r="O8" s="1">
        <f t="shared" ca="1" si="35"/>
        <v>16272.864854298185</v>
      </c>
      <c r="P8" s="1">
        <f t="shared" ca="1" si="36"/>
        <v>15452</v>
      </c>
      <c r="Q8" s="1">
        <f t="shared" ca="1" si="37"/>
        <v>50064.646460796386</v>
      </c>
      <c r="R8" s="1">
        <f t="shared" ca="1" si="38"/>
        <v>26269.71825727437</v>
      </c>
      <c r="S8" s="1">
        <f t="shared" ca="1" si="39"/>
        <v>171554.58311157255</v>
      </c>
      <c r="T8" s="1">
        <f t="shared" ca="1" si="40"/>
        <v>105480.88934015039</v>
      </c>
      <c r="U8" s="1">
        <f t="shared" ca="1" si="41"/>
        <v>66073.693771422157</v>
      </c>
      <c r="W8" s="10">
        <f ca="1">IF(Table1[[#This Row],[Gender]]="Man",1,0)</f>
        <v>0</v>
      </c>
      <c r="X8" s="51">
        <f ca="1">IF(Table1[[#This Row],[Gender]]="Woman",1,0)</f>
        <v>1</v>
      </c>
      <c r="Y8" s="51">
        <v>4</v>
      </c>
      <c r="Z8" s="51" t="s">
        <v>39</v>
      </c>
      <c r="AA8" s="51">
        <v>4</v>
      </c>
      <c r="AB8" s="51" t="s">
        <v>105</v>
      </c>
      <c r="AC8" s="51"/>
      <c r="AD8" s="51">
        <v>4</v>
      </c>
      <c r="AE8" s="51" t="s">
        <v>50</v>
      </c>
      <c r="AF8" s="51"/>
      <c r="AG8" s="51"/>
      <c r="AH8" s="51"/>
      <c r="AI8" s="10">
        <f ca="1">AI4+AJ4</f>
        <v>499</v>
      </c>
      <c r="AJ8" s="22">
        <f ca="1">AI4/AI8*100</f>
        <v>51.102204408817627</v>
      </c>
      <c r="AL8" s="9">
        <f ca="1">MAX(Table1[Age])</f>
        <v>45</v>
      </c>
      <c r="AN8" s="10">
        <f t="shared" ca="1" si="1"/>
        <v>0</v>
      </c>
      <c r="AO8" s="51">
        <f t="shared" ca="1" si="2"/>
        <v>0</v>
      </c>
      <c r="AP8" s="51">
        <f t="shared" ca="1" si="3"/>
        <v>0</v>
      </c>
      <c r="AQ8" s="51">
        <f t="shared" ca="1" si="4"/>
        <v>0</v>
      </c>
      <c r="AR8" s="51">
        <f t="shared" ca="1" si="5"/>
        <v>0</v>
      </c>
      <c r="AS8" s="51">
        <f t="shared" ca="1" si="6"/>
        <v>1</v>
      </c>
      <c r="AT8" s="51"/>
      <c r="AU8" s="51"/>
      <c r="AV8" s="51"/>
      <c r="AW8" s="51"/>
      <c r="AX8" s="51"/>
      <c r="AY8" s="16"/>
      <c r="AZ8" s="51"/>
      <c r="BA8" s="20">
        <f t="shared" ca="1" si="8"/>
        <v>0</v>
      </c>
      <c r="BB8" s="21">
        <f t="shared" ca="1" si="9"/>
        <v>0</v>
      </c>
      <c r="BC8" s="21">
        <f t="shared" ca="1" si="10"/>
        <v>0</v>
      </c>
      <c r="BD8" s="21">
        <f t="shared" ca="1" si="11"/>
        <v>0</v>
      </c>
      <c r="BE8" s="21">
        <f t="shared" ca="1" si="12"/>
        <v>0</v>
      </c>
      <c r="BF8" s="21">
        <f t="shared" ca="1" si="13"/>
        <v>0</v>
      </c>
      <c r="BG8" s="21">
        <f t="shared" ca="1" si="14"/>
        <v>0</v>
      </c>
      <c r="BH8" s="21">
        <f t="shared" ca="1" si="15"/>
        <v>1</v>
      </c>
      <c r="BI8" s="21">
        <f t="shared" ca="1" si="16"/>
        <v>0</v>
      </c>
      <c r="BJ8" s="21">
        <f t="shared" ca="1" si="17"/>
        <v>0</v>
      </c>
      <c r="BK8" s="21">
        <f t="shared" ca="1" si="18"/>
        <v>0</v>
      </c>
      <c r="BL8" s="51"/>
      <c r="BM8" s="51"/>
      <c r="BN8" s="51"/>
      <c r="BO8" s="51"/>
      <c r="BP8" s="51"/>
      <c r="BQ8" s="51"/>
      <c r="BR8" s="51"/>
      <c r="BS8" s="51"/>
      <c r="BT8" s="51"/>
      <c r="BU8" s="51"/>
      <c r="BV8" s="16"/>
      <c r="BZ8" s="10">
        <f ca="1">Table1[[#This Row],[Cars Value]]/Table1[[#This Row],[Cars Owned]]</f>
        <v>5424.2882847660612</v>
      </c>
      <c r="CA8" s="16"/>
      <c r="CB8" s="51"/>
      <c r="CC8" s="10">
        <f ca="1">IF(Table1[[#This Row],[Value of Debts]]&gt;$CD$3,1,0)</f>
        <v>1</v>
      </c>
      <c r="CD8" s="51"/>
      <c r="CE8" s="23"/>
      <c r="CF8" s="12"/>
      <c r="CG8" s="39">
        <f ca="1">Table1[[#This Row],[Mortgage left]]/Table1[[#This Row],[Value of House ]]</f>
        <v>0.3097715164430751</v>
      </c>
      <c r="CH8" s="51">
        <f t="shared" ca="1" si="42"/>
        <v>1</v>
      </c>
      <c r="CI8" s="51"/>
      <c r="CJ8" s="16"/>
      <c r="CL8" s="10">
        <f ca="1">IF(Table1[[#This Row],[Area]]="New Delhi",Table1[[#This Row],[Income]],0)</f>
        <v>0</v>
      </c>
      <c r="CM8" s="51">
        <f ca="1">IF(Table1[[#This Row],[Area]]="Gurgoan",Table1[[#This Row],[Income]],0)</f>
        <v>0</v>
      </c>
      <c r="CN8" s="51">
        <f ca="1">IF(Table1[[#This Row],[Area]]="Noida",Table1[[#This Row],[Income]],0)</f>
        <v>0</v>
      </c>
      <c r="CO8" s="51">
        <f ca="1">IF(Table1[[#This Row],[Area]]="Faridabad",Table1[[#This Row],[Income]],0)</f>
        <v>0</v>
      </c>
      <c r="CP8" s="51">
        <f ca="1">IF(Table1[[#This Row],[Area]]="Pune",Table1[[#This Row],[Income]],0)</f>
        <v>0</v>
      </c>
      <c r="CQ8" s="51">
        <f ca="1">IF(Table1[[#This Row],[Area]]="Mumbai",Table1[[#This Row],[Income]],0)</f>
        <v>0</v>
      </c>
      <c r="CR8" s="51">
        <f ca="1">IF(Table1[[#This Row],[Area]]="Hyderabad",Table1[[#This Row],[Income]],0)</f>
        <v>0</v>
      </c>
      <c r="CS8" s="51">
        <f ca="1">IF(Table1[[#This Row],[Area]]="Chennai",Table1[[#This Row],[Income]],0)</f>
        <v>32253</v>
      </c>
      <c r="CT8" s="51">
        <f ca="1">IF(Table1[[#This Row],[Area]]="Goa",Table1[[#This Row],[Income]],0)</f>
        <v>0</v>
      </c>
      <c r="CU8" s="51">
        <f ca="1">IF(Table1[[#This Row],[Area]]="Kochi",Table1[[#This Row],[Income]],0)</f>
        <v>0</v>
      </c>
      <c r="CV8" s="51">
        <f ca="1">IF(Table1[[#This Row],[Area]]="Kolkata",Table1[[#This Row],[Income]],0)</f>
        <v>0</v>
      </c>
      <c r="CW8" s="51"/>
      <c r="CX8" s="51"/>
      <c r="CY8" s="51"/>
      <c r="CZ8" s="51"/>
      <c r="DA8" s="51"/>
      <c r="DB8" s="51"/>
      <c r="DC8" s="51"/>
      <c r="DD8" s="51"/>
      <c r="DE8" s="51"/>
      <c r="DF8" s="51"/>
      <c r="DG8" s="16"/>
      <c r="DI8" s="10">
        <f ca="1">IF(Table1[[#This Row],[Field of Work]]="Teaching",Table1[[#This Row],[Income]],0)</f>
        <v>0</v>
      </c>
      <c r="DJ8" s="51">
        <f ca="1">IF(Table1[[#This Row],[Field of Work]]="Health",Table1[[#This Row],[Income]],0)</f>
        <v>0</v>
      </c>
      <c r="DK8" s="51">
        <f ca="1">IF(Table1[[#This Row],[Field of Work]]="Agriculture",Table1[[#This Row],[Income]],0)</f>
        <v>0</v>
      </c>
      <c r="DL8" s="51">
        <f ca="1">IF(Table1[[#This Row],[Field of Work]]="Information Technology",Table1[[#This Row],[Income]],0)</f>
        <v>0</v>
      </c>
      <c r="DM8" s="51">
        <f ca="1">IF(Table1[[#This Row],[Field of Work]]="Construction",Table1[[#This Row],[Income]],0)</f>
        <v>0</v>
      </c>
      <c r="DN8" s="51">
        <f ca="1">IF(Table1[[#This Row],[Field of Work]]="General Work",Table1[[#This Row],[Income]],0)</f>
        <v>32253</v>
      </c>
      <c r="DO8" s="51"/>
      <c r="DP8" s="51"/>
      <c r="DQ8" s="51"/>
      <c r="DR8" s="51"/>
      <c r="DS8" s="51"/>
      <c r="DT8" s="16"/>
      <c r="DW8" s="10">
        <f ca="1">IF(Table1[[#This Row],[Value of Debts]]&gt;Table1[[#This Row],[Income]],1,0)</f>
        <v>1</v>
      </c>
      <c r="DX8" s="51"/>
      <c r="DY8" s="16"/>
      <c r="EB8" s="48">
        <f t="shared" ca="1" si="43"/>
        <v>0</v>
      </c>
      <c r="EC8" s="51"/>
      <c r="ED8" s="51"/>
      <c r="EE8" s="16"/>
    </row>
    <row r="9" spans="1:139 16382:16382" ht="18.75">
      <c r="A9" s="1">
        <f t="shared" ca="1" si="22"/>
        <v>2</v>
      </c>
      <c r="B9" s="1" t="str">
        <f t="shared" ca="1" si="23"/>
        <v>Woman</v>
      </c>
      <c r="C9" s="1">
        <f t="shared" ca="1" si="24"/>
        <v>45</v>
      </c>
      <c r="D9" s="1">
        <f t="shared" ca="1" si="25"/>
        <v>6</v>
      </c>
      <c r="E9" s="1" t="str">
        <f t="shared" ca="1" si="26"/>
        <v>Agriculture</v>
      </c>
      <c r="F9" s="1">
        <f t="shared" ca="1" si="27"/>
        <v>3</v>
      </c>
      <c r="G9" s="1" t="str">
        <f t="shared" ca="1" si="28"/>
        <v>University</v>
      </c>
      <c r="H9" s="1">
        <f t="shared" ca="1" si="29"/>
        <v>2</v>
      </c>
      <c r="I9" s="1">
        <f t="shared" ca="1" si="0"/>
        <v>3</v>
      </c>
      <c r="J9" s="1">
        <f t="shared" ca="1" si="30"/>
        <v>79951</v>
      </c>
      <c r="K9" s="1">
        <f t="shared" ca="1" si="31"/>
        <v>8</v>
      </c>
      <c r="L9" s="1" t="str">
        <f t="shared" ca="1" si="32"/>
        <v>Chennai</v>
      </c>
      <c r="M9" s="1">
        <f t="shared" ca="1" si="33"/>
        <v>399755</v>
      </c>
      <c r="N9" s="1">
        <f t="shared" ca="1" si="34"/>
        <v>146073.60392736146</v>
      </c>
      <c r="O9" s="1">
        <f t="shared" ca="1" si="35"/>
        <v>25785.790913393499</v>
      </c>
      <c r="P9" s="1">
        <f t="shared" ca="1" si="36"/>
        <v>12207</v>
      </c>
      <c r="Q9" s="1">
        <f t="shared" ca="1" si="37"/>
        <v>4709.177409836785</v>
      </c>
      <c r="R9" s="1">
        <f t="shared" ca="1" si="38"/>
        <v>99785.865159607856</v>
      </c>
      <c r="S9" s="1">
        <f t="shared" ca="1" si="39"/>
        <v>525326.65607300133</v>
      </c>
      <c r="T9" s="1">
        <f t="shared" ca="1" si="40"/>
        <v>162989.78133719825</v>
      </c>
      <c r="U9" s="1">
        <f t="shared" ca="1" si="41"/>
        <v>362336.87473580311</v>
      </c>
      <c r="W9" s="10">
        <f ca="1">IF(Table1[[#This Row],[Gender]]="Man",1,0)</f>
        <v>0</v>
      </c>
      <c r="X9" s="51">
        <f ca="1">IF(Table1[[#This Row],[Gender]]="Woman",1,0)</f>
        <v>1</v>
      </c>
      <c r="Y9" s="51">
        <v>5</v>
      </c>
      <c r="Z9" s="51" t="s">
        <v>41</v>
      </c>
      <c r="AA9" s="51">
        <v>5</v>
      </c>
      <c r="AB9" s="51" t="s">
        <v>106</v>
      </c>
      <c r="AC9" s="51"/>
      <c r="AD9" s="51">
        <v>5</v>
      </c>
      <c r="AE9" s="51" t="s">
        <v>52</v>
      </c>
      <c r="AF9" s="51"/>
      <c r="AG9" s="51"/>
      <c r="AH9" s="51"/>
      <c r="AI9" s="10"/>
      <c r="AJ9" s="16"/>
      <c r="AN9" s="10">
        <f t="shared" ca="1" si="1"/>
        <v>0</v>
      </c>
      <c r="AO9" s="51">
        <f t="shared" ca="1" si="2"/>
        <v>0</v>
      </c>
      <c r="AP9" s="51">
        <f t="shared" ca="1" si="3"/>
        <v>1</v>
      </c>
      <c r="AQ9" s="51">
        <f t="shared" ca="1" si="4"/>
        <v>0</v>
      </c>
      <c r="AR9" s="51">
        <f t="shared" ca="1" si="5"/>
        <v>0</v>
      </c>
      <c r="AS9" s="51">
        <f t="shared" ca="1" si="6"/>
        <v>0</v>
      </c>
      <c r="AT9" s="51"/>
      <c r="AU9" s="51"/>
      <c r="AV9" s="51"/>
      <c r="AW9" s="51"/>
      <c r="AX9" s="51"/>
      <c r="AY9" s="16"/>
      <c r="AZ9" s="51"/>
      <c r="BA9" s="20">
        <f t="shared" ca="1" si="8"/>
        <v>0</v>
      </c>
      <c r="BB9" s="21">
        <f t="shared" ca="1" si="9"/>
        <v>0</v>
      </c>
      <c r="BC9" s="21">
        <f t="shared" ca="1" si="10"/>
        <v>0</v>
      </c>
      <c r="BD9" s="21">
        <f t="shared" ca="1" si="11"/>
        <v>0</v>
      </c>
      <c r="BE9" s="21">
        <f t="shared" ca="1" si="12"/>
        <v>0</v>
      </c>
      <c r="BF9" s="21">
        <f t="shared" ca="1" si="13"/>
        <v>0</v>
      </c>
      <c r="BG9" s="21">
        <f t="shared" ca="1" si="14"/>
        <v>0</v>
      </c>
      <c r="BH9" s="21">
        <f t="shared" ca="1" si="15"/>
        <v>1</v>
      </c>
      <c r="BI9" s="21">
        <f t="shared" ca="1" si="16"/>
        <v>0</v>
      </c>
      <c r="BJ9" s="21">
        <f t="shared" ca="1" si="17"/>
        <v>0</v>
      </c>
      <c r="BK9" s="21">
        <f t="shared" ca="1" si="18"/>
        <v>0</v>
      </c>
      <c r="BL9" s="51"/>
      <c r="BM9" s="51"/>
      <c r="BN9" s="51"/>
      <c r="BO9" s="51"/>
      <c r="BP9" s="51"/>
      <c r="BQ9" s="51"/>
      <c r="BR9" s="51"/>
      <c r="BS9" s="51"/>
      <c r="BT9" s="51"/>
      <c r="BU9" s="51"/>
      <c r="BV9" s="16"/>
      <c r="BZ9" s="10">
        <f ca="1">Table1[[#This Row],[Cars Value]]/Table1[[#This Row],[Cars Owned]]</f>
        <v>8595.2636377978324</v>
      </c>
      <c r="CA9" s="16"/>
      <c r="CB9" s="51"/>
      <c r="CC9" s="10">
        <f ca="1">IF(Table1[[#This Row],[Value of Debts]]&gt;$CD$3,1,0)</f>
        <v>1</v>
      </c>
      <c r="CD9" s="51"/>
      <c r="CE9" s="16"/>
      <c r="CF9" s="51"/>
      <c r="CG9" s="39">
        <f ca="1">Table1[[#This Row],[Mortgage left]]/Table1[[#This Row],[Value of House ]]</f>
        <v>0.36540782210944567</v>
      </c>
      <c r="CH9" s="51">
        <f t="shared" ca="1" si="42"/>
        <v>1</v>
      </c>
      <c r="CI9" s="51"/>
      <c r="CJ9" s="16"/>
      <c r="CL9" s="10">
        <f ca="1">IF(Table1[[#This Row],[Area]]="New Delhi",Table1[[#This Row],[Income]],0)</f>
        <v>0</v>
      </c>
      <c r="CM9" s="51">
        <f ca="1">IF(Table1[[#This Row],[Area]]="Gurgoan",Table1[[#This Row],[Income]],0)</f>
        <v>0</v>
      </c>
      <c r="CN9" s="51">
        <f ca="1">IF(Table1[[#This Row],[Area]]="Noida",Table1[[#This Row],[Income]],0)</f>
        <v>0</v>
      </c>
      <c r="CO9" s="51">
        <f ca="1">IF(Table1[[#This Row],[Area]]="Faridabad",Table1[[#This Row],[Income]],0)</f>
        <v>0</v>
      </c>
      <c r="CP9" s="51">
        <f ca="1">IF(Table1[[#This Row],[Area]]="Pune",Table1[[#This Row],[Income]],0)</f>
        <v>0</v>
      </c>
      <c r="CQ9" s="51">
        <f ca="1">IF(Table1[[#This Row],[Area]]="Mumbai",Table1[[#This Row],[Income]],0)</f>
        <v>0</v>
      </c>
      <c r="CR9" s="51">
        <f ca="1">IF(Table1[[#This Row],[Area]]="Hyderabad",Table1[[#This Row],[Income]],0)</f>
        <v>0</v>
      </c>
      <c r="CS9" s="51">
        <f ca="1">IF(Table1[[#This Row],[Area]]="Chennai",Table1[[#This Row],[Income]],0)</f>
        <v>79951</v>
      </c>
      <c r="CT9" s="51">
        <f ca="1">IF(Table1[[#This Row],[Area]]="Goa",Table1[[#This Row],[Income]],0)</f>
        <v>0</v>
      </c>
      <c r="CU9" s="51">
        <f ca="1">IF(Table1[[#This Row],[Area]]="Kochi",Table1[[#This Row],[Income]],0)</f>
        <v>0</v>
      </c>
      <c r="CV9" s="51">
        <f ca="1">IF(Table1[[#This Row],[Area]]="Kolkata",Table1[[#This Row],[Income]],0)</f>
        <v>0</v>
      </c>
      <c r="CW9" s="51"/>
      <c r="CX9" s="51"/>
      <c r="CY9" s="51"/>
      <c r="CZ9" s="51"/>
      <c r="DA9" s="51"/>
      <c r="DB9" s="51"/>
      <c r="DC9" s="51"/>
      <c r="DD9" s="51"/>
      <c r="DE9" s="51"/>
      <c r="DF9" s="51"/>
      <c r="DG9" s="16"/>
      <c r="DI9" s="10">
        <f ca="1">IF(Table1[[#This Row],[Field of Work]]="Teaching",Table1[[#This Row],[Income]],0)</f>
        <v>0</v>
      </c>
      <c r="DJ9" s="51">
        <f ca="1">IF(Table1[[#This Row],[Field of Work]]="Health",Table1[[#This Row],[Income]],0)</f>
        <v>0</v>
      </c>
      <c r="DK9" s="51">
        <f ca="1">IF(Table1[[#This Row],[Field of Work]]="Agriculture",Table1[[#This Row],[Income]],0)</f>
        <v>79951</v>
      </c>
      <c r="DL9" s="51">
        <f ca="1">IF(Table1[[#This Row],[Field of Work]]="Information Technology",Table1[[#This Row],[Income]],0)</f>
        <v>0</v>
      </c>
      <c r="DM9" s="51">
        <f ca="1">IF(Table1[[#This Row],[Field of Work]]="Construction",Table1[[#This Row],[Income]],0)</f>
        <v>0</v>
      </c>
      <c r="DN9" s="51">
        <f ca="1">IF(Table1[[#This Row],[Field of Work]]="General Work",Table1[[#This Row],[Income]],0)</f>
        <v>0</v>
      </c>
      <c r="DO9" s="51"/>
      <c r="DP9" s="51"/>
      <c r="DQ9" s="51"/>
      <c r="DR9" s="51"/>
      <c r="DS9" s="51"/>
      <c r="DT9" s="16"/>
      <c r="DW9" s="10">
        <f ca="1">IF(Table1[[#This Row],[Value of Debts]]&gt;Table1[[#This Row],[Income]],1,0)</f>
        <v>1</v>
      </c>
      <c r="DX9" s="51"/>
      <c r="DY9" s="16"/>
      <c r="EB9" s="48">
        <f t="shared" ca="1" si="43"/>
        <v>45</v>
      </c>
      <c r="EC9" s="51"/>
      <c r="ED9" s="51"/>
      <c r="EE9" s="16"/>
    </row>
    <row r="10" spans="1:139 16382:16382" ht="18.75">
      <c r="A10" s="1">
        <f t="shared" ca="1" si="22"/>
        <v>2</v>
      </c>
      <c r="B10" s="1" t="str">
        <f t="shared" ca="1" si="23"/>
        <v>Woman</v>
      </c>
      <c r="C10" s="1">
        <f t="shared" ca="1" si="24"/>
        <v>33</v>
      </c>
      <c r="D10" s="1">
        <f t="shared" ca="1" si="25"/>
        <v>3</v>
      </c>
      <c r="E10" s="1" t="str">
        <f t="shared" ca="1" si="26"/>
        <v>Teaching</v>
      </c>
      <c r="F10" s="1">
        <f t="shared" ca="1" si="27"/>
        <v>2</v>
      </c>
      <c r="G10" s="1" t="str">
        <f t="shared" ca="1" si="28"/>
        <v>College</v>
      </c>
      <c r="H10" s="1">
        <f t="shared" ca="1" si="29"/>
        <v>4</v>
      </c>
      <c r="I10" s="1">
        <f t="shared" ca="1" si="0"/>
        <v>3</v>
      </c>
      <c r="J10" s="1">
        <f t="shared" ca="1" si="30"/>
        <v>55185</v>
      </c>
      <c r="K10" s="1">
        <f t="shared" ca="1" si="31"/>
        <v>4</v>
      </c>
      <c r="L10" s="1" t="str">
        <f t="shared" ca="1" si="32"/>
        <v>Noida</v>
      </c>
      <c r="M10" s="1">
        <f t="shared" ca="1" si="33"/>
        <v>331110</v>
      </c>
      <c r="N10" s="1">
        <f t="shared" ca="1" si="34"/>
        <v>189230.30187538176</v>
      </c>
      <c r="O10" s="1">
        <f t="shared" ca="1" si="35"/>
        <v>129438.28192388346</v>
      </c>
      <c r="P10" s="1">
        <f t="shared" ca="1" si="36"/>
        <v>107244</v>
      </c>
      <c r="Q10" s="1">
        <f t="shared" ca="1" si="37"/>
        <v>28866.510459370475</v>
      </c>
      <c r="R10" s="1">
        <f t="shared" ca="1" si="38"/>
        <v>69143.905484709801</v>
      </c>
      <c r="S10" s="1">
        <f t="shared" ca="1" si="39"/>
        <v>529692.18740859325</v>
      </c>
      <c r="T10" s="1">
        <f t="shared" ca="1" si="40"/>
        <v>325340.81233475218</v>
      </c>
      <c r="U10" s="1">
        <f t="shared" ca="1" si="41"/>
        <v>204351.37507384107</v>
      </c>
      <c r="W10" s="10">
        <f ca="1">IF(Table1[[#This Row],[Gender]]="Man",1,0)</f>
        <v>0</v>
      </c>
      <c r="X10" s="51">
        <f ca="1">IF(Table1[[#This Row],[Gender]]="Woman",1,0)</f>
        <v>1</v>
      </c>
      <c r="Y10" s="51">
        <v>6</v>
      </c>
      <c r="Z10" s="51" t="s">
        <v>38</v>
      </c>
      <c r="AA10" s="51"/>
      <c r="AB10" s="51"/>
      <c r="AC10" s="51"/>
      <c r="AD10" s="51">
        <v>6</v>
      </c>
      <c r="AE10" s="51" t="s">
        <v>53</v>
      </c>
      <c r="AF10" s="51"/>
      <c r="AG10" s="51"/>
      <c r="AH10" s="51"/>
      <c r="AI10" s="10"/>
      <c r="AJ10" s="28" t="s">
        <v>107</v>
      </c>
      <c r="AN10" s="10">
        <f t="shared" ca="1" si="1"/>
        <v>1</v>
      </c>
      <c r="AO10" s="51">
        <f t="shared" ca="1" si="2"/>
        <v>0</v>
      </c>
      <c r="AP10" s="51">
        <f t="shared" ca="1" si="3"/>
        <v>0</v>
      </c>
      <c r="AQ10" s="51">
        <f t="shared" ca="1" si="4"/>
        <v>0</v>
      </c>
      <c r="AR10" s="51">
        <f t="shared" ca="1" si="5"/>
        <v>0</v>
      </c>
      <c r="AS10" s="51">
        <f t="shared" ca="1" si="6"/>
        <v>0</v>
      </c>
      <c r="AT10" s="51"/>
      <c r="AU10" s="51"/>
      <c r="AV10" s="51"/>
      <c r="AW10" s="51"/>
      <c r="AX10" s="51"/>
      <c r="AY10" s="16"/>
      <c r="AZ10" s="51"/>
      <c r="BA10" s="20">
        <f t="shared" ca="1" si="8"/>
        <v>0</v>
      </c>
      <c r="BB10" s="21">
        <f t="shared" ca="1" si="9"/>
        <v>0</v>
      </c>
      <c r="BC10" s="21">
        <f t="shared" ca="1" si="10"/>
        <v>1</v>
      </c>
      <c r="BD10" s="21">
        <f t="shared" ca="1" si="11"/>
        <v>0</v>
      </c>
      <c r="BE10" s="21">
        <f t="shared" ca="1" si="12"/>
        <v>0</v>
      </c>
      <c r="BF10" s="21">
        <f t="shared" ca="1" si="13"/>
        <v>0</v>
      </c>
      <c r="BG10" s="21">
        <f t="shared" ca="1" si="14"/>
        <v>0</v>
      </c>
      <c r="BH10" s="21">
        <f t="shared" ca="1" si="15"/>
        <v>0</v>
      </c>
      <c r="BI10" s="21">
        <f t="shared" ca="1" si="16"/>
        <v>0</v>
      </c>
      <c r="BJ10" s="21">
        <f t="shared" ca="1" si="17"/>
        <v>0</v>
      </c>
      <c r="BK10" s="21">
        <f t="shared" ca="1" si="18"/>
        <v>0</v>
      </c>
      <c r="BL10" s="51"/>
      <c r="BM10" s="51"/>
      <c r="BN10" s="51"/>
      <c r="BO10" s="51"/>
      <c r="BP10" s="51"/>
      <c r="BQ10" s="51"/>
      <c r="BR10" s="51"/>
      <c r="BS10" s="51"/>
      <c r="BT10" s="51"/>
      <c r="BU10" s="51"/>
      <c r="BV10" s="16"/>
      <c r="BZ10" s="10">
        <f ca="1">Table1[[#This Row],[Cars Value]]/Table1[[#This Row],[Cars Owned]]</f>
        <v>43146.093974627824</v>
      </c>
      <c r="CA10" s="16"/>
      <c r="CB10" s="51"/>
      <c r="CC10" s="10">
        <f ca="1">IF(Table1[[#This Row],[Value of Debts]]&gt;$CD$3,1,0)</f>
        <v>1</v>
      </c>
      <c r="CD10" s="51"/>
      <c r="CE10" s="16"/>
      <c r="CF10" s="51"/>
      <c r="CG10" s="39">
        <f ca="1">Table1[[#This Row],[Mortgage left]]/Table1[[#This Row],[Value of House ]]</f>
        <v>0.57150282949890296</v>
      </c>
      <c r="CH10" s="51">
        <f t="shared" ca="1" si="42"/>
        <v>1</v>
      </c>
      <c r="CI10" s="51"/>
      <c r="CJ10" s="16"/>
      <c r="CL10" s="10">
        <f ca="1">IF(Table1[[#This Row],[Area]]="New Delhi",Table1[[#This Row],[Income]],0)</f>
        <v>0</v>
      </c>
      <c r="CM10" s="51">
        <f ca="1">IF(Table1[[#This Row],[Area]]="Gurgoan",Table1[[#This Row],[Income]],0)</f>
        <v>0</v>
      </c>
      <c r="CN10" s="51">
        <f ca="1">IF(Table1[[#This Row],[Area]]="Noida",Table1[[#This Row],[Income]],0)</f>
        <v>55185</v>
      </c>
      <c r="CO10" s="51">
        <f ca="1">IF(Table1[[#This Row],[Area]]="Faridabad",Table1[[#This Row],[Income]],0)</f>
        <v>0</v>
      </c>
      <c r="CP10" s="51">
        <f ca="1">IF(Table1[[#This Row],[Area]]="Pune",Table1[[#This Row],[Income]],0)</f>
        <v>0</v>
      </c>
      <c r="CQ10" s="51">
        <f ca="1">IF(Table1[[#This Row],[Area]]="Mumbai",Table1[[#This Row],[Income]],0)</f>
        <v>0</v>
      </c>
      <c r="CR10" s="51">
        <f ca="1">IF(Table1[[#This Row],[Area]]="Hyderabad",Table1[[#This Row],[Income]],0)</f>
        <v>0</v>
      </c>
      <c r="CS10" s="51">
        <f ca="1">IF(Table1[[#This Row],[Area]]="Chennai",Table1[[#This Row],[Income]],0)</f>
        <v>0</v>
      </c>
      <c r="CT10" s="51">
        <f ca="1">IF(Table1[[#This Row],[Area]]="Goa",Table1[[#This Row],[Income]],0)</f>
        <v>0</v>
      </c>
      <c r="CU10" s="51">
        <f ca="1">IF(Table1[[#This Row],[Area]]="Kochi",Table1[[#This Row],[Income]],0)</f>
        <v>0</v>
      </c>
      <c r="CV10" s="51">
        <f ca="1">IF(Table1[[#This Row],[Area]]="Kolkata",Table1[[#This Row],[Income]],0)</f>
        <v>0</v>
      </c>
      <c r="CW10" s="51"/>
      <c r="CX10" s="51"/>
      <c r="CY10" s="51"/>
      <c r="CZ10" s="51"/>
      <c r="DA10" s="51"/>
      <c r="DB10" s="51"/>
      <c r="DC10" s="51"/>
      <c r="DD10" s="51"/>
      <c r="DE10" s="51"/>
      <c r="DF10" s="51"/>
      <c r="DG10" s="16"/>
      <c r="DI10" s="10">
        <f ca="1">IF(Table1[[#This Row],[Field of Work]]="Teaching",Table1[[#This Row],[Income]],0)</f>
        <v>55185</v>
      </c>
      <c r="DJ10" s="51">
        <f ca="1">IF(Table1[[#This Row],[Field of Work]]="Health",Table1[[#This Row],[Income]],0)</f>
        <v>0</v>
      </c>
      <c r="DK10" s="51">
        <f ca="1">IF(Table1[[#This Row],[Field of Work]]="Agriculture",Table1[[#This Row],[Income]],0)</f>
        <v>0</v>
      </c>
      <c r="DL10" s="51">
        <f ca="1">IF(Table1[[#This Row],[Field of Work]]="Information Technology",Table1[[#This Row],[Income]],0)</f>
        <v>0</v>
      </c>
      <c r="DM10" s="51">
        <f ca="1">IF(Table1[[#This Row],[Field of Work]]="Construction",Table1[[#This Row],[Income]],0)</f>
        <v>0</v>
      </c>
      <c r="DN10" s="51">
        <f ca="1">IF(Table1[[#This Row],[Field of Work]]="General Work",Table1[[#This Row],[Income]],0)</f>
        <v>0</v>
      </c>
      <c r="DO10" s="51"/>
      <c r="DP10" s="51"/>
      <c r="DQ10" s="51"/>
      <c r="DR10" s="51"/>
      <c r="DS10" s="51"/>
      <c r="DT10" s="16"/>
      <c r="DW10" s="10">
        <f ca="1">IF(Table1[[#This Row],[Value of Debts]]&gt;Table1[[#This Row],[Income]],1,0)</f>
        <v>1</v>
      </c>
      <c r="DX10" s="51"/>
      <c r="DY10" s="16"/>
      <c r="EB10" s="48">
        <f t="shared" ca="1" si="43"/>
        <v>33</v>
      </c>
      <c r="EC10" s="51"/>
      <c r="ED10" s="51"/>
      <c r="EE10" s="16"/>
    </row>
    <row r="11" spans="1:139 16382:16382" ht="19.5" thickBot="1">
      <c r="A11" s="1">
        <f t="shared" ca="1" si="22"/>
        <v>1</v>
      </c>
      <c r="B11" s="1" t="str">
        <f t="shared" ca="1" si="23"/>
        <v>Man</v>
      </c>
      <c r="C11" s="1">
        <f t="shared" ca="1" si="24"/>
        <v>27</v>
      </c>
      <c r="D11" s="1">
        <f t="shared" ca="1" si="25"/>
        <v>4</v>
      </c>
      <c r="E11" s="1" t="str">
        <f t="shared" ca="1" si="26"/>
        <v>Information Technology</v>
      </c>
      <c r="F11" s="1">
        <f t="shared" ca="1" si="27"/>
        <v>5</v>
      </c>
      <c r="G11" s="1" t="str">
        <f t="shared" ca="1" si="28"/>
        <v>Other</v>
      </c>
      <c r="H11" s="1">
        <f t="shared" ca="1" si="29"/>
        <v>3</v>
      </c>
      <c r="I11" s="1">
        <f t="shared" ca="1" si="0"/>
        <v>2</v>
      </c>
      <c r="J11" s="1">
        <f t="shared" ca="1" si="30"/>
        <v>40080</v>
      </c>
      <c r="K11" s="1">
        <f t="shared" ca="1" si="31"/>
        <v>5</v>
      </c>
      <c r="L11" s="1" t="str">
        <f t="shared" ca="1" si="32"/>
        <v>Pune</v>
      </c>
      <c r="M11" s="1">
        <f t="shared" ca="1" si="33"/>
        <v>160320</v>
      </c>
      <c r="N11" s="1">
        <f t="shared" ca="1" si="34"/>
        <v>43656.986006355153</v>
      </c>
      <c r="O11" s="1">
        <f t="shared" ca="1" si="35"/>
        <v>47039.678133186877</v>
      </c>
      <c r="P11" s="1">
        <f t="shared" ca="1" si="36"/>
        <v>23269</v>
      </c>
      <c r="Q11" s="1">
        <f t="shared" ca="1" si="37"/>
        <v>35339.960976194976</v>
      </c>
      <c r="R11" s="1">
        <f t="shared" ca="1" si="38"/>
        <v>36459.463368934739</v>
      </c>
      <c r="S11" s="1">
        <f t="shared" ca="1" si="39"/>
        <v>243819.14150212164</v>
      </c>
      <c r="T11" s="1">
        <f t="shared" ca="1" si="40"/>
        <v>102265.94698255011</v>
      </c>
      <c r="U11" s="1">
        <f t="shared" ca="1" si="41"/>
        <v>141553.19451957152</v>
      </c>
      <c r="W11" s="10">
        <f ca="1">IF(Table1[[#This Row],[Gender]]="Man",1,0)</f>
        <v>1</v>
      </c>
      <c r="X11" s="51">
        <f ca="1">IF(Table1[[#This Row],[Gender]]="Woman",1,0)</f>
        <v>0</v>
      </c>
      <c r="Y11" s="51"/>
      <c r="Z11" s="51"/>
      <c r="AA11" s="51"/>
      <c r="AB11" s="51"/>
      <c r="AC11" s="51"/>
      <c r="AD11" s="51">
        <v>7</v>
      </c>
      <c r="AE11" s="51" t="s">
        <v>54</v>
      </c>
      <c r="AF11" s="51"/>
      <c r="AG11" s="51"/>
      <c r="AH11" s="51"/>
      <c r="AI11" s="17"/>
      <c r="AJ11" s="19">
        <f ca="1">AJ4/AI8*100</f>
        <v>48.897795591182366</v>
      </c>
      <c r="AN11" s="10">
        <f t="shared" ca="1" si="1"/>
        <v>0</v>
      </c>
      <c r="AO11" s="51">
        <f t="shared" ca="1" si="2"/>
        <v>0</v>
      </c>
      <c r="AP11" s="51">
        <f t="shared" ca="1" si="3"/>
        <v>0</v>
      </c>
      <c r="AQ11" s="51">
        <f t="shared" ca="1" si="4"/>
        <v>1</v>
      </c>
      <c r="AR11" s="51">
        <f t="shared" ca="1" si="5"/>
        <v>0</v>
      </c>
      <c r="AS11" s="51">
        <f t="shared" ca="1" si="6"/>
        <v>0</v>
      </c>
      <c r="AT11" s="51"/>
      <c r="AU11" s="51"/>
      <c r="AV11" s="51"/>
      <c r="AW11" s="51"/>
      <c r="AX11" s="51"/>
      <c r="AY11" s="16"/>
      <c r="AZ11" s="51"/>
      <c r="BA11" s="20">
        <f t="shared" ca="1" si="8"/>
        <v>0</v>
      </c>
      <c r="BB11" s="21">
        <f t="shared" ca="1" si="9"/>
        <v>0</v>
      </c>
      <c r="BC11" s="21">
        <f t="shared" ca="1" si="10"/>
        <v>0</v>
      </c>
      <c r="BD11" s="21">
        <f t="shared" ca="1" si="11"/>
        <v>0</v>
      </c>
      <c r="BE11" s="21">
        <f t="shared" ca="1" si="12"/>
        <v>1</v>
      </c>
      <c r="BF11" s="21">
        <f t="shared" ca="1" si="13"/>
        <v>0</v>
      </c>
      <c r="BG11" s="21">
        <f t="shared" ca="1" si="14"/>
        <v>0</v>
      </c>
      <c r="BH11" s="21">
        <f t="shared" ca="1" si="15"/>
        <v>0</v>
      </c>
      <c r="BI11" s="21">
        <f t="shared" ca="1" si="16"/>
        <v>0</v>
      </c>
      <c r="BJ11" s="21">
        <f t="shared" ca="1" si="17"/>
        <v>0</v>
      </c>
      <c r="BK11" s="21">
        <f t="shared" ca="1" si="18"/>
        <v>0</v>
      </c>
      <c r="BL11" s="51"/>
      <c r="BM11" s="51"/>
      <c r="BN11" s="51"/>
      <c r="BO11" s="51"/>
      <c r="BP11" s="51"/>
      <c r="BQ11" s="51"/>
      <c r="BR11" s="51"/>
      <c r="BS11" s="51"/>
      <c r="BT11" s="51"/>
      <c r="BU11" s="51"/>
      <c r="BV11" s="16"/>
      <c r="BZ11" s="10">
        <f ca="1">Table1[[#This Row],[Cars Value]]/Table1[[#This Row],[Cars Owned]]</f>
        <v>23519.839066593438</v>
      </c>
      <c r="CA11" s="16"/>
      <c r="CB11" s="51"/>
      <c r="CC11" s="10">
        <f ca="1">IF(Table1[[#This Row],[Value of Debts]]&gt;$CD$3,1,0)</f>
        <v>1</v>
      </c>
      <c r="CD11" s="51"/>
      <c r="CE11" s="16"/>
      <c r="CF11" s="51"/>
      <c r="CG11" s="39">
        <f ca="1">Table1[[#This Row],[Mortgage left]]/Table1[[#This Row],[Value of House ]]</f>
        <v>0.27231153946079811</v>
      </c>
      <c r="CH11" s="51">
        <f t="shared" ca="1" si="42"/>
        <v>0</v>
      </c>
      <c r="CI11" s="51"/>
      <c r="CJ11" s="16"/>
      <c r="CL11" s="10">
        <f ca="1">IF(Table1[[#This Row],[Area]]="New Delhi",Table1[[#This Row],[Income]],0)</f>
        <v>0</v>
      </c>
      <c r="CM11" s="51">
        <f ca="1">IF(Table1[[#This Row],[Area]]="Gurgoan",Table1[[#This Row],[Income]],0)</f>
        <v>0</v>
      </c>
      <c r="CN11" s="51">
        <f ca="1">IF(Table1[[#This Row],[Area]]="Noida",Table1[[#This Row],[Income]],0)</f>
        <v>0</v>
      </c>
      <c r="CO11" s="51">
        <f ca="1">IF(Table1[[#This Row],[Area]]="Faridabad",Table1[[#This Row],[Income]],0)</f>
        <v>0</v>
      </c>
      <c r="CP11" s="51">
        <f ca="1">IF(Table1[[#This Row],[Area]]="Pune",Table1[[#This Row],[Income]],0)</f>
        <v>40080</v>
      </c>
      <c r="CQ11" s="51">
        <f ca="1">IF(Table1[[#This Row],[Area]]="Mumbai",Table1[[#This Row],[Income]],0)</f>
        <v>0</v>
      </c>
      <c r="CR11" s="51">
        <f ca="1">IF(Table1[[#This Row],[Area]]="Hyderabad",Table1[[#This Row],[Income]],0)</f>
        <v>0</v>
      </c>
      <c r="CS11" s="51">
        <f ca="1">IF(Table1[[#This Row],[Area]]="Chennai",Table1[[#This Row],[Income]],0)</f>
        <v>0</v>
      </c>
      <c r="CT11" s="51">
        <f ca="1">IF(Table1[[#This Row],[Area]]="Goa",Table1[[#This Row],[Income]],0)</f>
        <v>0</v>
      </c>
      <c r="CU11" s="51">
        <f ca="1">IF(Table1[[#This Row],[Area]]="Kochi",Table1[[#This Row],[Income]],0)</f>
        <v>0</v>
      </c>
      <c r="CV11" s="51">
        <f ca="1">IF(Table1[[#This Row],[Area]]="Kolkata",Table1[[#This Row],[Income]],0)</f>
        <v>0</v>
      </c>
      <c r="CW11" s="51"/>
      <c r="CX11" s="85" t="s">
        <v>108</v>
      </c>
      <c r="CY11" s="85"/>
      <c r="CZ11" s="51"/>
      <c r="DA11" s="51"/>
      <c r="DB11" s="51"/>
      <c r="DC11" s="51"/>
      <c r="DD11" s="51"/>
      <c r="DE11" s="51"/>
      <c r="DF11" s="51"/>
      <c r="DG11" s="16"/>
      <c r="DI11" s="10">
        <f ca="1">IF(Table1[[#This Row],[Field of Work]]="Teaching",Table1[[#This Row],[Income]],0)</f>
        <v>0</v>
      </c>
      <c r="DJ11" s="51">
        <f ca="1">IF(Table1[[#This Row],[Field of Work]]="Health",Table1[[#This Row],[Income]],0)</f>
        <v>0</v>
      </c>
      <c r="DK11" s="51">
        <f ca="1">IF(Table1[[#This Row],[Field of Work]]="Agriculture",Table1[[#This Row],[Income]],0)</f>
        <v>0</v>
      </c>
      <c r="DL11" s="51">
        <f ca="1">IF(Table1[[#This Row],[Field of Work]]="Information Technology",Table1[[#This Row],[Income]],0)</f>
        <v>40080</v>
      </c>
      <c r="DM11" s="51">
        <f ca="1">IF(Table1[[#This Row],[Field of Work]]="Construction",Table1[[#This Row],[Income]],0)</f>
        <v>0</v>
      </c>
      <c r="DN11" s="51">
        <f ca="1">IF(Table1[[#This Row],[Field of Work]]="General Work",Table1[[#This Row],[Income]],0)</f>
        <v>0</v>
      </c>
      <c r="DO11" s="51"/>
      <c r="DP11" s="51"/>
      <c r="DQ11" s="51"/>
      <c r="DR11" s="51"/>
      <c r="DS11" s="51"/>
      <c r="DT11" s="16"/>
      <c r="DW11" s="10">
        <f ca="1">IF(Table1[[#This Row],[Value of Debts]]&gt;Table1[[#This Row],[Income]],1,0)</f>
        <v>1</v>
      </c>
      <c r="DX11" s="51"/>
      <c r="DY11" s="16"/>
      <c r="EB11" s="48">
        <f t="shared" ca="1" si="43"/>
        <v>27</v>
      </c>
      <c r="EC11" s="51"/>
      <c r="ED11" s="51"/>
      <c r="EE11" s="16"/>
    </row>
    <row r="12" spans="1:139 16382:16382" ht="18.75">
      <c r="A12" s="1">
        <f t="shared" ca="1" si="22"/>
        <v>1</v>
      </c>
      <c r="B12" s="1" t="str">
        <f t="shared" ca="1" si="23"/>
        <v>Man</v>
      </c>
      <c r="C12" s="1">
        <f t="shared" ca="1" si="24"/>
        <v>28</v>
      </c>
      <c r="D12" s="1">
        <f t="shared" ca="1" si="25"/>
        <v>5</v>
      </c>
      <c r="E12" s="1" t="str">
        <f t="shared" ca="1" si="26"/>
        <v>General Work</v>
      </c>
      <c r="F12" s="1">
        <f t="shared" ca="1" si="27"/>
        <v>5</v>
      </c>
      <c r="G12" s="1" t="str">
        <f t="shared" ca="1" si="28"/>
        <v>Other</v>
      </c>
      <c r="H12" s="1">
        <f t="shared" ca="1" si="29"/>
        <v>4</v>
      </c>
      <c r="I12" s="1">
        <f t="shared" ca="1" si="0"/>
        <v>3</v>
      </c>
      <c r="J12" s="1">
        <f t="shared" ca="1" si="30"/>
        <v>54120</v>
      </c>
      <c r="K12" s="1">
        <f t="shared" ca="1" si="31"/>
        <v>1</v>
      </c>
      <c r="L12" s="1" t="str">
        <f t="shared" ca="1" si="32"/>
        <v>New Delhi</v>
      </c>
      <c r="M12" s="1">
        <f t="shared" ca="1" si="33"/>
        <v>162360</v>
      </c>
      <c r="N12" s="1">
        <f t="shared" ca="1" si="34"/>
        <v>22643.591357841513</v>
      </c>
      <c r="O12" s="1">
        <f t="shared" ca="1" si="35"/>
        <v>89838.341100055579</v>
      </c>
      <c r="P12" s="1">
        <f t="shared" ca="1" si="36"/>
        <v>12269</v>
      </c>
      <c r="Q12" s="1">
        <f t="shared" ca="1" si="37"/>
        <v>36453.6268559854</v>
      </c>
      <c r="R12" s="1">
        <f t="shared" ca="1" si="38"/>
        <v>7702.5758027843731</v>
      </c>
      <c r="S12" s="1">
        <f t="shared" ca="1" si="39"/>
        <v>259900.91690283996</v>
      </c>
      <c r="T12" s="1">
        <f t="shared" ca="1" si="40"/>
        <v>71366.218213826913</v>
      </c>
      <c r="U12" s="1">
        <f t="shared" ca="1" si="41"/>
        <v>188534.69868901305</v>
      </c>
      <c r="W12" s="10">
        <f ca="1">IF(Table1[[#This Row],[Gender]]="Man",1,0)</f>
        <v>1</v>
      </c>
      <c r="X12" s="51">
        <f ca="1">IF(Table1[[#This Row],[Gender]]="Woman",1,0)</f>
        <v>0</v>
      </c>
      <c r="Y12" s="51"/>
      <c r="Z12" s="51"/>
      <c r="AA12" s="51"/>
      <c r="AB12" s="51"/>
      <c r="AC12" s="51"/>
      <c r="AD12" s="51">
        <v>8</v>
      </c>
      <c r="AE12" s="51" t="s">
        <v>55</v>
      </c>
      <c r="AF12" s="51"/>
      <c r="AG12" s="51"/>
      <c r="AH12" s="51"/>
      <c r="AI12" s="51"/>
      <c r="AJ12" s="16"/>
      <c r="AN12" s="10">
        <f t="shared" ca="1" si="1"/>
        <v>0</v>
      </c>
      <c r="AO12" s="51">
        <f t="shared" ca="1" si="2"/>
        <v>0</v>
      </c>
      <c r="AP12" s="51">
        <f t="shared" ca="1" si="3"/>
        <v>0</v>
      </c>
      <c r="AQ12" s="51">
        <f t="shared" ca="1" si="4"/>
        <v>0</v>
      </c>
      <c r="AR12" s="51">
        <f t="shared" ca="1" si="5"/>
        <v>0</v>
      </c>
      <c r="AS12" s="51">
        <f t="shared" ca="1" si="6"/>
        <v>1</v>
      </c>
      <c r="AT12" s="51"/>
      <c r="AU12" s="51"/>
      <c r="AV12" s="51"/>
      <c r="AW12" s="51"/>
      <c r="AX12" s="51"/>
      <c r="AY12" s="16"/>
      <c r="AZ12" s="51"/>
      <c r="BA12" s="20">
        <f t="shared" ca="1" si="8"/>
        <v>1</v>
      </c>
      <c r="BB12" s="21">
        <f t="shared" ca="1" si="9"/>
        <v>0</v>
      </c>
      <c r="BC12" s="21">
        <f t="shared" ca="1" si="10"/>
        <v>0</v>
      </c>
      <c r="BD12" s="21">
        <f t="shared" ca="1" si="11"/>
        <v>0</v>
      </c>
      <c r="BE12" s="21">
        <f t="shared" ca="1" si="12"/>
        <v>0</v>
      </c>
      <c r="BF12" s="21">
        <f t="shared" ca="1" si="13"/>
        <v>0</v>
      </c>
      <c r="BG12" s="21">
        <f t="shared" ca="1" si="14"/>
        <v>0</v>
      </c>
      <c r="BH12" s="21">
        <f t="shared" ca="1" si="15"/>
        <v>0</v>
      </c>
      <c r="BI12" s="21">
        <f t="shared" ca="1" si="16"/>
        <v>0</v>
      </c>
      <c r="BJ12" s="21">
        <f t="shared" ca="1" si="17"/>
        <v>0</v>
      </c>
      <c r="BK12" s="21">
        <f t="shared" ca="1" si="18"/>
        <v>0</v>
      </c>
      <c r="BL12" s="51"/>
      <c r="BM12" s="51"/>
      <c r="BN12" s="51"/>
      <c r="BO12" s="51"/>
      <c r="BP12" s="51"/>
      <c r="BQ12" s="51"/>
      <c r="BR12" s="51"/>
      <c r="BS12" s="51"/>
      <c r="BT12" s="51"/>
      <c r="BU12" s="51"/>
      <c r="BV12" s="16"/>
      <c r="BZ12" s="10">
        <f ca="1">Table1[[#This Row],[Cars Value]]/Table1[[#This Row],[Cars Owned]]</f>
        <v>29946.113700018526</v>
      </c>
      <c r="CA12" s="16"/>
      <c r="CB12" s="51"/>
      <c r="CC12" s="10">
        <f ca="1">IF(Table1[[#This Row],[Value of Debts]]&gt;$CD$3,1,0)</f>
        <v>1</v>
      </c>
      <c r="CD12" s="51"/>
      <c r="CE12" s="16"/>
      <c r="CF12" s="51"/>
      <c r="CG12" s="39">
        <f ca="1">Table1[[#This Row],[Mortgage left]]/Table1[[#This Row],[Value of House ]]</f>
        <v>0.13946533233457448</v>
      </c>
      <c r="CH12" s="51">
        <f t="shared" ca="1" si="42"/>
        <v>0</v>
      </c>
      <c r="CI12" s="51"/>
      <c r="CJ12" s="16"/>
      <c r="CL12" s="10">
        <f ca="1">IF(Table1[[#This Row],[Area]]="New Delhi",Table1[[#This Row],[Income]],0)</f>
        <v>54120</v>
      </c>
      <c r="CM12" s="51">
        <f ca="1">IF(Table1[[#This Row],[Area]]="Gurgoan",Table1[[#This Row],[Income]],0)</f>
        <v>0</v>
      </c>
      <c r="CN12" s="51">
        <f ca="1">IF(Table1[[#This Row],[Area]]="Noida",Table1[[#This Row],[Income]],0)</f>
        <v>0</v>
      </c>
      <c r="CO12" s="51">
        <f ca="1">IF(Table1[[#This Row],[Area]]="Faridabad",Table1[[#This Row],[Income]],0)</f>
        <v>0</v>
      </c>
      <c r="CP12" s="51">
        <f ca="1">IF(Table1[[#This Row],[Area]]="Pune",Table1[[#This Row],[Income]],0)</f>
        <v>0</v>
      </c>
      <c r="CQ12" s="51">
        <f ca="1">IF(Table1[[#This Row],[Area]]="Mumbai",Table1[[#This Row],[Income]],0)</f>
        <v>0</v>
      </c>
      <c r="CR12" s="51">
        <f ca="1">IF(Table1[[#This Row],[Area]]="Hyderabad",Table1[[#This Row],[Income]],0)</f>
        <v>0</v>
      </c>
      <c r="CS12" s="51">
        <f ca="1">IF(Table1[[#This Row],[Area]]="Chennai",Table1[[#This Row],[Income]],0)</f>
        <v>0</v>
      </c>
      <c r="CT12" s="51">
        <f ca="1">IF(Table1[[#This Row],[Area]]="Goa",Table1[[#This Row],[Income]],0)</f>
        <v>0</v>
      </c>
      <c r="CU12" s="51">
        <f ca="1">IF(Table1[[#This Row],[Area]]="Kochi",Table1[[#This Row],[Income]],0)</f>
        <v>0</v>
      </c>
      <c r="CV12" s="51">
        <f ca="1">IF(Table1[[#This Row],[Area]]="Kolkata",Table1[[#This Row],[Income]],0)</f>
        <v>0</v>
      </c>
      <c r="CW12" s="51"/>
      <c r="CX12" s="51"/>
      <c r="CY12" s="51"/>
      <c r="CZ12" s="51"/>
      <c r="DA12" s="51"/>
      <c r="DB12" s="51"/>
      <c r="DC12" s="51"/>
      <c r="DD12" s="51"/>
      <c r="DE12" s="51"/>
      <c r="DF12" s="51"/>
      <c r="DG12" s="16"/>
      <c r="DI12" s="10">
        <f ca="1">IF(Table1[[#This Row],[Field of Work]]="Teaching",Table1[[#This Row],[Income]],0)</f>
        <v>0</v>
      </c>
      <c r="DJ12" s="51">
        <f ca="1">IF(Table1[[#This Row],[Field of Work]]="Health",Table1[[#This Row],[Income]],0)</f>
        <v>0</v>
      </c>
      <c r="DK12" s="51">
        <f ca="1">IF(Table1[[#This Row],[Field of Work]]="Agriculture",Table1[[#This Row],[Income]],0)</f>
        <v>0</v>
      </c>
      <c r="DL12" s="51">
        <f ca="1">IF(Table1[[#This Row],[Field of Work]]="Information Technology",Table1[[#This Row],[Income]],0)</f>
        <v>0</v>
      </c>
      <c r="DM12" s="51">
        <f ca="1">IF(Table1[[#This Row],[Field of Work]]="Construction",Table1[[#This Row],[Income]],0)</f>
        <v>0</v>
      </c>
      <c r="DN12" s="51">
        <f ca="1">IF(Table1[[#This Row],[Field of Work]]="General Work",Table1[[#This Row],[Income]],0)</f>
        <v>54120</v>
      </c>
      <c r="DO12" s="51"/>
      <c r="DP12" s="51"/>
      <c r="DQ12" s="51"/>
      <c r="DR12" s="51"/>
      <c r="DS12" s="51"/>
      <c r="DT12" s="16"/>
      <c r="DW12" s="10">
        <f ca="1">IF(Table1[[#This Row],[Value of Debts]]&gt;Table1[[#This Row],[Income]],1,0)</f>
        <v>1</v>
      </c>
      <c r="DX12" s="51"/>
      <c r="DY12" s="16"/>
      <c r="EB12" s="48">
        <f t="shared" ca="1" si="43"/>
        <v>28</v>
      </c>
      <c r="EC12" s="51"/>
      <c r="ED12" s="51"/>
      <c r="EE12" s="16"/>
    </row>
    <row r="13" spans="1:139 16382:16382" ht="18.75">
      <c r="A13" s="1">
        <f t="shared" ca="1" si="22"/>
        <v>2</v>
      </c>
      <c r="B13" s="1" t="str">
        <f t="shared" ca="1" si="23"/>
        <v>Woman</v>
      </c>
      <c r="C13" s="1">
        <f t="shared" ca="1" si="24"/>
        <v>37</v>
      </c>
      <c r="D13" s="1">
        <f t="shared" ca="1" si="25"/>
        <v>4</v>
      </c>
      <c r="E13" s="1" t="str">
        <f t="shared" ca="1" si="26"/>
        <v>Information Technology</v>
      </c>
      <c r="F13" s="1">
        <f t="shared" ca="1" si="27"/>
        <v>5</v>
      </c>
      <c r="G13" s="1" t="str">
        <f t="shared" ca="1" si="28"/>
        <v>Other</v>
      </c>
      <c r="H13" s="1">
        <f t="shared" ca="1" si="29"/>
        <v>3</v>
      </c>
      <c r="I13" s="1">
        <f t="shared" ca="1" si="0"/>
        <v>1</v>
      </c>
      <c r="J13" s="1">
        <f t="shared" ca="1" si="30"/>
        <v>38982</v>
      </c>
      <c r="K13" s="1">
        <f t="shared" ca="1" si="31"/>
        <v>7</v>
      </c>
      <c r="L13" s="1" t="str">
        <f t="shared" ca="1" si="32"/>
        <v>Hyderabad</v>
      </c>
      <c r="M13" s="1">
        <f t="shared" ca="1" si="33"/>
        <v>116946</v>
      </c>
      <c r="N13" s="1">
        <f t="shared" ca="1" si="34"/>
        <v>50466.917045818496</v>
      </c>
      <c r="O13" s="1">
        <f t="shared" ca="1" si="35"/>
        <v>23899.955466322022</v>
      </c>
      <c r="P13" s="1">
        <f t="shared" ca="1" si="36"/>
        <v>14743</v>
      </c>
      <c r="Q13" s="1">
        <f t="shared" ca="1" si="37"/>
        <v>49187.074975309966</v>
      </c>
      <c r="R13" s="1">
        <f t="shared" ca="1" si="38"/>
        <v>40093.262272210435</v>
      </c>
      <c r="S13" s="1">
        <f t="shared" ca="1" si="39"/>
        <v>180939.21773853246</v>
      </c>
      <c r="T13" s="1">
        <f t="shared" ca="1" si="40"/>
        <v>114396.99202112846</v>
      </c>
      <c r="U13" s="1">
        <f t="shared" ca="1" si="41"/>
        <v>66542.225717403999</v>
      </c>
      <c r="W13" s="10">
        <f ca="1">IF(Table1[[#This Row],[Gender]]="Man",1,0)</f>
        <v>0</v>
      </c>
      <c r="X13" s="51">
        <f ca="1">IF(Table1[[#This Row],[Gender]]="Woman",1,0)</f>
        <v>1</v>
      </c>
      <c r="Y13" s="51"/>
      <c r="Z13" s="51"/>
      <c r="AA13" s="51"/>
      <c r="AB13" s="51"/>
      <c r="AC13" s="51"/>
      <c r="AD13" s="51">
        <v>9</v>
      </c>
      <c r="AE13" s="51" t="s">
        <v>57</v>
      </c>
      <c r="AF13" s="51"/>
      <c r="AG13" s="51"/>
      <c r="AH13" s="51"/>
      <c r="AI13" s="51"/>
      <c r="AJ13" s="16"/>
      <c r="AN13" s="10">
        <f t="shared" ca="1" si="1"/>
        <v>0</v>
      </c>
      <c r="AO13" s="51">
        <f t="shared" ca="1" si="2"/>
        <v>0</v>
      </c>
      <c r="AP13" s="51">
        <f t="shared" ca="1" si="3"/>
        <v>0</v>
      </c>
      <c r="AQ13" s="51">
        <f t="shared" ca="1" si="4"/>
        <v>1</v>
      </c>
      <c r="AR13" s="51">
        <f t="shared" ca="1" si="5"/>
        <v>0</v>
      </c>
      <c r="AS13" s="51">
        <f t="shared" ca="1" si="6"/>
        <v>0</v>
      </c>
      <c r="AT13" s="51"/>
      <c r="AU13" s="51"/>
      <c r="AV13" s="51"/>
      <c r="AW13" s="51"/>
      <c r="AX13" s="51"/>
      <c r="AY13" s="16"/>
      <c r="AZ13" s="51"/>
      <c r="BA13" s="20">
        <f t="shared" ca="1" si="8"/>
        <v>0</v>
      </c>
      <c r="BB13" s="21">
        <f t="shared" ca="1" si="9"/>
        <v>0</v>
      </c>
      <c r="BC13" s="21">
        <f t="shared" ca="1" si="10"/>
        <v>0</v>
      </c>
      <c r="BD13" s="21">
        <f t="shared" ca="1" si="11"/>
        <v>0</v>
      </c>
      <c r="BE13" s="21">
        <f t="shared" ca="1" si="12"/>
        <v>0</v>
      </c>
      <c r="BF13" s="21">
        <f t="shared" ca="1" si="13"/>
        <v>0</v>
      </c>
      <c r="BG13" s="21">
        <f t="shared" ca="1" si="14"/>
        <v>1</v>
      </c>
      <c r="BH13" s="21">
        <f t="shared" ca="1" si="15"/>
        <v>0</v>
      </c>
      <c r="BI13" s="21">
        <f t="shared" ca="1" si="16"/>
        <v>0</v>
      </c>
      <c r="BJ13" s="21">
        <f t="shared" ca="1" si="17"/>
        <v>0</v>
      </c>
      <c r="BK13" s="21">
        <f t="shared" ca="1" si="18"/>
        <v>0</v>
      </c>
      <c r="BL13" s="51"/>
      <c r="BM13" s="51"/>
      <c r="BN13" s="51"/>
      <c r="BO13" s="51"/>
      <c r="BP13" s="51"/>
      <c r="BQ13" s="51"/>
      <c r="BR13" s="51"/>
      <c r="BS13" s="51"/>
      <c r="BT13" s="51"/>
      <c r="BU13" s="51"/>
      <c r="BV13" s="16"/>
      <c r="BZ13" s="10">
        <f ca="1">Table1[[#This Row],[Cars Value]]/Table1[[#This Row],[Cars Owned]]</f>
        <v>23899.955466322022</v>
      </c>
      <c r="CA13" s="16"/>
      <c r="CB13" s="51"/>
      <c r="CC13" s="10">
        <f ca="1">IF(Table1[[#This Row],[Value of Debts]]&gt;$CD$3,1,0)</f>
        <v>1</v>
      </c>
      <c r="CD13" s="51"/>
      <c r="CE13" s="16"/>
      <c r="CF13" s="51"/>
      <c r="CG13" s="39">
        <f ca="1">Table1[[#This Row],[Mortgage left]]/Table1[[#This Row],[Value of House ]]</f>
        <v>0.43154034379815037</v>
      </c>
      <c r="CH13" s="51">
        <f t="shared" ca="1" si="42"/>
        <v>1</v>
      </c>
      <c r="CI13" s="51"/>
      <c r="CJ13" s="16"/>
      <c r="CL13" s="10">
        <f ca="1">IF(Table1[[#This Row],[Area]]="New Delhi",Table1[[#This Row],[Income]],0)</f>
        <v>0</v>
      </c>
      <c r="CM13" s="51">
        <f ca="1">IF(Table1[[#This Row],[Area]]="Gurgoan",Table1[[#This Row],[Income]],0)</f>
        <v>0</v>
      </c>
      <c r="CN13" s="51">
        <f ca="1">IF(Table1[[#This Row],[Area]]="Noida",Table1[[#This Row],[Income]],0)</f>
        <v>0</v>
      </c>
      <c r="CO13" s="51">
        <f ca="1">IF(Table1[[#This Row],[Area]]="Faridabad",Table1[[#This Row],[Income]],0)</f>
        <v>0</v>
      </c>
      <c r="CP13" s="51">
        <f ca="1">IF(Table1[[#This Row],[Area]]="Pune",Table1[[#This Row],[Income]],0)</f>
        <v>0</v>
      </c>
      <c r="CQ13" s="51">
        <f ca="1">IF(Table1[[#This Row],[Area]]="Mumbai",Table1[[#This Row],[Income]],0)</f>
        <v>0</v>
      </c>
      <c r="CR13" s="51">
        <f ca="1">IF(Table1[[#This Row],[Area]]="Hyderabad",Table1[[#This Row],[Income]],0)</f>
        <v>38982</v>
      </c>
      <c r="CS13" s="51">
        <f ca="1">IF(Table1[[#This Row],[Area]]="Chennai",Table1[[#This Row],[Income]],0)</f>
        <v>0</v>
      </c>
      <c r="CT13" s="51">
        <f ca="1">IF(Table1[[#This Row],[Area]]="Goa",Table1[[#This Row],[Income]],0)</f>
        <v>0</v>
      </c>
      <c r="CU13" s="51">
        <f ca="1">IF(Table1[[#This Row],[Area]]="Kochi",Table1[[#This Row],[Income]],0)</f>
        <v>0</v>
      </c>
      <c r="CV13" s="51">
        <f ca="1">IF(Table1[[#This Row],[Area]]="Kolkata",Table1[[#This Row],[Income]],0)</f>
        <v>0</v>
      </c>
      <c r="CW13" s="51"/>
      <c r="CX13" s="51"/>
      <c r="CY13" s="51"/>
      <c r="CZ13" s="51"/>
      <c r="DA13" s="51"/>
      <c r="DB13" s="51"/>
      <c r="DC13" s="51"/>
      <c r="DD13" s="51"/>
      <c r="DE13" s="51"/>
      <c r="DF13" s="51"/>
      <c r="DG13" s="16"/>
      <c r="DI13" s="10">
        <f ca="1">IF(Table1[[#This Row],[Field of Work]]="Teaching",Table1[[#This Row],[Income]],0)</f>
        <v>0</v>
      </c>
      <c r="DJ13" s="51">
        <f ca="1">IF(Table1[[#This Row],[Field of Work]]="Health",Table1[[#This Row],[Income]],0)</f>
        <v>0</v>
      </c>
      <c r="DK13" s="51">
        <f ca="1">IF(Table1[[#This Row],[Field of Work]]="Agriculture",Table1[[#This Row],[Income]],0)</f>
        <v>0</v>
      </c>
      <c r="DL13" s="51">
        <f ca="1">IF(Table1[[#This Row],[Field of Work]]="Information Technology",Table1[[#This Row],[Income]],0)</f>
        <v>38982</v>
      </c>
      <c r="DM13" s="51">
        <f ca="1">IF(Table1[[#This Row],[Field of Work]]="Construction",Table1[[#This Row],[Income]],0)</f>
        <v>0</v>
      </c>
      <c r="DN13" s="51">
        <f ca="1">IF(Table1[[#This Row],[Field of Work]]="General Work",Table1[[#This Row],[Income]],0)</f>
        <v>0</v>
      </c>
      <c r="DO13" s="51"/>
      <c r="DP13" s="85" t="s">
        <v>108</v>
      </c>
      <c r="DQ13" s="85"/>
      <c r="DR13" s="51"/>
      <c r="DS13" s="51"/>
      <c r="DT13" s="16"/>
      <c r="DW13" s="10">
        <f ca="1">IF(Table1[[#This Row],[Value of Debts]]&gt;Table1[[#This Row],[Income]],1,0)</f>
        <v>1</v>
      </c>
      <c r="DX13" s="51"/>
      <c r="DY13" s="16"/>
      <c r="EB13" s="48">
        <f t="shared" ca="1" si="43"/>
        <v>0</v>
      </c>
      <c r="EC13" s="51"/>
      <c r="ED13" s="51"/>
      <c r="EE13" s="16"/>
    </row>
    <row r="14" spans="1:139 16382:16382" ht="18.75">
      <c r="A14" s="1">
        <f t="shared" ca="1" si="22"/>
        <v>2</v>
      </c>
      <c r="B14" s="1" t="str">
        <f t="shared" ca="1" si="23"/>
        <v>Woman</v>
      </c>
      <c r="C14" s="1">
        <f t="shared" ca="1" si="24"/>
        <v>31</v>
      </c>
      <c r="D14" s="1">
        <f t="shared" ca="1" si="25"/>
        <v>4</v>
      </c>
      <c r="E14" s="1" t="str">
        <f t="shared" ca="1" si="26"/>
        <v>Information Technology</v>
      </c>
      <c r="F14" s="1">
        <f t="shared" ca="1" si="27"/>
        <v>5</v>
      </c>
      <c r="G14" s="1" t="str">
        <f t="shared" ca="1" si="28"/>
        <v>Other</v>
      </c>
      <c r="H14" s="1">
        <f t="shared" ca="1" si="29"/>
        <v>1</v>
      </c>
      <c r="I14" s="1">
        <f t="shared" ca="1" si="0"/>
        <v>1</v>
      </c>
      <c r="J14" s="1">
        <f t="shared" ca="1" si="30"/>
        <v>58670</v>
      </c>
      <c r="K14" s="1">
        <f t="shared" ca="1" si="31"/>
        <v>5</v>
      </c>
      <c r="L14" s="1" t="str">
        <f t="shared" ca="1" si="32"/>
        <v>Pune</v>
      </c>
      <c r="M14" s="1">
        <f t="shared" ca="1" si="33"/>
        <v>352020</v>
      </c>
      <c r="N14" s="1">
        <f t="shared" ca="1" si="34"/>
        <v>9668.3955207203489</v>
      </c>
      <c r="O14" s="1">
        <f t="shared" ca="1" si="35"/>
        <v>27920.494261593554</v>
      </c>
      <c r="P14" s="1">
        <f t="shared" ca="1" si="36"/>
        <v>13084</v>
      </c>
      <c r="Q14" s="1">
        <f t="shared" ca="1" si="37"/>
        <v>105801.92041006892</v>
      </c>
      <c r="R14" s="1">
        <f t="shared" ca="1" si="38"/>
        <v>8413.4212623303647</v>
      </c>
      <c r="S14" s="1">
        <f t="shared" ca="1" si="39"/>
        <v>388353.91552392393</v>
      </c>
      <c r="T14" s="1">
        <f t="shared" ca="1" si="40"/>
        <v>128554.31593078928</v>
      </c>
      <c r="U14" s="1">
        <f t="shared" ca="1" si="41"/>
        <v>259799.59959313466</v>
      </c>
      <c r="W14" s="10">
        <f ca="1">IF(Table1[[#This Row],[Gender]]="Man",1,0)</f>
        <v>0</v>
      </c>
      <c r="X14" s="51">
        <f ca="1">IF(Table1[[#This Row],[Gender]]="Woman",1,0)</f>
        <v>1</v>
      </c>
      <c r="Y14" s="51"/>
      <c r="Z14" s="51"/>
      <c r="AA14" s="51" t="s">
        <v>109</v>
      </c>
      <c r="AB14" s="51" t="s">
        <v>110</v>
      </c>
      <c r="AC14" s="51"/>
      <c r="AD14" s="51">
        <v>10</v>
      </c>
      <c r="AE14" s="51" t="s">
        <v>56</v>
      </c>
      <c r="AF14" s="51"/>
      <c r="AG14" s="51"/>
      <c r="AH14" s="51"/>
      <c r="AI14" s="51"/>
      <c r="AJ14" s="16"/>
      <c r="AN14" s="10">
        <f t="shared" ca="1" si="1"/>
        <v>0</v>
      </c>
      <c r="AO14" s="51">
        <f t="shared" ca="1" si="2"/>
        <v>0</v>
      </c>
      <c r="AP14" s="51">
        <f t="shared" ca="1" si="3"/>
        <v>0</v>
      </c>
      <c r="AQ14" s="51">
        <f t="shared" ca="1" si="4"/>
        <v>1</v>
      </c>
      <c r="AR14" s="51">
        <f t="shared" ca="1" si="5"/>
        <v>0</v>
      </c>
      <c r="AS14" s="51">
        <f t="shared" ca="1" si="6"/>
        <v>0</v>
      </c>
      <c r="AT14" s="51"/>
      <c r="AU14" s="51"/>
      <c r="AV14" s="51"/>
      <c r="AW14" s="51"/>
      <c r="AX14" s="51"/>
      <c r="AY14" s="16"/>
      <c r="AZ14" s="51"/>
      <c r="BA14" s="20">
        <f t="shared" ca="1" si="8"/>
        <v>0</v>
      </c>
      <c r="BB14" s="21">
        <f t="shared" ca="1" si="9"/>
        <v>0</v>
      </c>
      <c r="BC14" s="21">
        <f t="shared" ca="1" si="10"/>
        <v>0</v>
      </c>
      <c r="BD14" s="21">
        <f t="shared" ca="1" si="11"/>
        <v>0</v>
      </c>
      <c r="BE14" s="21">
        <f t="shared" ca="1" si="12"/>
        <v>1</v>
      </c>
      <c r="BF14" s="21">
        <f t="shared" ca="1" si="13"/>
        <v>0</v>
      </c>
      <c r="BG14" s="21">
        <f t="shared" ca="1" si="14"/>
        <v>0</v>
      </c>
      <c r="BH14" s="21">
        <f t="shared" ca="1" si="15"/>
        <v>0</v>
      </c>
      <c r="BI14" s="21">
        <f t="shared" ca="1" si="16"/>
        <v>0</v>
      </c>
      <c r="BJ14" s="21">
        <f t="shared" ca="1" si="17"/>
        <v>0</v>
      </c>
      <c r="BK14" s="21">
        <f t="shared" ca="1" si="18"/>
        <v>0</v>
      </c>
      <c r="BL14" s="51"/>
      <c r="BM14" s="51"/>
      <c r="BN14" s="51"/>
      <c r="BO14" s="51"/>
      <c r="BP14" s="51"/>
      <c r="BQ14" s="51"/>
      <c r="BR14" s="51"/>
      <c r="BS14" s="51"/>
      <c r="BT14" s="51"/>
      <c r="BU14" s="51"/>
      <c r="BV14" s="16"/>
      <c r="BZ14" s="10">
        <f ca="1">Table1[[#This Row],[Cars Value]]/Table1[[#This Row],[Cars Owned]]</f>
        <v>27920.494261593554</v>
      </c>
      <c r="CA14" s="16"/>
      <c r="CB14" s="51"/>
      <c r="CC14" s="10">
        <f ca="1">IF(Table1[[#This Row],[Value of Debts]]&gt;$CD$3,1,0)</f>
        <v>1</v>
      </c>
      <c r="CD14" s="51"/>
      <c r="CE14" s="16"/>
      <c r="CF14" s="51"/>
      <c r="CG14" s="39">
        <f ca="1">Table1[[#This Row],[Mortgage left]]/Table1[[#This Row],[Value of House ]]</f>
        <v>2.7465472191126494E-2</v>
      </c>
      <c r="CH14" s="51">
        <f t="shared" ca="1" si="42"/>
        <v>0</v>
      </c>
      <c r="CI14" s="51"/>
      <c r="CJ14" s="23"/>
      <c r="CL14" s="10">
        <f ca="1">IF(Table1[[#This Row],[Area]]="New Delhi",Table1[[#This Row],[Income]],0)</f>
        <v>0</v>
      </c>
      <c r="CM14" s="51">
        <f ca="1">IF(Table1[[#This Row],[Area]]="Gurgoan",Table1[[#This Row],[Income]],0)</f>
        <v>0</v>
      </c>
      <c r="CN14" s="51">
        <f ca="1">IF(Table1[[#This Row],[Area]]="Noida",Table1[[#This Row],[Income]],0)</f>
        <v>0</v>
      </c>
      <c r="CO14" s="51">
        <f ca="1">IF(Table1[[#This Row],[Area]]="Faridabad",Table1[[#This Row],[Income]],0)</f>
        <v>0</v>
      </c>
      <c r="CP14" s="51">
        <f ca="1">IF(Table1[[#This Row],[Area]]="Pune",Table1[[#This Row],[Income]],0)</f>
        <v>58670</v>
      </c>
      <c r="CQ14" s="51">
        <f ca="1">IF(Table1[[#This Row],[Area]]="Mumbai",Table1[[#This Row],[Income]],0)</f>
        <v>0</v>
      </c>
      <c r="CR14" s="51">
        <f ca="1">IF(Table1[[#This Row],[Area]]="Hyderabad",Table1[[#This Row],[Income]],0)</f>
        <v>0</v>
      </c>
      <c r="CS14" s="51">
        <f ca="1">IF(Table1[[#This Row],[Area]]="Chennai",Table1[[#This Row],[Income]],0)</f>
        <v>0</v>
      </c>
      <c r="CT14" s="51">
        <f ca="1">IF(Table1[[#This Row],[Area]]="Goa",Table1[[#This Row],[Income]],0)</f>
        <v>0</v>
      </c>
      <c r="CU14" s="51">
        <f ca="1">IF(Table1[[#This Row],[Area]]="Kochi",Table1[[#This Row],[Income]],0)</f>
        <v>0</v>
      </c>
      <c r="CV14" s="51">
        <f ca="1">IF(Table1[[#This Row],[Area]]="Kolkata",Table1[[#This Row],[Income]],0)</f>
        <v>0</v>
      </c>
      <c r="CW14" s="51"/>
      <c r="CX14" s="51"/>
      <c r="CY14" s="51"/>
      <c r="CZ14" s="51"/>
      <c r="DA14" s="51"/>
      <c r="DB14" s="51"/>
      <c r="DC14" s="51"/>
      <c r="DD14" s="51"/>
      <c r="DE14" s="51"/>
      <c r="DF14" s="51"/>
      <c r="DG14" s="16"/>
      <c r="DI14" s="10">
        <f ca="1">IF(Table1[[#This Row],[Field of Work]]="Teaching",Table1[[#This Row],[Income]],0)</f>
        <v>0</v>
      </c>
      <c r="DJ14" s="51">
        <f ca="1">IF(Table1[[#This Row],[Field of Work]]="Health",Table1[[#This Row],[Income]],0)</f>
        <v>0</v>
      </c>
      <c r="DK14" s="51">
        <f ca="1">IF(Table1[[#This Row],[Field of Work]]="Agriculture",Table1[[#This Row],[Income]],0)</f>
        <v>0</v>
      </c>
      <c r="DL14" s="51">
        <f ca="1">IF(Table1[[#This Row],[Field of Work]]="Information Technology",Table1[[#This Row],[Income]],0)</f>
        <v>58670</v>
      </c>
      <c r="DM14" s="51">
        <f ca="1">IF(Table1[[#This Row],[Field of Work]]="Construction",Table1[[#This Row],[Income]],0)</f>
        <v>0</v>
      </c>
      <c r="DN14" s="51">
        <f ca="1">IF(Table1[[#This Row],[Field of Work]]="General Work",Table1[[#This Row],[Income]],0)</f>
        <v>0</v>
      </c>
      <c r="DO14" s="51"/>
      <c r="DP14" s="51"/>
      <c r="DQ14" s="51"/>
      <c r="DR14" s="51"/>
      <c r="DS14" s="51"/>
      <c r="DT14" s="16"/>
      <c r="DW14" s="10">
        <f ca="1">IF(Table1[[#This Row],[Value of Debts]]&gt;Table1[[#This Row],[Income]],1,0)</f>
        <v>1</v>
      </c>
      <c r="DX14" s="51"/>
      <c r="DY14" s="16"/>
      <c r="EB14" s="48">
        <f t="shared" ca="1" si="43"/>
        <v>31</v>
      </c>
      <c r="EC14" s="51"/>
      <c r="ED14" s="51"/>
      <c r="EE14" s="16"/>
    </row>
    <row r="15" spans="1:139 16382:16382" ht="18.75">
      <c r="A15" s="1">
        <f t="shared" ca="1" si="22"/>
        <v>2</v>
      </c>
      <c r="B15" s="1" t="str">
        <f t="shared" ca="1" si="23"/>
        <v>Woman</v>
      </c>
      <c r="C15" s="1">
        <f t="shared" ca="1" si="24"/>
        <v>25</v>
      </c>
      <c r="D15" s="1">
        <f t="shared" ca="1" si="25"/>
        <v>5</v>
      </c>
      <c r="E15" s="1" t="str">
        <f t="shared" ca="1" si="26"/>
        <v>General Work</v>
      </c>
      <c r="F15" s="1">
        <f t="shared" ca="1" si="27"/>
        <v>3</v>
      </c>
      <c r="G15" s="1" t="str">
        <f t="shared" ca="1" si="28"/>
        <v>University</v>
      </c>
      <c r="H15" s="1">
        <f t="shared" ca="1" si="29"/>
        <v>0</v>
      </c>
      <c r="I15" s="1">
        <f t="shared" ca="1" si="0"/>
        <v>2</v>
      </c>
      <c r="J15" s="1">
        <f t="shared" ca="1" si="30"/>
        <v>72173</v>
      </c>
      <c r="K15" s="1">
        <f t="shared" ca="1" si="31"/>
        <v>9</v>
      </c>
      <c r="L15" s="1" t="str">
        <f t="shared" ca="1" si="32"/>
        <v>Kochi</v>
      </c>
      <c r="M15" s="1">
        <f t="shared" ca="1" si="33"/>
        <v>216519</v>
      </c>
      <c r="N15" s="1">
        <f t="shared" ca="1" si="34"/>
        <v>179918.65691042549</v>
      </c>
      <c r="O15" s="1">
        <f t="shared" ca="1" si="35"/>
        <v>63119.878583870748</v>
      </c>
      <c r="P15" s="1">
        <f t="shared" ca="1" si="36"/>
        <v>48732</v>
      </c>
      <c r="Q15" s="1">
        <f t="shared" ca="1" si="37"/>
        <v>24028.466084562133</v>
      </c>
      <c r="R15" s="1">
        <f t="shared" ca="1" si="38"/>
        <v>105605.49470016817</v>
      </c>
      <c r="S15" s="1">
        <f t="shared" ca="1" si="39"/>
        <v>385244.37328403897</v>
      </c>
      <c r="T15" s="1">
        <f t="shared" ca="1" si="40"/>
        <v>252679.12299498761</v>
      </c>
      <c r="U15" s="1">
        <f t="shared" ca="1" si="41"/>
        <v>132565.25028905136</v>
      </c>
      <c r="W15" s="10">
        <f ca="1">IF(Table1[[#This Row],[Gender]]="Man",1,0)</f>
        <v>0</v>
      </c>
      <c r="X15" s="51">
        <f ca="1">IF(Table1[[#This Row],[Gender]]="Woman",1,0)</f>
        <v>1</v>
      </c>
      <c r="Y15" s="51"/>
      <c r="Z15" s="51"/>
      <c r="AA15" s="51"/>
      <c r="AB15" s="51"/>
      <c r="AC15" s="51"/>
      <c r="AD15" s="51">
        <v>11</v>
      </c>
      <c r="AE15" s="51" t="s">
        <v>58</v>
      </c>
      <c r="AF15" s="51"/>
      <c r="AG15" s="51"/>
      <c r="AH15" s="51"/>
      <c r="AI15" s="51"/>
      <c r="AJ15" s="16"/>
      <c r="AN15" s="10">
        <f t="shared" ca="1" si="1"/>
        <v>0</v>
      </c>
      <c r="AO15" s="51">
        <f t="shared" ca="1" si="2"/>
        <v>0</v>
      </c>
      <c r="AP15" s="51">
        <f t="shared" ca="1" si="3"/>
        <v>0</v>
      </c>
      <c r="AQ15" s="51">
        <f t="shared" ca="1" si="4"/>
        <v>0</v>
      </c>
      <c r="AR15" s="51">
        <f t="shared" ca="1" si="5"/>
        <v>0</v>
      </c>
      <c r="AS15" s="51">
        <f t="shared" ca="1" si="6"/>
        <v>1</v>
      </c>
      <c r="AT15" s="51"/>
      <c r="AU15" s="51"/>
      <c r="AV15" s="51"/>
      <c r="AW15" s="51"/>
      <c r="AX15" s="51"/>
      <c r="AY15" s="16"/>
      <c r="AZ15" s="51"/>
      <c r="BA15" s="20">
        <f t="shared" ca="1" si="8"/>
        <v>0</v>
      </c>
      <c r="BB15" s="21">
        <f t="shared" ca="1" si="9"/>
        <v>0</v>
      </c>
      <c r="BC15" s="21">
        <f t="shared" ca="1" si="10"/>
        <v>0</v>
      </c>
      <c r="BD15" s="21">
        <f t="shared" ca="1" si="11"/>
        <v>0</v>
      </c>
      <c r="BE15" s="21">
        <f t="shared" ca="1" si="12"/>
        <v>0</v>
      </c>
      <c r="BF15" s="21">
        <f t="shared" ca="1" si="13"/>
        <v>0</v>
      </c>
      <c r="BG15" s="21">
        <f t="shared" ca="1" si="14"/>
        <v>0</v>
      </c>
      <c r="BH15" s="21">
        <f t="shared" ca="1" si="15"/>
        <v>0</v>
      </c>
      <c r="BI15" s="21">
        <f t="shared" ca="1" si="16"/>
        <v>0</v>
      </c>
      <c r="BJ15" s="21">
        <f t="shared" ca="1" si="17"/>
        <v>1</v>
      </c>
      <c r="BK15" s="21">
        <f t="shared" ca="1" si="18"/>
        <v>0</v>
      </c>
      <c r="BL15" s="51"/>
      <c r="BM15" s="51"/>
      <c r="BN15" s="51"/>
      <c r="BO15" s="51"/>
      <c r="BP15" s="51"/>
      <c r="BQ15" s="51"/>
      <c r="BR15" s="51"/>
      <c r="BS15" s="51"/>
      <c r="BT15" s="51"/>
      <c r="BU15" s="51"/>
      <c r="BV15" s="16"/>
      <c r="BZ15" s="10">
        <f ca="1">Table1[[#This Row],[Cars Value]]/Table1[[#This Row],[Cars Owned]]</f>
        <v>31559.939291935374</v>
      </c>
      <c r="CA15" s="16"/>
      <c r="CB15" s="51"/>
      <c r="CC15" s="10">
        <f ca="1">IF(Table1[[#This Row],[Value of Debts]]&gt;$CD$3,1,0)</f>
        <v>1</v>
      </c>
      <c r="CD15" s="51"/>
      <c r="CE15" s="16"/>
      <c r="CF15" s="51"/>
      <c r="CG15" s="39">
        <f ca="1">Table1[[#This Row],[Mortgage left]]/Table1[[#This Row],[Value of House ]]</f>
        <v>0.83096013241528688</v>
      </c>
      <c r="CH15" s="51">
        <f t="shared" ca="1" si="42"/>
        <v>1</v>
      </c>
      <c r="CI15" s="51"/>
      <c r="CJ15" s="16"/>
      <c r="CL15" s="10">
        <f ca="1">IF(Table1[[#This Row],[Area]]="New Delhi",Table1[[#This Row],[Income]],0)</f>
        <v>0</v>
      </c>
      <c r="CM15" s="51">
        <f ca="1">IF(Table1[[#This Row],[Area]]="Gurgoan",Table1[[#This Row],[Income]],0)</f>
        <v>0</v>
      </c>
      <c r="CN15" s="51">
        <f ca="1">IF(Table1[[#This Row],[Area]]="Noida",Table1[[#This Row],[Income]],0)</f>
        <v>0</v>
      </c>
      <c r="CO15" s="51">
        <f ca="1">IF(Table1[[#This Row],[Area]]="Faridabad",Table1[[#This Row],[Income]],0)</f>
        <v>0</v>
      </c>
      <c r="CP15" s="51">
        <f ca="1">IF(Table1[[#This Row],[Area]]="Pune",Table1[[#This Row],[Income]],0)</f>
        <v>0</v>
      </c>
      <c r="CQ15" s="51">
        <f ca="1">IF(Table1[[#This Row],[Area]]="Mumbai",Table1[[#This Row],[Income]],0)</f>
        <v>0</v>
      </c>
      <c r="CR15" s="51">
        <f ca="1">IF(Table1[[#This Row],[Area]]="Hyderabad",Table1[[#This Row],[Income]],0)</f>
        <v>0</v>
      </c>
      <c r="CS15" s="51">
        <f ca="1">IF(Table1[[#This Row],[Area]]="Chennai",Table1[[#This Row],[Income]],0)</f>
        <v>0</v>
      </c>
      <c r="CT15" s="51">
        <f ca="1">IF(Table1[[#This Row],[Area]]="Goa",Table1[[#This Row],[Income]],0)</f>
        <v>0</v>
      </c>
      <c r="CU15" s="51">
        <f ca="1">IF(Table1[[#This Row],[Area]]="Kochi",Table1[[#This Row],[Income]],0)</f>
        <v>72173</v>
      </c>
      <c r="CV15" s="51">
        <f ca="1">IF(Table1[[#This Row],[Area]]="Kolkata",Table1[[#This Row],[Income]],0)</f>
        <v>0</v>
      </c>
      <c r="CW15" s="51"/>
      <c r="CX15" s="51"/>
      <c r="CY15" s="51"/>
      <c r="CZ15" s="51"/>
      <c r="DA15" s="51"/>
      <c r="DB15" s="51"/>
      <c r="DC15" s="51"/>
      <c r="DD15" s="51"/>
      <c r="DE15" s="51"/>
      <c r="DF15" s="51"/>
      <c r="DG15" s="16"/>
      <c r="DI15" s="10">
        <f ca="1">IF(Table1[[#This Row],[Field of Work]]="Teaching",Table1[[#This Row],[Income]],0)</f>
        <v>0</v>
      </c>
      <c r="DJ15" s="51">
        <f ca="1">IF(Table1[[#This Row],[Field of Work]]="Health",Table1[[#This Row],[Income]],0)</f>
        <v>0</v>
      </c>
      <c r="DK15" s="51">
        <f ca="1">IF(Table1[[#This Row],[Field of Work]]="Agriculture",Table1[[#This Row],[Income]],0)</f>
        <v>0</v>
      </c>
      <c r="DL15" s="51">
        <f ca="1">IF(Table1[[#This Row],[Field of Work]]="Information Technology",Table1[[#This Row],[Income]],0)</f>
        <v>0</v>
      </c>
      <c r="DM15" s="51">
        <f ca="1">IF(Table1[[#This Row],[Field of Work]]="Construction",Table1[[#This Row],[Income]],0)</f>
        <v>0</v>
      </c>
      <c r="DN15" s="51">
        <f ca="1">IF(Table1[[#This Row],[Field of Work]]="General Work",Table1[[#This Row],[Income]],0)</f>
        <v>72173</v>
      </c>
      <c r="DO15" s="51"/>
      <c r="DP15" s="51"/>
      <c r="DQ15" s="51"/>
      <c r="DR15" s="51"/>
      <c r="DS15" s="51"/>
      <c r="DT15" s="16"/>
      <c r="DW15" s="10">
        <f ca="1">IF(Table1[[#This Row],[Value of Debts]]&gt;Table1[[#This Row],[Income]],1,0)</f>
        <v>1</v>
      </c>
      <c r="DX15" s="51"/>
      <c r="DY15" s="16"/>
      <c r="EB15" s="48">
        <f t="shared" ca="1" si="43"/>
        <v>25</v>
      </c>
      <c r="EC15" s="51"/>
      <c r="ED15" s="51"/>
      <c r="EE15" s="16"/>
    </row>
    <row r="16" spans="1:139 16382:16382" ht="18.75">
      <c r="A16" s="1">
        <f t="shared" ca="1" si="22"/>
        <v>2</v>
      </c>
      <c r="B16" s="1" t="str">
        <f t="shared" ca="1" si="23"/>
        <v>Woman</v>
      </c>
      <c r="C16" s="1">
        <f t="shared" ca="1" si="24"/>
        <v>37</v>
      </c>
      <c r="D16" s="1">
        <f t="shared" ca="1" si="25"/>
        <v>2</v>
      </c>
      <c r="E16" s="1" t="str">
        <f t="shared" ca="1" si="26"/>
        <v>Construction</v>
      </c>
      <c r="F16" s="1">
        <f t="shared" ca="1" si="27"/>
        <v>5</v>
      </c>
      <c r="G16" s="1" t="str">
        <f t="shared" ca="1" si="28"/>
        <v>Other</v>
      </c>
      <c r="H16" s="1">
        <f t="shared" ca="1" si="29"/>
        <v>1</v>
      </c>
      <c r="I16" s="1">
        <f t="shared" ca="1" si="0"/>
        <v>1</v>
      </c>
      <c r="J16" s="1">
        <f t="shared" ca="1" si="30"/>
        <v>65925</v>
      </c>
      <c r="K16" s="1">
        <f t="shared" ca="1" si="31"/>
        <v>6</v>
      </c>
      <c r="L16" s="1" t="str">
        <f t="shared" ca="1" si="32"/>
        <v>Mumbai</v>
      </c>
      <c r="M16" s="1">
        <f t="shared" ca="1" si="33"/>
        <v>197775</v>
      </c>
      <c r="N16" s="1">
        <f t="shared" ca="1" si="34"/>
        <v>180945.81439390397</v>
      </c>
      <c r="O16" s="1">
        <f t="shared" ca="1" si="35"/>
        <v>47467.636230987293</v>
      </c>
      <c r="P16" s="1">
        <f t="shared" ca="1" si="36"/>
        <v>32818</v>
      </c>
      <c r="Q16" s="1">
        <f t="shared" ca="1" si="37"/>
        <v>553.45281747422121</v>
      </c>
      <c r="R16" s="1">
        <f t="shared" ca="1" si="38"/>
        <v>92203.227527751063</v>
      </c>
      <c r="S16" s="1">
        <f t="shared" ca="1" si="39"/>
        <v>337445.86375873839</v>
      </c>
      <c r="T16" s="1">
        <f t="shared" ca="1" si="40"/>
        <v>214317.2672113782</v>
      </c>
      <c r="U16" s="1">
        <f t="shared" ca="1" si="41"/>
        <v>123128.59654736018</v>
      </c>
      <c r="W16" s="10">
        <f ca="1">IF(Table1[[#This Row],[Gender]]="Man",1,0)</f>
        <v>0</v>
      </c>
      <c r="X16" s="51">
        <f ca="1">IF(Table1[[#This Row],[Gender]]="Woman",1,0)</f>
        <v>1</v>
      </c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  <c r="AJ16" s="16"/>
      <c r="AN16" s="10">
        <f t="shared" ca="1" si="1"/>
        <v>0</v>
      </c>
      <c r="AO16" s="51">
        <f t="shared" ca="1" si="2"/>
        <v>0</v>
      </c>
      <c r="AP16" s="51">
        <f t="shared" ca="1" si="3"/>
        <v>0</v>
      </c>
      <c r="AQ16" s="51">
        <f t="shared" ca="1" si="4"/>
        <v>0</v>
      </c>
      <c r="AR16" s="51">
        <f t="shared" ca="1" si="5"/>
        <v>1</v>
      </c>
      <c r="AS16" s="51">
        <f t="shared" ca="1" si="6"/>
        <v>0</v>
      </c>
      <c r="AT16" s="51"/>
      <c r="AU16" s="51"/>
      <c r="AV16" s="51"/>
      <c r="AW16" s="51"/>
      <c r="AX16" s="51"/>
      <c r="AY16" s="16"/>
      <c r="AZ16" s="51"/>
      <c r="BA16" s="20">
        <f t="shared" ca="1" si="8"/>
        <v>0</v>
      </c>
      <c r="BB16" s="21">
        <f t="shared" ca="1" si="9"/>
        <v>0</v>
      </c>
      <c r="BC16" s="21">
        <f t="shared" ca="1" si="10"/>
        <v>0</v>
      </c>
      <c r="BD16" s="21">
        <f t="shared" ca="1" si="11"/>
        <v>0</v>
      </c>
      <c r="BE16" s="21">
        <f t="shared" ca="1" si="12"/>
        <v>0</v>
      </c>
      <c r="BF16" s="21">
        <f t="shared" ca="1" si="13"/>
        <v>1</v>
      </c>
      <c r="BG16" s="21">
        <f t="shared" ca="1" si="14"/>
        <v>0</v>
      </c>
      <c r="BH16" s="21">
        <f t="shared" ca="1" si="15"/>
        <v>0</v>
      </c>
      <c r="BI16" s="21">
        <f t="shared" ca="1" si="16"/>
        <v>0</v>
      </c>
      <c r="BJ16" s="21">
        <f t="shared" ca="1" si="17"/>
        <v>0</v>
      </c>
      <c r="BK16" s="21">
        <f t="shared" ca="1" si="18"/>
        <v>0</v>
      </c>
      <c r="BL16" s="51"/>
      <c r="BM16" s="51"/>
      <c r="BN16" s="51"/>
      <c r="BO16" s="51"/>
      <c r="BP16" s="51"/>
      <c r="BQ16" s="51"/>
      <c r="BR16" s="51"/>
      <c r="BS16" s="51"/>
      <c r="BT16" s="51"/>
      <c r="BU16" s="51"/>
      <c r="BV16" s="16"/>
      <c r="BZ16" s="10">
        <f ca="1">Table1[[#This Row],[Cars Value]]/Table1[[#This Row],[Cars Owned]]</f>
        <v>47467.636230987293</v>
      </c>
      <c r="CA16" s="16"/>
      <c r="CB16" s="51"/>
      <c r="CC16" s="10">
        <f ca="1">IF(Table1[[#This Row],[Value of Debts]]&gt;$CD$3,1,0)</f>
        <v>1</v>
      </c>
      <c r="CD16" s="51"/>
      <c r="CE16" s="16"/>
      <c r="CF16" s="51"/>
      <c r="CG16" s="39">
        <f ca="1">Table1[[#This Row],[Mortgage left]]/Table1[[#This Row],[Value of House ]]</f>
        <v>0.9149074169834609</v>
      </c>
      <c r="CH16" s="51">
        <f t="shared" ca="1" si="42"/>
        <v>1</v>
      </c>
      <c r="CI16" s="51"/>
      <c r="CJ16" s="16"/>
      <c r="CL16" s="10">
        <f ca="1">IF(Table1[[#This Row],[Area]]="New Delhi",Table1[[#This Row],[Income]],0)</f>
        <v>0</v>
      </c>
      <c r="CM16" s="51">
        <f ca="1">IF(Table1[[#This Row],[Area]]="Gurgoan",Table1[[#This Row],[Income]],0)</f>
        <v>0</v>
      </c>
      <c r="CN16" s="51">
        <f ca="1">IF(Table1[[#This Row],[Area]]="Noida",Table1[[#This Row],[Income]],0)</f>
        <v>0</v>
      </c>
      <c r="CO16" s="51">
        <f ca="1">IF(Table1[[#This Row],[Area]]="Faridabad",Table1[[#This Row],[Income]],0)</f>
        <v>0</v>
      </c>
      <c r="CP16" s="51">
        <f ca="1">IF(Table1[[#This Row],[Area]]="Pune",Table1[[#This Row],[Income]],0)</f>
        <v>0</v>
      </c>
      <c r="CQ16" s="51">
        <f ca="1">IF(Table1[[#This Row],[Area]]="Mumbai",Table1[[#This Row],[Income]],0)</f>
        <v>65925</v>
      </c>
      <c r="CR16" s="51">
        <f ca="1">IF(Table1[[#This Row],[Area]]="Hyderabad",Table1[[#This Row],[Income]],0)</f>
        <v>0</v>
      </c>
      <c r="CS16" s="51">
        <f ca="1">IF(Table1[[#This Row],[Area]]="Chennai",Table1[[#This Row],[Income]],0)</f>
        <v>0</v>
      </c>
      <c r="CT16" s="51">
        <f ca="1">IF(Table1[[#This Row],[Area]]="Goa",Table1[[#This Row],[Income]],0)</f>
        <v>0</v>
      </c>
      <c r="CU16" s="51">
        <f ca="1">IF(Table1[[#This Row],[Area]]="Kochi",Table1[[#This Row],[Income]],0)</f>
        <v>0</v>
      </c>
      <c r="CV16" s="51">
        <f ca="1">IF(Table1[[#This Row],[Area]]="Kolkata",Table1[[#This Row],[Income]],0)</f>
        <v>0</v>
      </c>
      <c r="CW16" s="51"/>
      <c r="CX16" s="51"/>
      <c r="CY16" s="51"/>
      <c r="CZ16" s="51"/>
      <c r="DA16" s="51"/>
      <c r="DB16" s="51"/>
      <c r="DC16" s="51"/>
      <c r="DD16" s="51"/>
      <c r="DE16" s="51"/>
      <c r="DF16" s="51"/>
      <c r="DG16" s="16"/>
      <c r="DI16" s="10">
        <f ca="1">IF(Table1[[#This Row],[Field of Work]]="Teaching",Table1[[#This Row],[Income]],0)</f>
        <v>0</v>
      </c>
      <c r="DJ16" s="51">
        <f ca="1">IF(Table1[[#This Row],[Field of Work]]="Health",Table1[[#This Row],[Income]],0)</f>
        <v>0</v>
      </c>
      <c r="DK16" s="51">
        <f ca="1">IF(Table1[[#This Row],[Field of Work]]="Agriculture",Table1[[#This Row],[Income]],0)</f>
        <v>0</v>
      </c>
      <c r="DL16" s="51">
        <f ca="1">IF(Table1[[#This Row],[Field of Work]]="Information Technology",Table1[[#This Row],[Income]],0)</f>
        <v>0</v>
      </c>
      <c r="DM16" s="51">
        <f ca="1">IF(Table1[[#This Row],[Field of Work]]="Construction",Table1[[#This Row],[Income]],0)</f>
        <v>65925</v>
      </c>
      <c r="DN16" s="51">
        <f ca="1">IF(Table1[[#This Row],[Field of Work]]="General Work",Table1[[#This Row],[Income]],0)</f>
        <v>0</v>
      </c>
      <c r="DO16" s="51"/>
      <c r="DP16" s="51"/>
      <c r="DQ16" s="51"/>
      <c r="DR16" s="51"/>
      <c r="DS16" s="51"/>
      <c r="DT16" s="16"/>
      <c r="DW16" s="10">
        <f ca="1">IF(Table1[[#This Row],[Value of Debts]]&gt;Table1[[#This Row],[Income]],1,0)</f>
        <v>1</v>
      </c>
      <c r="DX16" s="51"/>
      <c r="DY16" s="16"/>
      <c r="EB16" s="48">
        <f t="shared" ca="1" si="43"/>
        <v>37</v>
      </c>
      <c r="EC16" s="51"/>
      <c r="ED16" s="51"/>
      <c r="EE16" s="16"/>
    </row>
    <row r="17" spans="1:135" ht="18.75">
      <c r="A17" s="1">
        <f t="shared" ca="1" si="22"/>
        <v>1</v>
      </c>
      <c r="B17" s="1" t="str">
        <f t="shared" ca="1" si="23"/>
        <v>Man</v>
      </c>
      <c r="C17" s="1">
        <f t="shared" ca="1" si="24"/>
        <v>35</v>
      </c>
      <c r="D17" s="1">
        <f t="shared" ca="1" si="25"/>
        <v>6</v>
      </c>
      <c r="E17" s="1" t="str">
        <f t="shared" ca="1" si="26"/>
        <v>Agriculture</v>
      </c>
      <c r="F17" s="1">
        <f t="shared" ca="1" si="27"/>
        <v>1</v>
      </c>
      <c r="G17" s="1" t="str">
        <f t="shared" ca="1" si="28"/>
        <v>High School</v>
      </c>
      <c r="H17" s="1">
        <f t="shared" ca="1" si="29"/>
        <v>3</v>
      </c>
      <c r="I17" s="1">
        <f t="shared" ca="1" si="0"/>
        <v>3</v>
      </c>
      <c r="J17" s="1">
        <f t="shared" ca="1" si="30"/>
        <v>54760</v>
      </c>
      <c r="K17" s="1">
        <f t="shared" ca="1" si="31"/>
        <v>10</v>
      </c>
      <c r="L17" s="1" t="str">
        <f t="shared" ca="1" si="32"/>
        <v>Goa</v>
      </c>
      <c r="M17" s="1">
        <f t="shared" ca="1" si="33"/>
        <v>219040</v>
      </c>
      <c r="N17" s="1">
        <f t="shared" ca="1" si="34"/>
        <v>74542.725181473812</v>
      </c>
      <c r="O17" s="1">
        <f t="shared" ca="1" si="35"/>
        <v>63594.452718455817</v>
      </c>
      <c r="P17" s="1">
        <f t="shared" ca="1" si="36"/>
        <v>16905</v>
      </c>
      <c r="Q17" s="1">
        <f t="shared" ca="1" si="37"/>
        <v>107436.64601085254</v>
      </c>
      <c r="R17" s="1">
        <f t="shared" ca="1" si="38"/>
        <v>16897.086944355116</v>
      </c>
      <c r="S17" s="1">
        <f t="shared" ca="1" si="39"/>
        <v>299531.53966281092</v>
      </c>
      <c r="T17" s="1">
        <f t="shared" ca="1" si="40"/>
        <v>198884.37119232636</v>
      </c>
      <c r="U17" s="1">
        <f t="shared" ca="1" si="41"/>
        <v>100647.16847048455</v>
      </c>
      <c r="W17" s="10">
        <f ca="1">IF(Table1[[#This Row],[Gender]]="Man",1,0)</f>
        <v>1</v>
      </c>
      <c r="X17" s="51">
        <f ca="1">IF(Table1[[#This Row],[Gender]]="Woman",1,0)</f>
        <v>0</v>
      </c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  <c r="AJ17" s="16"/>
      <c r="AN17" s="10">
        <f t="shared" ca="1" si="1"/>
        <v>0</v>
      </c>
      <c r="AO17" s="51">
        <f t="shared" ca="1" si="2"/>
        <v>0</v>
      </c>
      <c r="AP17" s="51">
        <f t="shared" ca="1" si="3"/>
        <v>1</v>
      </c>
      <c r="AQ17" s="51">
        <f t="shared" ca="1" si="4"/>
        <v>0</v>
      </c>
      <c r="AR17" s="51">
        <f t="shared" ca="1" si="5"/>
        <v>0</v>
      </c>
      <c r="AS17" s="51">
        <f t="shared" ca="1" si="6"/>
        <v>0</v>
      </c>
      <c r="AT17" s="51"/>
      <c r="AU17" s="51"/>
      <c r="AV17" s="51"/>
      <c r="AW17" s="51"/>
      <c r="AX17" s="51"/>
      <c r="AY17" s="16"/>
      <c r="AZ17" s="51"/>
      <c r="BA17" s="20">
        <f t="shared" ca="1" si="8"/>
        <v>0</v>
      </c>
      <c r="BB17" s="21">
        <f t="shared" ca="1" si="9"/>
        <v>0</v>
      </c>
      <c r="BC17" s="21">
        <f t="shared" ca="1" si="10"/>
        <v>0</v>
      </c>
      <c r="BD17" s="21">
        <f t="shared" ca="1" si="11"/>
        <v>0</v>
      </c>
      <c r="BE17" s="21">
        <f t="shared" ca="1" si="12"/>
        <v>0</v>
      </c>
      <c r="BF17" s="21">
        <f t="shared" ca="1" si="13"/>
        <v>0</v>
      </c>
      <c r="BG17" s="21">
        <f t="shared" ca="1" si="14"/>
        <v>0</v>
      </c>
      <c r="BH17" s="21">
        <f t="shared" ca="1" si="15"/>
        <v>0</v>
      </c>
      <c r="BI17" s="21">
        <f t="shared" ca="1" si="16"/>
        <v>1</v>
      </c>
      <c r="BJ17" s="21">
        <f t="shared" ca="1" si="17"/>
        <v>0</v>
      </c>
      <c r="BK17" s="21">
        <f t="shared" ca="1" si="18"/>
        <v>0</v>
      </c>
      <c r="BL17" s="51"/>
      <c r="BM17" s="51"/>
      <c r="BN17" s="51"/>
      <c r="BO17" s="51"/>
      <c r="BP17" s="51"/>
      <c r="BQ17" s="51"/>
      <c r="BR17" s="51"/>
      <c r="BS17" s="51"/>
      <c r="BT17" s="51"/>
      <c r="BU17" s="51"/>
      <c r="BV17" s="16"/>
      <c r="BZ17" s="10">
        <f ca="1">Table1[[#This Row],[Cars Value]]/Table1[[#This Row],[Cars Owned]]</f>
        <v>21198.150906151939</v>
      </c>
      <c r="CA17" s="16"/>
      <c r="CB17" s="51"/>
      <c r="CC17" s="10">
        <f ca="1">IF(Table1[[#This Row],[Value of Debts]]&gt;$CD$3,1,0)</f>
        <v>1</v>
      </c>
      <c r="CD17" s="51"/>
      <c r="CE17" s="16"/>
      <c r="CF17" s="51"/>
      <c r="CG17" s="39">
        <f ca="1">Table1[[#This Row],[Mortgage left]]/Table1[[#This Row],[Value of House ]]</f>
        <v>0.34031558245742244</v>
      </c>
      <c r="CH17" s="51">
        <f t="shared" ca="1" si="42"/>
        <v>1</v>
      </c>
      <c r="CI17" s="51"/>
      <c r="CJ17" s="16"/>
      <c r="CL17" s="10">
        <f ca="1">IF(Table1[[#This Row],[Area]]="New Delhi",Table1[[#This Row],[Income]],0)</f>
        <v>0</v>
      </c>
      <c r="CM17" s="51">
        <f ca="1">IF(Table1[[#This Row],[Area]]="Gurgoan",Table1[[#This Row],[Income]],0)</f>
        <v>0</v>
      </c>
      <c r="CN17" s="51">
        <f ca="1">IF(Table1[[#This Row],[Area]]="Noida",Table1[[#This Row],[Income]],0)</f>
        <v>0</v>
      </c>
      <c r="CO17" s="51">
        <f ca="1">IF(Table1[[#This Row],[Area]]="Faridabad",Table1[[#This Row],[Income]],0)</f>
        <v>0</v>
      </c>
      <c r="CP17" s="51">
        <f ca="1">IF(Table1[[#This Row],[Area]]="Pune",Table1[[#This Row],[Income]],0)</f>
        <v>0</v>
      </c>
      <c r="CQ17" s="51">
        <f ca="1">IF(Table1[[#This Row],[Area]]="Mumbai",Table1[[#This Row],[Income]],0)</f>
        <v>0</v>
      </c>
      <c r="CR17" s="51">
        <f ca="1">IF(Table1[[#This Row],[Area]]="Hyderabad",Table1[[#This Row],[Income]],0)</f>
        <v>0</v>
      </c>
      <c r="CS17" s="51">
        <f ca="1">IF(Table1[[#This Row],[Area]]="Chennai",Table1[[#This Row],[Income]],0)</f>
        <v>0</v>
      </c>
      <c r="CT17" s="51">
        <f ca="1">IF(Table1[[#This Row],[Area]]="Goa",Table1[[#This Row],[Income]],0)</f>
        <v>54760</v>
      </c>
      <c r="CU17" s="51">
        <f ca="1">IF(Table1[[#This Row],[Area]]="Kochi",Table1[[#This Row],[Income]],0)</f>
        <v>0</v>
      </c>
      <c r="CV17" s="51">
        <f ca="1">IF(Table1[[#This Row],[Area]]="Kolkata",Table1[[#This Row],[Income]],0)</f>
        <v>0</v>
      </c>
      <c r="CW17" s="51"/>
      <c r="CX17" s="51"/>
      <c r="CY17" s="51"/>
      <c r="CZ17" s="51"/>
      <c r="DA17" s="51"/>
      <c r="DB17" s="51"/>
      <c r="DC17" s="51"/>
      <c r="DD17" s="51"/>
      <c r="DE17" s="51"/>
      <c r="DF17" s="51"/>
      <c r="DG17" s="16"/>
      <c r="DI17" s="10">
        <f ca="1">IF(Table1[[#This Row],[Field of Work]]="Teaching",Table1[[#This Row],[Income]],0)</f>
        <v>0</v>
      </c>
      <c r="DJ17" s="51">
        <f ca="1">IF(Table1[[#This Row],[Field of Work]]="Health",Table1[[#This Row],[Income]],0)</f>
        <v>0</v>
      </c>
      <c r="DK17" s="51">
        <f ca="1">IF(Table1[[#This Row],[Field of Work]]="Agriculture",Table1[[#This Row],[Income]],0)</f>
        <v>54760</v>
      </c>
      <c r="DL17" s="51">
        <f ca="1">IF(Table1[[#This Row],[Field of Work]]="Information Technology",Table1[[#This Row],[Income]],0)</f>
        <v>0</v>
      </c>
      <c r="DM17" s="51">
        <f ca="1">IF(Table1[[#This Row],[Field of Work]]="Construction",Table1[[#This Row],[Income]],0)</f>
        <v>0</v>
      </c>
      <c r="DN17" s="51">
        <f ca="1">IF(Table1[[#This Row],[Field of Work]]="General Work",Table1[[#This Row],[Income]],0)</f>
        <v>0</v>
      </c>
      <c r="DO17" s="51"/>
      <c r="DP17" s="51"/>
      <c r="DQ17" s="51"/>
      <c r="DR17" s="51"/>
      <c r="DS17" s="51"/>
      <c r="DT17" s="16"/>
      <c r="DW17" s="10">
        <f ca="1">IF(Table1[[#This Row],[Value of Debts]]&gt;Table1[[#This Row],[Income]],1,0)</f>
        <v>1</v>
      </c>
      <c r="DX17" s="51"/>
      <c r="DY17" s="16"/>
      <c r="EB17" s="48">
        <f t="shared" ca="1" si="43"/>
        <v>35</v>
      </c>
      <c r="EC17" s="51"/>
      <c r="ED17" s="51"/>
      <c r="EE17" s="16"/>
    </row>
    <row r="18" spans="1:135" ht="18.75">
      <c r="A18" s="1">
        <f t="shared" ca="1" si="22"/>
        <v>1</v>
      </c>
      <c r="B18" s="1" t="str">
        <f t="shared" ca="1" si="23"/>
        <v>Man</v>
      </c>
      <c r="C18" s="1">
        <f t="shared" ca="1" si="24"/>
        <v>32</v>
      </c>
      <c r="D18" s="1">
        <f t="shared" ca="1" si="25"/>
        <v>2</v>
      </c>
      <c r="E18" s="1" t="str">
        <f t="shared" ca="1" si="26"/>
        <v>Construction</v>
      </c>
      <c r="F18" s="1">
        <f t="shared" ca="1" si="27"/>
        <v>4</v>
      </c>
      <c r="G18" s="1" t="str">
        <f t="shared" ca="1" si="28"/>
        <v>Technical</v>
      </c>
      <c r="H18" s="1">
        <f t="shared" ca="1" si="29"/>
        <v>3</v>
      </c>
      <c r="I18" s="1">
        <f t="shared" ca="1" si="0"/>
        <v>3</v>
      </c>
      <c r="J18" s="1">
        <f t="shared" ca="1" si="30"/>
        <v>36611</v>
      </c>
      <c r="K18" s="1">
        <f t="shared" ca="1" si="31"/>
        <v>10</v>
      </c>
      <c r="L18" s="1" t="str">
        <f t="shared" ca="1" si="32"/>
        <v>Goa</v>
      </c>
      <c r="M18" s="1">
        <f t="shared" ca="1" si="33"/>
        <v>219666</v>
      </c>
      <c r="N18" s="1">
        <f t="shared" ca="1" si="34"/>
        <v>174243.57340591101</v>
      </c>
      <c r="O18" s="1">
        <f t="shared" ca="1" si="35"/>
        <v>99447.252323861219</v>
      </c>
      <c r="P18" s="1">
        <f t="shared" ca="1" si="36"/>
        <v>34239</v>
      </c>
      <c r="Q18" s="1">
        <f t="shared" ca="1" si="37"/>
        <v>58299.306864358558</v>
      </c>
      <c r="R18" s="1">
        <f t="shared" ca="1" si="38"/>
        <v>45881.902353039062</v>
      </c>
      <c r="S18" s="1">
        <f t="shared" ca="1" si="39"/>
        <v>364995.1546769003</v>
      </c>
      <c r="T18" s="1">
        <f t="shared" ca="1" si="40"/>
        <v>266781.88027026958</v>
      </c>
      <c r="U18" s="1">
        <f t="shared" ca="1" si="41"/>
        <v>98213.27440663072</v>
      </c>
      <c r="W18" s="10">
        <f ca="1">IF(Table1[[#This Row],[Gender]]="Man",1,0)</f>
        <v>1</v>
      </c>
      <c r="X18" s="51">
        <f ca="1">IF(Table1[[#This Row],[Gender]]="Woman",1,0)</f>
        <v>0</v>
      </c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16"/>
      <c r="AN18" s="10">
        <f t="shared" ca="1" si="1"/>
        <v>0</v>
      </c>
      <c r="AO18" s="51">
        <f t="shared" ca="1" si="2"/>
        <v>0</v>
      </c>
      <c r="AP18" s="51">
        <f t="shared" ca="1" si="3"/>
        <v>0</v>
      </c>
      <c r="AQ18" s="51">
        <f t="shared" ca="1" si="4"/>
        <v>0</v>
      </c>
      <c r="AR18" s="51">
        <f t="shared" ca="1" si="5"/>
        <v>1</v>
      </c>
      <c r="AS18" s="51">
        <f t="shared" ca="1" si="6"/>
        <v>0</v>
      </c>
      <c r="AT18" s="51"/>
      <c r="AU18" s="51"/>
      <c r="AV18" s="51"/>
      <c r="AW18" s="51"/>
      <c r="AX18" s="51"/>
      <c r="AY18" s="16"/>
      <c r="AZ18" s="51"/>
      <c r="BA18" s="20">
        <f t="shared" ca="1" si="8"/>
        <v>0</v>
      </c>
      <c r="BB18" s="21">
        <f t="shared" ca="1" si="9"/>
        <v>0</v>
      </c>
      <c r="BC18" s="21">
        <f t="shared" ca="1" si="10"/>
        <v>0</v>
      </c>
      <c r="BD18" s="21">
        <f t="shared" ca="1" si="11"/>
        <v>0</v>
      </c>
      <c r="BE18" s="21">
        <f t="shared" ca="1" si="12"/>
        <v>0</v>
      </c>
      <c r="BF18" s="21">
        <f t="shared" ca="1" si="13"/>
        <v>0</v>
      </c>
      <c r="BG18" s="21">
        <f t="shared" ca="1" si="14"/>
        <v>0</v>
      </c>
      <c r="BH18" s="21">
        <f t="shared" ca="1" si="15"/>
        <v>0</v>
      </c>
      <c r="BI18" s="21">
        <f t="shared" ca="1" si="16"/>
        <v>1</v>
      </c>
      <c r="BJ18" s="21">
        <f t="shared" ca="1" si="17"/>
        <v>0</v>
      </c>
      <c r="BK18" s="21">
        <f t="shared" ca="1" si="18"/>
        <v>0</v>
      </c>
      <c r="BL18" s="51"/>
      <c r="BM18" s="51"/>
      <c r="BN18" s="51"/>
      <c r="BO18" s="51"/>
      <c r="BP18" s="51"/>
      <c r="BQ18" s="51"/>
      <c r="BR18" s="51"/>
      <c r="BS18" s="51"/>
      <c r="BT18" s="51"/>
      <c r="BU18" s="51"/>
      <c r="BV18" s="16"/>
      <c r="BZ18" s="10">
        <f ca="1">Table1[[#This Row],[Cars Value]]/Table1[[#This Row],[Cars Owned]]</f>
        <v>33149.084107953742</v>
      </c>
      <c r="CA18" s="16"/>
      <c r="CB18" s="51"/>
      <c r="CC18" s="10">
        <f ca="1">IF(Table1[[#This Row],[Value of Debts]]&gt;$CD$3,1,0)</f>
        <v>1</v>
      </c>
      <c r="CD18" s="51"/>
      <c r="CE18" s="16"/>
      <c r="CF18" s="51"/>
      <c r="CG18" s="39">
        <f ca="1">Table1[[#This Row],[Mortgage left]]/Table1[[#This Row],[Value of House ]]</f>
        <v>0.79322049568850439</v>
      </c>
      <c r="CH18" s="51">
        <f t="shared" ca="1" si="42"/>
        <v>1</v>
      </c>
      <c r="CI18" s="51"/>
      <c r="CJ18" s="16"/>
      <c r="CL18" s="10">
        <f ca="1">IF(Table1[[#This Row],[Area]]="New Delhi",Table1[[#This Row],[Income]],0)</f>
        <v>0</v>
      </c>
      <c r="CM18" s="51">
        <f ca="1">IF(Table1[[#This Row],[Area]]="Gurgoan",Table1[[#This Row],[Income]],0)</f>
        <v>0</v>
      </c>
      <c r="CN18" s="51">
        <f ca="1">IF(Table1[[#This Row],[Area]]="Noida",Table1[[#This Row],[Income]],0)</f>
        <v>0</v>
      </c>
      <c r="CO18" s="51">
        <f ca="1">IF(Table1[[#This Row],[Area]]="Faridabad",Table1[[#This Row],[Income]],0)</f>
        <v>0</v>
      </c>
      <c r="CP18" s="51">
        <f ca="1">IF(Table1[[#This Row],[Area]]="Pune",Table1[[#This Row],[Income]],0)</f>
        <v>0</v>
      </c>
      <c r="CQ18" s="51">
        <f ca="1">IF(Table1[[#This Row],[Area]]="Mumbai",Table1[[#This Row],[Income]],0)</f>
        <v>0</v>
      </c>
      <c r="CR18" s="51">
        <f ca="1">IF(Table1[[#This Row],[Area]]="Hyderabad",Table1[[#This Row],[Income]],0)</f>
        <v>0</v>
      </c>
      <c r="CS18" s="51">
        <f ca="1">IF(Table1[[#This Row],[Area]]="Chennai",Table1[[#This Row],[Income]],0)</f>
        <v>0</v>
      </c>
      <c r="CT18" s="51">
        <f ca="1">IF(Table1[[#This Row],[Area]]="Goa",Table1[[#This Row],[Income]],0)</f>
        <v>36611</v>
      </c>
      <c r="CU18" s="51">
        <f ca="1">IF(Table1[[#This Row],[Area]]="Kochi",Table1[[#This Row],[Income]],0)</f>
        <v>0</v>
      </c>
      <c r="CV18" s="51">
        <f ca="1">IF(Table1[[#This Row],[Area]]="Kolkata",Table1[[#This Row],[Income]],0)</f>
        <v>0</v>
      </c>
      <c r="CW18" s="51"/>
      <c r="CX18" s="51"/>
      <c r="CY18" s="51"/>
      <c r="CZ18" s="51"/>
      <c r="DA18" s="51"/>
      <c r="DB18" s="51"/>
      <c r="DC18" s="51"/>
      <c r="DD18" s="51"/>
      <c r="DE18" s="51"/>
      <c r="DF18" s="51"/>
      <c r="DG18" s="16"/>
      <c r="DI18" s="10">
        <f ca="1">IF(Table1[[#This Row],[Field of Work]]="Teaching",Table1[[#This Row],[Income]],0)</f>
        <v>0</v>
      </c>
      <c r="DJ18" s="51">
        <f ca="1">IF(Table1[[#This Row],[Field of Work]]="Health",Table1[[#This Row],[Income]],0)</f>
        <v>0</v>
      </c>
      <c r="DK18" s="51">
        <f ca="1">IF(Table1[[#This Row],[Field of Work]]="Agriculture",Table1[[#This Row],[Income]],0)</f>
        <v>0</v>
      </c>
      <c r="DL18" s="51">
        <f ca="1">IF(Table1[[#This Row],[Field of Work]]="Information Technology",Table1[[#This Row],[Income]],0)</f>
        <v>0</v>
      </c>
      <c r="DM18" s="51">
        <f ca="1">IF(Table1[[#This Row],[Field of Work]]="Construction",Table1[[#This Row],[Income]],0)</f>
        <v>36611</v>
      </c>
      <c r="DN18" s="51">
        <f ca="1">IF(Table1[[#This Row],[Field of Work]]="General Work",Table1[[#This Row],[Income]],0)</f>
        <v>0</v>
      </c>
      <c r="DO18" s="51"/>
      <c r="DP18" s="51"/>
      <c r="DQ18" s="51"/>
      <c r="DR18" s="51"/>
      <c r="DS18" s="51"/>
      <c r="DT18" s="16"/>
      <c r="DW18" s="10">
        <f ca="1">IF(Table1[[#This Row],[Value of Debts]]&gt;Table1[[#This Row],[Income]],1,0)</f>
        <v>1</v>
      </c>
      <c r="DX18" s="51"/>
      <c r="DY18" s="16"/>
      <c r="EB18" s="48">
        <f t="shared" ca="1" si="43"/>
        <v>0</v>
      </c>
      <c r="EC18" s="51"/>
      <c r="ED18" s="51"/>
      <c r="EE18" s="16"/>
    </row>
    <row r="19" spans="1:135" ht="18.75">
      <c r="A19" s="1">
        <f t="shared" ca="1" si="22"/>
        <v>1</v>
      </c>
      <c r="B19" s="1" t="str">
        <f t="shared" ca="1" si="23"/>
        <v>Man</v>
      </c>
      <c r="C19" s="1">
        <f t="shared" ca="1" si="24"/>
        <v>27</v>
      </c>
      <c r="D19" s="1">
        <f t="shared" ca="1" si="25"/>
        <v>3</v>
      </c>
      <c r="E19" s="1" t="str">
        <f t="shared" ca="1" si="26"/>
        <v>Teaching</v>
      </c>
      <c r="F19" s="1">
        <f t="shared" ca="1" si="27"/>
        <v>1</v>
      </c>
      <c r="G19" s="1" t="str">
        <f t="shared" ca="1" si="28"/>
        <v>High School</v>
      </c>
      <c r="H19" s="1">
        <f t="shared" ca="1" si="29"/>
        <v>3</v>
      </c>
      <c r="I19" s="1">
        <f t="shared" ca="1" si="0"/>
        <v>1</v>
      </c>
      <c r="J19" s="1">
        <f t="shared" ca="1" si="30"/>
        <v>62238</v>
      </c>
      <c r="K19" s="1">
        <f t="shared" ca="1" si="31"/>
        <v>9</v>
      </c>
      <c r="L19" s="1" t="str">
        <f t="shared" ca="1" si="32"/>
        <v>Kochi</v>
      </c>
      <c r="M19" s="1">
        <f t="shared" ca="1" si="33"/>
        <v>373428</v>
      </c>
      <c r="N19" s="1">
        <f t="shared" ca="1" si="34"/>
        <v>139136.33558421038</v>
      </c>
      <c r="O19" s="1">
        <f t="shared" ca="1" si="35"/>
        <v>37921.652840864976</v>
      </c>
      <c r="P19" s="1">
        <f t="shared" ca="1" si="36"/>
        <v>26295</v>
      </c>
      <c r="Q19" s="1">
        <f t="shared" ca="1" si="37"/>
        <v>54606.142219812718</v>
      </c>
      <c r="R19" s="1">
        <f t="shared" ca="1" si="38"/>
        <v>89126.011192309423</v>
      </c>
      <c r="S19" s="1">
        <f t="shared" ca="1" si="39"/>
        <v>500475.6640331744</v>
      </c>
      <c r="T19" s="1">
        <f t="shared" ca="1" si="40"/>
        <v>220037.4778040231</v>
      </c>
      <c r="U19" s="1">
        <f t="shared" ca="1" si="41"/>
        <v>280438.18622915132</v>
      </c>
      <c r="W19" s="10">
        <f ca="1">IF(Table1[[#This Row],[Gender]]="Man",1,0)</f>
        <v>1</v>
      </c>
      <c r="X19" s="51">
        <f ca="1">IF(Table1[[#This Row],[Gender]]="Woman",1,0)</f>
        <v>0</v>
      </c>
      <c r="Y19" s="51"/>
      <c r="Z19" s="51"/>
      <c r="AA19" s="51"/>
      <c r="AB19" s="51"/>
      <c r="AC19" s="51"/>
      <c r="AD19" s="51"/>
      <c r="AE19" s="51" t="s">
        <v>111</v>
      </c>
      <c r="AF19" s="51"/>
      <c r="AG19" s="51"/>
      <c r="AH19" s="51"/>
      <c r="AI19" s="51"/>
      <c r="AJ19" s="16"/>
      <c r="AN19" s="10">
        <f t="shared" ca="1" si="1"/>
        <v>1</v>
      </c>
      <c r="AO19" s="51">
        <f t="shared" ca="1" si="2"/>
        <v>0</v>
      </c>
      <c r="AP19" s="51">
        <f t="shared" ca="1" si="3"/>
        <v>0</v>
      </c>
      <c r="AQ19" s="51">
        <f t="shared" ca="1" si="4"/>
        <v>0</v>
      </c>
      <c r="AR19" s="51">
        <f t="shared" ca="1" si="5"/>
        <v>0</v>
      </c>
      <c r="AS19" s="51">
        <f t="shared" ca="1" si="6"/>
        <v>0</v>
      </c>
      <c r="AT19" s="51"/>
      <c r="AU19" s="51"/>
      <c r="AV19" s="51"/>
      <c r="AW19" s="51"/>
      <c r="AX19" s="51"/>
      <c r="AY19" s="16"/>
      <c r="AZ19" s="51"/>
      <c r="BA19" s="20">
        <f t="shared" ca="1" si="8"/>
        <v>0</v>
      </c>
      <c r="BB19" s="21">
        <f t="shared" ca="1" si="9"/>
        <v>0</v>
      </c>
      <c r="BC19" s="21">
        <f t="shared" ca="1" si="10"/>
        <v>0</v>
      </c>
      <c r="BD19" s="21">
        <f t="shared" ca="1" si="11"/>
        <v>0</v>
      </c>
      <c r="BE19" s="21">
        <f t="shared" ca="1" si="12"/>
        <v>0</v>
      </c>
      <c r="BF19" s="21">
        <f t="shared" ca="1" si="13"/>
        <v>0</v>
      </c>
      <c r="BG19" s="21">
        <f t="shared" ca="1" si="14"/>
        <v>0</v>
      </c>
      <c r="BH19" s="21">
        <f t="shared" ca="1" si="15"/>
        <v>0</v>
      </c>
      <c r="BI19" s="21">
        <f t="shared" ca="1" si="16"/>
        <v>0</v>
      </c>
      <c r="BJ19" s="21">
        <f t="shared" ca="1" si="17"/>
        <v>1</v>
      </c>
      <c r="BK19" s="21">
        <f t="shared" ca="1" si="18"/>
        <v>0</v>
      </c>
      <c r="BL19" s="51"/>
      <c r="BM19" s="51"/>
      <c r="BN19" s="51"/>
      <c r="BO19" s="51"/>
      <c r="BP19" s="51"/>
      <c r="BQ19" s="51"/>
      <c r="BR19" s="51"/>
      <c r="BS19" s="51"/>
      <c r="BT19" s="51"/>
      <c r="BU19" s="51"/>
      <c r="BV19" s="16"/>
      <c r="BZ19" s="10">
        <f ca="1">Table1[[#This Row],[Cars Value]]/Table1[[#This Row],[Cars Owned]]</f>
        <v>37921.652840864976</v>
      </c>
      <c r="CA19" s="16"/>
      <c r="CB19" s="51"/>
      <c r="CC19" s="10">
        <f ca="1">IF(Table1[[#This Row],[Value of Debts]]&gt;$CD$3,1,0)</f>
        <v>1</v>
      </c>
      <c r="CD19" s="51"/>
      <c r="CE19" s="16"/>
      <c r="CF19" s="51"/>
      <c r="CG19" s="39">
        <f ca="1">Table1[[#This Row],[Mortgage left]]/Table1[[#This Row],[Value of House ]]</f>
        <v>0.37259213445218459</v>
      </c>
      <c r="CH19" s="51">
        <f t="shared" ca="1" si="42"/>
        <v>1</v>
      </c>
      <c r="CI19" s="51"/>
      <c r="CJ19" s="16"/>
      <c r="CL19" s="10">
        <f ca="1">IF(Table1[[#This Row],[Area]]="New Delhi",Table1[[#This Row],[Income]],0)</f>
        <v>0</v>
      </c>
      <c r="CM19" s="51">
        <f ca="1">IF(Table1[[#This Row],[Area]]="Gurgoan",Table1[[#This Row],[Income]],0)</f>
        <v>0</v>
      </c>
      <c r="CN19" s="51">
        <f ca="1">IF(Table1[[#This Row],[Area]]="Noida",Table1[[#This Row],[Income]],0)</f>
        <v>0</v>
      </c>
      <c r="CO19" s="51">
        <f ca="1">IF(Table1[[#This Row],[Area]]="Faridabad",Table1[[#This Row],[Income]],0)</f>
        <v>0</v>
      </c>
      <c r="CP19" s="51">
        <f ca="1">IF(Table1[[#This Row],[Area]]="Pune",Table1[[#This Row],[Income]],0)</f>
        <v>0</v>
      </c>
      <c r="CQ19" s="51">
        <f ca="1">IF(Table1[[#This Row],[Area]]="Mumbai",Table1[[#This Row],[Income]],0)</f>
        <v>0</v>
      </c>
      <c r="CR19" s="51">
        <f ca="1">IF(Table1[[#This Row],[Area]]="Hyderabad",Table1[[#This Row],[Income]],0)</f>
        <v>0</v>
      </c>
      <c r="CS19" s="51">
        <f ca="1">IF(Table1[[#This Row],[Area]]="Chennai",Table1[[#This Row],[Income]],0)</f>
        <v>0</v>
      </c>
      <c r="CT19" s="51">
        <f ca="1">IF(Table1[[#This Row],[Area]]="Goa",Table1[[#This Row],[Income]],0)</f>
        <v>0</v>
      </c>
      <c r="CU19" s="51">
        <f ca="1">IF(Table1[[#This Row],[Area]]="Kochi",Table1[[#This Row],[Income]],0)</f>
        <v>62238</v>
      </c>
      <c r="CV19" s="51">
        <f ca="1">IF(Table1[[#This Row],[Area]]="Kolkata",Table1[[#This Row],[Income]],0)</f>
        <v>0</v>
      </c>
      <c r="CW19" s="51"/>
      <c r="CX19" s="51"/>
      <c r="CY19" s="51"/>
      <c r="CZ19" s="51"/>
      <c r="DA19" s="51"/>
      <c r="DB19" s="51"/>
      <c r="DC19" s="51"/>
      <c r="DD19" s="51"/>
      <c r="DE19" s="51"/>
      <c r="DF19" s="51"/>
      <c r="DG19" s="16"/>
      <c r="DI19" s="10">
        <f ca="1">IF(Table1[[#This Row],[Field of Work]]="Teaching",Table1[[#This Row],[Income]],0)</f>
        <v>62238</v>
      </c>
      <c r="DJ19" s="51">
        <f ca="1">IF(Table1[[#This Row],[Field of Work]]="Health",Table1[[#This Row],[Income]],0)</f>
        <v>0</v>
      </c>
      <c r="DK19" s="51">
        <f ca="1">IF(Table1[[#This Row],[Field of Work]]="Agriculture",Table1[[#This Row],[Income]],0)</f>
        <v>0</v>
      </c>
      <c r="DL19" s="51">
        <f ca="1">IF(Table1[[#This Row],[Field of Work]]="Information Technology",Table1[[#This Row],[Income]],0)</f>
        <v>0</v>
      </c>
      <c r="DM19" s="51">
        <f ca="1">IF(Table1[[#This Row],[Field of Work]]="Construction",Table1[[#This Row],[Income]],0)</f>
        <v>0</v>
      </c>
      <c r="DN19" s="51">
        <f ca="1">IF(Table1[[#This Row],[Field of Work]]="General Work",Table1[[#This Row],[Income]],0)</f>
        <v>0</v>
      </c>
      <c r="DO19" s="51"/>
      <c r="DP19" s="51"/>
      <c r="DQ19" s="51"/>
      <c r="DR19" s="51"/>
      <c r="DS19" s="51"/>
      <c r="DT19" s="16"/>
      <c r="DW19" s="10">
        <f ca="1">IF(Table1[[#This Row],[Value of Debts]]&gt;Table1[[#This Row],[Income]],1,0)</f>
        <v>1</v>
      </c>
      <c r="DX19" s="51"/>
      <c r="DY19" s="16"/>
      <c r="EB19" s="48">
        <f t="shared" ca="1" si="43"/>
        <v>27</v>
      </c>
      <c r="EC19" s="51"/>
      <c r="ED19" s="51"/>
      <c r="EE19" s="16"/>
    </row>
    <row r="20" spans="1:135" ht="18.75">
      <c r="A20" s="1">
        <f t="shared" ca="1" si="22"/>
        <v>1</v>
      </c>
      <c r="B20" s="1" t="str">
        <f t="shared" ca="1" si="23"/>
        <v>Man</v>
      </c>
      <c r="C20" s="1">
        <f t="shared" ca="1" si="24"/>
        <v>39</v>
      </c>
      <c r="D20" s="1">
        <f t="shared" ca="1" si="25"/>
        <v>2</v>
      </c>
      <c r="E20" s="1" t="str">
        <f t="shared" ca="1" si="26"/>
        <v>Construction</v>
      </c>
      <c r="F20" s="1">
        <f t="shared" ca="1" si="27"/>
        <v>5</v>
      </c>
      <c r="G20" s="1" t="str">
        <f t="shared" ca="1" si="28"/>
        <v>Other</v>
      </c>
      <c r="H20" s="1">
        <f t="shared" ca="1" si="29"/>
        <v>2</v>
      </c>
      <c r="I20" s="1">
        <f t="shared" ca="1" si="0"/>
        <v>2</v>
      </c>
      <c r="J20" s="1">
        <f t="shared" ca="1" si="30"/>
        <v>28843</v>
      </c>
      <c r="K20" s="1">
        <f t="shared" ca="1" si="31"/>
        <v>1</v>
      </c>
      <c r="L20" s="1" t="str">
        <f t="shared" ca="1" si="32"/>
        <v>New Delhi</v>
      </c>
      <c r="M20" s="1">
        <f t="shared" ref="M20:M83" ca="1" si="44">J20*RANDBETWEEN(3,6)</f>
        <v>144215</v>
      </c>
      <c r="N20" s="1">
        <f t="shared" ca="1" si="34"/>
        <v>12084.506440565852</v>
      </c>
      <c r="O20" s="1">
        <f t="shared" ref="O20:O83" ca="1" si="45">I20*RAND()*J20</f>
        <v>10502.240835268056</v>
      </c>
      <c r="P20" s="1">
        <f t="shared" ca="1" si="36"/>
        <v>947</v>
      </c>
      <c r="Q20" s="1">
        <f t="shared" ref="Q20:Q83" ca="1" si="46">RAND()*J20*2</f>
        <v>24480.452263897136</v>
      </c>
      <c r="R20" s="1">
        <f t="shared" ref="R20:R83" ca="1" si="47">RAND()*J20*1.5</f>
        <v>28562.150526238966</v>
      </c>
      <c r="S20" s="1">
        <f t="shared" ref="S20:S83" ca="1" si="48">M20+O20+R20</f>
        <v>183279.39136150701</v>
      </c>
      <c r="T20" s="1">
        <f t="shared" ref="T20:T83" ca="1" si="49">N20+P20+Q20</f>
        <v>37511.958704462988</v>
      </c>
      <c r="U20" s="1">
        <f t="shared" ref="U20:U83" ca="1" si="50">S20-T20</f>
        <v>145767.43265704403</v>
      </c>
      <c r="W20" s="10">
        <f ca="1">IF(Table1[[#This Row],[Gender]]="Man",1,0)</f>
        <v>1</v>
      </c>
      <c r="X20" s="51">
        <f ca="1">IF(Table1[[#This Row],[Gender]]="Woman",1,0)</f>
        <v>0</v>
      </c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16"/>
      <c r="AN20" s="10">
        <f t="shared" ca="1" si="1"/>
        <v>0</v>
      </c>
      <c r="AO20" s="51">
        <f t="shared" ca="1" si="2"/>
        <v>0</v>
      </c>
      <c r="AP20" s="51">
        <f t="shared" ca="1" si="3"/>
        <v>0</v>
      </c>
      <c r="AQ20" s="51">
        <f t="shared" ca="1" si="4"/>
        <v>0</v>
      </c>
      <c r="AR20" s="51">
        <f t="shared" ca="1" si="5"/>
        <v>1</v>
      </c>
      <c r="AS20" s="51">
        <f t="shared" ca="1" si="6"/>
        <v>0</v>
      </c>
      <c r="AT20" s="51"/>
      <c r="AU20" s="51"/>
      <c r="AV20" s="51"/>
      <c r="AW20" s="51"/>
      <c r="AX20" s="51"/>
      <c r="AY20" s="16"/>
      <c r="AZ20" s="51"/>
      <c r="BA20" s="20">
        <f t="shared" ca="1" si="8"/>
        <v>1</v>
      </c>
      <c r="BB20" s="21">
        <f t="shared" ca="1" si="9"/>
        <v>0</v>
      </c>
      <c r="BC20" s="21">
        <f t="shared" ca="1" si="10"/>
        <v>0</v>
      </c>
      <c r="BD20" s="21">
        <f t="shared" ca="1" si="11"/>
        <v>0</v>
      </c>
      <c r="BE20" s="21">
        <f t="shared" ca="1" si="12"/>
        <v>0</v>
      </c>
      <c r="BF20" s="21">
        <f t="shared" ca="1" si="13"/>
        <v>0</v>
      </c>
      <c r="BG20" s="21">
        <f t="shared" ca="1" si="14"/>
        <v>0</v>
      </c>
      <c r="BH20" s="21">
        <f t="shared" ca="1" si="15"/>
        <v>0</v>
      </c>
      <c r="BI20" s="21">
        <f t="shared" ca="1" si="16"/>
        <v>0</v>
      </c>
      <c r="BJ20" s="21">
        <f t="shared" ca="1" si="17"/>
        <v>0</v>
      </c>
      <c r="BK20" s="21">
        <f t="shared" ca="1" si="18"/>
        <v>0</v>
      </c>
      <c r="BL20" s="51"/>
      <c r="BM20" s="51"/>
      <c r="BN20" s="51"/>
      <c r="BO20" s="51"/>
      <c r="BP20" s="51"/>
      <c r="BQ20" s="51"/>
      <c r="BR20" s="51"/>
      <c r="BS20" s="51"/>
      <c r="BT20" s="51"/>
      <c r="BU20" s="51"/>
      <c r="BV20" s="16"/>
      <c r="BZ20" s="10">
        <f ca="1">Table1[[#This Row],[Cars Value]]/Table1[[#This Row],[Cars Owned]]</f>
        <v>5251.1204176340279</v>
      </c>
      <c r="CA20" s="16"/>
      <c r="CB20" s="51"/>
      <c r="CC20" s="10">
        <f ca="1">IF(Table1[[#This Row],[Value of Debts]]&gt;$CD$3,1,0)</f>
        <v>1</v>
      </c>
      <c r="CD20" s="51"/>
      <c r="CE20" s="16"/>
      <c r="CF20" s="51"/>
      <c r="CG20" s="39">
        <f ca="1">Table1[[#This Row],[Mortgage left]]/Table1[[#This Row],[Value of House ]]</f>
        <v>8.3795072915895386E-2</v>
      </c>
      <c r="CH20" s="51">
        <f t="shared" ca="1" si="42"/>
        <v>0</v>
      </c>
      <c r="CI20" s="51"/>
      <c r="CJ20" s="16"/>
      <c r="CL20" s="10">
        <f ca="1">IF(Table1[[#This Row],[Area]]="New Delhi",Table1[[#This Row],[Income]],0)</f>
        <v>28843</v>
      </c>
      <c r="CM20" s="51">
        <f ca="1">IF(Table1[[#This Row],[Area]]="Gurgoan",Table1[[#This Row],[Income]],0)</f>
        <v>0</v>
      </c>
      <c r="CN20" s="51">
        <f ca="1">IF(Table1[[#This Row],[Area]]="Noida",Table1[[#This Row],[Income]],0)</f>
        <v>0</v>
      </c>
      <c r="CO20" s="51">
        <f ca="1">IF(Table1[[#This Row],[Area]]="Faridabad",Table1[[#This Row],[Income]],0)</f>
        <v>0</v>
      </c>
      <c r="CP20" s="51">
        <f ca="1">IF(Table1[[#This Row],[Area]]="Pune",Table1[[#This Row],[Income]],0)</f>
        <v>0</v>
      </c>
      <c r="CQ20" s="51">
        <f ca="1">IF(Table1[[#This Row],[Area]]="Mumbai",Table1[[#This Row],[Income]],0)</f>
        <v>0</v>
      </c>
      <c r="CR20" s="51">
        <f ca="1">IF(Table1[[#This Row],[Area]]="Hyderabad",Table1[[#This Row],[Income]],0)</f>
        <v>0</v>
      </c>
      <c r="CS20" s="51">
        <f ca="1">IF(Table1[[#This Row],[Area]]="Chennai",Table1[[#This Row],[Income]],0)</f>
        <v>0</v>
      </c>
      <c r="CT20" s="51">
        <f ca="1">IF(Table1[[#This Row],[Area]]="Goa",Table1[[#This Row],[Income]],0)</f>
        <v>0</v>
      </c>
      <c r="CU20" s="51">
        <f ca="1">IF(Table1[[#This Row],[Area]]="Kochi",Table1[[#This Row],[Income]],0)</f>
        <v>0</v>
      </c>
      <c r="CV20" s="51">
        <f ca="1">IF(Table1[[#This Row],[Area]]="Kolkata",Table1[[#This Row],[Income]],0)</f>
        <v>0</v>
      </c>
      <c r="CW20" s="51"/>
      <c r="CX20" s="51"/>
      <c r="CY20" s="51"/>
      <c r="CZ20" s="51"/>
      <c r="DA20" s="51"/>
      <c r="DB20" s="51"/>
      <c r="DC20" s="51"/>
      <c r="DD20" s="51"/>
      <c r="DE20" s="51"/>
      <c r="DF20" s="51"/>
      <c r="DG20" s="16"/>
      <c r="DI20" s="10">
        <f ca="1">IF(Table1[[#This Row],[Field of Work]]="Teaching",Table1[[#This Row],[Income]],0)</f>
        <v>0</v>
      </c>
      <c r="DJ20" s="51">
        <f ca="1">IF(Table1[[#This Row],[Field of Work]]="Health",Table1[[#This Row],[Income]],0)</f>
        <v>0</v>
      </c>
      <c r="DK20" s="51">
        <f ca="1">IF(Table1[[#This Row],[Field of Work]]="Agriculture",Table1[[#This Row],[Income]],0)</f>
        <v>0</v>
      </c>
      <c r="DL20" s="51">
        <f ca="1">IF(Table1[[#This Row],[Field of Work]]="Information Technology",Table1[[#This Row],[Income]],0)</f>
        <v>0</v>
      </c>
      <c r="DM20" s="51">
        <f ca="1">IF(Table1[[#This Row],[Field of Work]]="Construction",Table1[[#This Row],[Income]],0)</f>
        <v>28843</v>
      </c>
      <c r="DN20" s="51">
        <f ca="1">IF(Table1[[#This Row],[Field of Work]]="General Work",Table1[[#This Row],[Income]],0)</f>
        <v>0</v>
      </c>
      <c r="DO20" s="51"/>
      <c r="DP20" s="51"/>
      <c r="DQ20" s="51"/>
      <c r="DR20" s="51"/>
      <c r="DS20" s="51"/>
      <c r="DT20" s="16"/>
      <c r="DW20" s="10">
        <f ca="1">IF(Table1[[#This Row],[Value of Debts]]&gt;Table1[[#This Row],[Income]],1,0)</f>
        <v>1</v>
      </c>
      <c r="DX20" s="51"/>
      <c r="DY20" s="16"/>
      <c r="EB20" s="48">
        <f t="shared" ca="1" si="43"/>
        <v>39</v>
      </c>
      <c r="EC20" s="51"/>
      <c r="ED20" s="51"/>
      <c r="EE20" s="16"/>
    </row>
    <row r="21" spans="1:135" ht="18.75">
      <c r="A21" s="1">
        <f t="shared" ca="1" si="22"/>
        <v>1</v>
      </c>
      <c r="B21" s="1" t="str">
        <f t="shared" ca="1" si="23"/>
        <v>Man</v>
      </c>
      <c r="C21" s="1">
        <f t="shared" ca="1" si="24"/>
        <v>37</v>
      </c>
      <c r="D21" s="1">
        <f t="shared" ca="1" si="25"/>
        <v>4</v>
      </c>
      <c r="E21" s="1" t="str">
        <f t="shared" ca="1" si="26"/>
        <v>Information Technology</v>
      </c>
      <c r="F21" s="1">
        <f t="shared" ca="1" si="27"/>
        <v>2</v>
      </c>
      <c r="G21" s="1" t="str">
        <f t="shared" ca="1" si="28"/>
        <v>College</v>
      </c>
      <c r="H21" s="1">
        <f t="shared" ca="1" si="29"/>
        <v>3</v>
      </c>
      <c r="I21" s="1">
        <f t="shared" ca="1" si="0"/>
        <v>1</v>
      </c>
      <c r="J21" s="1">
        <f t="shared" ca="1" si="30"/>
        <v>89208</v>
      </c>
      <c r="K21" s="1">
        <f t="shared" ca="1" si="31"/>
        <v>5</v>
      </c>
      <c r="L21" s="1" t="str">
        <f t="shared" ca="1" si="32"/>
        <v>Pune</v>
      </c>
      <c r="M21" s="1">
        <f t="shared" ca="1" si="44"/>
        <v>446040</v>
      </c>
      <c r="N21" s="1">
        <f t="shared" ca="1" si="34"/>
        <v>18166.192019408943</v>
      </c>
      <c r="O21" s="1">
        <f t="shared" ca="1" si="45"/>
        <v>52276.020059007475</v>
      </c>
      <c r="P21" s="1">
        <f t="shared" ca="1" si="36"/>
        <v>35099</v>
      </c>
      <c r="Q21" s="1">
        <f t="shared" ca="1" si="46"/>
        <v>30307.578921739227</v>
      </c>
      <c r="R21" s="1">
        <f t="shared" ca="1" si="47"/>
        <v>119611.33469668063</v>
      </c>
      <c r="S21" s="1">
        <f t="shared" ca="1" si="48"/>
        <v>617927.35475568811</v>
      </c>
      <c r="T21" s="1">
        <f t="shared" ca="1" si="49"/>
        <v>83572.770941148177</v>
      </c>
      <c r="U21" s="1">
        <f t="shared" ca="1" si="50"/>
        <v>534354.58381453995</v>
      </c>
      <c r="W21" s="10">
        <f ca="1">IF(Table1[[#This Row],[Gender]]="Man",1,0)</f>
        <v>1</v>
      </c>
      <c r="X21" s="51">
        <f ca="1">IF(Table1[[#This Row],[Gender]]="Woman",1,0)</f>
        <v>0</v>
      </c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  <c r="AJ21" s="16"/>
      <c r="AN21" s="10">
        <f t="shared" ca="1" si="1"/>
        <v>0</v>
      </c>
      <c r="AO21" s="51">
        <f t="shared" ca="1" si="2"/>
        <v>0</v>
      </c>
      <c r="AP21" s="51">
        <f t="shared" ca="1" si="3"/>
        <v>0</v>
      </c>
      <c r="AQ21" s="51">
        <f t="shared" ca="1" si="4"/>
        <v>1</v>
      </c>
      <c r="AR21" s="51">
        <f t="shared" ca="1" si="5"/>
        <v>0</v>
      </c>
      <c r="AS21" s="51">
        <f t="shared" ca="1" si="6"/>
        <v>0</v>
      </c>
      <c r="AT21" s="51"/>
      <c r="AU21" s="51"/>
      <c r="AV21" s="51"/>
      <c r="AW21" s="51"/>
      <c r="AX21" s="51"/>
      <c r="AY21" s="16"/>
      <c r="AZ21" s="51"/>
      <c r="BA21" s="20">
        <f t="shared" ca="1" si="8"/>
        <v>0</v>
      </c>
      <c r="BB21" s="21">
        <f t="shared" ca="1" si="9"/>
        <v>0</v>
      </c>
      <c r="BC21" s="21">
        <f t="shared" ca="1" si="10"/>
        <v>0</v>
      </c>
      <c r="BD21" s="21">
        <f t="shared" ca="1" si="11"/>
        <v>0</v>
      </c>
      <c r="BE21" s="21">
        <f t="shared" ca="1" si="12"/>
        <v>1</v>
      </c>
      <c r="BF21" s="21">
        <f t="shared" ca="1" si="13"/>
        <v>0</v>
      </c>
      <c r="BG21" s="21">
        <f t="shared" ca="1" si="14"/>
        <v>0</v>
      </c>
      <c r="BH21" s="21">
        <f t="shared" ca="1" si="15"/>
        <v>0</v>
      </c>
      <c r="BI21" s="21">
        <f t="shared" ca="1" si="16"/>
        <v>0</v>
      </c>
      <c r="BJ21" s="21">
        <f t="shared" ca="1" si="17"/>
        <v>0</v>
      </c>
      <c r="BK21" s="21">
        <f t="shared" ca="1" si="18"/>
        <v>0</v>
      </c>
      <c r="BL21" s="51"/>
      <c r="BM21" s="51"/>
      <c r="BN21" s="51"/>
      <c r="BO21" s="51"/>
      <c r="BP21" s="51"/>
      <c r="BQ21" s="51"/>
      <c r="BR21" s="51"/>
      <c r="BS21" s="51"/>
      <c r="BT21" s="51"/>
      <c r="BU21" s="51"/>
      <c r="BV21" s="16"/>
      <c r="BZ21" s="10">
        <f ca="1">Table1[[#This Row],[Cars Value]]/Table1[[#This Row],[Cars Owned]]</f>
        <v>52276.020059007475</v>
      </c>
      <c r="CA21" s="16"/>
      <c r="CB21" s="51"/>
      <c r="CC21" s="10">
        <f ca="1">IF(Table1[[#This Row],[Value of Debts]]&gt;$CD$3,1,0)</f>
        <v>1</v>
      </c>
      <c r="CD21" s="51"/>
      <c r="CE21" s="16"/>
      <c r="CF21" s="51"/>
      <c r="CG21" s="39">
        <f ca="1">Table1[[#This Row],[Mortgage left]]/Table1[[#This Row],[Value of House ]]</f>
        <v>4.0727719530555428E-2</v>
      </c>
      <c r="CH21" s="51">
        <f t="shared" ca="1" si="42"/>
        <v>0</v>
      </c>
      <c r="CI21" s="51"/>
      <c r="CJ21" s="16"/>
      <c r="CL21" s="10">
        <f ca="1">IF(Table1[[#This Row],[Area]]="New Delhi",Table1[[#This Row],[Income]],0)</f>
        <v>0</v>
      </c>
      <c r="CM21" s="51">
        <f ca="1">IF(Table1[[#This Row],[Area]]="Gurgoan",Table1[[#This Row],[Income]],0)</f>
        <v>0</v>
      </c>
      <c r="CN21" s="51">
        <f ca="1">IF(Table1[[#This Row],[Area]]="Noida",Table1[[#This Row],[Income]],0)</f>
        <v>0</v>
      </c>
      <c r="CO21" s="51">
        <f ca="1">IF(Table1[[#This Row],[Area]]="Faridabad",Table1[[#This Row],[Income]],0)</f>
        <v>0</v>
      </c>
      <c r="CP21" s="51">
        <f ca="1">IF(Table1[[#This Row],[Area]]="Pune",Table1[[#This Row],[Income]],0)</f>
        <v>89208</v>
      </c>
      <c r="CQ21" s="51">
        <f ca="1">IF(Table1[[#This Row],[Area]]="Mumbai",Table1[[#This Row],[Income]],0)</f>
        <v>0</v>
      </c>
      <c r="CR21" s="51">
        <f ca="1">IF(Table1[[#This Row],[Area]]="Hyderabad",Table1[[#This Row],[Income]],0)</f>
        <v>0</v>
      </c>
      <c r="CS21" s="51">
        <f ca="1">IF(Table1[[#This Row],[Area]]="Chennai",Table1[[#This Row],[Income]],0)</f>
        <v>0</v>
      </c>
      <c r="CT21" s="51">
        <f ca="1">IF(Table1[[#This Row],[Area]]="Goa",Table1[[#This Row],[Income]],0)</f>
        <v>0</v>
      </c>
      <c r="CU21" s="51">
        <f ca="1">IF(Table1[[#This Row],[Area]]="Kochi",Table1[[#This Row],[Income]],0)</f>
        <v>0</v>
      </c>
      <c r="CV21" s="51">
        <f ca="1">IF(Table1[[#This Row],[Area]]="Kolkata",Table1[[#This Row],[Income]],0)</f>
        <v>0</v>
      </c>
      <c r="CW21" s="51"/>
      <c r="CX21" s="51"/>
      <c r="CY21" s="51"/>
      <c r="CZ21" s="51"/>
      <c r="DA21" s="51"/>
      <c r="DB21" s="51"/>
      <c r="DC21" s="51"/>
      <c r="DD21" s="51"/>
      <c r="DE21" s="51"/>
      <c r="DF21" s="51"/>
      <c r="DG21" s="16"/>
      <c r="DI21" s="10">
        <f ca="1">IF(Table1[[#This Row],[Field of Work]]="Teaching",Table1[[#This Row],[Income]],0)</f>
        <v>0</v>
      </c>
      <c r="DJ21" s="51">
        <f ca="1">IF(Table1[[#This Row],[Field of Work]]="Health",Table1[[#This Row],[Income]],0)</f>
        <v>0</v>
      </c>
      <c r="DK21" s="51">
        <f ca="1">IF(Table1[[#This Row],[Field of Work]]="Agriculture",Table1[[#This Row],[Income]],0)</f>
        <v>0</v>
      </c>
      <c r="DL21" s="51">
        <f ca="1">IF(Table1[[#This Row],[Field of Work]]="Information Technology",Table1[[#This Row],[Income]],0)</f>
        <v>89208</v>
      </c>
      <c r="DM21" s="51">
        <f ca="1">IF(Table1[[#This Row],[Field of Work]]="Construction",Table1[[#This Row],[Income]],0)</f>
        <v>0</v>
      </c>
      <c r="DN21" s="51">
        <f ca="1">IF(Table1[[#This Row],[Field of Work]]="General Work",Table1[[#This Row],[Income]],0)</f>
        <v>0</v>
      </c>
      <c r="DO21" s="51"/>
      <c r="DP21" s="51"/>
      <c r="DQ21" s="51"/>
      <c r="DR21" s="51"/>
      <c r="DS21" s="51"/>
      <c r="DT21" s="16"/>
      <c r="DW21" s="10">
        <f ca="1">IF(Table1[[#This Row],[Value of Debts]]&gt;Table1[[#This Row],[Income]],1,0)</f>
        <v>0</v>
      </c>
      <c r="DX21" s="51"/>
      <c r="DY21" s="16"/>
      <c r="EB21" s="48">
        <f t="shared" ca="1" si="43"/>
        <v>37</v>
      </c>
      <c r="EC21" s="51"/>
      <c r="ED21" s="51"/>
      <c r="EE21" s="16"/>
    </row>
    <row r="22" spans="1:135" ht="18.75">
      <c r="A22" s="1">
        <f t="shared" ca="1" si="22"/>
        <v>2</v>
      </c>
      <c r="B22" s="1" t="str">
        <f t="shared" ca="1" si="23"/>
        <v>Woman</v>
      </c>
      <c r="C22" s="1">
        <f t="shared" ca="1" si="24"/>
        <v>25</v>
      </c>
      <c r="D22" s="1">
        <f t="shared" ca="1" si="25"/>
        <v>2</v>
      </c>
      <c r="E22" s="1" t="str">
        <f t="shared" ca="1" si="26"/>
        <v>Construction</v>
      </c>
      <c r="F22" s="1">
        <f t="shared" ca="1" si="27"/>
        <v>4</v>
      </c>
      <c r="G22" s="1" t="str">
        <f t="shared" ca="1" si="28"/>
        <v>Technical</v>
      </c>
      <c r="H22" s="1">
        <f t="shared" ca="1" si="29"/>
        <v>4</v>
      </c>
      <c r="I22" s="1">
        <f t="shared" ca="1" si="0"/>
        <v>2</v>
      </c>
      <c r="J22" s="1">
        <f t="shared" ca="1" si="30"/>
        <v>83855</v>
      </c>
      <c r="K22" s="1">
        <f t="shared" ca="1" si="31"/>
        <v>4</v>
      </c>
      <c r="L22" s="1" t="str">
        <f t="shared" ca="1" si="32"/>
        <v>Noida</v>
      </c>
      <c r="M22" s="1">
        <f t="shared" ca="1" si="44"/>
        <v>419275</v>
      </c>
      <c r="N22" s="1">
        <f t="shared" ca="1" si="34"/>
        <v>246115.12484122958</v>
      </c>
      <c r="O22" s="1">
        <f t="shared" ca="1" si="45"/>
        <v>56168.055054956581</v>
      </c>
      <c r="P22" s="1">
        <f t="shared" ca="1" si="36"/>
        <v>44552</v>
      </c>
      <c r="Q22" s="1">
        <f t="shared" ca="1" si="46"/>
        <v>79069.965905336212</v>
      </c>
      <c r="R22" s="1">
        <f t="shared" ca="1" si="47"/>
        <v>58617.38333003853</v>
      </c>
      <c r="S22" s="1">
        <f t="shared" ca="1" si="48"/>
        <v>534060.4383849951</v>
      </c>
      <c r="T22" s="1">
        <f t="shared" ca="1" si="49"/>
        <v>369737.09074656578</v>
      </c>
      <c r="U22" s="1">
        <f t="shared" ca="1" si="50"/>
        <v>164323.34763842932</v>
      </c>
      <c r="W22" s="10">
        <f ca="1">IF(Table1[[#This Row],[Gender]]="Man",1,0)</f>
        <v>0</v>
      </c>
      <c r="X22" s="51">
        <f ca="1">IF(Table1[[#This Row],[Gender]]="Woman",1,0)</f>
        <v>1</v>
      </c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16"/>
      <c r="AN22" s="10">
        <f t="shared" ca="1" si="1"/>
        <v>0</v>
      </c>
      <c r="AO22" s="51">
        <f t="shared" ca="1" si="2"/>
        <v>0</v>
      </c>
      <c r="AP22" s="51">
        <f t="shared" ca="1" si="3"/>
        <v>0</v>
      </c>
      <c r="AQ22" s="51">
        <f t="shared" ca="1" si="4"/>
        <v>0</v>
      </c>
      <c r="AR22" s="51">
        <f t="shared" ca="1" si="5"/>
        <v>1</v>
      </c>
      <c r="AS22" s="51">
        <f t="shared" ca="1" si="6"/>
        <v>0</v>
      </c>
      <c r="AT22" s="51"/>
      <c r="AU22" s="51"/>
      <c r="AV22" s="51"/>
      <c r="AW22" s="51"/>
      <c r="AX22" s="51"/>
      <c r="AY22" s="16"/>
      <c r="AZ22" s="51"/>
      <c r="BA22" s="20">
        <f t="shared" ca="1" si="8"/>
        <v>0</v>
      </c>
      <c r="BB22" s="21">
        <f t="shared" ca="1" si="9"/>
        <v>0</v>
      </c>
      <c r="BC22" s="21">
        <f t="shared" ca="1" si="10"/>
        <v>1</v>
      </c>
      <c r="BD22" s="21">
        <f t="shared" ca="1" si="11"/>
        <v>0</v>
      </c>
      <c r="BE22" s="21">
        <f t="shared" ca="1" si="12"/>
        <v>0</v>
      </c>
      <c r="BF22" s="21">
        <f t="shared" ca="1" si="13"/>
        <v>0</v>
      </c>
      <c r="BG22" s="21">
        <f t="shared" ca="1" si="14"/>
        <v>0</v>
      </c>
      <c r="BH22" s="21">
        <f t="shared" ca="1" si="15"/>
        <v>0</v>
      </c>
      <c r="BI22" s="21">
        <f t="shared" ca="1" si="16"/>
        <v>0</v>
      </c>
      <c r="BJ22" s="21">
        <f t="shared" ca="1" si="17"/>
        <v>0</v>
      </c>
      <c r="BK22" s="21">
        <f t="shared" ca="1" si="18"/>
        <v>0</v>
      </c>
      <c r="BL22" s="51"/>
      <c r="BM22" s="51"/>
      <c r="BN22" s="51"/>
      <c r="BO22" s="51"/>
      <c r="BP22" s="51"/>
      <c r="BQ22" s="51"/>
      <c r="BR22" s="51"/>
      <c r="BS22" s="51"/>
      <c r="BT22" s="51"/>
      <c r="BU22" s="51"/>
      <c r="BV22" s="16"/>
      <c r="BZ22" s="10">
        <f ca="1">Table1[[#This Row],[Cars Value]]/Table1[[#This Row],[Cars Owned]]</f>
        <v>28084.027527478291</v>
      </c>
      <c r="CA22" s="16"/>
      <c r="CB22" s="51"/>
      <c r="CC22" s="10">
        <f ca="1">IF(Table1[[#This Row],[Value of Debts]]&gt;$CD$3,1,0)</f>
        <v>1</v>
      </c>
      <c r="CD22" s="51"/>
      <c r="CE22" s="16"/>
      <c r="CF22" s="51"/>
      <c r="CG22" s="39">
        <f ca="1">Table1[[#This Row],[Mortgage left]]/Table1[[#This Row],[Value of House ]]</f>
        <v>0.58700166916994712</v>
      </c>
      <c r="CH22" s="51">
        <f t="shared" ca="1" si="42"/>
        <v>1</v>
      </c>
      <c r="CI22" s="51"/>
      <c r="CJ22" s="16"/>
      <c r="CL22" s="10">
        <f ca="1">IF(Table1[[#This Row],[Area]]="New Delhi",Table1[[#This Row],[Income]],0)</f>
        <v>0</v>
      </c>
      <c r="CM22" s="51">
        <f ca="1">IF(Table1[[#This Row],[Area]]="Gurgoan",Table1[[#This Row],[Income]],0)</f>
        <v>0</v>
      </c>
      <c r="CN22" s="51">
        <f ca="1">IF(Table1[[#This Row],[Area]]="Noida",Table1[[#This Row],[Income]],0)</f>
        <v>83855</v>
      </c>
      <c r="CO22" s="51">
        <f ca="1">IF(Table1[[#This Row],[Area]]="Faridabad",Table1[[#This Row],[Income]],0)</f>
        <v>0</v>
      </c>
      <c r="CP22" s="51">
        <f ca="1">IF(Table1[[#This Row],[Area]]="Pune",Table1[[#This Row],[Income]],0)</f>
        <v>0</v>
      </c>
      <c r="CQ22" s="51">
        <f ca="1">IF(Table1[[#This Row],[Area]]="Mumbai",Table1[[#This Row],[Income]],0)</f>
        <v>0</v>
      </c>
      <c r="CR22" s="51">
        <f ca="1">IF(Table1[[#This Row],[Area]]="Hyderabad",Table1[[#This Row],[Income]],0)</f>
        <v>0</v>
      </c>
      <c r="CS22" s="51">
        <f ca="1">IF(Table1[[#This Row],[Area]]="Chennai",Table1[[#This Row],[Income]],0)</f>
        <v>0</v>
      </c>
      <c r="CT22" s="51">
        <f ca="1">IF(Table1[[#This Row],[Area]]="Goa",Table1[[#This Row],[Income]],0)</f>
        <v>0</v>
      </c>
      <c r="CU22" s="51">
        <f ca="1">IF(Table1[[#This Row],[Area]]="Kochi",Table1[[#This Row],[Income]],0)</f>
        <v>0</v>
      </c>
      <c r="CV22" s="51">
        <f ca="1">IF(Table1[[#This Row],[Area]]="Kolkata",Table1[[#This Row],[Income]],0)</f>
        <v>0</v>
      </c>
      <c r="CW22" s="51"/>
      <c r="CX22" s="51"/>
      <c r="CY22" s="51"/>
      <c r="CZ22" s="51"/>
      <c r="DA22" s="51"/>
      <c r="DB22" s="51"/>
      <c r="DC22" s="51"/>
      <c r="DD22" s="51"/>
      <c r="DE22" s="51"/>
      <c r="DF22" s="51"/>
      <c r="DG22" s="16"/>
      <c r="DI22" s="10">
        <f ca="1">IF(Table1[[#This Row],[Field of Work]]="Teaching",Table1[[#This Row],[Income]],0)</f>
        <v>0</v>
      </c>
      <c r="DJ22" s="51">
        <f ca="1">IF(Table1[[#This Row],[Field of Work]]="Health",Table1[[#This Row],[Income]],0)</f>
        <v>0</v>
      </c>
      <c r="DK22" s="51">
        <f ca="1">IF(Table1[[#This Row],[Field of Work]]="Agriculture",Table1[[#This Row],[Income]],0)</f>
        <v>0</v>
      </c>
      <c r="DL22" s="51">
        <f ca="1">IF(Table1[[#This Row],[Field of Work]]="Information Technology",Table1[[#This Row],[Income]],0)</f>
        <v>0</v>
      </c>
      <c r="DM22" s="51">
        <f ca="1">IF(Table1[[#This Row],[Field of Work]]="Construction",Table1[[#This Row],[Income]],0)</f>
        <v>83855</v>
      </c>
      <c r="DN22" s="51">
        <f ca="1">IF(Table1[[#This Row],[Field of Work]]="General Work",Table1[[#This Row],[Income]],0)</f>
        <v>0</v>
      </c>
      <c r="DO22" s="51"/>
      <c r="DP22" s="51"/>
      <c r="DQ22" s="51"/>
      <c r="DR22" s="51"/>
      <c r="DS22" s="51"/>
      <c r="DT22" s="16"/>
      <c r="DW22" s="10">
        <f ca="1">IF(Table1[[#This Row],[Value of Debts]]&gt;Table1[[#This Row],[Income]],1,0)</f>
        <v>1</v>
      </c>
      <c r="DX22" s="51"/>
      <c r="DY22" s="16"/>
      <c r="EB22" s="48">
        <f t="shared" ca="1" si="43"/>
        <v>25</v>
      </c>
      <c r="EC22" s="51"/>
      <c r="ED22" s="51"/>
      <c r="EE22" s="16"/>
    </row>
    <row r="23" spans="1:135" ht="18.75">
      <c r="A23" s="1">
        <f t="shared" ca="1" si="22"/>
        <v>1</v>
      </c>
      <c r="B23" s="1" t="str">
        <f t="shared" ca="1" si="23"/>
        <v>Man</v>
      </c>
      <c r="C23" s="1">
        <f t="shared" ca="1" si="24"/>
        <v>29</v>
      </c>
      <c r="D23" s="1">
        <f t="shared" ca="1" si="25"/>
        <v>3</v>
      </c>
      <c r="E23" s="1" t="str">
        <f t="shared" ca="1" si="26"/>
        <v>Teaching</v>
      </c>
      <c r="F23" s="1">
        <f t="shared" ca="1" si="27"/>
        <v>2</v>
      </c>
      <c r="G23" s="1" t="str">
        <f t="shared" ca="1" si="28"/>
        <v>College</v>
      </c>
      <c r="H23" s="1">
        <f t="shared" ca="1" si="29"/>
        <v>1</v>
      </c>
      <c r="I23" s="1">
        <f t="shared" ca="1" si="0"/>
        <v>1</v>
      </c>
      <c r="J23" s="1">
        <f t="shared" ca="1" si="30"/>
        <v>66283</v>
      </c>
      <c r="K23" s="1">
        <f t="shared" ca="1" si="31"/>
        <v>2</v>
      </c>
      <c r="L23" s="1" t="str">
        <f t="shared" ca="1" si="32"/>
        <v>Gurgoan</v>
      </c>
      <c r="M23" s="1">
        <f t="shared" ca="1" si="44"/>
        <v>331415</v>
      </c>
      <c r="N23" s="1">
        <f t="shared" ca="1" si="34"/>
        <v>20997.071056253651</v>
      </c>
      <c r="O23" s="1">
        <f t="shared" ca="1" si="45"/>
        <v>57868.837232872669</v>
      </c>
      <c r="P23" s="1">
        <f t="shared" ca="1" si="36"/>
        <v>20813</v>
      </c>
      <c r="Q23" s="1">
        <f t="shared" ca="1" si="46"/>
        <v>70095.47116197912</v>
      </c>
      <c r="R23" s="1">
        <f t="shared" ca="1" si="47"/>
        <v>44970.27602498691</v>
      </c>
      <c r="S23" s="1">
        <f t="shared" ca="1" si="48"/>
        <v>434254.1132578596</v>
      </c>
      <c r="T23" s="1">
        <f t="shared" ca="1" si="49"/>
        <v>111905.54221823277</v>
      </c>
      <c r="U23" s="1">
        <f t="shared" ca="1" si="50"/>
        <v>322348.57103962684</v>
      </c>
      <c r="W23" s="10">
        <f ca="1">IF(Table1[[#This Row],[Gender]]="Man",1,0)</f>
        <v>1</v>
      </c>
      <c r="X23" s="51">
        <f ca="1">IF(Table1[[#This Row],[Gender]]="Woman",1,0)</f>
        <v>0</v>
      </c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/>
      <c r="AJ23" s="16"/>
      <c r="AN23" s="10">
        <f t="shared" ca="1" si="1"/>
        <v>1</v>
      </c>
      <c r="AO23" s="51">
        <f t="shared" ca="1" si="2"/>
        <v>0</v>
      </c>
      <c r="AP23" s="51">
        <f t="shared" ca="1" si="3"/>
        <v>0</v>
      </c>
      <c r="AQ23" s="51">
        <f t="shared" ca="1" si="4"/>
        <v>0</v>
      </c>
      <c r="AR23" s="51">
        <f t="shared" ca="1" si="5"/>
        <v>0</v>
      </c>
      <c r="AS23" s="51">
        <f t="shared" ca="1" si="6"/>
        <v>0</v>
      </c>
      <c r="AT23" s="51"/>
      <c r="AU23" s="51"/>
      <c r="AV23" s="51"/>
      <c r="AW23" s="51"/>
      <c r="AX23" s="51"/>
      <c r="AY23" s="16"/>
      <c r="AZ23" s="51"/>
      <c r="BA23" s="20">
        <f t="shared" ca="1" si="8"/>
        <v>0</v>
      </c>
      <c r="BB23" s="21">
        <f t="shared" ca="1" si="9"/>
        <v>1</v>
      </c>
      <c r="BC23" s="21">
        <f t="shared" ca="1" si="10"/>
        <v>0</v>
      </c>
      <c r="BD23" s="21">
        <f t="shared" ca="1" si="11"/>
        <v>0</v>
      </c>
      <c r="BE23" s="21">
        <f t="shared" ca="1" si="12"/>
        <v>0</v>
      </c>
      <c r="BF23" s="21">
        <f t="shared" ca="1" si="13"/>
        <v>0</v>
      </c>
      <c r="BG23" s="21">
        <f t="shared" ca="1" si="14"/>
        <v>0</v>
      </c>
      <c r="BH23" s="21">
        <f t="shared" ca="1" si="15"/>
        <v>0</v>
      </c>
      <c r="BI23" s="21">
        <f t="shared" ca="1" si="16"/>
        <v>0</v>
      </c>
      <c r="BJ23" s="21">
        <f t="shared" ca="1" si="17"/>
        <v>0</v>
      </c>
      <c r="BK23" s="21">
        <f t="shared" ca="1" si="18"/>
        <v>0</v>
      </c>
      <c r="BL23" s="51"/>
      <c r="BM23" s="51"/>
      <c r="BN23" s="51"/>
      <c r="BO23" s="51"/>
      <c r="BP23" s="51"/>
      <c r="BQ23" s="51"/>
      <c r="BR23" s="51"/>
      <c r="BS23" s="51"/>
      <c r="BT23" s="51"/>
      <c r="BU23" s="51"/>
      <c r="BV23" s="16"/>
      <c r="BZ23" s="10">
        <f ca="1">Table1[[#This Row],[Cars Value]]/Table1[[#This Row],[Cars Owned]]</f>
        <v>57868.837232872669</v>
      </c>
      <c r="CA23" s="16"/>
      <c r="CB23" s="51"/>
      <c r="CC23" s="10">
        <f ca="1">IF(Table1[[#This Row],[Value of Debts]]&gt;$CD$3,1,0)</f>
        <v>1</v>
      </c>
      <c r="CD23" s="51"/>
      <c r="CE23" s="16"/>
      <c r="CF23" s="51"/>
      <c r="CG23" s="39">
        <f ca="1">Table1[[#This Row],[Mortgage left]]/Table1[[#This Row],[Value of House ]]</f>
        <v>6.3355825947086442E-2</v>
      </c>
      <c r="CH23" s="51">
        <f t="shared" ca="1" si="42"/>
        <v>0</v>
      </c>
      <c r="CI23" s="51"/>
      <c r="CJ23" s="16"/>
      <c r="CL23" s="10">
        <f ca="1">IF(Table1[[#This Row],[Area]]="New Delhi",Table1[[#This Row],[Income]],0)</f>
        <v>0</v>
      </c>
      <c r="CM23" s="51">
        <f ca="1">IF(Table1[[#This Row],[Area]]="Gurgoan",Table1[[#This Row],[Income]],0)</f>
        <v>66283</v>
      </c>
      <c r="CN23" s="51">
        <f ca="1">IF(Table1[[#This Row],[Area]]="Noida",Table1[[#This Row],[Income]],0)</f>
        <v>0</v>
      </c>
      <c r="CO23" s="51">
        <f ca="1">IF(Table1[[#This Row],[Area]]="Faridabad",Table1[[#This Row],[Income]],0)</f>
        <v>0</v>
      </c>
      <c r="CP23" s="51">
        <f ca="1">IF(Table1[[#This Row],[Area]]="Pune",Table1[[#This Row],[Income]],0)</f>
        <v>0</v>
      </c>
      <c r="CQ23" s="51">
        <f ca="1">IF(Table1[[#This Row],[Area]]="Mumbai",Table1[[#This Row],[Income]],0)</f>
        <v>0</v>
      </c>
      <c r="CR23" s="51">
        <f ca="1">IF(Table1[[#This Row],[Area]]="Hyderabad",Table1[[#This Row],[Income]],0)</f>
        <v>0</v>
      </c>
      <c r="CS23" s="51">
        <f ca="1">IF(Table1[[#This Row],[Area]]="Chennai",Table1[[#This Row],[Income]],0)</f>
        <v>0</v>
      </c>
      <c r="CT23" s="51">
        <f ca="1">IF(Table1[[#This Row],[Area]]="Goa",Table1[[#This Row],[Income]],0)</f>
        <v>0</v>
      </c>
      <c r="CU23" s="51">
        <f ca="1">IF(Table1[[#This Row],[Area]]="Kochi",Table1[[#This Row],[Income]],0)</f>
        <v>0</v>
      </c>
      <c r="CV23" s="51">
        <f ca="1">IF(Table1[[#This Row],[Area]]="Kolkata",Table1[[#This Row],[Income]],0)</f>
        <v>0</v>
      </c>
      <c r="CW23" s="51"/>
      <c r="CX23" s="51"/>
      <c r="CY23" s="51"/>
      <c r="CZ23" s="51"/>
      <c r="DA23" s="51"/>
      <c r="DB23" s="51"/>
      <c r="DC23" s="51"/>
      <c r="DD23" s="51"/>
      <c r="DE23" s="51"/>
      <c r="DF23" s="51"/>
      <c r="DG23" s="16"/>
      <c r="DI23" s="10">
        <f ca="1">IF(Table1[[#This Row],[Field of Work]]="Teaching",Table1[[#This Row],[Income]],0)</f>
        <v>66283</v>
      </c>
      <c r="DJ23" s="51">
        <f ca="1">IF(Table1[[#This Row],[Field of Work]]="Health",Table1[[#This Row],[Income]],0)</f>
        <v>0</v>
      </c>
      <c r="DK23" s="51">
        <f ca="1">IF(Table1[[#This Row],[Field of Work]]="Agriculture",Table1[[#This Row],[Income]],0)</f>
        <v>0</v>
      </c>
      <c r="DL23" s="51">
        <f ca="1">IF(Table1[[#This Row],[Field of Work]]="Information Technology",Table1[[#This Row],[Income]],0)</f>
        <v>0</v>
      </c>
      <c r="DM23" s="51">
        <f ca="1">IF(Table1[[#This Row],[Field of Work]]="Construction",Table1[[#This Row],[Income]],0)</f>
        <v>0</v>
      </c>
      <c r="DN23" s="51">
        <f ca="1">IF(Table1[[#This Row],[Field of Work]]="General Work",Table1[[#This Row],[Income]],0)</f>
        <v>0</v>
      </c>
      <c r="DO23" s="51"/>
      <c r="DP23" s="51"/>
      <c r="DQ23" s="51"/>
      <c r="DR23" s="51"/>
      <c r="DS23" s="51"/>
      <c r="DT23" s="16"/>
      <c r="DW23" s="10">
        <f ca="1">IF(Table1[[#This Row],[Value of Debts]]&gt;Table1[[#This Row],[Income]],1,0)</f>
        <v>1</v>
      </c>
      <c r="DX23" s="51"/>
      <c r="DY23" s="16"/>
      <c r="EB23" s="48">
        <f t="shared" ca="1" si="43"/>
        <v>29</v>
      </c>
      <c r="EC23" s="51"/>
      <c r="ED23" s="51"/>
      <c r="EE23" s="16"/>
    </row>
    <row r="24" spans="1:135" ht="18.75">
      <c r="A24" s="1">
        <f t="shared" ca="1" si="22"/>
        <v>2</v>
      </c>
      <c r="B24" s="1" t="str">
        <f t="shared" ca="1" si="23"/>
        <v>Woman</v>
      </c>
      <c r="C24" s="1">
        <f t="shared" ca="1" si="24"/>
        <v>27</v>
      </c>
      <c r="D24" s="1">
        <f t="shared" ca="1" si="25"/>
        <v>4</v>
      </c>
      <c r="E24" s="1" t="str">
        <f t="shared" ca="1" si="26"/>
        <v>Information Technology</v>
      </c>
      <c r="F24" s="1">
        <f t="shared" ca="1" si="27"/>
        <v>3</v>
      </c>
      <c r="G24" s="1" t="str">
        <f t="shared" ca="1" si="28"/>
        <v>University</v>
      </c>
      <c r="H24" s="1">
        <f t="shared" ca="1" si="29"/>
        <v>2</v>
      </c>
      <c r="I24" s="1">
        <f t="shared" ca="1" si="0"/>
        <v>3</v>
      </c>
      <c r="J24" s="1">
        <f t="shared" ca="1" si="30"/>
        <v>41756</v>
      </c>
      <c r="K24" s="1">
        <f t="shared" ca="1" si="31"/>
        <v>5</v>
      </c>
      <c r="L24" s="1" t="str">
        <f t="shared" ca="1" si="32"/>
        <v>Pune</v>
      </c>
      <c r="M24" s="1">
        <f t="shared" ca="1" si="44"/>
        <v>125268</v>
      </c>
      <c r="N24" s="1">
        <f t="shared" ca="1" si="34"/>
        <v>86825.412532877992</v>
      </c>
      <c r="O24" s="1">
        <f t="shared" ca="1" si="45"/>
        <v>63972.305133750364</v>
      </c>
      <c r="P24" s="1">
        <f t="shared" ca="1" si="36"/>
        <v>53872</v>
      </c>
      <c r="Q24" s="1">
        <f t="shared" ca="1" si="46"/>
        <v>29469.313693691649</v>
      </c>
      <c r="R24" s="1">
        <f t="shared" ca="1" si="47"/>
        <v>31453.538195809888</v>
      </c>
      <c r="S24" s="1">
        <f t="shared" ca="1" si="48"/>
        <v>220693.84332956024</v>
      </c>
      <c r="T24" s="1">
        <f t="shared" ca="1" si="49"/>
        <v>170166.72622656965</v>
      </c>
      <c r="U24" s="1">
        <f t="shared" ca="1" si="50"/>
        <v>50527.117102990596</v>
      </c>
      <c r="W24" s="10">
        <f ca="1">IF(Table1[[#This Row],[Gender]]="Man",1,0)</f>
        <v>0</v>
      </c>
      <c r="X24" s="51">
        <f ca="1">IF(Table1[[#This Row],[Gender]]="Woman",1,0)</f>
        <v>1</v>
      </c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51"/>
      <c r="AJ24" s="16"/>
      <c r="AN24" s="10">
        <f t="shared" ca="1" si="1"/>
        <v>0</v>
      </c>
      <c r="AO24" s="51">
        <f t="shared" ca="1" si="2"/>
        <v>0</v>
      </c>
      <c r="AP24" s="51">
        <f t="shared" ca="1" si="3"/>
        <v>0</v>
      </c>
      <c r="AQ24" s="51">
        <f t="shared" ca="1" si="4"/>
        <v>1</v>
      </c>
      <c r="AR24" s="51">
        <f t="shared" ca="1" si="5"/>
        <v>0</v>
      </c>
      <c r="AS24" s="51">
        <f t="shared" ca="1" si="6"/>
        <v>0</v>
      </c>
      <c r="AT24" s="51"/>
      <c r="AU24" s="51"/>
      <c r="AV24" s="51"/>
      <c r="AW24" s="51"/>
      <c r="AX24" s="51"/>
      <c r="AY24" s="16"/>
      <c r="AZ24" s="51"/>
      <c r="BA24" s="20">
        <f t="shared" ca="1" si="8"/>
        <v>0</v>
      </c>
      <c r="BB24" s="21">
        <f t="shared" ca="1" si="9"/>
        <v>0</v>
      </c>
      <c r="BC24" s="21">
        <f t="shared" ca="1" si="10"/>
        <v>0</v>
      </c>
      <c r="BD24" s="21">
        <f t="shared" ca="1" si="11"/>
        <v>0</v>
      </c>
      <c r="BE24" s="21">
        <f t="shared" ca="1" si="12"/>
        <v>1</v>
      </c>
      <c r="BF24" s="21">
        <f t="shared" ca="1" si="13"/>
        <v>0</v>
      </c>
      <c r="BG24" s="21">
        <f t="shared" ca="1" si="14"/>
        <v>0</v>
      </c>
      <c r="BH24" s="21">
        <f t="shared" ca="1" si="15"/>
        <v>0</v>
      </c>
      <c r="BI24" s="21">
        <f t="shared" ca="1" si="16"/>
        <v>0</v>
      </c>
      <c r="BJ24" s="21">
        <f t="shared" ca="1" si="17"/>
        <v>0</v>
      </c>
      <c r="BK24" s="21">
        <f t="shared" ca="1" si="18"/>
        <v>0</v>
      </c>
      <c r="BL24" s="51"/>
      <c r="BM24" s="51"/>
      <c r="BN24" s="51"/>
      <c r="BO24" s="51"/>
      <c r="BP24" s="51"/>
      <c r="BQ24" s="51"/>
      <c r="BR24" s="51"/>
      <c r="BS24" s="51"/>
      <c r="BT24" s="51"/>
      <c r="BU24" s="51"/>
      <c r="BV24" s="16"/>
      <c r="BZ24" s="10">
        <f ca="1">Table1[[#This Row],[Cars Value]]/Table1[[#This Row],[Cars Owned]]</f>
        <v>21324.101711250121</v>
      </c>
      <c r="CA24" s="16"/>
      <c r="CB24" s="51"/>
      <c r="CC24" s="10">
        <f ca="1">IF(Table1[[#This Row],[Value of Debts]]&gt;$CD$3,1,0)</f>
        <v>1</v>
      </c>
      <c r="CD24" s="51"/>
      <c r="CE24" s="16"/>
      <c r="CF24" s="51"/>
      <c r="CG24" s="39">
        <f ca="1">Table1[[#This Row],[Mortgage left]]/Table1[[#This Row],[Value of House ]]</f>
        <v>0.69311725686430681</v>
      </c>
      <c r="CH24" s="51">
        <f t="shared" ca="1" si="42"/>
        <v>1</v>
      </c>
      <c r="CI24" s="51"/>
      <c r="CJ24" s="16"/>
      <c r="CL24" s="10">
        <f ca="1">IF(Table1[[#This Row],[Area]]="New Delhi",Table1[[#This Row],[Income]],0)</f>
        <v>0</v>
      </c>
      <c r="CM24" s="51">
        <f ca="1">IF(Table1[[#This Row],[Area]]="Gurgoan",Table1[[#This Row],[Income]],0)</f>
        <v>0</v>
      </c>
      <c r="CN24" s="51">
        <f ca="1">IF(Table1[[#This Row],[Area]]="Noida",Table1[[#This Row],[Income]],0)</f>
        <v>0</v>
      </c>
      <c r="CO24" s="51">
        <f ca="1">IF(Table1[[#This Row],[Area]]="Faridabad",Table1[[#This Row],[Income]],0)</f>
        <v>0</v>
      </c>
      <c r="CP24" s="51">
        <f ca="1">IF(Table1[[#This Row],[Area]]="Pune",Table1[[#This Row],[Income]],0)</f>
        <v>41756</v>
      </c>
      <c r="CQ24" s="51">
        <f ca="1">IF(Table1[[#This Row],[Area]]="Mumbai",Table1[[#This Row],[Income]],0)</f>
        <v>0</v>
      </c>
      <c r="CR24" s="51">
        <f ca="1">IF(Table1[[#This Row],[Area]]="Hyderabad",Table1[[#This Row],[Income]],0)</f>
        <v>0</v>
      </c>
      <c r="CS24" s="51">
        <f ca="1">IF(Table1[[#This Row],[Area]]="Chennai",Table1[[#This Row],[Income]],0)</f>
        <v>0</v>
      </c>
      <c r="CT24" s="51">
        <f ca="1">IF(Table1[[#This Row],[Area]]="Goa",Table1[[#This Row],[Income]],0)</f>
        <v>0</v>
      </c>
      <c r="CU24" s="51">
        <f ca="1">IF(Table1[[#This Row],[Area]]="Kochi",Table1[[#This Row],[Income]],0)</f>
        <v>0</v>
      </c>
      <c r="CV24" s="51">
        <f ca="1">IF(Table1[[#This Row],[Area]]="Kolkata",Table1[[#This Row],[Income]],0)</f>
        <v>0</v>
      </c>
      <c r="CW24" s="51"/>
      <c r="CX24" s="51"/>
      <c r="CY24" s="51"/>
      <c r="CZ24" s="51"/>
      <c r="DA24" s="51"/>
      <c r="DB24" s="51"/>
      <c r="DC24" s="51"/>
      <c r="DD24" s="51"/>
      <c r="DE24" s="51"/>
      <c r="DF24" s="51"/>
      <c r="DG24" s="16"/>
      <c r="DI24" s="10">
        <f ca="1">IF(Table1[[#This Row],[Field of Work]]="Teaching",Table1[[#This Row],[Income]],0)</f>
        <v>0</v>
      </c>
      <c r="DJ24" s="51">
        <f ca="1">IF(Table1[[#This Row],[Field of Work]]="Health",Table1[[#This Row],[Income]],0)</f>
        <v>0</v>
      </c>
      <c r="DK24" s="51">
        <f ca="1">IF(Table1[[#This Row],[Field of Work]]="Agriculture",Table1[[#This Row],[Income]],0)</f>
        <v>0</v>
      </c>
      <c r="DL24" s="51">
        <f ca="1">IF(Table1[[#This Row],[Field of Work]]="Information Technology",Table1[[#This Row],[Income]],0)</f>
        <v>41756</v>
      </c>
      <c r="DM24" s="51">
        <f ca="1">IF(Table1[[#This Row],[Field of Work]]="Construction",Table1[[#This Row],[Income]],0)</f>
        <v>0</v>
      </c>
      <c r="DN24" s="51">
        <f ca="1">IF(Table1[[#This Row],[Field of Work]]="General Work",Table1[[#This Row],[Income]],0)</f>
        <v>0</v>
      </c>
      <c r="DO24" s="51"/>
      <c r="DP24" s="51"/>
      <c r="DQ24" s="51"/>
      <c r="DR24" s="51"/>
      <c r="DS24" s="51"/>
      <c r="DT24" s="16"/>
      <c r="DW24" s="10">
        <f ca="1">IF(Table1[[#This Row],[Value of Debts]]&gt;Table1[[#This Row],[Income]],1,0)</f>
        <v>1</v>
      </c>
      <c r="DX24" s="51"/>
      <c r="DY24" s="16"/>
      <c r="EB24" s="48">
        <f t="shared" ca="1" si="43"/>
        <v>0</v>
      </c>
      <c r="EC24" s="51"/>
      <c r="ED24" s="51"/>
      <c r="EE24" s="16"/>
    </row>
    <row r="25" spans="1:135" ht="18.75">
      <c r="A25" s="1">
        <f t="shared" ca="1" si="22"/>
        <v>1</v>
      </c>
      <c r="B25" s="1" t="str">
        <f t="shared" ca="1" si="23"/>
        <v>Man</v>
      </c>
      <c r="C25" s="1">
        <f t="shared" ca="1" si="24"/>
        <v>25</v>
      </c>
      <c r="D25" s="1">
        <f t="shared" ca="1" si="25"/>
        <v>1</v>
      </c>
      <c r="E25" s="1" t="str">
        <f t="shared" ca="1" si="26"/>
        <v>Health</v>
      </c>
      <c r="F25" s="1">
        <f t="shared" ca="1" si="27"/>
        <v>1</v>
      </c>
      <c r="G25" s="1" t="str">
        <f t="shared" ca="1" si="28"/>
        <v>High School</v>
      </c>
      <c r="H25" s="1">
        <f t="shared" ca="1" si="29"/>
        <v>3</v>
      </c>
      <c r="I25" s="1">
        <f t="shared" ca="1" si="0"/>
        <v>3</v>
      </c>
      <c r="J25" s="1">
        <f t="shared" ca="1" si="30"/>
        <v>52326</v>
      </c>
      <c r="K25" s="1">
        <f t="shared" ca="1" si="31"/>
        <v>11</v>
      </c>
      <c r="L25" s="1" t="str">
        <f t="shared" ca="1" si="32"/>
        <v>Kolkata</v>
      </c>
      <c r="M25" s="1">
        <f t="shared" ca="1" si="44"/>
        <v>313956</v>
      </c>
      <c r="N25" s="1">
        <f t="shared" ca="1" si="34"/>
        <v>106958.91423923903</v>
      </c>
      <c r="O25" s="1">
        <f t="shared" ca="1" si="45"/>
        <v>133283.79800703056</v>
      </c>
      <c r="P25" s="1">
        <f t="shared" ca="1" si="36"/>
        <v>85874</v>
      </c>
      <c r="Q25" s="1">
        <f t="shared" ca="1" si="46"/>
        <v>19252.044090561089</v>
      </c>
      <c r="R25" s="1">
        <f t="shared" ca="1" si="47"/>
        <v>77043.191359372722</v>
      </c>
      <c r="S25" s="1">
        <f t="shared" ca="1" si="48"/>
        <v>524282.98936640332</v>
      </c>
      <c r="T25" s="1">
        <f t="shared" ca="1" si="49"/>
        <v>212084.95832980011</v>
      </c>
      <c r="U25" s="1">
        <f t="shared" ca="1" si="50"/>
        <v>312198.03103660321</v>
      </c>
      <c r="W25" s="10">
        <f ca="1">IF(Table1[[#This Row],[Gender]]="Man",1,0)</f>
        <v>1</v>
      </c>
      <c r="X25" s="51">
        <f ca="1">IF(Table1[[#This Row],[Gender]]="Woman",1,0)</f>
        <v>0</v>
      </c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51"/>
      <c r="AJ25" s="16"/>
      <c r="AN25" s="10">
        <f t="shared" ca="1" si="1"/>
        <v>0</v>
      </c>
      <c r="AO25" s="51">
        <f t="shared" ca="1" si="2"/>
        <v>1</v>
      </c>
      <c r="AP25" s="51">
        <f t="shared" ca="1" si="3"/>
        <v>0</v>
      </c>
      <c r="AQ25" s="51">
        <f t="shared" ca="1" si="4"/>
        <v>0</v>
      </c>
      <c r="AR25" s="51">
        <f t="shared" ca="1" si="5"/>
        <v>0</v>
      </c>
      <c r="AS25" s="51">
        <f t="shared" ca="1" si="6"/>
        <v>0</v>
      </c>
      <c r="AT25" s="51"/>
      <c r="AU25" s="51"/>
      <c r="AV25" s="51"/>
      <c r="AW25" s="51"/>
      <c r="AX25" s="51"/>
      <c r="AY25" s="16"/>
      <c r="AZ25" s="51"/>
      <c r="BA25" s="20">
        <f t="shared" ca="1" si="8"/>
        <v>0</v>
      </c>
      <c r="BB25" s="21">
        <f t="shared" ca="1" si="9"/>
        <v>0</v>
      </c>
      <c r="BC25" s="21">
        <f t="shared" ca="1" si="10"/>
        <v>0</v>
      </c>
      <c r="BD25" s="21">
        <f t="shared" ca="1" si="11"/>
        <v>0</v>
      </c>
      <c r="BE25" s="21">
        <f t="shared" ca="1" si="12"/>
        <v>0</v>
      </c>
      <c r="BF25" s="21">
        <f t="shared" ca="1" si="13"/>
        <v>0</v>
      </c>
      <c r="BG25" s="21">
        <f t="shared" ca="1" si="14"/>
        <v>0</v>
      </c>
      <c r="BH25" s="21">
        <f t="shared" ca="1" si="15"/>
        <v>0</v>
      </c>
      <c r="BI25" s="21">
        <f t="shared" ca="1" si="16"/>
        <v>0</v>
      </c>
      <c r="BJ25" s="21">
        <f t="shared" ca="1" si="17"/>
        <v>0</v>
      </c>
      <c r="BK25" s="21">
        <f t="shared" ca="1" si="18"/>
        <v>1</v>
      </c>
      <c r="BL25" s="51"/>
      <c r="BM25" s="51"/>
      <c r="BN25" s="51"/>
      <c r="BO25" s="51"/>
      <c r="BP25" s="51"/>
      <c r="BQ25" s="51"/>
      <c r="BR25" s="51"/>
      <c r="BS25" s="51"/>
      <c r="BT25" s="51"/>
      <c r="BU25" s="51"/>
      <c r="BV25" s="16"/>
      <c r="BZ25" s="10">
        <f ca="1">Table1[[#This Row],[Cars Value]]/Table1[[#This Row],[Cars Owned]]</f>
        <v>44427.932669010188</v>
      </c>
      <c r="CA25" s="16"/>
      <c r="CB25" s="51"/>
      <c r="CC25" s="10">
        <f ca="1">IF(Table1[[#This Row],[Value of Debts]]&gt;$CD$3,1,0)</f>
        <v>1</v>
      </c>
      <c r="CD25" s="51"/>
      <c r="CE25" s="16"/>
      <c r="CF25" s="51"/>
      <c r="CG25" s="39">
        <f ca="1">Table1[[#This Row],[Mortgage left]]/Table1[[#This Row],[Value of House ]]</f>
        <v>0.34068122360852804</v>
      </c>
      <c r="CH25" s="51">
        <f t="shared" ca="1" si="42"/>
        <v>1</v>
      </c>
      <c r="CI25" s="51"/>
      <c r="CJ25" s="16"/>
      <c r="CL25" s="10">
        <f ca="1">IF(Table1[[#This Row],[Area]]="New Delhi",Table1[[#This Row],[Income]],0)</f>
        <v>0</v>
      </c>
      <c r="CM25" s="51">
        <f ca="1">IF(Table1[[#This Row],[Area]]="Gurgoan",Table1[[#This Row],[Income]],0)</f>
        <v>0</v>
      </c>
      <c r="CN25" s="51">
        <f ca="1">IF(Table1[[#This Row],[Area]]="Noida",Table1[[#This Row],[Income]],0)</f>
        <v>0</v>
      </c>
      <c r="CO25" s="51">
        <f ca="1">IF(Table1[[#This Row],[Area]]="Faridabad",Table1[[#This Row],[Income]],0)</f>
        <v>0</v>
      </c>
      <c r="CP25" s="51">
        <f ca="1">IF(Table1[[#This Row],[Area]]="Pune",Table1[[#This Row],[Income]],0)</f>
        <v>0</v>
      </c>
      <c r="CQ25" s="51">
        <f ca="1">IF(Table1[[#This Row],[Area]]="Mumbai",Table1[[#This Row],[Income]],0)</f>
        <v>0</v>
      </c>
      <c r="CR25" s="51">
        <f ca="1">IF(Table1[[#This Row],[Area]]="Hyderabad",Table1[[#This Row],[Income]],0)</f>
        <v>0</v>
      </c>
      <c r="CS25" s="51">
        <f ca="1">IF(Table1[[#This Row],[Area]]="Chennai",Table1[[#This Row],[Income]],0)</f>
        <v>0</v>
      </c>
      <c r="CT25" s="51">
        <f ca="1">IF(Table1[[#This Row],[Area]]="Goa",Table1[[#This Row],[Income]],0)</f>
        <v>0</v>
      </c>
      <c r="CU25" s="51">
        <f ca="1">IF(Table1[[#This Row],[Area]]="Kochi",Table1[[#This Row],[Income]],0)</f>
        <v>0</v>
      </c>
      <c r="CV25" s="51">
        <f ca="1">IF(Table1[[#This Row],[Area]]="Kolkata",Table1[[#This Row],[Income]],0)</f>
        <v>52326</v>
      </c>
      <c r="CW25" s="51"/>
      <c r="CX25" s="51"/>
      <c r="CY25" s="51"/>
      <c r="CZ25" s="51"/>
      <c r="DA25" s="51"/>
      <c r="DB25" s="51"/>
      <c r="DC25" s="51"/>
      <c r="DD25" s="51"/>
      <c r="DE25" s="51"/>
      <c r="DF25" s="51"/>
      <c r="DG25" s="16"/>
      <c r="DI25" s="10">
        <f ca="1">IF(Table1[[#This Row],[Field of Work]]="Teaching",Table1[[#This Row],[Income]],0)</f>
        <v>0</v>
      </c>
      <c r="DJ25" s="51">
        <f ca="1">IF(Table1[[#This Row],[Field of Work]]="Health",Table1[[#This Row],[Income]],0)</f>
        <v>52326</v>
      </c>
      <c r="DK25" s="51">
        <f ca="1">IF(Table1[[#This Row],[Field of Work]]="Agriculture",Table1[[#This Row],[Income]],0)</f>
        <v>0</v>
      </c>
      <c r="DL25" s="51">
        <f ca="1">IF(Table1[[#This Row],[Field of Work]]="Information Technology",Table1[[#This Row],[Income]],0)</f>
        <v>0</v>
      </c>
      <c r="DM25" s="51">
        <f ca="1">IF(Table1[[#This Row],[Field of Work]]="Construction",Table1[[#This Row],[Income]],0)</f>
        <v>0</v>
      </c>
      <c r="DN25" s="51">
        <f ca="1">IF(Table1[[#This Row],[Field of Work]]="General Work",Table1[[#This Row],[Income]],0)</f>
        <v>0</v>
      </c>
      <c r="DO25" s="51"/>
      <c r="DP25" s="51"/>
      <c r="DQ25" s="51"/>
      <c r="DR25" s="51"/>
      <c r="DS25" s="51"/>
      <c r="DT25" s="16"/>
      <c r="DW25" s="10">
        <f ca="1">IF(Table1[[#This Row],[Value of Debts]]&gt;Table1[[#This Row],[Income]],1,0)</f>
        <v>1</v>
      </c>
      <c r="DX25" s="51"/>
      <c r="DY25" s="16"/>
      <c r="EB25" s="48">
        <f t="shared" ca="1" si="43"/>
        <v>25</v>
      </c>
      <c r="EC25" s="51"/>
      <c r="ED25" s="51"/>
      <c r="EE25" s="16"/>
    </row>
    <row r="26" spans="1:135" ht="18.75">
      <c r="A26" s="1">
        <f t="shared" ca="1" si="22"/>
        <v>1</v>
      </c>
      <c r="B26" s="1" t="str">
        <f t="shared" ca="1" si="23"/>
        <v>Man</v>
      </c>
      <c r="C26" s="1">
        <f t="shared" ca="1" si="24"/>
        <v>44</v>
      </c>
      <c r="D26" s="1">
        <f t="shared" ca="1" si="25"/>
        <v>5</v>
      </c>
      <c r="E26" s="1" t="str">
        <f t="shared" ca="1" si="26"/>
        <v>General Work</v>
      </c>
      <c r="F26" s="1">
        <f t="shared" ca="1" si="27"/>
        <v>5</v>
      </c>
      <c r="G26" s="1" t="str">
        <f t="shared" ca="1" si="28"/>
        <v>Other</v>
      </c>
      <c r="H26" s="1">
        <f t="shared" ca="1" si="29"/>
        <v>0</v>
      </c>
      <c r="I26" s="1">
        <f t="shared" ca="1" si="0"/>
        <v>2</v>
      </c>
      <c r="J26" s="1">
        <f t="shared" ca="1" si="30"/>
        <v>47048</v>
      </c>
      <c r="K26" s="1">
        <f t="shared" ca="1" si="31"/>
        <v>3</v>
      </c>
      <c r="L26" s="1" t="str">
        <f t="shared" ca="1" si="32"/>
        <v>Faridabad</v>
      </c>
      <c r="M26" s="1">
        <f t="shared" ca="1" si="44"/>
        <v>141144</v>
      </c>
      <c r="N26" s="1">
        <f t="shared" ca="1" si="34"/>
        <v>116139.81587091784</v>
      </c>
      <c r="O26" s="1">
        <f t="shared" ca="1" si="45"/>
        <v>43453.410372303857</v>
      </c>
      <c r="P26" s="1">
        <f t="shared" ca="1" si="36"/>
        <v>19317</v>
      </c>
      <c r="Q26" s="1">
        <f t="shared" ca="1" si="46"/>
        <v>50070.818073273644</v>
      </c>
      <c r="R26" s="1">
        <f t="shared" ca="1" si="47"/>
        <v>67209.779461187893</v>
      </c>
      <c r="S26" s="1">
        <f t="shared" ca="1" si="48"/>
        <v>251807.18983349175</v>
      </c>
      <c r="T26" s="1">
        <f t="shared" ca="1" si="49"/>
        <v>185527.63394419148</v>
      </c>
      <c r="U26" s="1">
        <f t="shared" ca="1" si="50"/>
        <v>66279.555889300274</v>
      </c>
      <c r="W26" s="10">
        <f ca="1">IF(Table1[[#This Row],[Gender]]="Man",1,0)</f>
        <v>1</v>
      </c>
      <c r="X26" s="51">
        <f ca="1">IF(Table1[[#This Row],[Gender]]="Woman",1,0)</f>
        <v>0</v>
      </c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  <c r="AJ26" s="16"/>
      <c r="AN26" s="10">
        <f t="shared" ca="1" si="1"/>
        <v>0</v>
      </c>
      <c r="AO26" s="51">
        <f t="shared" ca="1" si="2"/>
        <v>0</v>
      </c>
      <c r="AP26" s="51">
        <f t="shared" ca="1" si="3"/>
        <v>0</v>
      </c>
      <c r="AQ26" s="51">
        <f t="shared" ca="1" si="4"/>
        <v>0</v>
      </c>
      <c r="AR26" s="51">
        <f t="shared" ca="1" si="5"/>
        <v>0</v>
      </c>
      <c r="AS26" s="51">
        <f t="shared" ca="1" si="6"/>
        <v>1</v>
      </c>
      <c r="AT26" s="51"/>
      <c r="AU26" s="51"/>
      <c r="AV26" s="51"/>
      <c r="AW26" s="51"/>
      <c r="AX26" s="51"/>
      <c r="AY26" s="16"/>
      <c r="AZ26" s="51"/>
      <c r="BA26" s="20">
        <f t="shared" ca="1" si="8"/>
        <v>0</v>
      </c>
      <c r="BB26" s="21">
        <f t="shared" ca="1" si="9"/>
        <v>0</v>
      </c>
      <c r="BC26" s="21">
        <f t="shared" ca="1" si="10"/>
        <v>0</v>
      </c>
      <c r="BD26" s="21">
        <f t="shared" ca="1" si="11"/>
        <v>1</v>
      </c>
      <c r="BE26" s="21">
        <f t="shared" ca="1" si="12"/>
        <v>0</v>
      </c>
      <c r="BF26" s="21">
        <f t="shared" ca="1" si="13"/>
        <v>0</v>
      </c>
      <c r="BG26" s="21">
        <f t="shared" ca="1" si="14"/>
        <v>0</v>
      </c>
      <c r="BH26" s="21">
        <f t="shared" ca="1" si="15"/>
        <v>0</v>
      </c>
      <c r="BI26" s="21">
        <f t="shared" ca="1" si="16"/>
        <v>0</v>
      </c>
      <c r="BJ26" s="21">
        <f t="shared" ca="1" si="17"/>
        <v>0</v>
      </c>
      <c r="BK26" s="21">
        <f t="shared" ca="1" si="18"/>
        <v>0</v>
      </c>
      <c r="BL26" s="51"/>
      <c r="BM26" s="51"/>
      <c r="BN26" s="51"/>
      <c r="BO26" s="51"/>
      <c r="BP26" s="51"/>
      <c r="BQ26" s="51"/>
      <c r="BR26" s="51"/>
      <c r="BS26" s="51"/>
      <c r="BT26" s="51"/>
      <c r="BU26" s="51"/>
      <c r="BV26" s="16"/>
      <c r="BZ26" s="10">
        <f ca="1">Table1[[#This Row],[Cars Value]]/Table1[[#This Row],[Cars Owned]]</f>
        <v>21726.705186151929</v>
      </c>
      <c r="CA26" s="16"/>
      <c r="CB26" s="51"/>
      <c r="CC26" s="10">
        <f ca="1">IF(Table1[[#This Row],[Value of Debts]]&gt;$CD$3,1,0)</f>
        <v>1</v>
      </c>
      <c r="CD26" s="51"/>
      <c r="CE26" s="16"/>
      <c r="CF26" s="51"/>
      <c r="CG26" s="39">
        <f ca="1">Table1[[#This Row],[Mortgage left]]/Table1[[#This Row],[Value of House ]]</f>
        <v>0.82284628373092616</v>
      </c>
      <c r="CH26" s="51">
        <f t="shared" ca="1" si="42"/>
        <v>1</v>
      </c>
      <c r="CI26" s="51"/>
      <c r="CJ26" s="16"/>
      <c r="CL26" s="10">
        <f ca="1">IF(Table1[[#This Row],[Area]]="New Delhi",Table1[[#This Row],[Income]],0)</f>
        <v>0</v>
      </c>
      <c r="CM26" s="51">
        <f ca="1">IF(Table1[[#This Row],[Area]]="Gurgoan",Table1[[#This Row],[Income]],0)</f>
        <v>0</v>
      </c>
      <c r="CN26" s="51">
        <f ca="1">IF(Table1[[#This Row],[Area]]="Noida",Table1[[#This Row],[Income]],0)</f>
        <v>0</v>
      </c>
      <c r="CO26" s="51">
        <f ca="1">IF(Table1[[#This Row],[Area]]="Faridabad",Table1[[#This Row],[Income]],0)</f>
        <v>47048</v>
      </c>
      <c r="CP26" s="51">
        <f ca="1">IF(Table1[[#This Row],[Area]]="Pune",Table1[[#This Row],[Income]],0)</f>
        <v>0</v>
      </c>
      <c r="CQ26" s="51">
        <f ca="1">IF(Table1[[#This Row],[Area]]="Mumbai",Table1[[#This Row],[Income]],0)</f>
        <v>0</v>
      </c>
      <c r="CR26" s="51">
        <f ca="1">IF(Table1[[#This Row],[Area]]="Hyderabad",Table1[[#This Row],[Income]],0)</f>
        <v>0</v>
      </c>
      <c r="CS26" s="51">
        <f ca="1">IF(Table1[[#This Row],[Area]]="Chennai",Table1[[#This Row],[Income]],0)</f>
        <v>0</v>
      </c>
      <c r="CT26" s="51">
        <f ca="1">IF(Table1[[#This Row],[Area]]="Goa",Table1[[#This Row],[Income]],0)</f>
        <v>0</v>
      </c>
      <c r="CU26" s="51">
        <f ca="1">IF(Table1[[#This Row],[Area]]="Kochi",Table1[[#This Row],[Income]],0)</f>
        <v>0</v>
      </c>
      <c r="CV26" s="51">
        <f ca="1">IF(Table1[[#This Row],[Area]]="Kolkata",Table1[[#This Row],[Income]],0)</f>
        <v>0</v>
      </c>
      <c r="CW26" s="51"/>
      <c r="CX26" s="51"/>
      <c r="CY26" s="51"/>
      <c r="CZ26" s="51"/>
      <c r="DA26" s="51"/>
      <c r="DB26" s="51"/>
      <c r="DC26" s="51"/>
      <c r="DD26" s="51"/>
      <c r="DE26" s="51"/>
      <c r="DF26" s="51"/>
      <c r="DG26" s="16"/>
      <c r="DI26" s="10">
        <f ca="1">IF(Table1[[#This Row],[Field of Work]]="Teaching",Table1[[#This Row],[Income]],0)</f>
        <v>0</v>
      </c>
      <c r="DJ26" s="51">
        <f ca="1">IF(Table1[[#This Row],[Field of Work]]="Health",Table1[[#This Row],[Income]],0)</f>
        <v>0</v>
      </c>
      <c r="DK26" s="51">
        <f ca="1">IF(Table1[[#This Row],[Field of Work]]="Agriculture",Table1[[#This Row],[Income]],0)</f>
        <v>0</v>
      </c>
      <c r="DL26" s="51">
        <f ca="1">IF(Table1[[#This Row],[Field of Work]]="Information Technology",Table1[[#This Row],[Income]],0)</f>
        <v>0</v>
      </c>
      <c r="DM26" s="51">
        <f ca="1">IF(Table1[[#This Row],[Field of Work]]="Construction",Table1[[#This Row],[Income]],0)</f>
        <v>0</v>
      </c>
      <c r="DN26" s="51">
        <f ca="1">IF(Table1[[#This Row],[Field of Work]]="General Work",Table1[[#This Row],[Income]],0)</f>
        <v>47048</v>
      </c>
      <c r="DO26" s="51"/>
      <c r="DP26" s="51"/>
      <c r="DQ26" s="51"/>
      <c r="DR26" s="51"/>
      <c r="DS26" s="51"/>
      <c r="DT26" s="16"/>
      <c r="DW26" s="10">
        <f ca="1">IF(Table1[[#This Row],[Value of Debts]]&gt;Table1[[#This Row],[Income]],1,0)</f>
        <v>1</v>
      </c>
      <c r="DX26" s="51"/>
      <c r="DY26" s="16"/>
      <c r="EB26" s="48">
        <f t="shared" ca="1" si="43"/>
        <v>0</v>
      </c>
      <c r="EC26" s="51"/>
      <c r="ED26" s="51"/>
      <c r="EE26" s="16"/>
    </row>
    <row r="27" spans="1:135" ht="18.75">
      <c r="A27" s="1">
        <f t="shared" ca="1" si="22"/>
        <v>1</v>
      </c>
      <c r="B27" s="1" t="str">
        <f t="shared" ca="1" si="23"/>
        <v>Man</v>
      </c>
      <c r="C27" s="1">
        <f t="shared" ca="1" si="24"/>
        <v>33</v>
      </c>
      <c r="D27" s="1">
        <f t="shared" ca="1" si="25"/>
        <v>3</v>
      </c>
      <c r="E27" s="1" t="str">
        <f t="shared" ca="1" si="26"/>
        <v>Teaching</v>
      </c>
      <c r="F27" s="1">
        <f t="shared" ca="1" si="27"/>
        <v>5</v>
      </c>
      <c r="G27" s="1" t="str">
        <f t="shared" ca="1" si="28"/>
        <v>Other</v>
      </c>
      <c r="H27" s="1">
        <f t="shared" ca="1" si="29"/>
        <v>2</v>
      </c>
      <c r="I27" s="1">
        <f t="shared" ca="1" si="0"/>
        <v>1</v>
      </c>
      <c r="J27" s="1">
        <f t="shared" ca="1" si="30"/>
        <v>34699</v>
      </c>
      <c r="K27" s="1">
        <f t="shared" ca="1" si="31"/>
        <v>6</v>
      </c>
      <c r="L27" s="1" t="str">
        <f t="shared" ca="1" si="32"/>
        <v>Mumbai</v>
      </c>
      <c r="M27" s="1">
        <f t="shared" ca="1" si="44"/>
        <v>104097</v>
      </c>
      <c r="N27" s="1">
        <f t="shared" ca="1" si="34"/>
        <v>68051.211893674161</v>
      </c>
      <c r="O27" s="1">
        <f t="shared" ca="1" si="45"/>
        <v>6380.822685731061</v>
      </c>
      <c r="P27" s="1">
        <f t="shared" ca="1" si="36"/>
        <v>3338</v>
      </c>
      <c r="Q27" s="1">
        <f t="shared" ca="1" si="46"/>
        <v>3994.20723669686</v>
      </c>
      <c r="R27" s="1">
        <f t="shared" ca="1" si="47"/>
        <v>620.26049216008005</v>
      </c>
      <c r="S27" s="1">
        <f t="shared" ca="1" si="48"/>
        <v>111098.08317789115</v>
      </c>
      <c r="T27" s="1">
        <f t="shared" ca="1" si="49"/>
        <v>75383.419130371025</v>
      </c>
      <c r="U27" s="1">
        <f t="shared" ca="1" si="50"/>
        <v>35714.664047520127</v>
      </c>
      <c r="W27" s="10">
        <f ca="1">IF(Table1[[#This Row],[Gender]]="Man",1,0)</f>
        <v>1</v>
      </c>
      <c r="X27" s="51">
        <f ca="1">IF(Table1[[#This Row],[Gender]]="Woman",1,0)</f>
        <v>0</v>
      </c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51"/>
      <c r="AJ27" s="16"/>
      <c r="AN27" s="10">
        <f t="shared" ca="1" si="1"/>
        <v>1</v>
      </c>
      <c r="AO27" s="51">
        <f t="shared" ca="1" si="2"/>
        <v>0</v>
      </c>
      <c r="AP27" s="51">
        <f t="shared" ca="1" si="3"/>
        <v>0</v>
      </c>
      <c r="AQ27" s="51">
        <f t="shared" ca="1" si="4"/>
        <v>0</v>
      </c>
      <c r="AR27" s="51">
        <f t="shared" ca="1" si="5"/>
        <v>0</v>
      </c>
      <c r="AS27" s="51">
        <f t="shared" ca="1" si="6"/>
        <v>0</v>
      </c>
      <c r="AT27" s="51"/>
      <c r="AU27" s="51"/>
      <c r="AV27" s="51"/>
      <c r="AW27" s="51"/>
      <c r="AX27" s="51"/>
      <c r="AY27" s="16"/>
      <c r="AZ27" s="51"/>
      <c r="BA27" s="20">
        <f t="shared" ca="1" si="8"/>
        <v>0</v>
      </c>
      <c r="BB27" s="21">
        <f t="shared" ca="1" si="9"/>
        <v>0</v>
      </c>
      <c r="BC27" s="21">
        <f t="shared" ca="1" si="10"/>
        <v>0</v>
      </c>
      <c r="BD27" s="21">
        <f t="shared" ca="1" si="11"/>
        <v>0</v>
      </c>
      <c r="BE27" s="21">
        <f t="shared" ca="1" si="12"/>
        <v>0</v>
      </c>
      <c r="BF27" s="21">
        <f t="shared" ca="1" si="13"/>
        <v>1</v>
      </c>
      <c r="BG27" s="21">
        <f t="shared" ca="1" si="14"/>
        <v>0</v>
      </c>
      <c r="BH27" s="21">
        <f t="shared" ca="1" si="15"/>
        <v>0</v>
      </c>
      <c r="BI27" s="21">
        <f t="shared" ca="1" si="16"/>
        <v>0</v>
      </c>
      <c r="BJ27" s="21">
        <f t="shared" ca="1" si="17"/>
        <v>0</v>
      </c>
      <c r="BK27" s="21">
        <f t="shared" ca="1" si="18"/>
        <v>0</v>
      </c>
      <c r="BL27" s="51"/>
      <c r="BM27" s="51"/>
      <c r="BN27" s="51"/>
      <c r="BO27" s="51"/>
      <c r="BP27" s="51"/>
      <c r="BQ27" s="51"/>
      <c r="BR27" s="51"/>
      <c r="BS27" s="51"/>
      <c r="BT27" s="51"/>
      <c r="BU27" s="51"/>
      <c r="BV27" s="16"/>
      <c r="BZ27" s="10">
        <f ca="1">Table1[[#This Row],[Cars Value]]/Table1[[#This Row],[Cars Owned]]</f>
        <v>6380.822685731061</v>
      </c>
      <c r="CA27" s="16"/>
      <c r="CB27" s="51"/>
      <c r="CC27" s="10">
        <f ca="1">IF(Table1[[#This Row],[Value of Debts]]&gt;$CD$3,1,0)</f>
        <v>1</v>
      </c>
      <c r="CD27" s="51"/>
      <c r="CE27" s="16"/>
      <c r="CF27" s="51"/>
      <c r="CG27" s="39">
        <f ca="1">Table1[[#This Row],[Mortgage left]]/Table1[[#This Row],[Value of House ]]</f>
        <v>0.65372884803283626</v>
      </c>
      <c r="CH27" s="51">
        <f t="shared" ca="1" si="42"/>
        <v>1</v>
      </c>
      <c r="CI27" s="51"/>
      <c r="CJ27" s="16"/>
      <c r="CL27" s="10">
        <f ca="1">IF(Table1[[#This Row],[Area]]="New Delhi",Table1[[#This Row],[Income]],0)</f>
        <v>0</v>
      </c>
      <c r="CM27" s="51">
        <f ca="1">IF(Table1[[#This Row],[Area]]="Gurgoan",Table1[[#This Row],[Income]],0)</f>
        <v>0</v>
      </c>
      <c r="CN27" s="51">
        <f ca="1">IF(Table1[[#This Row],[Area]]="Noida",Table1[[#This Row],[Income]],0)</f>
        <v>0</v>
      </c>
      <c r="CO27" s="51">
        <f ca="1">IF(Table1[[#This Row],[Area]]="Faridabad",Table1[[#This Row],[Income]],0)</f>
        <v>0</v>
      </c>
      <c r="CP27" s="51">
        <f ca="1">IF(Table1[[#This Row],[Area]]="Pune",Table1[[#This Row],[Income]],0)</f>
        <v>0</v>
      </c>
      <c r="CQ27" s="51">
        <f ca="1">IF(Table1[[#This Row],[Area]]="Mumbai",Table1[[#This Row],[Income]],0)</f>
        <v>34699</v>
      </c>
      <c r="CR27" s="51">
        <f ca="1">IF(Table1[[#This Row],[Area]]="Hyderabad",Table1[[#This Row],[Income]],0)</f>
        <v>0</v>
      </c>
      <c r="CS27" s="51">
        <f ca="1">IF(Table1[[#This Row],[Area]]="Chennai",Table1[[#This Row],[Income]],0)</f>
        <v>0</v>
      </c>
      <c r="CT27" s="51">
        <f ca="1">IF(Table1[[#This Row],[Area]]="Goa",Table1[[#This Row],[Income]],0)</f>
        <v>0</v>
      </c>
      <c r="CU27" s="51">
        <f ca="1">IF(Table1[[#This Row],[Area]]="Kochi",Table1[[#This Row],[Income]],0)</f>
        <v>0</v>
      </c>
      <c r="CV27" s="51">
        <f ca="1">IF(Table1[[#This Row],[Area]]="Kolkata",Table1[[#This Row],[Income]],0)</f>
        <v>0</v>
      </c>
      <c r="CW27" s="51"/>
      <c r="CX27" s="51"/>
      <c r="CY27" s="51"/>
      <c r="CZ27" s="51"/>
      <c r="DA27" s="51"/>
      <c r="DB27" s="51"/>
      <c r="DC27" s="51"/>
      <c r="DD27" s="51"/>
      <c r="DE27" s="51"/>
      <c r="DF27" s="51"/>
      <c r="DG27" s="16"/>
      <c r="DI27" s="10">
        <f ca="1">IF(Table1[[#This Row],[Field of Work]]="Teaching",Table1[[#This Row],[Income]],0)</f>
        <v>34699</v>
      </c>
      <c r="DJ27" s="51">
        <f ca="1">IF(Table1[[#This Row],[Field of Work]]="Health",Table1[[#This Row],[Income]],0)</f>
        <v>0</v>
      </c>
      <c r="DK27" s="51">
        <f ca="1">IF(Table1[[#This Row],[Field of Work]]="Agriculture",Table1[[#This Row],[Income]],0)</f>
        <v>0</v>
      </c>
      <c r="DL27" s="51">
        <f ca="1">IF(Table1[[#This Row],[Field of Work]]="Information Technology",Table1[[#This Row],[Income]],0)</f>
        <v>0</v>
      </c>
      <c r="DM27" s="51">
        <f ca="1">IF(Table1[[#This Row],[Field of Work]]="Construction",Table1[[#This Row],[Income]],0)</f>
        <v>0</v>
      </c>
      <c r="DN27" s="51">
        <f ca="1">IF(Table1[[#This Row],[Field of Work]]="General Work",Table1[[#This Row],[Income]],0)</f>
        <v>0</v>
      </c>
      <c r="DO27" s="51"/>
      <c r="DP27" s="51"/>
      <c r="DQ27" s="51"/>
      <c r="DR27" s="51"/>
      <c r="DS27" s="51"/>
      <c r="DT27" s="16"/>
      <c r="DW27" s="10">
        <f ca="1">IF(Table1[[#This Row],[Value of Debts]]&gt;Table1[[#This Row],[Income]],1,0)</f>
        <v>1</v>
      </c>
      <c r="DX27" s="51"/>
      <c r="DY27" s="16"/>
      <c r="EB27" s="48">
        <f t="shared" ca="1" si="43"/>
        <v>0</v>
      </c>
      <c r="EC27" s="51"/>
      <c r="ED27" s="51"/>
      <c r="EE27" s="16"/>
    </row>
    <row r="28" spans="1:135" ht="18.75">
      <c r="A28" s="1">
        <f t="shared" ca="1" si="22"/>
        <v>1</v>
      </c>
      <c r="B28" s="1" t="str">
        <f t="shared" ca="1" si="23"/>
        <v>Man</v>
      </c>
      <c r="C28" s="1">
        <f t="shared" ca="1" si="24"/>
        <v>35</v>
      </c>
      <c r="D28" s="1">
        <f t="shared" ca="1" si="25"/>
        <v>1</v>
      </c>
      <c r="E28" s="1" t="str">
        <f t="shared" ca="1" si="26"/>
        <v>Health</v>
      </c>
      <c r="F28" s="1">
        <f t="shared" ca="1" si="27"/>
        <v>5</v>
      </c>
      <c r="G28" s="1" t="str">
        <f t="shared" ca="1" si="28"/>
        <v>Other</v>
      </c>
      <c r="H28" s="1">
        <f t="shared" ca="1" si="29"/>
        <v>4</v>
      </c>
      <c r="I28" s="1">
        <f t="shared" ca="1" si="0"/>
        <v>1</v>
      </c>
      <c r="J28" s="1">
        <f t="shared" ca="1" si="30"/>
        <v>73257</v>
      </c>
      <c r="K28" s="1">
        <f t="shared" ca="1" si="31"/>
        <v>11</v>
      </c>
      <c r="L28" s="1" t="str">
        <f t="shared" ca="1" si="32"/>
        <v>Kolkata</v>
      </c>
      <c r="M28" s="1">
        <f t="shared" ca="1" si="44"/>
        <v>293028</v>
      </c>
      <c r="N28" s="1">
        <f t="shared" ca="1" si="34"/>
        <v>45293.635298551191</v>
      </c>
      <c r="O28" s="1">
        <f t="shared" ca="1" si="45"/>
        <v>22585.058716564279</v>
      </c>
      <c r="P28" s="1">
        <f t="shared" ca="1" si="36"/>
        <v>9260</v>
      </c>
      <c r="Q28" s="1">
        <f t="shared" ca="1" si="46"/>
        <v>42650.865355744652</v>
      </c>
      <c r="R28" s="1">
        <f t="shared" ca="1" si="47"/>
        <v>66763.266294010275</v>
      </c>
      <c r="S28" s="1">
        <f t="shared" ca="1" si="48"/>
        <v>382376.32501057454</v>
      </c>
      <c r="T28" s="1">
        <f t="shared" ca="1" si="49"/>
        <v>97204.500654295844</v>
      </c>
      <c r="U28" s="1">
        <f t="shared" ca="1" si="50"/>
        <v>285171.8243562787</v>
      </c>
      <c r="W28" s="10">
        <f ca="1">IF(Table1[[#This Row],[Gender]]="Man",1,0)</f>
        <v>1</v>
      </c>
      <c r="X28" s="51">
        <f ca="1">IF(Table1[[#This Row],[Gender]]="Woman",1,0)</f>
        <v>0</v>
      </c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  <c r="AJ28" s="16"/>
      <c r="AN28" s="10">
        <f t="shared" ca="1" si="1"/>
        <v>0</v>
      </c>
      <c r="AO28" s="51">
        <f t="shared" ca="1" si="2"/>
        <v>1</v>
      </c>
      <c r="AP28" s="51">
        <f t="shared" ca="1" si="3"/>
        <v>0</v>
      </c>
      <c r="AQ28" s="51">
        <f t="shared" ca="1" si="4"/>
        <v>0</v>
      </c>
      <c r="AR28" s="51">
        <f t="shared" ca="1" si="5"/>
        <v>0</v>
      </c>
      <c r="AS28" s="51">
        <f t="shared" ca="1" si="6"/>
        <v>0</v>
      </c>
      <c r="AT28" s="51"/>
      <c r="AU28" s="51"/>
      <c r="AV28" s="51"/>
      <c r="AW28" s="51"/>
      <c r="AX28" s="51"/>
      <c r="AY28" s="16"/>
      <c r="AZ28" s="51"/>
      <c r="BA28" s="20">
        <f t="shared" ca="1" si="8"/>
        <v>0</v>
      </c>
      <c r="BB28" s="21">
        <f t="shared" ca="1" si="9"/>
        <v>0</v>
      </c>
      <c r="BC28" s="21">
        <f t="shared" ca="1" si="10"/>
        <v>0</v>
      </c>
      <c r="BD28" s="21">
        <f t="shared" ca="1" si="11"/>
        <v>0</v>
      </c>
      <c r="BE28" s="21">
        <f t="shared" ca="1" si="12"/>
        <v>0</v>
      </c>
      <c r="BF28" s="21">
        <f t="shared" ca="1" si="13"/>
        <v>0</v>
      </c>
      <c r="BG28" s="21">
        <f t="shared" ca="1" si="14"/>
        <v>0</v>
      </c>
      <c r="BH28" s="21">
        <f t="shared" ca="1" si="15"/>
        <v>0</v>
      </c>
      <c r="BI28" s="21">
        <f t="shared" ca="1" si="16"/>
        <v>0</v>
      </c>
      <c r="BJ28" s="21">
        <f t="shared" ca="1" si="17"/>
        <v>0</v>
      </c>
      <c r="BK28" s="21">
        <f t="shared" ca="1" si="18"/>
        <v>1</v>
      </c>
      <c r="BL28" s="51"/>
      <c r="BM28" s="51"/>
      <c r="BN28" s="51"/>
      <c r="BO28" s="51"/>
      <c r="BP28" s="51"/>
      <c r="BQ28" s="51"/>
      <c r="BR28" s="51"/>
      <c r="BS28" s="51"/>
      <c r="BT28" s="51"/>
      <c r="BU28" s="51"/>
      <c r="BV28" s="16"/>
      <c r="BZ28" s="10">
        <f ca="1">Table1[[#This Row],[Cars Value]]/Table1[[#This Row],[Cars Owned]]</f>
        <v>22585.058716564279</v>
      </c>
      <c r="CA28" s="16"/>
      <c r="CB28" s="51"/>
      <c r="CC28" s="10">
        <f ca="1">IF(Table1[[#This Row],[Value of Debts]]&gt;$CD$3,1,0)</f>
        <v>1</v>
      </c>
      <c r="CD28" s="51"/>
      <c r="CE28" s="16"/>
      <c r="CF28" s="51"/>
      <c r="CG28" s="39">
        <f ca="1">Table1[[#This Row],[Mortgage left]]/Table1[[#This Row],[Value of House ]]</f>
        <v>0.15457101471037304</v>
      </c>
      <c r="CH28" s="51">
        <f t="shared" ca="1" si="42"/>
        <v>0</v>
      </c>
      <c r="CI28" s="51"/>
      <c r="CJ28" s="16"/>
      <c r="CL28" s="10">
        <f ca="1">IF(Table1[[#This Row],[Area]]="New Delhi",Table1[[#This Row],[Income]],0)</f>
        <v>0</v>
      </c>
      <c r="CM28" s="51">
        <f ca="1">IF(Table1[[#This Row],[Area]]="Gurgoan",Table1[[#This Row],[Income]],0)</f>
        <v>0</v>
      </c>
      <c r="CN28" s="51">
        <f ca="1">IF(Table1[[#This Row],[Area]]="Noida",Table1[[#This Row],[Income]],0)</f>
        <v>0</v>
      </c>
      <c r="CO28" s="51">
        <f ca="1">IF(Table1[[#This Row],[Area]]="Faridabad",Table1[[#This Row],[Income]],0)</f>
        <v>0</v>
      </c>
      <c r="CP28" s="51">
        <f ca="1">IF(Table1[[#This Row],[Area]]="Pune",Table1[[#This Row],[Income]],0)</f>
        <v>0</v>
      </c>
      <c r="CQ28" s="51">
        <f ca="1">IF(Table1[[#This Row],[Area]]="Mumbai",Table1[[#This Row],[Income]],0)</f>
        <v>0</v>
      </c>
      <c r="CR28" s="51">
        <f ca="1">IF(Table1[[#This Row],[Area]]="Hyderabad",Table1[[#This Row],[Income]],0)</f>
        <v>0</v>
      </c>
      <c r="CS28" s="51">
        <f ca="1">IF(Table1[[#This Row],[Area]]="Chennai",Table1[[#This Row],[Income]],0)</f>
        <v>0</v>
      </c>
      <c r="CT28" s="51">
        <f ca="1">IF(Table1[[#This Row],[Area]]="Goa",Table1[[#This Row],[Income]],0)</f>
        <v>0</v>
      </c>
      <c r="CU28" s="51">
        <f ca="1">IF(Table1[[#This Row],[Area]]="Kochi",Table1[[#This Row],[Income]],0)</f>
        <v>0</v>
      </c>
      <c r="CV28" s="51">
        <f ca="1">IF(Table1[[#This Row],[Area]]="Kolkata",Table1[[#This Row],[Income]],0)</f>
        <v>73257</v>
      </c>
      <c r="CW28" s="51"/>
      <c r="CX28" s="51"/>
      <c r="CY28" s="51"/>
      <c r="CZ28" s="51"/>
      <c r="DA28" s="51"/>
      <c r="DB28" s="51"/>
      <c r="DC28" s="51"/>
      <c r="DD28" s="51"/>
      <c r="DE28" s="51"/>
      <c r="DF28" s="51"/>
      <c r="DG28" s="16"/>
      <c r="DI28" s="10">
        <f ca="1">IF(Table1[[#This Row],[Field of Work]]="Teaching",Table1[[#This Row],[Income]],0)</f>
        <v>0</v>
      </c>
      <c r="DJ28" s="51">
        <f ca="1">IF(Table1[[#This Row],[Field of Work]]="Health",Table1[[#This Row],[Income]],0)</f>
        <v>73257</v>
      </c>
      <c r="DK28" s="51">
        <f ca="1">IF(Table1[[#This Row],[Field of Work]]="Agriculture",Table1[[#This Row],[Income]],0)</f>
        <v>0</v>
      </c>
      <c r="DL28" s="51">
        <f ca="1">IF(Table1[[#This Row],[Field of Work]]="Information Technology",Table1[[#This Row],[Income]],0)</f>
        <v>0</v>
      </c>
      <c r="DM28" s="51">
        <f ca="1">IF(Table1[[#This Row],[Field of Work]]="Construction",Table1[[#This Row],[Income]],0)</f>
        <v>0</v>
      </c>
      <c r="DN28" s="51">
        <f ca="1">IF(Table1[[#This Row],[Field of Work]]="General Work",Table1[[#This Row],[Income]],0)</f>
        <v>0</v>
      </c>
      <c r="DO28" s="51"/>
      <c r="DP28" s="51"/>
      <c r="DQ28" s="51"/>
      <c r="DR28" s="51"/>
      <c r="DS28" s="51"/>
      <c r="DT28" s="16"/>
      <c r="DW28" s="10">
        <f ca="1">IF(Table1[[#This Row],[Value of Debts]]&gt;Table1[[#This Row],[Income]],1,0)</f>
        <v>1</v>
      </c>
      <c r="DX28" s="51"/>
      <c r="DY28" s="16"/>
      <c r="EB28" s="48">
        <f t="shared" ca="1" si="43"/>
        <v>35</v>
      </c>
      <c r="EC28" s="51"/>
      <c r="ED28" s="51"/>
      <c r="EE28" s="16"/>
    </row>
    <row r="29" spans="1:135" ht="18.75">
      <c r="A29" s="1">
        <f t="shared" ca="1" si="22"/>
        <v>2</v>
      </c>
      <c r="B29" s="1" t="str">
        <f t="shared" ca="1" si="23"/>
        <v>Woman</v>
      </c>
      <c r="C29" s="1">
        <f t="shared" ca="1" si="24"/>
        <v>45</v>
      </c>
      <c r="D29" s="1">
        <f t="shared" ca="1" si="25"/>
        <v>4</v>
      </c>
      <c r="E29" s="1" t="str">
        <f t="shared" ca="1" si="26"/>
        <v>Information Technology</v>
      </c>
      <c r="F29" s="1">
        <f t="shared" ca="1" si="27"/>
        <v>5</v>
      </c>
      <c r="G29" s="1" t="str">
        <f t="shared" ca="1" si="28"/>
        <v>Other</v>
      </c>
      <c r="H29" s="1">
        <f t="shared" ca="1" si="29"/>
        <v>3</v>
      </c>
      <c r="I29" s="1">
        <f t="shared" ca="1" si="0"/>
        <v>3</v>
      </c>
      <c r="J29" s="1">
        <f t="shared" ca="1" si="30"/>
        <v>50037</v>
      </c>
      <c r="K29" s="1">
        <f t="shared" ca="1" si="31"/>
        <v>7</v>
      </c>
      <c r="L29" s="1" t="str">
        <f t="shared" ca="1" si="32"/>
        <v>Hyderabad</v>
      </c>
      <c r="M29" s="1">
        <f t="shared" ca="1" si="44"/>
        <v>150111</v>
      </c>
      <c r="N29" s="1">
        <f t="shared" ca="1" si="34"/>
        <v>5341.9624043956965</v>
      </c>
      <c r="O29" s="1">
        <f t="shared" ca="1" si="45"/>
        <v>10537.048255364552</v>
      </c>
      <c r="P29" s="1">
        <f t="shared" ca="1" si="36"/>
        <v>8523</v>
      </c>
      <c r="Q29" s="1">
        <f t="shared" ca="1" si="46"/>
        <v>22904.65873137796</v>
      </c>
      <c r="R29" s="1">
        <f t="shared" ca="1" si="47"/>
        <v>15868.533306882669</v>
      </c>
      <c r="S29" s="1">
        <f t="shared" ca="1" si="48"/>
        <v>176516.58156224721</v>
      </c>
      <c r="T29" s="1">
        <f t="shared" ca="1" si="49"/>
        <v>36769.621135773661</v>
      </c>
      <c r="U29" s="1">
        <f t="shared" ca="1" si="50"/>
        <v>139746.96042647355</v>
      </c>
      <c r="W29" s="10">
        <f ca="1">IF(Table1[[#This Row],[Gender]]="Man",1,0)</f>
        <v>0</v>
      </c>
      <c r="X29" s="51">
        <f ca="1">IF(Table1[[#This Row],[Gender]]="Woman",1,0)</f>
        <v>1</v>
      </c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51"/>
      <c r="AJ29" s="16"/>
      <c r="AN29" s="10">
        <f t="shared" ca="1" si="1"/>
        <v>0</v>
      </c>
      <c r="AO29" s="51">
        <f t="shared" ca="1" si="2"/>
        <v>0</v>
      </c>
      <c r="AP29" s="51">
        <f t="shared" ca="1" si="3"/>
        <v>0</v>
      </c>
      <c r="AQ29" s="51">
        <f t="shared" ca="1" si="4"/>
        <v>1</v>
      </c>
      <c r="AR29" s="51">
        <f t="shared" ca="1" si="5"/>
        <v>0</v>
      </c>
      <c r="AS29" s="51">
        <f t="shared" ca="1" si="6"/>
        <v>0</v>
      </c>
      <c r="AT29" s="51"/>
      <c r="AU29" s="51"/>
      <c r="AV29" s="51"/>
      <c r="AW29" s="51"/>
      <c r="AX29" s="51"/>
      <c r="AY29" s="16"/>
      <c r="AZ29" s="51"/>
      <c r="BA29" s="20">
        <f t="shared" ca="1" si="8"/>
        <v>0</v>
      </c>
      <c r="BB29" s="21">
        <f t="shared" ca="1" si="9"/>
        <v>0</v>
      </c>
      <c r="BC29" s="21">
        <f t="shared" ca="1" si="10"/>
        <v>0</v>
      </c>
      <c r="BD29" s="21">
        <f t="shared" ca="1" si="11"/>
        <v>0</v>
      </c>
      <c r="BE29" s="21">
        <f t="shared" ca="1" si="12"/>
        <v>0</v>
      </c>
      <c r="BF29" s="21">
        <f t="shared" ca="1" si="13"/>
        <v>0</v>
      </c>
      <c r="BG29" s="21">
        <f t="shared" ca="1" si="14"/>
        <v>1</v>
      </c>
      <c r="BH29" s="21">
        <f t="shared" ca="1" si="15"/>
        <v>0</v>
      </c>
      <c r="BI29" s="21">
        <f t="shared" ca="1" si="16"/>
        <v>0</v>
      </c>
      <c r="BJ29" s="21">
        <f t="shared" ca="1" si="17"/>
        <v>0</v>
      </c>
      <c r="BK29" s="21">
        <f t="shared" ca="1" si="18"/>
        <v>0</v>
      </c>
      <c r="BL29" s="51"/>
      <c r="BM29" s="51"/>
      <c r="BN29" s="51"/>
      <c r="BO29" s="51"/>
      <c r="BP29" s="51"/>
      <c r="BQ29" s="51"/>
      <c r="BR29" s="51"/>
      <c r="BS29" s="51"/>
      <c r="BT29" s="51"/>
      <c r="BU29" s="51"/>
      <c r="BV29" s="16"/>
      <c r="BZ29" s="10">
        <f ca="1">Table1[[#This Row],[Cars Value]]/Table1[[#This Row],[Cars Owned]]</f>
        <v>3512.3494184548508</v>
      </c>
      <c r="CA29" s="16"/>
      <c r="CB29" s="51"/>
      <c r="CC29" s="10">
        <f ca="1">IF(Table1[[#This Row],[Value of Debts]]&gt;$CD$3,1,0)</f>
        <v>1</v>
      </c>
      <c r="CD29" s="51"/>
      <c r="CE29" s="16"/>
      <c r="CF29" s="51"/>
      <c r="CG29" s="39">
        <f ca="1">Table1[[#This Row],[Mortgage left]]/Table1[[#This Row],[Value of House ]]</f>
        <v>3.5586748502079768E-2</v>
      </c>
      <c r="CH29" s="51">
        <f t="shared" ca="1" si="42"/>
        <v>0</v>
      </c>
      <c r="CI29" s="51"/>
      <c r="CJ29" s="16"/>
      <c r="CL29" s="10">
        <f ca="1">IF(Table1[[#This Row],[Area]]="New Delhi",Table1[[#This Row],[Income]],0)</f>
        <v>0</v>
      </c>
      <c r="CM29" s="51">
        <f ca="1">IF(Table1[[#This Row],[Area]]="Gurgoan",Table1[[#This Row],[Income]],0)</f>
        <v>0</v>
      </c>
      <c r="CN29" s="51">
        <f ca="1">IF(Table1[[#This Row],[Area]]="Noida",Table1[[#This Row],[Income]],0)</f>
        <v>0</v>
      </c>
      <c r="CO29" s="51">
        <f ca="1">IF(Table1[[#This Row],[Area]]="Faridabad",Table1[[#This Row],[Income]],0)</f>
        <v>0</v>
      </c>
      <c r="CP29" s="51">
        <f ca="1">IF(Table1[[#This Row],[Area]]="Pune",Table1[[#This Row],[Income]],0)</f>
        <v>0</v>
      </c>
      <c r="CQ29" s="51">
        <f ca="1">IF(Table1[[#This Row],[Area]]="Mumbai",Table1[[#This Row],[Income]],0)</f>
        <v>0</v>
      </c>
      <c r="CR29" s="51">
        <f ca="1">IF(Table1[[#This Row],[Area]]="Hyderabad",Table1[[#This Row],[Income]],0)</f>
        <v>50037</v>
      </c>
      <c r="CS29" s="51">
        <f ca="1">IF(Table1[[#This Row],[Area]]="Chennai",Table1[[#This Row],[Income]],0)</f>
        <v>0</v>
      </c>
      <c r="CT29" s="51">
        <f ca="1">IF(Table1[[#This Row],[Area]]="Goa",Table1[[#This Row],[Income]],0)</f>
        <v>0</v>
      </c>
      <c r="CU29" s="51">
        <f ca="1">IF(Table1[[#This Row],[Area]]="Kochi",Table1[[#This Row],[Income]],0)</f>
        <v>0</v>
      </c>
      <c r="CV29" s="51">
        <f ca="1">IF(Table1[[#This Row],[Area]]="Kolkata",Table1[[#This Row],[Income]],0)</f>
        <v>0</v>
      </c>
      <c r="CW29" s="51"/>
      <c r="CX29" s="51"/>
      <c r="CY29" s="51"/>
      <c r="CZ29" s="51"/>
      <c r="DA29" s="51"/>
      <c r="DB29" s="51"/>
      <c r="DC29" s="51"/>
      <c r="DD29" s="51"/>
      <c r="DE29" s="51"/>
      <c r="DF29" s="51"/>
      <c r="DG29" s="16"/>
      <c r="DI29" s="10">
        <f ca="1">IF(Table1[[#This Row],[Field of Work]]="Teaching",Table1[[#This Row],[Income]],0)</f>
        <v>0</v>
      </c>
      <c r="DJ29" s="51">
        <f ca="1">IF(Table1[[#This Row],[Field of Work]]="Health",Table1[[#This Row],[Income]],0)</f>
        <v>0</v>
      </c>
      <c r="DK29" s="51">
        <f ca="1">IF(Table1[[#This Row],[Field of Work]]="Agriculture",Table1[[#This Row],[Income]],0)</f>
        <v>0</v>
      </c>
      <c r="DL29" s="51">
        <f ca="1">IF(Table1[[#This Row],[Field of Work]]="Information Technology",Table1[[#This Row],[Income]],0)</f>
        <v>50037</v>
      </c>
      <c r="DM29" s="51">
        <f ca="1">IF(Table1[[#This Row],[Field of Work]]="Construction",Table1[[#This Row],[Income]],0)</f>
        <v>0</v>
      </c>
      <c r="DN29" s="51">
        <f ca="1">IF(Table1[[#This Row],[Field of Work]]="General Work",Table1[[#This Row],[Income]],0)</f>
        <v>0</v>
      </c>
      <c r="DO29" s="51"/>
      <c r="DP29" s="51"/>
      <c r="DQ29" s="51"/>
      <c r="DR29" s="51"/>
      <c r="DS29" s="51"/>
      <c r="DT29" s="16"/>
      <c r="DW29" s="10">
        <f ca="1">IF(Table1[[#This Row],[Value of Debts]]&gt;Table1[[#This Row],[Income]],1,0)</f>
        <v>0</v>
      </c>
      <c r="DX29" s="51"/>
      <c r="DY29" s="16"/>
      <c r="EB29" s="48">
        <f t="shared" ca="1" si="43"/>
        <v>45</v>
      </c>
      <c r="EC29" s="51"/>
      <c r="ED29" s="51"/>
      <c r="EE29" s="16"/>
    </row>
    <row r="30" spans="1:135" ht="18.75">
      <c r="A30" s="1">
        <f t="shared" ca="1" si="22"/>
        <v>1</v>
      </c>
      <c r="B30" s="1" t="str">
        <f t="shared" ca="1" si="23"/>
        <v>Man</v>
      </c>
      <c r="C30" s="1">
        <f t="shared" ca="1" si="24"/>
        <v>25</v>
      </c>
      <c r="D30" s="1">
        <f t="shared" ca="1" si="25"/>
        <v>3</v>
      </c>
      <c r="E30" s="1" t="str">
        <f t="shared" ca="1" si="26"/>
        <v>Teaching</v>
      </c>
      <c r="F30" s="1">
        <f t="shared" ca="1" si="27"/>
        <v>3</v>
      </c>
      <c r="G30" s="1" t="str">
        <f t="shared" ca="1" si="28"/>
        <v>University</v>
      </c>
      <c r="H30" s="1">
        <f t="shared" ca="1" si="29"/>
        <v>0</v>
      </c>
      <c r="I30" s="1">
        <f t="shared" ca="1" si="0"/>
        <v>3</v>
      </c>
      <c r="J30" s="1">
        <f t="shared" ca="1" si="30"/>
        <v>69973</v>
      </c>
      <c r="K30" s="1">
        <f t="shared" ca="1" si="31"/>
        <v>2</v>
      </c>
      <c r="L30" s="1" t="str">
        <f t="shared" ca="1" si="32"/>
        <v>Gurgoan</v>
      </c>
      <c r="M30" s="1">
        <f t="shared" ca="1" si="44"/>
        <v>279892</v>
      </c>
      <c r="N30" s="1">
        <f t="shared" ca="1" si="34"/>
        <v>231056.89498122621</v>
      </c>
      <c r="O30" s="1">
        <f t="shared" ca="1" si="45"/>
        <v>7325.6243930636774</v>
      </c>
      <c r="P30" s="1">
        <f t="shared" ca="1" si="36"/>
        <v>549</v>
      </c>
      <c r="Q30" s="1">
        <f t="shared" ca="1" si="46"/>
        <v>87475.119350865396</v>
      </c>
      <c r="R30" s="1">
        <f t="shared" ca="1" si="47"/>
        <v>75012.409446119491</v>
      </c>
      <c r="S30" s="1">
        <f t="shared" ca="1" si="48"/>
        <v>362230.03383918316</v>
      </c>
      <c r="T30" s="1">
        <f t="shared" ca="1" si="49"/>
        <v>319081.01433209161</v>
      </c>
      <c r="U30" s="1">
        <f t="shared" ca="1" si="50"/>
        <v>43149.019507091551</v>
      </c>
      <c r="W30" s="10">
        <f ca="1">IF(Table1[[#This Row],[Gender]]="Man",1,0)</f>
        <v>1</v>
      </c>
      <c r="X30" s="51">
        <f ca="1">IF(Table1[[#This Row],[Gender]]="Woman",1,0)</f>
        <v>0</v>
      </c>
      <c r="Y30" s="51"/>
      <c r="Z30" s="51"/>
      <c r="AA30" s="51"/>
      <c r="AB30" s="51"/>
      <c r="AC30" s="51"/>
      <c r="AD30" s="51"/>
      <c r="AE30" s="51"/>
      <c r="AF30" s="51"/>
      <c r="AG30" s="51"/>
      <c r="AH30" s="51"/>
      <c r="AI30" s="51"/>
      <c r="AJ30" s="16"/>
      <c r="AN30" s="10">
        <f t="shared" ca="1" si="1"/>
        <v>1</v>
      </c>
      <c r="AO30" s="51">
        <f t="shared" ca="1" si="2"/>
        <v>0</v>
      </c>
      <c r="AP30" s="51">
        <f t="shared" ca="1" si="3"/>
        <v>0</v>
      </c>
      <c r="AQ30" s="51">
        <f t="shared" ca="1" si="4"/>
        <v>0</v>
      </c>
      <c r="AR30" s="51">
        <f t="shared" ca="1" si="5"/>
        <v>0</v>
      </c>
      <c r="AS30" s="51">
        <f t="shared" ca="1" si="6"/>
        <v>0</v>
      </c>
      <c r="AT30" s="51"/>
      <c r="AU30" s="51"/>
      <c r="AV30" s="51"/>
      <c r="AW30" s="51"/>
      <c r="AX30" s="51"/>
      <c r="AY30" s="16"/>
      <c r="AZ30" s="51"/>
      <c r="BA30" s="20">
        <f t="shared" ca="1" si="8"/>
        <v>0</v>
      </c>
      <c r="BB30" s="21">
        <f t="shared" ca="1" si="9"/>
        <v>1</v>
      </c>
      <c r="BC30" s="21">
        <f t="shared" ca="1" si="10"/>
        <v>0</v>
      </c>
      <c r="BD30" s="21">
        <f t="shared" ca="1" si="11"/>
        <v>0</v>
      </c>
      <c r="BE30" s="21">
        <f t="shared" ca="1" si="12"/>
        <v>0</v>
      </c>
      <c r="BF30" s="21">
        <f t="shared" ca="1" si="13"/>
        <v>0</v>
      </c>
      <c r="BG30" s="21">
        <f t="shared" ca="1" si="14"/>
        <v>0</v>
      </c>
      <c r="BH30" s="21">
        <f t="shared" ca="1" si="15"/>
        <v>0</v>
      </c>
      <c r="BI30" s="21">
        <f t="shared" ca="1" si="16"/>
        <v>0</v>
      </c>
      <c r="BJ30" s="21">
        <f t="shared" ca="1" si="17"/>
        <v>0</v>
      </c>
      <c r="BK30" s="21">
        <f t="shared" ca="1" si="18"/>
        <v>0</v>
      </c>
      <c r="BL30" s="51"/>
      <c r="BM30" s="51"/>
      <c r="BN30" s="51"/>
      <c r="BO30" s="51"/>
      <c r="BP30" s="51"/>
      <c r="BQ30" s="51"/>
      <c r="BR30" s="51"/>
      <c r="BS30" s="51"/>
      <c r="BT30" s="51"/>
      <c r="BU30" s="51"/>
      <c r="BV30" s="16"/>
      <c r="BZ30" s="10">
        <f ca="1">Table1[[#This Row],[Cars Value]]/Table1[[#This Row],[Cars Owned]]</f>
        <v>2441.8747976878926</v>
      </c>
      <c r="CA30" s="16"/>
      <c r="CB30" s="51"/>
      <c r="CC30" s="10">
        <f ca="1">IF(Table1[[#This Row],[Value of Debts]]&gt;$CD$3,1,0)</f>
        <v>1</v>
      </c>
      <c r="CD30" s="51"/>
      <c r="CE30" s="16"/>
      <c r="CF30" s="51"/>
      <c r="CG30" s="39">
        <f ca="1">Table1[[#This Row],[Mortgage left]]/Table1[[#This Row],[Value of House ]]</f>
        <v>0.82552161184037487</v>
      </c>
      <c r="CH30" s="51">
        <f t="shared" ca="1" si="42"/>
        <v>1</v>
      </c>
      <c r="CI30" s="51"/>
      <c r="CJ30" s="16"/>
      <c r="CL30" s="10">
        <f ca="1">IF(Table1[[#This Row],[Area]]="New Delhi",Table1[[#This Row],[Income]],0)</f>
        <v>0</v>
      </c>
      <c r="CM30" s="51">
        <f ca="1">IF(Table1[[#This Row],[Area]]="Gurgoan",Table1[[#This Row],[Income]],0)</f>
        <v>69973</v>
      </c>
      <c r="CN30" s="51">
        <f ca="1">IF(Table1[[#This Row],[Area]]="Noida",Table1[[#This Row],[Income]],0)</f>
        <v>0</v>
      </c>
      <c r="CO30" s="51">
        <f ca="1">IF(Table1[[#This Row],[Area]]="Faridabad",Table1[[#This Row],[Income]],0)</f>
        <v>0</v>
      </c>
      <c r="CP30" s="51">
        <f ca="1">IF(Table1[[#This Row],[Area]]="Pune",Table1[[#This Row],[Income]],0)</f>
        <v>0</v>
      </c>
      <c r="CQ30" s="51">
        <f ca="1">IF(Table1[[#This Row],[Area]]="Mumbai",Table1[[#This Row],[Income]],0)</f>
        <v>0</v>
      </c>
      <c r="CR30" s="51">
        <f ca="1">IF(Table1[[#This Row],[Area]]="Hyderabad",Table1[[#This Row],[Income]],0)</f>
        <v>0</v>
      </c>
      <c r="CS30" s="51">
        <f ca="1">IF(Table1[[#This Row],[Area]]="Chennai",Table1[[#This Row],[Income]],0)</f>
        <v>0</v>
      </c>
      <c r="CT30" s="51">
        <f ca="1">IF(Table1[[#This Row],[Area]]="Goa",Table1[[#This Row],[Income]],0)</f>
        <v>0</v>
      </c>
      <c r="CU30" s="51">
        <f ca="1">IF(Table1[[#This Row],[Area]]="Kochi",Table1[[#This Row],[Income]],0)</f>
        <v>0</v>
      </c>
      <c r="CV30" s="51">
        <f ca="1">IF(Table1[[#This Row],[Area]]="Kolkata",Table1[[#This Row],[Income]],0)</f>
        <v>0</v>
      </c>
      <c r="CW30" s="51"/>
      <c r="CX30" s="51"/>
      <c r="CY30" s="51"/>
      <c r="CZ30" s="51"/>
      <c r="DA30" s="51"/>
      <c r="DB30" s="51"/>
      <c r="DC30" s="51"/>
      <c r="DD30" s="51"/>
      <c r="DE30" s="51"/>
      <c r="DF30" s="51"/>
      <c r="DG30" s="16"/>
      <c r="DI30" s="10">
        <f ca="1">IF(Table1[[#This Row],[Field of Work]]="Teaching",Table1[[#This Row],[Income]],0)</f>
        <v>69973</v>
      </c>
      <c r="DJ30" s="51">
        <f ca="1">IF(Table1[[#This Row],[Field of Work]]="Health",Table1[[#This Row],[Income]],0)</f>
        <v>0</v>
      </c>
      <c r="DK30" s="51">
        <f ca="1">IF(Table1[[#This Row],[Field of Work]]="Agriculture",Table1[[#This Row],[Income]],0)</f>
        <v>0</v>
      </c>
      <c r="DL30" s="51">
        <f ca="1">IF(Table1[[#This Row],[Field of Work]]="Information Technology",Table1[[#This Row],[Income]],0)</f>
        <v>0</v>
      </c>
      <c r="DM30" s="51">
        <f ca="1">IF(Table1[[#This Row],[Field of Work]]="Construction",Table1[[#This Row],[Income]],0)</f>
        <v>0</v>
      </c>
      <c r="DN30" s="51">
        <f ca="1">IF(Table1[[#This Row],[Field of Work]]="General Work",Table1[[#This Row],[Income]],0)</f>
        <v>0</v>
      </c>
      <c r="DO30" s="51"/>
      <c r="DP30" s="51"/>
      <c r="DQ30" s="51"/>
      <c r="DR30" s="51"/>
      <c r="DS30" s="51"/>
      <c r="DT30" s="16"/>
      <c r="DW30" s="10">
        <f ca="1">IF(Table1[[#This Row],[Value of Debts]]&gt;Table1[[#This Row],[Income]],1,0)</f>
        <v>1</v>
      </c>
      <c r="DX30" s="51"/>
      <c r="DY30" s="16"/>
      <c r="EB30" s="48">
        <f t="shared" ca="1" si="43"/>
        <v>0</v>
      </c>
      <c r="EC30" s="51"/>
      <c r="ED30" s="51"/>
      <c r="EE30" s="16"/>
    </row>
    <row r="31" spans="1:135" ht="18.75">
      <c r="A31" s="1">
        <f t="shared" ca="1" si="22"/>
        <v>2</v>
      </c>
      <c r="B31" s="1" t="str">
        <f t="shared" ca="1" si="23"/>
        <v>Woman</v>
      </c>
      <c r="C31" s="1">
        <f t="shared" ca="1" si="24"/>
        <v>25</v>
      </c>
      <c r="D31" s="1">
        <f t="shared" ca="1" si="25"/>
        <v>4</v>
      </c>
      <c r="E31" s="1" t="str">
        <f t="shared" ca="1" si="26"/>
        <v>Information Technology</v>
      </c>
      <c r="F31" s="1">
        <f t="shared" ca="1" si="27"/>
        <v>5</v>
      </c>
      <c r="G31" s="1" t="str">
        <f t="shared" ca="1" si="28"/>
        <v>Other</v>
      </c>
      <c r="H31" s="1">
        <f t="shared" ca="1" si="29"/>
        <v>0</v>
      </c>
      <c r="I31" s="1">
        <f t="shared" ca="1" si="0"/>
        <v>1</v>
      </c>
      <c r="J31" s="1">
        <f t="shared" ca="1" si="30"/>
        <v>82914</v>
      </c>
      <c r="K31" s="1">
        <f t="shared" ca="1" si="31"/>
        <v>6</v>
      </c>
      <c r="L31" s="1" t="str">
        <f t="shared" ca="1" si="32"/>
        <v>Mumbai</v>
      </c>
      <c r="M31" s="1">
        <f t="shared" ca="1" si="44"/>
        <v>248742</v>
      </c>
      <c r="N31" s="1">
        <f t="shared" ca="1" si="34"/>
        <v>28639.141585283884</v>
      </c>
      <c r="O31" s="1">
        <f t="shared" ca="1" si="45"/>
        <v>6554.1144183382266</v>
      </c>
      <c r="P31" s="1">
        <f t="shared" ca="1" si="36"/>
        <v>2091</v>
      </c>
      <c r="Q31" s="1">
        <f t="shared" ca="1" si="46"/>
        <v>163358.47584003618</v>
      </c>
      <c r="R31" s="1">
        <f t="shared" ca="1" si="47"/>
        <v>47457.941504592207</v>
      </c>
      <c r="S31" s="1">
        <f t="shared" ca="1" si="48"/>
        <v>302754.05592293042</v>
      </c>
      <c r="T31" s="1">
        <f t="shared" ca="1" si="49"/>
        <v>194088.61742532006</v>
      </c>
      <c r="U31" s="1">
        <f t="shared" ca="1" si="50"/>
        <v>108665.43849761036</v>
      </c>
      <c r="W31" s="10">
        <f ca="1">IF(Table1[[#This Row],[Gender]]="Man",1,0)</f>
        <v>0</v>
      </c>
      <c r="X31" s="51">
        <f ca="1">IF(Table1[[#This Row],[Gender]]="Woman",1,0)</f>
        <v>1</v>
      </c>
      <c r="Y31" s="51"/>
      <c r="Z31" s="51"/>
      <c r="AA31" s="51"/>
      <c r="AB31" s="51"/>
      <c r="AC31" s="51"/>
      <c r="AD31" s="51"/>
      <c r="AE31" s="51"/>
      <c r="AF31" s="51"/>
      <c r="AG31" s="51"/>
      <c r="AH31" s="51"/>
      <c r="AI31" s="51"/>
      <c r="AJ31" s="16"/>
      <c r="AN31" s="10">
        <f t="shared" ca="1" si="1"/>
        <v>0</v>
      </c>
      <c r="AO31" s="51">
        <f t="shared" ca="1" si="2"/>
        <v>0</v>
      </c>
      <c r="AP31" s="51">
        <f t="shared" ca="1" si="3"/>
        <v>0</v>
      </c>
      <c r="AQ31" s="51">
        <f t="shared" ca="1" si="4"/>
        <v>1</v>
      </c>
      <c r="AR31" s="51">
        <f t="shared" ca="1" si="5"/>
        <v>0</v>
      </c>
      <c r="AS31" s="51">
        <f t="shared" ca="1" si="6"/>
        <v>0</v>
      </c>
      <c r="AT31" s="51"/>
      <c r="AU31" s="51"/>
      <c r="AV31" s="51"/>
      <c r="AW31" s="51"/>
      <c r="AX31" s="51"/>
      <c r="AY31" s="16"/>
      <c r="AZ31" s="51"/>
      <c r="BA31" s="20">
        <f t="shared" ca="1" si="8"/>
        <v>0</v>
      </c>
      <c r="BB31" s="21">
        <f t="shared" ca="1" si="9"/>
        <v>0</v>
      </c>
      <c r="BC31" s="21">
        <f t="shared" ca="1" si="10"/>
        <v>0</v>
      </c>
      <c r="BD31" s="21">
        <f t="shared" ca="1" si="11"/>
        <v>0</v>
      </c>
      <c r="BE31" s="21">
        <f t="shared" ca="1" si="12"/>
        <v>0</v>
      </c>
      <c r="BF31" s="21">
        <f t="shared" ca="1" si="13"/>
        <v>1</v>
      </c>
      <c r="BG31" s="21">
        <f t="shared" ca="1" si="14"/>
        <v>0</v>
      </c>
      <c r="BH31" s="21">
        <f t="shared" ca="1" si="15"/>
        <v>0</v>
      </c>
      <c r="BI31" s="21">
        <f t="shared" ca="1" si="16"/>
        <v>0</v>
      </c>
      <c r="BJ31" s="21">
        <f t="shared" ca="1" si="17"/>
        <v>0</v>
      </c>
      <c r="BK31" s="21">
        <f t="shared" ca="1" si="18"/>
        <v>0</v>
      </c>
      <c r="BL31" s="51"/>
      <c r="BM31" s="51"/>
      <c r="BN31" s="51"/>
      <c r="BO31" s="51"/>
      <c r="BP31" s="51"/>
      <c r="BQ31" s="51"/>
      <c r="BR31" s="51"/>
      <c r="BS31" s="51"/>
      <c r="BT31" s="51"/>
      <c r="BU31" s="51"/>
      <c r="BV31" s="16"/>
      <c r="BZ31" s="10">
        <f ca="1">Table1[[#This Row],[Cars Value]]/Table1[[#This Row],[Cars Owned]]</f>
        <v>6554.1144183382266</v>
      </c>
      <c r="CA31" s="16"/>
      <c r="CB31" s="51"/>
      <c r="CC31" s="10">
        <f ca="1">IF(Table1[[#This Row],[Value of Debts]]&gt;$CD$3,1,0)</f>
        <v>1</v>
      </c>
      <c r="CD31" s="51"/>
      <c r="CE31" s="16"/>
      <c r="CF31" s="51"/>
      <c r="CG31" s="39">
        <f ca="1">Table1[[#This Row],[Mortgage left]]/Table1[[#This Row],[Value of House ]]</f>
        <v>0.1151359303426196</v>
      </c>
      <c r="CH31" s="51">
        <f t="shared" ca="1" si="42"/>
        <v>0</v>
      </c>
      <c r="CI31" s="51"/>
      <c r="CJ31" s="16"/>
      <c r="CL31" s="10">
        <f ca="1">IF(Table1[[#This Row],[Area]]="New Delhi",Table1[[#This Row],[Income]],0)</f>
        <v>0</v>
      </c>
      <c r="CM31" s="51">
        <f ca="1">IF(Table1[[#This Row],[Area]]="Gurgoan",Table1[[#This Row],[Income]],0)</f>
        <v>0</v>
      </c>
      <c r="CN31" s="51">
        <f ca="1">IF(Table1[[#This Row],[Area]]="Noida",Table1[[#This Row],[Income]],0)</f>
        <v>0</v>
      </c>
      <c r="CO31" s="51">
        <f ca="1">IF(Table1[[#This Row],[Area]]="Faridabad",Table1[[#This Row],[Income]],0)</f>
        <v>0</v>
      </c>
      <c r="CP31" s="51">
        <f ca="1">IF(Table1[[#This Row],[Area]]="Pune",Table1[[#This Row],[Income]],0)</f>
        <v>0</v>
      </c>
      <c r="CQ31" s="51">
        <f ca="1">IF(Table1[[#This Row],[Area]]="Mumbai",Table1[[#This Row],[Income]],0)</f>
        <v>82914</v>
      </c>
      <c r="CR31" s="51">
        <f ca="1">IF(Table1[[#This Row],[Area]]="Hyderabad",Table1[[#This Row],[Income]],0)</f>
        <v>0</v>
      </c>
      <c r="CS31" s="51">
        <f ca="1">IF(Table1[[#This Row],[Area]]="Chennai",Table1[[#This Row],[Income]],0)</f>
        <v>0</v>
      </c>
      <c r="CT31" s="51">
        <f ca="1">IF(Table1[[#This Row],[Area]]="Goa",Table1[[#This Row],[Income]],0)</f>
        <v>0</v>
      </c>
      <c r="CU31" s="51">
        <f ca="1">IF(Table1[[#This Row],[Area]]="Kochi",Table1[[#This Row],[Income]],0)</f>
        <v>0</v>
      </c>
      <c r="CV31" s="51">
        <f ca="1">IF(Table1[[#This Row],[Area]]="Kolkata",Table1[[#This Row],[Income]],0)</f>
        <v>0</v>
      </c>
      <c r="CW31" s="51"/>
      <c r="CX31" s="51"/>
      <c r="CY31" s="51"/>
      <c r="CZ31" s="51"/>
      <c r="DA31" s="51"/>
      <c r="DB31" s="51"/>
      <c r="DC31" s="51"/>
      <c r="DD31" s="51"/>
      <c r="DE31" s="51"/>
      <c r="DF31" s="51"/>
      <c r="DG31" s="16"/>
      <c r="DI31" s="10">
        <f ca="1">IF(Table1[[#This Row],[Field of Work]]="Teaching",Table1[[#This Row],[Income]],0)</f>
        <v>0</v>
      </c>
      <c r="DJ31" s="51">
        <f ca="1">IF(Table1[[#This Row],[Field of Work]]="Health",Table1[[#This Row],[Income]],0)</f>
        <v>0</v>
      </c>
      <c r="DK31" s="51">
        <f ca="1">IF(Table1[[#This Row],[Field of Work]]="Agriculture",Table1[[#This Row],[Income]],0)</f>
        <v>0</v>
      </c>
      <c r="DL31" s="51">
        <f ca="1">IF(Table1[[#This Row],[Field of Work]]="Information Technology",Table1[[#This Row],[Income]],0)</f>
        <v>82914</v>
      </c>
      <c r="DM31" s="51">
        <f ca="1">IF(Table1[[#This Row],[Field of Work]]="Construction",Table1[[#This Row],[Income]],0)</f>
        <v>0</v>
      </c>
      <c r="DN31" s="51">
        <f ca="1">IF(Table1[[#This Row],[Field of Work]]="General Work",Table1[[#This Row],[Income]],0)</f>
        <v>0</v>
      </c>
      <c r="DO31" s="51"/>
      <c r="DP31" s="51"/>
      <c r="DQ31" s="51"/>
      <c r="DR31" s="51"/>
      <c r="DS31" s="51"/>
      <c r="DT31" s="16"/>
      <c r="DW31" s="10">
        <f ca="1">IF(Table1[[#This Row],[Value of Debts]]&gt;Table1[[#This Row],[Income]],1,0)</f>
        <v>1</v>
      </c>
      <c r="DX31" s="51"/>
      <c r="DY31" s="16"/>
      <c r="EB31" s="48">
        <f t="shared" ca="1" si="43"/>
        <v>25</v>
      </c>
      <c r="EC31" s="51"/>
      <c r="ED31" s="51"/>
      <c r="EE31" s="16"/>
    </row>
    <row r="32" spans="1:135" ht="18.75">
      <c r="A32" s="1">
        <f t="shared" ca="1" si="22"/>
        <v>2</v>
      </c>
      <c r="B32" s="1" t="str">
        <f t="shared" ca="1" si="23"/>
        <v>Woman</v>
      </c>
      <c r="C32" s="1">
        <f t="shared" ca="1" si="24"/>
        <v>37</v>
      </c>
      <c r="D32" s="1">
        <f t="shared" ca="1" si="25"/>
        <v>2</v>
      </c>
      <c r="E32" s="1" t="str">
        <f t="shared" ca="1" si="26"/>
        <v>Construction</v>
      </c>
      <c r="F32" s="1">
        <f t="shared" ca="1" si="27"/>
        <v>5</v>
      </c>
      <c r="G32" s="1" t="str">
        <f t="shared" ca="1" si="28"/>
        <v>Other</v>
      </c>
      <c r="H32" s="1">
        <f t="shared" ca="1" si="29"/>
        <v>3</v>
      </c>
      <c r="I32" s="1">
        <f t="shared" ca="1" si="0"/>
        <v>2</v>
      </c>
      <c r="J32" s="1">
        <f t="shared" ca="1" si="30"/>
        <v>84944</v>
      </c>
      <c r="K32" s="1">
        <f t="shared" ca="1" si="31"/>
        <v>1</v>
      </c>
      <c r="L32" s="1" t="str">
        <f t="shared" ca="1" si="32"/>
        <v>New Delhi</v>
      </c>
      <c r="M32" s="1">
        <f t="shared" ca="1" si="44"/>
        <v>339776</v>
      </c>
      <c r="N32" s="1">
        <f t="shared" ca="1" si="34"/>
        <v>143937.67535970375</v>
      </c>
      <c r="O32" s="1">
        <f t="shared" ca="1" si="45"/>
        <v>92541.327915867019</v>
      </c>
      <c r="P32" s="1">
        <f t="shared" ca="1" si="36"/>
        <v>78219</v>
      </c>
      <c r="Q32" s="1">
        <f t="shared" ca="1" si="46"/>
        <v>102122.58268396242</v>
      </c>
      <c r="R32" s="1">
        <f t="shared" ca="1" si="47"/>
        <v>77253.599595387801</v>
      </c>
      <c r="S32" s="1">
        <f t="shared" ca="1" si="48"/>
        <v>509570.92751125485</v>
      </c>
      <c r="T32" s="1">
        <f t="shared" ca="1" si="49"/>
        <v>324279.25804366614</v>
      </c>
      <c r="U32" s="1">
        <f t="shared" ca="1" si="50"/>
        <v>185291.66946758871</v>
      </c>
      <c r="W32" s="10">
        <f ca="1">IF(Table1[[#This Row],[Gender]]="Man",1,0)</f>
        <v>0</v>
      </c>
      <c r="X32" s="51">
        <f ca="1">IF(Table1[[#This Row],[Gender]]="Woman",1,0)</f>
        <v>1</v>
      </c>
      <c r="Y32" s="51"/>
      <c r="Z32" s="51"/>
      <c r="AA32" s="51"/>
      <c r="AB32" s="51"/>
      <c r="AC32" s="51"/>
      <c r="AD32" s="51"/>
      <c r="AE32" s="51"/>
      <c r="AF32" s="51"/>
      <c r="AG32" s="51"/>
      <c r="AH32" s="51"/>
      <c r="AI32" s="51"/>
      <c r="AJ32" s="16"/>
      <c r="AN32" s="10">
        <f t="shared" ca="1" si="1"/>
        <v>0</v>
      </c>
      <c r="AO32" s="51">
        <f t="shared" ca="1" si="2"/>
        <v>0</v>
      </c>
      <c r="AP32" s="51">
        <f t="shared" ca="1" si="3"/>
        <v>0</v>
      </c>
      <c r="AQ32" s="51">
        <f t="shared" ca="1" si="4"/>
        <v>0</v>
      </c>
      <c r="AR32" s="51">
        <f t="shared" ca="1" si="5"/>
        <v>1</v>
      </c>
      <c r="AS32" s="51">
        <f t="shared" ca="1" si="6"/>
        <v>0</v>
      </c>
      <c r="AT32" s="51"/>
      <c r="AU32" s="51"/>
      <c r="AV32" s="51"/>
      <c r="AW32" s="51"/>
      <c r="AX32" s="51"/>
      <c r="AY32" s="16"/>
      <c r="AZ32" s="51"/>
      <c r="BA32" s="20">
        <f t="shared" ca="1" si="8"/>
        <v>1</v>
      </c>
      <c r="BB32" s="21">
        <f t="shared" ca="1" si="9"/>
        <v>0</v>
      </c>
      <c r="BC32" s="21">
        <f t="shared" ca="1" si="10"/>
        <v>0</v>
      </c>
      <c r="BD32" s="21">
        <f t="shared" ca="1" si="11"/>
        <v>0</v>
      </c>
      <c r="BE32" s="21">
        <f t="shared" ca="1" si="12"/>
        <v>0</v>
      </c>
      <c r="BF32" s="21">
        <f t="shared" ca="1" si="13"/>
        <v>0</v>
      </c>
      <c r="BG32" s="21">
        <f t="shared" ca="1" si="14"/>
        <v>0</v>
      </c>
      <c r="BH32" s="21">
        <f t="shared" ca="1" si="15"/>
        <v>0</v>
      </c>
      <c r="BI32" s="21">
        <f t="shared" ca="1" si="16"/>
        <v>0</v>
      </c>
      <c r="BJ32" s="21">
        <f t="shared" ca="1" si="17"/>
        <v>0</v>
      </c>
      <c r="BK32" s="21">
        <f t="shared" ca="1" si="18"/>
        <v>0</v>
      </c>
      <c r="BL32" s="51"/>
      <c r="BM32" s="51"/>
      <c r="BN32" s="51"/>
      <c r="BO32" s="51"/>
      <c r="BP32" s="51"/>
      <c r="BQ32" s="51"/>
      <c r="BR32" s="51"/>
      <c r="BS32" s="51"/>
      <c r="BT32" s="51"/>
      <c r="BU32" s="51"/>
      <c r="BV32" s="16"/>
      <c r="BZ32" s="10">
        <f ca="1">Table1[[#This Row],[Cars Value]]/Table1[[#This Row],[Cars Owned]]</f>
        <v>46270.66395793351</v>
      </c>
      <c r="CA32" s="16"/>
      <c r="CB32" s="51"/>
      <c r="CC32" s="10">
        <f ca="1">IF(Table1[[#This Row],[Value of Debts]]&gt;$CD$3,1,0)</f>
        <v>1</v>
      </c>
      <c r="CD32" s="51"/>
      <c r="CE32" s="16"/>
      <c r="CF32" s="51"/>
      <c r="CG32" s="39">
        <f ca="1">Table1[[#This Row],[Mortgage left]]/Table1[[#This Row],[Value of House ]]</f>
        <v>0.42362519824738576</v>
      </c>
      <c r="CH32" s="51">
        <f t="shared" ca="1" si="42"/>
        <v>1</v>
      </c>
      <c r="CI32" s="51"/>
      <c r="CJ32" s="16"/>
      <c r="CL32" s="10">
        <f ca="1">IF(Table1[[#This Row],[Area]]="New Delhi",Table1[[#This Row],[Income]],0)</f>
        <v>84944</v>
      </c>
      <c r="CM32" s="51">
        <f ca="1">IF(Table1[[#This Row],[Area]]="Gurgoan",Table1[[#This Row],[Income]],0)</f>
        <v>0</v>
      </c>
      <c r="CN32" s="51">
        <f ca="1">IF(Table1[[#This Row],[Area]]="Noida",Table1[[#This Row],[Income]],0)</f>
        <v>0</v>
      </c>
      <c r="CO32" s="51">
        <f ca="1">IF(Table1[[#This Row],[Area]]="Faridabad",Table1[[#This Row],[Income]],0)</f>
        <v>0</v>
      </c>
      <c r="CP32" s="51">
        <f ca="1">IF(Table1[[#This Row],[Area]]="Pune",Table1[[#This Row],[Income]],0)</f>
        <v>0</v>
      </c>
      <c r="CQ32" s="51">
        <f ca="1">IF(Table1[[#This Row],[Area]]="Mumbai",Table1[[#This Row],[Income]],0)</f>
        <v>0</v>
      </c>
      <c r="CR32" s="51">
        <f ca="1">IF(Table1[[#This Row],[Area]]="Hyderabad",Table1[[#This Row],[Income]],0)</f>
        <v>0</v>
      </c>
      <c r="CS32" s="51">
        <f ca="1">IF(Table1[[#This Row],[Area]]="Chennai",Table1[[#This Row],[Income]],0)</f>
        <v>0</v>
      </c>
      <c r="CT32" s="51">
        <f ca="1">IF(Table1[[#This Row],[Area]]="Goa",Table1[[#This Row],[Income]],0)</f>
        <v>0</v>
      </c>
      <c r="CU32" s="51">
        <f ca="1">IF(Table1[[#This Row],[Area]]="Kochi",Table1[[#This Row],[Income]],0)</f>
        <v>0</v>
      </c>
      <c r="CV32" s="51">
        <f ca="1">IF(Table1[[#This Row],[Area]]="Kolkata",Table1[[#This Row],[Income]],0)</f>
        <v>0</v>
      </c>
      <c r="CW32" s="51"/>
      <c r="CX32" s="51"/>
      <c r="CY32" s="51"/>
      <c r="CZ32" s="51"/>
      <c r="DA32" s="51"/>
      <c r="DB32" s="51"/>
      <c r="DC32" s="51"/>
      <c r="DD32" s="51"/>
      <c r="DE32" s="51"/>
      <c r="DF32" s="51"/>
      <c r="DG32" s="16"/>
      <c r="DI32" s="10">
        <f ca="1">IF(Table1[[#This Row],[Field of Work]]="Teaching",Table1[[#This Row],[Income]],0)</f>
        <v>0</v>
      </c>
      <c r="DJ32" s="51">
        <f ca="1">IF(Table1[[#This Row],[Field of Work]]="Health",Table1[[#This Row],[Income]],0)</f>
        <v>0</v>
      </c>
      <c r="DK32" s="51">
        <f ca="1">IF(Table1[[#This Row],[Field of Work]]="Agriculture",Table1[[#This Row],[Income]],0)</f>
        <v>0</v>
      </c>
      <c r="DL32" s="51">
        <f ca="1">IF(Table1[[#This Row],[Field of Work]]="Information Technology",Table1[[#This Row],[Income]],0)</f>
        <v>0</v>
      </c>
      <c r="DM32" s="51">
        <f ca="1">IF(Table1[[#This Row],[Field of Work]]="Construction",Table1[[#This Row],[Income]],0)</f>
        <v>84944</v>
      </c>
      <c r="DN32" s="51">
        <f ca="1">IF(Table1[[#This Row],[Field of Work]]="General Work",Table1[[#This Row],[Income]],0)</f>
        <v>0</v>
      </c>
      <c r="DO32" s="51"/>
      <c r="DP32" s="51"/>
      <c r="DQ32" s="51"/>
      <c r="DR32" s="51"/>
      <c r="DS32" s="51"/>
      <c r="DT32" s="16"/>
      <c r="DW32" s="10">
        <f ca="1">IF(Table1[[#This Row],[Value of Debts]]&gt;Table1[[#This Row],[Income]],1,0)</f>
        <v>1</v>
      </c>
      <c r="DX32" s="51"/>
      <c r="DY32" s="16"/>
      <c r="EB32" s="48">
        <f t="shared" ca="1" si="43"/>
        <v>37</v>
      </c>
      <c r="EC32" s="51"/>
      <c r="ED32" s="51"/>
      <c r="EE32" s="16"/>
    </row>
    <row r="33" spans="1:135" ht="18.75">
      <c r="A33" s="1">
        <f t="shared" ca="1" si="22"/>
        <v>2</v>
      </c>
      <c r="B33" s="1" t="str">
        <f t="shared" ca="1" si="23"/>
        <v>Woman</v>
      </c>
      <c r="C33" s="1">
        <f t="shared" ca="1" si="24"/>
        <v>29</v>
      </c>
      <c r="D33" s="1">
        <f t="shared" ca="1" si="25"/>
        <v>1</v>
      </c>
      <c r="E33" s="1" t="str">
        <f t="shared" ca="1" si="26"/>
        <v>Health</v>
      </c>
      <c r="F33" s="1">
        <f t="shared" ca="1" si="27"/>
        <v>4</v>
      </c>
      <c r="G33" s="1" t="str">
        <f t="shared" ca="1" si="28"/>
        <v>Technical</v>
      </c>
      <c r="H33" s="1">
        <f t="shared" ca="1" si="29"/>
        <v>3</v>
      </c>
      <c r="I33" s="1">
        <f t="shared" ca="1" si="0"/>
        <v>3</v>
      </c>
      <c r="J33" s="1">
        <f t="shared" ca="1" si="30"/>
        <v>40830</v>
      </c>
      <c r="K33" s="1">
        <f t="shared" ca="1" si="31"/>
        <v>2</v>
      </c>
      <c r="L33" s="1" t="str">
        <f t="shared" ca="1" si="32"/>
        <v>Gurgoan</v>
      </c>
      <c r="M33" s="1">
        <f t="shared" ca="1" si="44"/>
        <v>163320</v>
      </c>
      <c r="N33" s="1">
        <f t="shared" ca="1" si="34"/>
        <v>110415.88370988866</v>
      </c>
      <c r="O33" s="1">
        <f t="shared" ca="1" si="45"/>
        <v>112867.5617476284</v>
      </c>
      <c r="P33" s="1">
        <f t="shared" ca="1" si="36"/>
        <v>62070</v>
      </c>
      <c r="Q33" s="1">
        <f t="shared" ca="1" si="46"/>
        <v>7281.4757896992105</v>
      </c>
      <c r="R33" s="1">
        <f t="shared" ca="1" si="47"/>
        <v>19647.380643329943</v>
      </c>
      <c r="S33" s="1">
        <f t="shared" ca="1" si="48"/>
        <v>295834.94239095831</v>
      </c>
      <c r="T33" s="1">
        <f t="shared" ca="1" si="49"/>
        <v>179767.35949958788</v>
      </c>
      <c r="U33" s="1">
        <f t="shared" ca="1" si="50"/>
        <v>116067.58289137043</v>
      </c>
      <c r="W33" s="10">
        <f ca="1">IF(Table1[[#This Row],[Gender]]="Man",1,0)</f>
        <v>0</v>
      </c>
      <c r="X33" s="51">
        <f ca="1">IF(Table1[[#This Row],[Gender]]="Woman",1,0)</f>
        <v>1</v>
      </c>
      <c r="Y33" s="51"/>
      <c r="Z33" s="51"/>
      <c r="AA33" s="51"/>
      <c r="AB33" s="51"/>
      <c r="AC33" s="51"/>
      <c r="AD33" s="51"/>
      <c r="AE33" s="51"/>
      <c r="AF33" s="51"/>
      <c r="AG33" s="51"/>
      <c r="AH33" s="51"/>
      <c r="AI33" s="51"/>
      <c r="AJ33" s="16"/>
      <c r="AN33" s="10">
        <f t="shared" ca="1" si="1"/>
        <v>0</v>
      </c>
      <c r="AO33" s="51">
        <f t="shared" ca="1" si="2"/>
        <v>1</v>
      </c>
      <c r="AP33" s="51">
        <f t="shared" ca="1" si="3"/>
        <v>0</v>
      </c>
      <c r="AQ33" s="51">
        <f t="shared" ca="1" si="4"/>
        <v>0</v>
      </c>
      <c r="AR33" s="51">
        <f t="shared" ca="1" si="5"/>
        <v>0</v>
      </c>
      <c r="AS33" s="51">
        <f t="shared" ca="1" si="6"/>
        <v>0</v>
      </c>
      <c r="AT33" s="51"/>
      <c r="AU33" s="51"/>
      <c r="AV33" s="51"/>
      <c r="AW33" s="51"/>
      <c r="AX33" s="51"/>
      <c r="AY33" s="16"/>
      <c r="AZ33" s="51"/>
      <c r="BA33" s="20">
        <f t="shared" ca="1" si="8"/>
        <v>0</v>
      </c>
      <c r="BB33" s="21">
        <f t="shared" ca="1" si="9"/>
        <v>1</v>
      </c>
      <c r="BC33" s="21">
        <f t="shared" ca="1" si="10"/>
        <v>0</v>
      </c>
      <c r="BD33" s="21">
        <f t="shared" ca="1" si="11"/>
        <v>0</v>
      </c>
      <c r="BE33" s="21">
        <f t="shared" ca="1" si="12"/>
        <v>0</v>
      </c>
      <c r="BF33" s="21">
        <f t="shared" ca="1" si="13"/>
        <v>0</v>
      </c>
      <c r="BG33" s="21">
        <f t="shared" ca="1" si="14"/>
        <v>0</v>
      </c>
      <c r="BH33" s="21">
        <f t="shared" ca="1" si="15"/>
        <v>0</v>
      </c>
      <c r="BI33" s="21">
        <f t="shared" ca="1" si="16"/>
        <v>0</v>
      </c>
      <c r="BJ33" s="21">
        <f t="shared" ca="1" si="17"/>
        <v>0</v>
      </c>
      <c r="BK33" s="21">
        <f t="shared" ca="1" si="18"/>
        <v>0</v>
      </c>
      <c r="BL33" s="51"/>
      <c r="BM33" s="51"/>
      <c r="BN33" s="51"/>
      <c r="BO33" s="51"/>
      <c r="BP33" s="51"/>
      <c r="BQ33" s="51"/>
      <c r="BR33" s="51"/>
      <c r="BS33" s="51"/>
      <c r="BT33" s="51"/>
      <c r="BU33" s="51"/>
      <c r="BV33" s="16"/>
      <c r="BZ33" s="10">
        <f ca="1">Table1[[#This Row],[Cars Value]]/Table1[[#This Row],[Cars Owned]]</f>
        <v>37622.520582542798</v>
      </c>
      <c r="CA33" s="16"/>
      <c r="CB33" s="51"/>
      <c r="CC33" s="10">
        <f ca="1">IF(Table1[[#This Row],[Value of Debts]]&gt;$CD$3,1,0)</f>
        <v>1</v>
      </c>
      <c r="CD33" s="51"/>
      <c r="CE33" s="16"/>
      <c r="CF33" s="51"/>
      <c r="CG33" s="39">
        <f ca="1">Table1[[#This Row],[Mortgage left]]/Table1[[#This Row],[Value of House ]]</f>
        <v>0.67607080400372677</v>
      </c>
      <c r="CH33" s="51">
        <f t="shared" ca="1" si="42"/>
        <v>1</v>
      </c>
      <c r="CI33" s="51"/>
      <c r="CJ33" s="16"/>
      <c r="CL33" s="10">
        <f ca="1">IF(Table1[[#This Row],[Area]]="New Delhi",Table1[[#This Row],[Income]],0)</f>
        <v>0</v>
      </c>
      <c r="CM33" s="51">
        <f ca="1">IF(Table1[[#This Row],[Area]]="Gurgoan",Table1[[#This Row],[Income]],0)</f>
        <v>40830</v>
      </c>
      <c r="CN33" s="51">
        <f ca="1">IF(Table1[[#This Row],[Area]]="Noida",Table1[[#This Row],[Income]],0)</f>
        <v>0</v>
      </c>
      <c r="CO33" s="51">
        <f ca="1">IF(Table1[[#This Row],[Area]]="Faridabad",Table1[[#This Row],[Income]],0)</f>
        <v>0</v>
      </c>
      <c r="CP33" s="51">
        <f ca="1">IF(Table1[[#This Row],[Area]]="Pune",Table1[[#This Row],[Income]],0)</f>
        <v>0</v>
      </c>
      <c r="CQ33" s="51">
        <f ca="1">IF(Table1[[#This Row],[Area]]="Mumbai",Table1[[#This Row],[Income]],0)</f>
        <v>0</v>
      </c>
      <c r="CR33" s="51">
        <f ca="1">IF(Table1[[#This Row],[Area]]="Hyderabad",Table1[[#This Row],[Income]],0)</f>
        <v>0</v>
      </c>
      <c r="CS33" s="51">
        <f ca="1">IF(Table1[[#This Row],[Area]]="Chennai",Table1[[#This Row],[Income]],0)</f>
        <v>0</v>
      </c>
      <c r="CT33" s="51">
        <f ca="1">IF(Table1[[#This Row],[Area]]="Goa",Table1[[#This Row],[Income]],0)</f>
        <v>0</v>
      </c>
      <c r="CU33" s="51">
        <f ca="1">IF(Table1[[#This Row],[Area]]="Kochi",Table1[[#This Row],[Income]],0)</f>
        <v>0</v>
      </c>
      <c r="CV33" s="51">
        <f ca="1">IF(Table1[[#This Row],[Area]]="Kolkata",Table1[[#This Row],[Income]],0)</f>
        <v>0</v>
      </c>
      <c r="CW33" s="51"/>
      <c r="CX33" s="51"/>
      <c r="CY33" s="51"/>
      <c r="CZ33" s="51"/>
      <c r="DA33" s="51"/>
      <c r="DB33" s="51"/>
      <c r="DC33" s="51"/>
      <c r="DD33" s="51"/>
      <c r="DE33" s="51"/>
      <c r="DF33" s="51"/>
      <c r="DG33" s="16"/>
      <c r="DI33" s="10">
        <f ca="1">IF(Table1[[#This Row],[Field of Work]]="Teaching",Table1[[#This Row],[Income]],0)</f>
        <v>0</v>
      </c>
      <c r="DJ33" s="51">
        <f ca="1">IF(Table1[[#This Row],[Field of Work]]="Health",Table1[[#This Row],[Income]],0)</f>
        <v>40830</v>
      </c>
      <c r="DK33" s="51">
        <f ca="1">IF(Table1[[#This Row],[Field of Work]]="Agriculture",Table1[[#This Row],[Income]],0)</f>
        <v>0</v>
      </c>
      <c r="DL33" s="51">
        <f ca="1">IF(Table1[[#This Row],[Field of Work]]="Information Technology",Table1[[#This Row],[Income]],0)</f>
        <v>0</v>
      </c>
      <c r="DM33" s="51">
        <f ca="1">IF(Table1[[#This Row],[Field of Work]]="Construction",Table1[[#This Row],[Income]],0)</f>
        <v>0</v>
      </c>
      <c r="DN33" s="51">
        <f ca="1">IF(Table1[[#This Row],[Field of Work]]="General Work",Table1[[#This Row],[Income]],0)</f>
        <v>0</v>
      </c>
      <c r="DO33" s="51"/>
      <c r="DP33" s="51"/>
      <c r="DQ33" s="51"/>
      <c r="DR33" s="51"/>
      <c r="DS33" s="51"/>
      <c r="DT33" s="16"/>
      <c r="DW33" s="10">
        <f ca="1">IF(Table1[[#This Row],[Value of Debts]]&gt;Table1[[#This Row],[Income]],1,0)</f>
        <v>1</v>
      </c>
      <c r="DX33" s="51"/>
      <c r="DY33" s="16"/>
      <c r="EB33" s="48">
        <f t="shared" ca="1" si="43"/>
        <v>29</v>
      </c>
      <c r="EC33" s="51"/>
      <c r="ED33" s="51"/>
      <c r="EE33" s="16"/>
    </row>
    <row r="34" spans="1:135" ht="18.75">
      <c r="A34" s="1">
        <f t="shared" ca="1" si="22"/>
        <v>2</v>
      </c>
      <c r="B34" s="1" t="str">
        <f t="shared" ca="1" si="23"/>
        <v>Woman</v>
      </c>
      <c r="C34" s="1">
        <f t="shared" ca="1" si="24"/>
        <v>45</v>
      </c>
      <c r="D34" s="1">
        <f t="shared" ca="1" si="25"/>
        <v>6</v>
      </c>
      <c r="E34" s="1" t="str">
        <f t="shared" ca="1" si="26"/>
        <v>Agriculture</v>
      </c>
      <c r="F34" s="1">
        <f t="shared" ca="1" si="27"/>
        <v>1</v>
      </c>
      <c r="G34" s="1" t="str">
        <f t="shared" ca="1" si="28"/>
        <v>High School</v>
      </c>
      <c r="H34" s="1">
        <f t="shared" ca="1" si="29"/>
        <v>1</v>
      </c>
      <c r="I34" s="1">
        <f t="shared" ca="1" si="0"/>
        <v>1</v>
      </c>
      <c r="J34" s="1">
        <f t="shared" ca="1" si="30"/>
        <v>28833</v>
      </c>
      <c r="K34" s="1">
        <f t="shared" ca="1" si="31"/>
        <v>9</v>
      </c>
      <c r="L34" s="1" t="str">
        <f t="shared" ca="1" si="32"/>
        <v>Kochi</v>
      </c>
      <c r="M34" s="1">
        <f t="shared" ca="1" si="44"/>
        <v>115332</v>
      </c>
      <c r="N34" s="1">
        <f t="shared" ca="1" si="34"/>
        <v>25006.558452510799</v>
      </c>
      <c r="O34" s="1">
        <f t="shared" ca="1" si="45"/>
        <v>2273.979925202585</v>
      </c>
      <c r="P34" s="1">
        <f t="shared" ca="1" si="36"/>
        <v>908</v>
      </c>
      <c r="Q34" s="1">
        <f t="shared" ca="1" si="46"/>
        <v>4168.1690789507356</v>
      </c>
      <c r="R34" s="1">
        <f t="shared" ca="1" si="47"/>
        <v>32777.406105468464</v>
      </c>
      <c r="S34" s="1">
        <f t="shared" ca="1" si="48"/>
        <v>150383.38603067104</v>
      </c>
      <c r="T34" s="1">
        <f t="shared" ca="1" si="49"/>
        <v>30082.727531461533</v>
      </c>
      <c r="U34" s="1">
        <f t="shared" ca="1" si="50"/>
        <v>120300.6584992095</v>
      </c>
      <c r="W34" s="10">
        <f ca="1">IF(Table1[[#This Row],[Gender]]="Man",1,0)</f>
        <v>0</v>
      </c>
      <c r="X34" s="51">
        <f ca="1">IF(Table1[[#This Row],[Gender]]="Woman",1,0)</f>
        <v>1</v>
      </c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  <c r="AJ34" s="16"/>
      <c r="AN34" s="10">
        <f t="shared" ca="1" si="1"/>
        <v>0</v>
      </c>
      <c r="AO34" s="51">
        <f t="shared" ca="1" si="2"/>
        <v>0</v>
      </c>
      <c r="AP34" s="51">
        <f t="shared" ca="1" si="3"/>
        <v>1</v>
      </c>
      <c r="AQ34" s="51">
        <f t="shared" ca="1" si="4"/>
        <v>0</v>
      </c>
      <c r="AR34" s="51">
        <f t="shared" ca="1" si="5"/>
        <v>0</v>
      </c>
      <c r="AS34" s="51">
        <f t="shared" ca="1" si="6"/>
        <v>0</v>
      </c>
      <c r="AT34" s="51"/>
      <c r="AU34" s="51"/>
      <c r="AV34" s="51"/>
      <c r="AW34" s="51"/>
      <c r="AX34" s="51"/>
      <c r="AY34" s="16"/>
      <c r="AZ34" s="51"/>
      <c r="BA34" s="20">
        <f t="shared" ca="1" si="8"/>
        <v>0</v>
      </c>
      <c r="BB34" s="21">
        <f t="shared" ca="1" si="9"/>
        <v>0</v>
      </c>
      <c r="BC34" s="21">
        <f t="shared" ca="1" si="10"/>
        <v>0</v>
      </c>
      <c r="BD34" s="21">
        <f t="shared" ca="1" si="11"/>
        <v>0</v>
      </c>
      <c r="BE34" s="21">
        <f t="shared" ca="1" si="12"/>
        <v>0</v>
      </c>
      <c r="BF34" s="21">
        <f t="shared" ca="1" si="13"/>
        <v>0</v>
      </c>
      <c r="BG34" s="21">
        <f t="shared" ca="1" si="14"/>
        <v>0</v>
      </c>
      <c r="BH34" s="21">
        <f t="shared" ca="1" si="15"/>
        <v>0</v>
      </c>
      <c r="BI34" s="21">
        <f t="shared" ca="1" si="16"/>
        <v>0</v>
      </c>
      <c r="BJ34" s="21">
        <f t="shared" ca="1" si="17"/>
        <v>1</v>
      </c>
      <c r="BK34" s="21">
        <f t="shared" ca="1" si="18"/>
        <v>0</v>
      </c>
      <c r="BL34" s="51"/>
      <c r="BM34" s="51"/>
      <c r="BN34" s="51"/>
      <c r="BO34" s="51"/>
      <c r="BP34" s="51"/>
      <c r="BQ34" s="51"/>
      <c r="BR34" s="51"/>
      <c r="BS34" s="51"/>
      <c r="BT34" s="51"/>
      <c r="BU34" s="51"/>
      <c r="BV34" s="16"/>
      <c r="BZ34" s="10">
        <f ca="1">Table1[[#This Row],[Cars Value]]/Table1[[#This Row],[Cars Owned]]</f>
        <v>2273.979925202585</v>
      </c>
      <c r="CA34" s="16"/>
      <c r="CB34" s="51"/>
      <c r="CC34" s="10">
        <f ca="1">IF(Table1[[#This Row],[Value of Debts]]&gt;$CD$3,1,0)</f>
        <v>1</v>
      </c>
      <c r="CD34" s="51"/>
      <c r="CE34" s="16"/>
      <c r="CF34" s="51"/>
      <c r="CG34" s="39">
        <f ca="1">Table1[[#This Row],[Mortgage left]]/Table1[[#This Row],[Value of House ]]</f>
        <v>0.21682237759260914</v>
      </c>
      <c r="CH34" s="51">
        <f t="shared" ca="1" si="42"/>
        <v>0</v>
      </c>
      <c r="CI34" s="51"/>
      <c r="CJ34" s="16"/>
      <c r="CL34" s="10">
        <f ca="1">IF(Table1[[#This Row],[Area]]="New Delhi",Table1[[#This Row],[Income]],0)</f>
        <v>0</v>
      </c>
      <c r="CM34" s="51">
        <f ca="1">IF(Table1[[#This Row],[Area]]="Gurgoan",Table1[[#This Row],[Income]],0)</f>
        <v>0</v>
      </c>
      <c r="CN34" s="51">
        <f ca="1">IF(Table1[[#This Row],[Area]]="Noida",Table1[[#This Row],[Income]],0)</f>
        <v>0</v>
      </c>
      <c r="CO34" s="51">
        <f ca="1">IF(Table1[[#This Row],[Area]]="Faridabad",Table1[[#This Row],[Income]],0)</f>
        <v>0</v>
      </c>
      <c r="CP34" s="51">
        <f ca="1">IF(Table1[[#This Row],[Area]]="Pune",Table1[[#This Row],[Income]],0)</f>
        <v>0</v>
      </c>
      <c r="CQ34" s="51">
        <f ca="1">IF(Table1[[#This Row],[Area]]="Mumbai",Table1[[#This Row],[Income]],0)</f>
        <v>0</v>
      </c>
      <c r="CR34" s="51">
        <f ca="1">IF(Table1[[#This Row],[Area]]="Hyderabad",Table1[[#This Row],[Income]],0)</f>
        <v>0</v>
      </c>
      <c r="CS34" s="51">
        <f ca="1">IF(Table1[[#This Row],[Area]]="Chennai",Table1[[#This Row],[Income]],0)</f>
        <v>0</v>
      </c>
      <c r="CT34" s="51">
        <f ca="1">IF(Table1[[#This Row],[Area]]="Goa",Table1[[#This Row],[Income]],0)</f>
        <v>0</v>
      </c>
      <c r="CU34" s="51">
        <f ca="1">IF(Table1[[#This Row],[Area]]="Kochi",Table1[[#This Row],[Income]],0)</f>
        <v>28833</v>
      </c>
      <c r="CV34" s="51">
        <f ca="1">IF(Table1[[#This Row],[Area]]="Kolkata",Table1[[#This Row],[Income]],0)</f>
        <v>0</v>
      </c>
      <c r="CW34" s="51"/>
      <c r="CX34" s="51"/>
      <c r="CY34" s="51"/>
      <c r="CZ34" s="51"/>
      <c r="DA34" s="51"/>
      <c r="DB34" s="51"/>
      <c r="DC34" s="51"/>
      <c r="DD34" s="51"/>
      <c r="DE34" s="51"/>
      <c r="DF34" s="51"/>
      <c r="DG34" s="16"/>
      <c r="DI34" s="10">
        <f ca="1">IF(Table1[[#This Row],[Field of Work]]="Teaching",Table1[[#This Row],[Income]],0)</f>
        <v>0</v>
      </c>
      <c r="DJ34" s="51">
        <f ca="1">IF(Table1[[#This Row],[Field of Work]]="Health",Table1[[#This Row],[Income]],0)</f>
        <v>0</v>
      </c>
      <c r="DK34" s="51">
        <f ca="1">IF(Table1[[#This Row],[Field of Work]]="Agriculture",Table1[[#This Row],[Income]],0)</f>
        <v>28833</v>
      </c>
      <c r="DL34" s="51">
        <f ca="1">IF(Table1[[#This Row],[Field of Work]]="Information Technology",Table1[[#This Row],[Income]],0)</f>
        <v>0</v>
      </c>
      <c r="DM34" s="51">
        <f ca="1">IF(Table1[[#This Row],[Field of Work]]="Construction",Table1[[#This Row],[Income]],0)</f>
        <v>0</v>
      </c>
      <c r="DN34" s="51">
        <f ca="1">IF(Table1[[#This Row],[Field of Work]]="General Work",Table1[[#This Row],[Income]],0)</f>
        <v>0</v>
      </c>
      <c r="DO34" s="51"/>
      <c r="DP34" s="51"/>
      <c r="DQ34" s="51"/>
      <c r="DR34" s="51"/>
      <c r="DS34" s="51"/>
      <c r="DT34" s="16"/>
      <c r="DW34" s="10">
        <f ca="1">IF(Table1[[#This Row],[Value of Debts]]&gt;Table1[[#This Row],[Income]],1,0)</f>
        <v>1</v>
      </c>
      <c r="DX34" s="51"/>
      <c r="DY34" s="16"/>
      <c r="EB34" s="48">
        <f t="shared" ca="1" si="43"/>
        <v>45</v>
      </c>
      <c r="EC34" s="51"/>
      <c r="ED34" s="51"/>
      <c r="EE34" s="16"/>
    </row>
    <row r="35" spans="1:135" ht="18.75">
      <c r="A35" s="1">
        <f t="shared" ca="1" si="22"/>
        <v>1</v>
      </c>
      <c r="B35" s="1" t="str">
        <f t="shared" ca="1" si="23"/>
        <v>Man</v>
      </c>
      <c r="C35" s="1">
        <f t="shared" ca="1" si="24"/>
        <v>28</v>
      </c>
      <c r="D35" s="1">
        <f t="shared" ca="1" si="25"/>
        <v>1</v>
      </c>
      <c r="E35" s="1" t="str">
        <f t="shared" ca="1" si="26"/>
        <v>Health</v>
      </c>
      <c r="F35" s="1">
        <f t="shared" ca="1" si="27"/>
        <v>2</v>
      </c>
      <c r="G35" s="1" t="str">
        <f t="shared" ca="1" si="28"/>
        <v>College</v>
      </c>
      <c r="H35" s="1">
        <f t="shared" ca="1" si="29"/>
        <v>1</v>
      </c>
      <c r="I35" s="1">
        <f t="shared" ca="1" si="0"/>
        <v>1</v>
      </c>
      <c r="J35" s="1">
        <f t="shared" ca="1" si="30"/>
        <v>76226</v>
      </c>
      <c r="K35" s="1">
        <f t="shared" ca="1" si="31"/>
        <v>3</v>
      </c>
      <c r="L35" s="1" t="str">
        <f t="shared" ca="1" si="32"/>
        <v>Faridabad</v>
      </c>
      <c r="M35" s="1">
        <f t="shared" ca="1" si="44"/>
        <v>457356</v>
      </c>
      <c r="N35" s="1">
        <f t="shared" ca="1" si="34"/>
        <v>121301.06465768367</v>
      </c>
      <c r="O35" s="1">
        <f t="shared" ca="1" si="45"/>
        <v>4432.1131051816928</v>
      </c>
      <c r="P35" s="1">
        <f t="shared" ca="1" si="36"/>
        <v>1143</v>
      </c>
      <c r="Q35" s="1">
        <f t="shared" ca="1" si="46"/>
        <v>137520.99663063054</v>
      </c>
      <c r="R35" s="1">
        <f t="shared" ca="1" si="47"/>
        <v>48727.362735088544</v>
      </c>
      <c r="S35" s="1">
        <f t="shared" ca="1" si="48"/>
        <v>510515.47584027029</v>
      </c>
      <c r="T35" s="1">
        <f t="shared" ca="1" si="49"/>
        <v>259965.06128831423</v>
      </c>
      <c r="U35" s="1">
        <f t="shared" ca="1" si="50"/>
        <v>250550.41455195606</v>
      </c>
      <c r="W35" s="10">
        <f ca="1">IF(Table1[[#This Row],[Gender]]="Man",1,0)</f>
        <v>1</v>
      </c>
      <c r="X35" s="51">
        <f ca="1">IF(Table1[[#This Row],[Gender]]="Woman",1,0)</f>
        <v>0</v>
      </c>
      <c r="Y35" s="51"/>
      <c r="Z35" s="51"/>
      <c r="AA35" s="51"/>
      <c r="AB35" s="51"/>
      <c r="AC35" s="51"/>
      <c r="AD35" s="51"/>
      <c r="AE35" s="51"/>
      <c r="AF35" s="51"/>
      <c r="AG35" s="51"/>
      <c r="AH35" s="51"/>
      <c r="AI35" s="51"/>
      <c r="AJ35" s="16"/>
      <c r="AN35" s="10">
        <f t="shared" ca="1" si="1"/>
        <v>0</v>
      </c>
      <c r="AO35" s="51">
        <f t="shared" ca="1" si="2"/>
        <v>1</v>
      </c>
      <c r="AP35" s="51">
        <f t="shared" ca="1" si="3"/>
        <v>0</v>
      </c>
      <c r="AQ35" s="51">
        <f t="shared" ca="1" si="4"/>
        <v>0</v>
      </c>
      <c r="AR35" s="51">
        <f t="shared" ca="1" si="5"/>
        <v>0</v>
      </c>
      <c r="AS35" s="51">
        <f t="shared" ca="1" si="6"/>
        <v>0</v>
      </c>
      <c r="AT35" s="51"/>
      <c r="AU35" s="51"/>
      <c r="AV35" s="51"/>
      <c r="AW35" s="51"/>
      <c r="AX35" s="51"/>
      <c r="AY35" s="16"/>
      <c r="AZ35" s="51"/>
      <c r="BA35" s="20">
        <f t="shared" ca="1" si="8"/>
        <v>0</v>
      </c>
      <c r="BB35" s="21">
        <f t="shared" ca="1" si="9"/>
        <v>0</v>
      </c>
      <c r="BC35" s="21">
        <f t="shared" ca="1" si="10"/>
        <v>0</v>
      </c>
      <c r="BD35" s="21">
        <f t="shared" ca="1" si="11"/>
        <v>1</v>
      </c>
      <c r="BE35" s="21">
        <f t="shared" ca="1" si="12"/>
        <v>0</v>
      </c>
      <c r="BF35" s="21">
        <f t="shared" ca="1" si="13"/>
        <v>0</v>
      </c>
      <c r="BG35" s="21">
        <f t="shared" ca="1" si="14"/>
        <v>0</v>
      </c>
      <c r="BH35" s="21">
        <f t="shared" ca="1" si="15"/>
        <v>0</v>
      </c>
      <c r="BI35" s="21">
        <f t="shared" ca="1" si="16"/>
        <v>0</v>
      </c>
      <c r="BJ35" s="21">
        <f t="shared" ca="1" si="17"/>
        <v>0</v>
      </c>
      <c r="BK35" s="21">
        <f t="shared" ca="1" si="18"/>
        <v>0</v>
      </c>
      <c r="BL35" s="51"/>
      <c r="BM35" s="51"/>
      <c r="BN35" s="51"/>
      <c r="BO35" s="51"/>
      <c r="BP35" s="51"/>
      <c r="BQ35" s="51"/>
      <c r="BR35" s="51"/>
      <c r="BS35" s="51"/>
      <c r="BT35" s="51"/>
      <c r="BU35" s="51"/>
      <c r="BV35" s="16"/>
      <c r="BZ35" s="10">
        <f ca="1">Table1[[#This Row],[Cars Value]]/Table1[[#This Row],[Cars Owned]]</f>
        <v>4432.1131051816928</v>
      </c>
      <c r="CA35" s="16"/>
      <c r="CB35" s="51"/>
      <c r="CC35" s="10">
        <f ca="1">IF(Table1[[#This Row],[Value of Debts]]&gt;$CD$3,1,0)</f>
        <v>1</v>
      </c>
      <c r="CD35" s="51"/>
      <c r="CE35" s="16"/>
      <c r="CF35" s="51"/>
      <c r="CG35" s="39">
        <f ca="1">Table1[[#This Row],[Mortgage left]]/Table1[[#This Row],[Value of House ]]</f>
        <v>0.26522241898583088</v>
      </c>
      <c r="CH35" s="51">
        <f t="shared" ca="1" si="42"/>
        <v>0</v>
      </c>
      <c r="CI35" s="51"/>
      <c r="CJ35" s="16"/>
      <c r="CL35" s="10">
        <f ca="1">IF(Table1[[#This Row],[Area]]="New Delhi",Table1[[#This Row],[Income]],0)</f>
        <v>0</v>
      </c>
      <c r="CM35" s="51">
        <f ca="1">IF(Table1[[#This Row],[Area]]="Gurgoan",Table1[[#This Row],[Income]],0)</f>
        <v>0</v>
      </c>
      <c r="CN35" s="51">
        <f ca="1">IF(Table1[[#This Row],[Area]]="Noida",Table1[[#This Row],[Income]],0)</f>
        <v>0</v>
      </c>
      <c r="CO35" s="51">
        <f ca="1">IF(Table1[[#This Row],[Area]]="Faridabad",Table1[[#This Row],[Income]],0)</f>
        <v>76226</v>
      </c>
      <c r="CP35" s="51">
        <f ca="1">IF(Table1[[#This Row],[Area]]="Pune",Table1[[#This Row],[Income]],0)</f>
        <v>0</v>
      </c>
      <c r="CQ35" s="51">
        <f ca="1">IF(Table1[[#This Row],[Area]]="Mumbai",Table1[[#This Row],[Income]],0)</f>
        <v>0</v>
      </c>
      <c r="CR35" s="51">
        <f ca="1">IF(Table1[[#This Row],[Area]]="Hyderabad",Table1[[#This Row],[Income]],0)</f>
        <v>0</v>
      </c>
      <c r="CS35" s="51">
        <f ca="1">IF(Table1[[#This Row],[Area]]="Chennai",Table1[[#This Row],[Income]],0)</f>
        <v>0</v>
      </c>
      <c r="CT35" s="51">
        <f ca="1">IF(Table1[[#This Row],[Area]]="Goa",Table1[[#This Row],[Income]],0)</f>
        <v>0</v>
      </c>
      <c r="CU35" s="51">
        <f ca="1">IF(Table1[[#This Row],[Area]]="Kochi",Table1[[#This Row],[Income]],0)</f>
        <v>0</v>
      </c>
      <c r="CV35" s="51">
        <f ca="1">IF(Table1[[#This Row],[Area]]="Kolkata",Table1[[#This Row],[Income]],0)</f>
        <v>0</v>
      </c>
      <c r="CW35" s="51"/>
      <c r="CX35" s="51"/>
      <c r="CY35" s="51"/>
      <c r="CZ35" s="51"/>
      <c r="DA35" s="51"/>
      <c r="DB35" s="51"/>
      <c r="DC35" s="51"/>
      <c r="DD35" s="51"/>
      <c r="DE35" s="51"/>
      <c r="DF35" s="51"/>
      <c r="DG35" s="16"/>
      <c r="DI35" s="10">
        <f ca="1">IF(Table1[[#This Row],[Field of Work]]="Teaching",Table1[[#This Row],[Income]],0)</f>
        <v>0</v>
      </c>
      <c r="DJ35" s="51">
        <f ca="1">IF(Table1[[#This Row],[Field of Work]]="Health",Table1[[#This Row],[Income]],0)</f>
        <v>76226</v>
      </c>
      <c r="DK35" s="51">
        <f ca="1">IF(Table1[[#This Row],[Field of Work]]="Agriculture",Table1[[#This Row],[Income]],0)</f>
        <v>0</v>
      </c>
      <c r="DL35" s="51">
        <f ca="1">IF(Table1[[#This Row],[Field of Work]]="Information Technology",Table1[[#This Row],[Income]],0)</f>
        <v>0</v>
      </c>
      <c r="DM35" s="51">
        <f ca="1">IF(Table1[[#This Row],[Field of Work]]="Construction",Table1[[#This Row],[Income]],0)</f>
        <v>0</v>
      </c>
      <c r="DN35" s="51">
        <f ca="1">IF(Table1[[#This Row],[Field of Work]]="General Work",Table1[[#This Row],[Income]],0)</f>
        <v>0</v>
      </c>
      <c r="DO35" s="51"/>
      <c r="DP35" s="51"/>
      <c r="DQ35" s="51"/>
      <c r="DR35" s="51"/>
      <c r="DS35" s="51"/>
      <c r="DT35" s="16"/>
      <c r="DW35" s="10">
        <f ca="1">IF(Table1[[#This Row],[Value of Debts]]&gt;Table1[[#This Row],[Income]],1,0)</f>
        <v>1</v>
      </c>
      <c r="DX35" s="51"/>
      <c r="DY35" s="16"/>
      <c r="EB35" s="48">
        <f t="shared" ca="1" si="43"/>
        <v>28</v>
      </c>
      <c r="EC35" s="51"/>
      <c r="ED35" s="51"/>
      <c r="EE35" s="16"/>
    </row>
    <row r="36" spans="1:135" ht="18.75">
      <c r="A36" s="1">
        <f t="shared" ca="1" si="22"/>
        <v>2</v>
      </c>
      <c r="B36" s="1" t="str">
        <f t="shared" ca="1" si="23"/>
        <v>Woman</v>
      </c>
      <c r="C36" s="1">
        <f t="shared" ca="1" si="24"/>
        <v>43</v>
      </c>
      <c r="D36" s="1">
        <f t="shared" ca="1" si="25"/>
        <v>2</v>
      </c>
      <c r="E36" s="1" t="str">
        <f t="shared" ca="1" si="26"/>
        <v>Construction</v>
      </c>
      <c r="F36" s="1">
        <f t="shared" ca="1" si="27"/>
        <v>4</v>
      </c>
      <c r="G36" s="1" t="str">
        <f t="shared" ca="1" si="28"/>
        <v>Technical</v>
      </c>
      <c r="H36" s="1">
        <f t="shared" ca="1" si="29"/>
        <v>2</v>
      </c>
      <c r="I36" s="1">
        <f t="shared" ca="1" si="0"/>
        <v>3</v>
      </c>
      <c r="J36" s="1">
        <f t="shared" ca="1" si="30"/>
        <v>35131</v>
      </c>
      <c r="K36" s="1">
        <f t="shared" ca="1" si="31"/>
        <v>6</v>
      </c>
      <c r="L36" s="1" t="str">
        <f t="shared" ca="1" si="32"/>
        <v>Mumbai</v>
      </c>
      <c r="M36" s="1">
        <f t="shared" ca="1" si="44"/>
        <v>140524</v>
      </c>
      <c r="N36" s="1">
        <f t="shared" ca="1" si="34"/>
        <v>111076.39999275799</v>
      </c>
      <c r="O36" s="1">
        <f t="shared" ca="1" si="45"/>
        <v>86754.737119039259</v>
      </c>
      <c r="P36" s="1">
        <f t="shared" ca="1" si="36"/>
        <v>63214</v>
      </c>
      <c r="Q36" s="1">
        <f t="shared" ca="1" si="46"/>
        <v>44543.528167575285</v>
      </c>
      <c r="R36" s="1">
        <f t="shared" ca="1" si="47"/>
        <v>10689.620712674116</v>
      </c>
      <c r="S36" s="1">
        <f t="shared" ca="1" si="48"/>
        <v>237968.35783171337</v>
      </c>
      <c r="T36" s="1">
        <f t="shared" ca="1" si="49"/>
        <v>218833.92816033328</v>
      </c>
      <c r="U36" s="1">
        <f t="shared" ca="1" si="50"/>
        <v>19134.429671380087</v>
      </c>
      <c r="W36" s="10">
        <f ca="1">IF(Table1[[#This Row],[Gender]]="Man",1,0)</f>
        <v>0</v>
      </c>
      <c r="X36" s="51">
        <f ca="1">IF(Table1[[#This Row],[Gender]]="Woman",1,0)</f>
        <v>1</v>
      </c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51"/>
      <c r="AJ36" s="16"/>
      <c r="AN36" s="10">
        <f t="shared" ca="1" si="1"/>
        <v>0</v>
      </c>
      <c r="AO36" s="51">
        <f t="shared" ca="1" si="2"/>
        <v>0</v>
      </c>
      <c r="AP36" s="51">
        <f t="shared" ca="1" si="3"/>
        <v>0</v>
      </c>
      <c r="AQ36" s="51">
        <f t="shared" ca="1" si="4"/>
        <v>0</v>
      </c>
      <c r="AR36" s="51">
        <f t="shared" ca="1" si="5"/>
        <v>1</v>
      </c>
      <c r="AS36" s="51">
        <f t="shared" ca="1" si="6"/>
        <v>0</v>
      </c>
      <c r="AT36" s="51"/>
      <c r="AU36" s="51"/>
      <c r="AV36" s="51"/>
      <c r="AW36" s="51"/>
      <c r="AX36" s="51"/>
      <c r="AY36" s="16"/>
      <c r="AZ36" s="51"/>
      <c r="BA36" s="20">
        <f t="shared" ca="1" si="8"/>
        <v>0</v>
      </c>
      <c r="BB36" s="21">
        <f t="shared" ca="1" si="9"/>
        <v>0</v>
      </c>
      <c r="BC36" s="21">
        <f t="shared" ca="1" si="10"/>
        <v>0</v>
      </c>
      <c r="BD36" s="21">
        <f t="shared" ca="1" si="11"/>
        <v>0</v>
      </c>
      <c r="BE36" s="21">
        <f t="shared" ca="1" si="12"/>
        <v>0</v>
      </c>
      <c r="BF36" s="21">
        <f t="shared" ca="1" si="13"/>
        <v>1</v>
      </c>
      <c r="BG36" s="21">
        <f t="shared" ca="1" si="14"/>
        <v>0</v>
      </c>
      <c r="BH36" s="21">
        <f t="shared" ca="1" si="15"/>
        <v>0</v>
      </c>
      <c r="BI36" s="21">
        <f t="shared" ca="1" si="16"/>
        <v>0</v>
      </c>
      <c r="BJ36" s="21">
        <f t="shared" ca="1" si="17"/>
        <v>0</v>
      </c>
      <c r="BK36" s="21">
        <f t="shared" ca="1" si="18"/>
        <v>0</v>
      </c>
      <c r="BL36" s="51"/>
      <c r="BM36" s="51"/>
      <c r="BN36" s="51"/>
      <c r="BO36" s="51"/>
      <c r="BP36" s="51"/>
      <c r="BQ36" s="51"/>
      <c r="BR36" s="51"/>
      <c r="BS36" s="51"/>
      <c r="BT36" s="51"/>
      <c r="BU36" s="51"/>
      <c r="BV36" s="16"/>
      <c r="BZ36" s="10">
        <f ca="1">Table1[[#This Row],[Cars Value]]/Table1[[#This Row],[Cars Owned]]</f>
        <v>28918.245706346421</v>
      </c>
      <c r="CA36" s="16"/>
      <c r="CB36" s="51"/>
      <c r="CC36" s="10">
        <f ca="1">IF(Table1[[#This Row],[Value of Debts]]&gt;$CD$3,1,0)</f>
        <v>1</v>
      </c>
      <c r="CD36" s="51"/>
      <c r="CE36" s="16"/>
      <c r="CF36" s="51"/>
      <c r="CG36" s="39">
        <f ca="1">Table1[[#This Row],[Mortgage left]]/Table1[[#This Row],[Value of House ]]</f>
        <v>0.79044433685888527</v>
      </c>
      <c r="CH36" s="51">
        <f t="shared" ca="1" si="42"/>
        <v>1</v>
      </c>
      <c r="CI36" s="51"/>
      <c r="CJ36" s="16"/>
      <c r="CL36" s="10">
        <f ca="1">IF(Table1[[#This Row],[Area]]="New Delhi",Table1[[#This Row],[Income]],0)</f>
        <v>0</v>
      </c>
      <c r="CM36" s="51">
        <f ca="1">IF(Table1[[#This Row],[Area]]="Gurgoan",Table1[[#This Row],[Income]],0)</f>
        <v>0</v>
      </c>
      <c r="CN36" s="51">
        <f ca="1">IF(Table1[[#This Row],[Area]]="Noida",Table1[[#This Row],[Income]],0)</f>
        <v>0</v>
      </c>
      <c r="CO36" s="51">
        <f ca="1">IF(Table1[[#This Row],[Area]]="Faridabad",Table1[[#This Row],[Income]],0)</f>
        <v>0</v>
      </c>
      <c r="CP36" s="51">
        <f ca="1">IF(Table1[[#This Row],[Area]]="Pune",Table1[[#This Row],[Income]],0)</f>
        <v>0</v>
      </c>
      <c r="CQ36" s="51">
        <f ca="1">IF(Table1[[#This Row],[Area]]="Mumbai",Table1[[#This Row],[Income]],0)</f>
        <v>35131</v>
      </c>
      <c r="CR36" s="51">
        <f ca="1">IF(Table1[[#This Row],[Area]]="Hyderabad",Table1[[#This Row],[Income]],0)</f>
        <v>0</v>
      </c>
      <c r="CS36" s="51">
        <f ca="1">IF(Table1[[#This Row],[Area]]="Chennai",Table1[[#This Row],[Income]],0)</f>
        <v>0</v>
      </c>
      <c r="CT36" s="51">
        <f ca="1">IF(Table1[[#This Row],[Area]]="Goa",Table1[[#This Row],[Income]],0)</f>
        <v>0</v>
      </c>
      <c r="CU36" s="51">
        <f ca="1">IF(Table1[[#This Row],[Area]]="Kochi",Table1[[#This Row],[Income]],0)</f>
        <v>0</v>
      </c>
      <c r="CV36" s="51">
        <f ca="1">IF(Table1[[#This Row],[Area]]="Kolkata",Table1[[#This Row],[Income]],0)</f>
        <v>0</v>
      </c>
      <c r="CW36" s="51"/>
      <c r="CX36" s="51"/>
      <c r="CY36" s="51"/>
      <c r="CZ36" s="51"/>
      <c r="DA36" s="51"/>
      <c r="DB36" s="51"/>
      <c r="DC36" s="51"/>
      <c r="DD36" s="51"/>
      <c r="DE36" s="51"/>
      <c r="DF36" s="51"/>
      <c r="DG36" s="16"/>
      <c r="DI36" s="10">
        <f ca="1">IF(Table1[[#This Row],[Field of Work]]="Teaching",Table1[[#This Row],[Income]],0)</f>
        <v>0</v>
      </c>
      <c r="DJ36" s="51">
        <f ca="1">IF(Table1[[#This Row],[Field of Work]]="Health",Table1[[#This Row],[Income]],0)</f>
        <v>0</v>
      </c>
      <c r="DK36" s="51">
        <f ca="1">IF(Table1[[#This Row],[Field of Work]]="Agriculture",Table1[[#This Row],[Income]],0)</f>
        <v>0</v>
      </c>
      <c r="DL36" s="51">
        <f ca="1">IF(Table1[[#This Row],[Field of Work]]="Information Technology",Table1[[#This Row],[Income]],0)</f>
        <v>0</v>
      </c>
      <c r="DM36" s="51">
        <f ca="1">IF(Table1[[#This Row],[Field of Work]]="Construction",Table1[[#This Row],[Income]],0)</f>
        <v>35131</v>
      </c>
      <c r="DN36" s="51">
        <f ca="1">IF(Table1[[#This Row],[Field of Work]]="General Work",Table1[[#This Row],[Income]],0)</f>
        <v>0</v>
      </c>
      <c r="DO36" s="51"/>
      <c r="DP36" s="51"/>
      <c r="DQ36" s="51"/>
      <c r="DR36" s="51"/>
      <c r="DS36" s="51"/>
      <c r="DT36" s="16"/>
      <c r="DW36" s="10">
        <f ca="1">IF(Table1[[#This Row],[Value of Debts]]&gt;Table1[[#This Row],[Income]],1,0)</f>
        <v>1</v>
      </c>
      <c r="DX36" s="51"/>
      <c r="DY36" s="16"/>
      <c r="EB36" s="48">
        <f t="shared" ca="1" si="43"/>
        <v>0</v>
      </c>
      <c r="EC36" s="51"/>
      <c r="ED36" s="51"/>
      <c r="EE36" s="16"/>
    </row>
    <row r="37" spans="1:135" ht="18.75">
      <c r="A37" s="1">
        <f t="shared" ca="1" si="22"/>
        <v>2</v>
      </c>
      <c r="B37" s="1" t="str">
        <f t="shared" ca="1" si="23"/>
        <v>Woman</v>
      </c>
      <c r="C37" s="1">
        <f t="shared" ca="1" si="24"/>
        <v>39</v>
      </c>
      <c r="D37" s="1">
        <f t="shared" ca="1" si="25"/>
        <v>4</v>
      </c>
      <c r="E37" s="1" t="str">
        <f t="shared" ca="1" si="26"/>
        <v>Information Technology</v>
      </c>
      <c r="F37" s="1">
        <f t="shared" ca="1" si="27"/>
        <v>2</v>
      </c>
      <c r="G37" s="1" t="str">
        <f t="shared" ca="1" si="28"/>
        <v>College</v>
      </c>
      <c r="H37" s="1">
        <f t="shared" ca="1" si="29"/>
        <v>3</v>
      </c>
      <c r="I37" s="1">
        <f t="shared" ca="1" si="0"/>
        <v>3</v>
      </c>
      <c r="J37" s="1">
        <f t="shared" ca="1" si="30"/>
        <v>89945</v>
      </c>
      <c r="K37" s="1">
        <f t="shared" ca="1" si="31"/>
        <v>1</v>
      </c>
      <c r="L37" s="1" t="str">
        <f t="shared" ca="1" si="32"/>
        <v>New Delhi</v>
      </c>
      <c r="M37" s="1">
        <f t="shared" ca="1" si="44"/>
        <v>269835</v>
      </c>
      <c r="N37" s="1">
        <f t="shared" ca="1" si="34"/>
        <v>189223.31667355055</v>
      </c>
      <c r="O37" s="1">
        <f t="shared" ca="1" si="45"/>
        <v>104547.17986398947</v>
      </c>
      <c r="P37" s="1">
        <f t="shared" ca="1" si="36"/>
        <v>13978</v>
      </c>
      <c r="Q37" s="1">
        <f t="shared" ca="1" si="46"/>
        <v>87656.823036440052</v>
      </c>
      <c r="R37" s="1">
        <f t="shared" ca="1" si="47"/>
        <v>128968.49922205898</v>
      </c>
      <c r="S37" s="1">
        <f t="shared" ca="1" si="48"/>
        <v>503350.67908604845</v>
      </c>
      <c r="T37" s="1">
        <f t="shared" ca="1" si="49"/>
        <v>290858.13970999059</v>
      </c>
      <c r="U37" s="1">
        <f t="shared" ca="1" si="50"/>
        <v>212492.53937605786</v>
      </c>
      <c r="W37" s="10">
        <f ca="1">IF(Table1[[#This Row],[Gender]]="Man",1,0)</f>
        <v>0</v>
      </c>
      <c r="X37" s="51">
        <f ca="1">IF(Table1[[#This Row],[Gender]]="Woman",1,0)</f>
        <v>1</v>
      </c>
      <c r="Y37" s="51"/>
      <c r="Z37" s="51"/>
      <c r="AA37" s="51"/>
      <c r="AB37" s="51"/>
      <c r="AC37" s="51"/>
      <c r="AD37" s="51"/>
      <c r="AE37" s="51"/>
      <c r="AF37" s="51"/>
      <c r="AG37" s="51"/>
      <c r="AH37" s="51"/>
      <c r="AI37" s="51"/>
      <c r="AJ37" s="16"/>
      <c r="AN37" s="10">
        <f t="shared" ca="1" si="1"/>
        <v>0</v>
      </c>
      <c r="AO37" s="51">
        <f t="shared" ca="1" si="2"/>
        <v>0</v>
      </c>
      <c r="AP37" s="51">
        <f t="shared" ca="1" si="3"/>
        <v>0</v>
      </c>
      <c r="AQ37" s="51">
        <f t="shared" ca="1" si="4"/>
        <v>1</v>
      </c>
      <c r="AR37" s="51">
        <f t="shared" ca="1" si="5"/>
        <v>0</v>
      </c>
      <c r="AS37" s="51">
        <f t="shared" ca="1" si="6"/>
        <v>0</v>
      </c>
      <c r="AT37" s="51"/>
      <c r="AU37" s="51"/>
      <c r="AV37" s="51"/>
      <c r="AW37" s="51"/>
      <c r="AX37" s="51"/>
      <c r="AY37" s="16"/>
      <c r="AZ37" s="51"/>
      <c r="BA37" s="20">
        <f t="shared" ca="1" si="8"/>
        <v>1</v>
      </c>
      <c r="BB37" s="21">
        <f t="shared" ca="1" si="9"/>
        <v>0</v>
      </c>
      <c r="BC37" s="21">
        <f t="shared" ca="1" si="10"/>
        <v>0</v>
      </c>
      <c r="BD37" s="21">
        <f t="shared" ca="1" si="11"/>
        <v>0</v>
      </c>
      <c r="BE37" s="21">
        <f t="shared" ca="1" si="12"/>
        <v>0</v>
      </c>
      <c r="BF37" s="21">
        <f t="shared" ca="1" si="13"/>
        <v>0</v>
      </c>
      <c r="BG37" s="21">
        <f t="shared" ca="1" si="14"/>
        <v>0</v>
      </c>
      <c r="BH37" s="21">
        <f t="shared" ca="1" si="15"/>
        <v>0</v>
      </c>
      <c r="BI37" s="21">
        <f t="shared" ca="1" si="16"/>
        <v>0</v>
      </c>
      <c r="BJ37" s="21">
        <f t="shared" ca="1" si="17"/>
        <v>0</v>
      </c>
      <c r="BK37" s="21">
        <f t="shared" ca="1" si="18"/>
        <v>0</v>
      </c>
      <c r="BL37" s="51"/>
      <c r="BM37" s="51"/>
      <c r="BN37" s="51"/>
      <c r="BO37" s="51"/>
      <c r="BP37" s="51"/>
      <c r="BQ37" s="51"/>
      <c r="BR37" s="51"/>
      <c r="BS37" s="51"/>
      <c r="BT37" s="51"/>
      <c r="BU37" s="51"/>
      <c r="BV37" s="16"/>
      <c r="BZ37" s="10">
        <f ca="1">Table1[[#This Row],[Cars Value]]/Table1[[#This Row],[Cars Owned]]</f>
        <v>34849.059954663157</v>
      </c>
      <c r="CA37" s="16"/>
      <c r="CB37" s="51"/>
      <c r="CC37" s="10">
        <f ca="1">IF(Table1[[#This Row],[Value of Debts]]&gt;$CD$3,1,0)</f>
        <v>1</v>
      </c>
      <c r="CD37" s="51"/>
      <c r="CE37" s="16"/>
      <c r="CF37" s="51"/>
      <c r="CG37" s="39">
        <f ca="1">Table1[[#This Row],[Mortgage left]]/Table1[[#This Row],[Value of House ]]</f>
        <v>0.70125564390664874</v>
      </c>
      <c r="CH37" s="51">
        <f t="shared" ca="1" si="42"/>
        <v>1</v>
      </c>
      <c r="CI37" s="51"/>
      <c r="CJ37" s="16"/>
      <c r="CL37" s="10">
        <f ca="1">IF(Table1[[#This Row],[Area]]="New Delhi",Table1[[#This Row],[Income]],0)</f>
        <v>89945</v>
      </c>
      <c r="CM37" s="51">
        <f ca="1">IF(Table1[[#This Row],[Area]]="Gurgoan",Table1[[#This Row],[Income]],0)</f>
        <v>0</v>
      </c>
      <c r="CN37" s="51">
        <f ca="1">IF(Table1[[#This Row],[Area]]="Noida",Table1[[#This Row],[Income]],0)</f>
        <v>0</v>
      </c>
      <c r="CO37" s="51">
        <f ca="1">IF(Table1[[#This Row],[Area]]="Faridabad",Table1[[#This Row],[Income]],0)</f>
        <v>0</v>
      </c>
      <c r="CP37" s="51">
        <f ca="1">IF(Table1[[#This Row],[Area]]="Pune",Table1[[#This Row],[Income]],0)</f>
        <v>0</v>
      </c>
      <c r="CQ37" s="51">
        <f ca="1">IF(Table1[[#This Row],[Area]]="Mumbai",Table1[[#This Row],[Income]],0)</f>
        <v>0</v>
      </c>
      <c r="CR37" s="51">
        <f ca="1">IF(Table1[[#This Row],[Area]]="Hyderabad",Table1[[#This Row],[Income]],0)</f>
        <v>0</v>
      </c>
      <c r="CS37" s="51">
        <f ca="1">IF(Table1[[#This Row],[Area]]="Chennai",Table1[[#This Row],[Income]],0)</f>
        <v>0</v>
      </c>
      <c r="CT37" s="51">
        <f ca="1">IF(Table1[[#This Row],[Area]]="Goa",Table1[[#This Row],[Income]],0)</f>
        <v>0</v>
      </c>
      <c r="CU37" s="51">
        <f ca="1">IF(Table1[[#This Row],[Area]]="Kochi",Table1[[#This Row],[Income]],0)</f>
        <v>0</v>
      </c>
      <c r="CV37" s="51">
        <f ca="1">IF(Table1[[#This Row],[Area]]="Kolkata",Table1[[#This Row],[Income]],0)</f>
        <v>0</v>
      </c>
      <c r="CW37" s="51"/>
      <c r="CX37" s="51"/>
      <c r="CY37" s="51"/>
      <c r="CZ37" s="51"/>
      <c r="DA37" s="51"/>
      <c r="DB37" s="51"/>
      <c r="DC37" s="51"/>
      <c r="DD37" s="51"/>
      <c r="DE37" s="51"/>
      <c r="DF37" s="51"/>
      <c r="DG37" s="16"/>
      <c r="DI37" s="10">
        <f ca="1">IF(Table1[[#This Row],[Field of Work]]="Teaching",Table1[[#This Row],[Income]],0)</f>
        <v>0</v>
      </c>
      <c r="DJ37" s="51">
        <f ca="1">IF(Table1[[#This Row],[Field of Work]]="Health",Table1[[#This Row],[Income]],0)</f>
        <v>0</v>
      </c>
      <c r="DK37" s="51">
        <f ca="1">IF(Table1[[#This Row],[Field of Work]]="Agriculture",Table1[[#This Row],[Income]],0)</f>
        <v>0</v>
      </c>
      <c r="DL37" s="51">
        <f ca="1">IF(Table1[[#This Row],[Field of Work]]="Information Technology",Table1[[#This Row],[Income]],0)</f>
        <v>89945</v>
      </c>
      <c r="DM37" s="51">
        <f ca="1">IF(Table1[[#This Row],[Field of Work]]="Construction",Table1[[#This Row],[Income]],0)</f>
        <v>0</v>
      </c>
      <c r="DN37" s="51">
        <f ca="1">IF(Table1[[#This Row],[Field of Work]]="General Work",Table1[[#This Row],[Income]],0)</f>
        <v>0</v>
      </c>
      <c r="DO37" s="51"/>
      <c r="DP37" s="51"/>
      <c r="DQ37" s="51"/>
      <c r="DR37" s="51"/>
      <c r="DS37" s="51"/>
      <c r="DT37" s="16"/>
      <c r="DW37" s="10">
        <f ca="1">IF(Table1[[#This Row],[Value of Debts]]&gt;Table1[[#This Row],[Income]],1,0)</f>
        <v>1</v>
      </c>
      <c r="DX37" s="51"/>
      <c r="DY37" s="16"/>
      <c r="EB37" s="48">
        <f t="shared" ca="1" si="43"/>
        <v>39</v>
      </c>
      <c r="EC37" s="51"/>
      <c r="ED37" s="51"/>
      <c r="EE37" s="16"/>
    </row>
    <row r="38" spans="1:135" ht="18.75">
      <c r="A38" s="1">
        <f t="shared" ca="1" si="22"/>
        <v>1</v>
      </c>
      <c r="B38" s="1" t="str">
        <f t="shared" ca="1" si="23"/>
        <v>Man</v>
      </c>
      <c r="C38" s="1">
        <f t="shared" ca="1" si="24"/>
        <v>26</v>
      </c>
      <c r="D38" s="1">
        <f t="shared" ca="1" si="25"/>
        <v>2</v>
      </c>
      <c r="E38" s="1" t="str">
        <f t="shared" ca="1" si="26"/>
        <v>Construction</v>
      </c>
      <c r="F38" s="1">
        <f t="shared" ca="1" si="27"/>
        <v>4</v>
      </c>
      <c r="G38" s="1" t="str">
        <f t="shared" ca="1" si="28"/>
        <v>Technical</v>
      </c>
      <c r="H38" s="1">
        <f t="shared" ca="1" si="29"/>
        <v>0</v>
      </c>
      <c r="I38" s="1">
        <f t="shared" ca="1" si="0"/>
        <v>2</v>
      </c>
      <c r="J38" s="1">
        <f t="shared" ca="1" si="30"/>
        <v>65541</v>
      </c>
      <c r="K38" s="1">
        <f t="shared" ca="1" si="31"/>
        <v>2</v>
      </c>
      <c r="L38" s="1" t="str">
        <f t="shared" ca="1" si="32"/>
        <v>Gurgoan</v>
      </c>
      <c r="M38" s="1">
        <f t="shared" ca="1" si="44"/>
        <v>327705</v>
      </c>
      <c r="N38" s="1">
        <f t="shared" ca="1" si="34"/>
        <v>11879.109178229986</v>
      </c>
      <c r="O38" s="1">
        <f t="shared" ca="1" si="45"/>
        <v>88862.333239175263</v>
      </c>
      <c r="P38" s="1">
        <f t="shared" ca="1" si="36"/>
        <v>44187</v>
      </c>
      <c r="Q38" s="1">
        <f t="shared" ca="1" si="46"/>
        <v>96432.411977349548</v>
      </c>
      <c r="R38" s="1">
        <f t="shared" ca="1" si="47"/>
        <v>33773.707368251708</v>
      </c>
      <c r="S38" s="1">
        <f t="shared" ca="1" si="48"/>
        <v>450341.04060742696</v>
      </c>
      <c r="T38" s="1">
        <f t="shared" ca="1" si="49"/>
        <v>152498.52115557954</v>
      </c>
      <c r="U38" s="1">
        <f t="shared" ca="1" si="50"/>
        <v>297842.51945184742</v>
      </c>
      <c r="W38" s="10">
        <f ca="1">IF(Table1[[#This Row],[Gender]]="Man",1,0)</f>
        <v>1</v>
      </c>
      <c r="X38" s="51">
        <f ca="1">IF(Table1[[#This Row],[Gender]]="Woman",1,0)</f>
        <v>0</v>
      </c>
      <c r="Y38" s="51"/>
      <c r="Z38" s="51"/>
      <c r="AA38" s="51"/>
      <c r="AB38" s="51"/>
      <c r="AC38" s="51"/>
      <c r="AD38" s="51"/>
      <c r="AE38" s="51"/>
      <c r="AF38" s="51"/>
      <c r="AG38" s="51"/>
      <c r="AH38" s="51"/>
      <c r="AI38" s="51"/>
      <c r="AJ38" s="16"/>
      <c r="AN38" s="10">
        <f t="shared" ca="1" si="1"/>
        <v>0</v>
      </c>
      <c r="AO38" s="51">
        <f t="shared" ca="1" si="2"/>
        <v>0</v>
      </c>
      <c r="AP38" s="51">
        <f t="shared" ca="1" si="3"/>
        <v>0</v>
      </c>
      <c r="AQ38" s="51">
        <f t="shared" ca="1" si="4"/>
        <v>0</v>
      </c>
      <c r="AR38" s="51">
        <f t="shared" ca="1" si="5"/>
        <v>1</v>
      </c>
      <c r="AS38" s="51">
        <f t="shared" ca="1" si="6"/>
        <v>0</v>
      </c>
      <c r="AT38" s="51"/>
      <c r="AU38" s="51"/>
      <c r="AV38" s="51"/>
      <c r="AW38" s="51"/>
      <c r="AX38" s="51"/>
      <c r="AY38" s="16"/>
      <c r="AZ38" s="51"/>
      <c r="BA38" s="20">
        <f t="shared" ca="1" si="8"/>
        <v>0</v>
      </c>
      <c r="BB38" s="21">
        <f t="shared" ca="1" si="9"/>
        <v>1</v>
      </c>
      <c r="BC38" s="21">
        <f t="shared" ca="1" si="10"/>
        <v>0</v>
      </c>
      <c r="BD38" s="21">
        <f t="shared" ca="1" si="11"/>
        <v>0</v>
      </c>
      <c r="BE38" s="21">
        <f t="shared" ca="1" si="12"/>
        <v>0</v>
      </c>
      <c r="BF38" s="21">
        <f t="shared" ca="1" si="13"/>
        <v>0</v>
      </c>
      <c r="BG38" s="21">
        <f t="shared" ca="1" si="14"/>
        <v>0</v>
      </c>
      <c r="BH38" s="21">
        <f t="shared" ca="1" si="15"/>
        <v>0</v>
      </c>
      <c r="BI38" s="21">
        <f t="shared" ca="1" si="16"/>
        <v>0</v>
      </c>
      <c r="BJ38" s="21">
        <f t="shared" ca="1" si="17"/>
        <v>0</v>
      </c>
      <c r="BK38" s="21">
        <f t="shared" ca="1" si="18"/>
        <v>0</v>
      </c>
      <c r="BL38" s="51"/>
      <c r="BM38" s="51"/>
      <c r="BN38" s="51"/>
      <c r="BO38" s="51"/>
      <c r="BP38" s="51"/>
      <c r="BQ38" s="51"/>
      <c r="BR38" s="51"/>
      <c r="BS38" s="51"/>
      <c r="BT38" s="51"/>
      <c r="BU38" s="51"/>
      <c r="BV38" s="16"/>
      <c r="BZ38" s="10">
        <f ca="1">Table1[[#This Row],[Cars Value]]/Table1[[#This Row],[Cars Owned]]</f>
        <v>44431.166619587631</v>
      </c>
      <c r="CA38" s="16"/>
      <c r="CB38" s="51"/>
      <c r="CC38" s="10">
        <f ca="1">IF(Table1[[#This Row],[Value of Debts]]&gt;$CD$3,1,0)</f>
        <v>1</v>
      </c>
      <c r="CD38" s="51"/>
      <c r="CE38" s="16"/>
      <c r="CF38" s="51"/>
      <c r="CG38" s="39">
        <f ca="1">Table1[[#This Row],[Mortgage left]]/Table1[[#This Row],[Value of House ]]</f>
        <v>3.6249398630567087E-2</v>
      </c>
      <c r="CH38" s="51">
        <f t="shared" ca="1" si="42"/>
        <v>0</v>
      </c>
      <c r="CI38" s="51"/>
      <c r="CJ38" s="16"/>
      <c r="CL38" s="10">
        <f ca="1">IF(Table1[[#This Row],[Area]]="New Delhi",Table1[[#This Row],[Income]],0)</f>
        <v>0</v>
      </c>
      <c r="CM38" s="51">
        <f ca="1">IF(Table1[[#This Row],[Area]]="Gurgoan",Table1[[#This Row],[Income]],0)</f>
        <v>65541</v>
      </c>
      <c r="CN38" s="51">
        <f ca="1">IF(Table1[[#This Row],[Area]]="Noida",Table1[[#This Row],[Income]],0)</f>
        <v>0</v>
      </c>
      <c r="CO38" s="51">
        <f ca="1">IF(Table1[[#This Row],[Area]]="Faridabad",Table1[[#This Row],[Income]],0)</f>
        <v>0</v>
      </c>
      <c r="CP38" s="51">
        <f ca="1">IF(Table1[[#This Row],[Area]]="Pune",Table1[[#This Row],[Income]],0)</f>
        <v>0</v>
      </c>
      <c r="CQ38" s="51">
        <f ca="1">IF(Table1[[#This Row],[Area]]="Mumbai",Table1[[#This Row],[Income]],0)</f>
        <v>0</v>
      </c>
      <c r="CR38" s="51">
        <f ca="1">IF(Table1[[#This Row],[Area]]="Hyderabad",Table1[[#This Row],[Income]],0)</f>
        <v>0</v>
      </c>
      <c r="CS38" s="51">
        <f ca="1">IF(Table1[[#This Row],[Area]]="Chennai",Table1[[#This Row],[Income]],0)</f>
        <v>0</v>
      </c>
      <c r="CT38" s="51">
        <f ca="1">IF(Table1[[#This Row],[Area]]="Goa",Table1[[#This Row],[Income]],0)</f>
        <v>0</v>
      </c>
      <c r="CU38" s="51">
        <f ca="1">IF(Table1[[#This Row],[Area]]="Kochi",Table1[[#This Row],[Income]],0)</f>
        <v>0</v>
      </c>
      <c r="CV38" s="51">
        <f ca="1">IF(Table1[[#This Row],[Area]]="Kolkata",Table1[[#This Row],[Income]],0)</f>
        <v>0</v>
      </c>
      <c r="CW38" s="51"/>
      <c r="CX38" s="51"/>
      <c r="CY38" s="51"/>
      <c r="CZ38" s="51"/>
      <c r="DA38" s="51"/>
      <c r="DB38" s="51"/>
      <c r="DC38" s="51"/>
      <c r="DD38" s="51"/>
      <c r="DE38" s="51"/>
      <c r="DF38" s="51"/>
      <c r="DG38" s="16"/>
      <c r="DI38" s="10">
        <f ca="1">IF(Table1[[#This Row],[Field of Work]]="Teaching",Table1[[#This Row],[Income]],0)</f>
        <v>0</v>
      </c>
      <c r="DJ38" s="51">
        <f ca="1">IF(Table1[[#This Row],[Field of Work]]="Health",Table1[[#This Row],[Income]],0)</f>
        <v>0</v>
      </c>
      <c r="DK38" s="51">
        <f ca="1">IF(Table1[[#This Row],[Field of Work]]="Agriculture",Table1[[#This Row],[Income]],0)</f>
        <v>0</v>
      </c>
      <c r="DL38" s="51">
        <f ca="1">IF(Table1[[#This Row],[Field of Work]]="Information Technology",Table1[[#This Row],[Income]],0)</f>
        <v>0</v>
      </c>
      <c r="DM38" s="51">
        <f ca="1">IF(Table1[[#This Row],[Field of Work]]="Construction",Table1[[#This Row],[Income]],0)</f>
        <v>65541</v>
      </c>
      <c r="DN38" s="51">
        <f ca="1">IF(Table1[[#This Row],[Field of Work]]="General Work",Table1[[#This Row],[Income]],0)</f>
        <v>0</v>
      </c>
      <c r="DO38" s="51"/>
      <c r="DP38" s="51"/>
      <c r="DQ38" s="51"/>
      <c r="DR38" s="51"/>
      <c r="DS38" s="51"/>
      <c r="DT38" s="16"/>
      <c r="DW38" s="10">
        <f ca="1">IF(Table1[[#This Row],[Value of Debts]]&gt;Table1[[#This Row],[Income]],1,0)</f>
        <v>1</v>
      </c>
      <c r="DX38" s="51"/>
      <c r="DY38" s="16"/>
      <c r="EB38" s="48">
        <f t="shared" ca="1" si="43"/>
        <v>26</v>
      </c>
      <c r="EC38" s="51"/>
      <c r="ED38" s="51"/>
      <c r="EE38" s="16"/>
    </row>
    <row r="39" spans="1:135" ht="18.75">
      <c r="A39" s="1">
        <f t="shared" ca="1" si="22"/>
        <v>1</v>
      </c>
      <c r="B39" s="1" t="str">
        <f t="shared" ca="1" si="23"/>
        <v>Man</v>
      </c>
      <c r="C39" s="1">
        <f t="shared" ca="1" si="24"/>
        <v>27</v>
      </c>
      <c r="D39" s="1">
        <f t="shared" ca="1" si="25"/>
        <v>2</v>
      </c>
      <c r="E39" s="1" t="str">
        <f t="shared" ca="1" si="26"/>
        <v>Construction</v>
      </c>
      <c r="F39" s="1">
        <f t="shared" ca="1" si="27"/>
        <v>2</v>
      </c>
      <c r="G39" s="1" t="str">
        <f t="shared" ca="1" si="28"/>
        <v>College</v>
      </c>
      <c r="H39" s="1">
        <f t="shared" ca="1" si="29"/>
        <v>2</v>
      </c>
      <c r="I39" s="1">
        <f t="shared" ca="1" si="0"/>
        <v>2</v>
      </c>
      <c r="J39" s="1">
        <f t="shared" ca="1" si="30"/>
        <v>53368</v>
      </c>
      <c r="K39" s="1">
        <f t="shared" ca="1" si="31"/>
        <v>11</v>
      </c>
      <c r="L39" s="1" t="str">
        <f t="shared" ca="1" si="32"/>
        <v>Kolkata</v>
      </c>
      <c r="M39" s="1">
        <f t="shared" ca="1" si="44"/>
        <v>266840</v>
      </c>
      <c r="N39" s="1">
        <f t="shared" ca="1" si="34"/>
        <v>86344.63727796587</v>
      </c>
      <c r="O39" s="1">
        <f t="shared" ca="1" si="45"/>
        <v>4924.9742830022242</v>
      </c>
      <c r="P39" s="1">
        <f t="shared" ca="1" si="36"/>
        <v>1516</v>
      </c>
      <c r="Q39" s="1">
        <f t="shared" ca="1" si="46"/>
        <v>48117.500997453346</v>
      </c>
      <c r="R39" s="1">
        <f t="shared" ca="1" si="47"/>
        <v>45561.001289574589</v>
      </c>
      <c r="S39" s="1">
        <f t="shared" ca="1" si="48"/>
        <v>317325.9755725768</v>
      </c>
      <c r="T39" s="1">
        <f t="shared" ca="1" si="49"/>
        <v>135978.13827541922</v>
      </c>
      <c r="U39" s="1">
        <f t="shared" ca="1" si="50"/>
        <v>181347.83729715759</v>
      </c>
      <c r="W39" s="10">
        <f ca="1">IF(Table1[[#This Row],[Gender]]="Man",1,0)</f>
        <v>1</v>
      </c>
      <c r="X39" s="51">
        <f ca="1">IF(Table1[[#This Row],[Gender]]="Woman",1,0)</f>
        <v>0</v>
      </c>
      <c r="Y39" s="51"/>
      <c r="Z39" s="51"/>
      <c r="AA39" s="51"/>
      <c r="AB39" s="51"/>
      <c r="AC39" s="51"/>
      <c r="AD39" s="51"/>
      <c r="AE39" s="51"/>
      <c r="AF39" s="51"/>
      <c r="AG39" s="51"/>
      <c r="AH39" s="51"/>
      <c r="AI39" s="51"/>
      <c r="AJ39" s="16"/>
      <c r="AN39" s="10">
        <f t="shared" ca="1" si="1"/>
        <v>0</v>
      </c>
      <c r="AO39" s="51">
        <f t="shared" ca="1" si="2"/>
        <v>0</v>
      </c>
      <c r="AP39" s="51">
        <f t="shared" ca="1" si="3"/>
        <v>0</v>
      </c>
      <c r="AQ39" s="51">
        <f t="shared" ca="1" si="4"/>
        <v>0</v>
      </c>
      <c r="AR39" s="51">
        <f t="shared" ca="1" si="5"/>
        <v>1</v>
      </c>
      <c r="AS39" s="51">
        <f t="shared" ca="1" si="6"/>
        <v>0</v>
      </c>
      <c r="AT39" s="51"/>
      <c r="AU39" s="51"/>
      <c r="AV39" s="51"/>
      <c r="AW39" s="51"/>
      <c r="AX39" s="51"/>
      <c r="AY39" s="16"/>
      <c r="AZ39" s="51"/>
      <c r="BA39" s="20">
        <f t="shared" ca="1" si="8"/>
        <v>0</v>
      </c>
      <c r="BB39" s="21">
        <f t="shared" ca="1" si="9"/>
        <v>0</v>
      </c>
      <c r="BC39" s="21">
        <f t="shared" ca="1" si="10"/>
        <v>0</v>
      </c>
      <c r="BD39" s="21">
        <f t="shared" ca="1" si="11"/>
        <v>0</v>
      </c>
      <c r="BE39" s="21">
        <f t="shared" ca="1" si="12"/>
        <v>0</v>
      </c>
      <c r="BF39" s="21">
        <f t="shared" ca="1" si="13"/>
        <v>0</v>
      </c>
      <c r="BG39" s="21">
        <f t="shared" ca="1" si="14"/>
        <v>0</v>
      </c>
      <c r="BH39" s="21">
        <f t="shared" ca="1" si="15"/>
        <v>0</v>
      </c>
      <c r="BI39" s="21">
        <f t="shared" ca="1" si="16"/>
        <v>0</v>
      </c>
      <c r="BJ39" s="21">
        <f t="shared" ca="1" si="17"/>
        <v>0</v>
      </c>
      <c r="BK39" s="21">
        <f t="shared" ca="1" si="18"/>
        <v>1</v>
      </c>
      <c r="BL39" s="51"/>
      <c r="BM39" s="51"/>
      <c r="BN39" s="51"/>
      <c r="BO39" s="51"/>
      <c r="BP39" s="51"/>
      <c r="BQ39" s="51"/>
      <c r="BR39" s="51"/>
      <c r="BS39" s="51"/>
      <c r="BT39" s="51"/>
      <c r="BU39" s="51"/>
      <c r="BV39" s="16"/>
      <c r="BZ39" s="10">
        <f ca="1">Table1[[#This Row],[Cars Value]]/Table1[[#This Row],[Cars Owned]]</f>
        <v>2462.4871415011121</v>
      </c>
      <c r="CA39" s="16"/>
      <c r="CB39" s="51"/>
      <c r="CC39" s="10">
        <f ca="1">IF(Table1[[#This Row],[Value of Debts]]&gt;$CD$3,1,0)</f>
        <v>1</v>
      </c>
      <c r="CD39" s="51"/>
      <c r="CE39" s="16"/>
      <c r="CF39" s="51"/>
      <c r="CG39" s="39">
        <f ca="1">Table1[[#This Row],[Mortgage left]]/Table1[[#This Row],[Value of House ]]</f>
        <v>0.32358206145242796</v>
      </c>
      <c r="CH39" s="51">
        <f t="shared" ca="1" si="42"/>
        <v>1</v>
      </c>
      <c r="CI39" s="51"/>
      <c r="CJ39" s="16"/>
      <c r="CL39" s="10">
        <f ca="1">IF(Table1[[#This Row],[Area]]="New Delhi",Table1[[#This Row],[Income]],0)</f>
        <v>0</v>
      </c>
      <c r="CM39" s="51">
        <f ca="1">IF(Table1[[#This Row],[Area]]="Gurgoan",Table1[[#This Row],[Income]],0)</f>
        <v>0</v>
      </c>
      <c r="CN39" s="51">
        <f ca="1">IF(Table1[[#This Row],[Area]]="Noida",Table1[[#This Row],[Income]],0)</f>
        <v>0</v>
      </c>
      <c r="CO39" s="51">
        <f ca="1">IF(Table1[[#This Row],[Area]]="Faridabad",Table1[[#This Row],[Income]],0)</f>
        <v>0</v>
      </c>
      <c r="CP39" s="51">
        <f ca="1">IF(Table1[[#This Row],[Area]]="Pune",Table1[[#This Row],[Income]],0)</f>
        <v>0</v>
      </c>
      <c r="CQ39" s="51">
        <f ca="1">IF(Table1[[#This Row],[Area]]="Mumbai",Table1[[#This Row],[Income]],0)</f>
        <v>0</v>
      </c>
      <c r="CR39" s="51">
        <f ca="1">IF(Table1[[#This Row],[Area]]="Hyderabad",Table1[[#This Row],[Income]],0)</f>
        <v>0</v>
      </c>
      <c r="CS39" s="51">
        <f ca="1">IF(Table1[[#This Row],[Area]]="Chennai",Table1[[#This Row],[Income]],0)</f>
        <v>0</v>
      </c>
      <c r="CT39" s="51">
        <f ca="1">IF(Table1[[#This Row],[Area]]="Goa",Table1[[#This Row],[Income]],0)</f>
        <v>0</v>
      </c>
      <c r="CU39" s="51">
        <f ca="1">IF(Table1[[#This Row],[Area]]="Kochi",Table1[[#This Row],[Income]],0)</f>
        <v>0</v>
      </c>
      <c r="CV39" s="51">
        <f ca="1">IF(Table1[[#This Row],[Area]]="Kolkata",Table1[[#This Row],[Income]],0)</f>
        <v>53368</v>
      </c>
      <c r="CW39" s="51"/>
      <c r="CX39" s="51"/>
      <c r="CY39" s="51"/>
      <c r="CZ39" s="51"/>
      <c r="DA39" s="51"/>
      <c r="DB39" s="51"/>
      <c r="DC39" s="51"/>
      <c r="DD39" s="51"/>
      <c r="DE39" s="51"/>
      <c r="DF39" s="51"/>
      <c r="DG39" s="16"/>
      <c r="DI39" s="10">
        <f ca="1">IF(Table1[[#This Row],[Field of Work]]="Teaching",Table1[[#This Row],[Income]],0)</f>
        <v>0</v>
      </c>
      <c r="DJ39" s="51">
        <f ca="1">IF(Table1[[#This Row],[Field of Work]]="Health",Table1[[#This Row],[Income]],0)</f>
        <v>0</v>
      </c>
      <c r="DK39" s="51">
        <f ca="1">IF(Table1[[#This Row],[Field of Work]]="Agriculture",Table1[[#This Row],[Income]],0)</f>
        <v>0</v>
      </c>
      <c r="DL39" s="51">
        <f ca="1">IF(Table1[[#This Row],[Field of Work]]="Information Technology",Table1[[#This Row],[Income]],0)</f>
        <v>0</v>
      </c>
      <c r="DM39" s="51">
        <f ca="1">IF(Table1[[#This Row],[Field of Work]]="Construction",Table1[[#This Row],[Income]],0)</f>
        <v>53368</v>
      </c>
      <c r="DN39" s="51">
        <f ca="1">IF(Table1[[#This Row],[Field of Work]]="General Work",Table1[[#This Row],[Income]],0)</f>
        <v>0</v>
      </c>
      <c r="DO39" s="51"/>
      <c r="DP39" s="51"/>
      <c r="DQ39" s="51"/>
      <c r="DR39" s="51"/>
      <c r="DS39" s="51"/>
      <c r="DT39" s="16"/>
      <c r="DW39" s="10">
        <f ca="1">IF(Table1[[#This Row],[Value of Debts]]&gt;Table1[[#This Row],[Income]],1,0)</f>
        <v>1</v>
      </c>
      <c r="DX39" s="51"/>
      <c r="DY39" s="16"/>
      <c r="EB39" s="48">
        <f t="shared" ca="1" si="43"/>
        <v>27</v>
      </c>
      <c r="EC39" s="51"/>
      <c r="ED39" s="51"/>
      <c r="EE39" s="16"/>
    </row>
    <row r="40" spans="1:135" ht="18.75">
      <c r="A40" s="1">
        <f t="shared" ca="1" si="22"/>
        <v>2</v>
      </c>
      <c r="B40" s="1" t="str">
        <f t="shared" ca="1" si="23"/>
        <v>Woman</v>
      </c>
      <c r="C40" s="1">
        <f t="shared" ca="1" si="24"/>
        <v>27</v>
      </c>
      <c r="D40" s="1">
        <f t="shared" ca="1" si="25"/>
        <v>4</v>
      </c>
      <c r="E40" s="1" t="str">
        <f t="shared" ca="1" si="26"/>
        <v>Information Technology</v>
      </c>
      <c r="F40" s="1">
        <f t="shared" ca="1" si="27"/>
        <v>2</v>
      </c>
      <c r="G40" s="1" t="str">
        <f t="shared" ca="1" si="28"/>
        <v>College</v>
      </c>
      <c r="H40" s="1">
        <f t="shared" ca="1" si="29"/>
        <v>1</v>
      </c>
      <c r="I40" s="1">
        <f t="shared" ca="1" si="0"/>
        <v>1</v>
      </c>
      <c r="J40" s="1">
        <f t="shared" ca="1" si="30"/>
        <v>34646</v>
      </c>
      <c r="K40" s="1">
        <f t="shared" ca="1" si="31"/>
        <v>2</v>
      </c>
      <c r="L40" s="1" t="str">
        <f t="shared" ca="1" si="32"/>
        <v>Gurgoan</v>
      </c>
      <c r="M40" s="1">
        <f t="shared" ca="1" si="44"/>
        <v>138584</v>
      </c>
      <c r="N40" s="1">
        <f t="shared" ca="1" si="34"/>
        <v>90458.717655518791</v>
      </c>
      <c r="O40" s="1">
        <f t="shared" ca="1" si="45"/>
        <v>1425.6901567746309</v>
      </c>
      <c r="P40" s="1">
        <f t="shared" ca="1" si="36"/>
        <v>394</v>
      </c>
      <c r="Q40" s="1">
        <f t="shared" ca="1" si="46"/>
        <v>28752.212083392184</v>
      </c>
      <c r="R40" s="1">
        <f t="shared" ca="1" si="47"/>
        <v>33789.609011306216</v>
      </c>
      <c r="S40" s="1">
        <f t="shared" ca="1" si="48"/>
        <v>173799.29916808085</v>
      </c>
      <c r="T40" s="1">
        <f t="shared" ca="1" si="49"/>
        <v>119604.92973891097</v>
      </c>
      <c r="U40" s="1">
        <f t="shared" ca="1" si="50"/>
        <v>54194.369429169878</v>
      </c>
      <c r="W40" s="10">
        <f ca="1">IF(Table1[[#This Row],[Gender]]="Man",1,0)</f>
        <v>0</v>
      </c>
      <c r="X40" s="51">
        <f ca="1">IF(Table1[[#This Row],[Gender]]="Woman",1,0)</f>
        <v>1</v>
      </c>
      <c r="Y40" s="51"/>
      <c r="Z40" s="51"/>
      <c r="AA40" s="51"/>
      <c r="AB40" s="51"/>
      <c r="AC40" s="51"/>
      <c r="AD40" s="51"/>
      <c r="AE40" s="51"/>
      <c r="AF40" s="51"/>
      <c r="AG40" s="51"/>
      <c r="AH40" s="51"/>
      <c r="AI40" s="51"/>
      <c r="AJ40" s="16"/>
      <c r="AN40" s="10">
        <f t="shared" ca="1" si="1"/>
        <v>0</v>
      </c>
      <c r="AO40" s="51">
        <f t="shared" ca="1" si="2"/>
        <v>0</v>
      </c>
      <c r="AP40" s="51">
        <f t="shared" ca="1" si="3"/>
        <v>0</v>
      </c>
      <c r="AQ40" s="51">
        <f t="shared" ca="1" si="4"/>
        <v>1</v>
      </c>
      <c r="AR40" s="51">
        <f t="shared" ca="1" si="5"/>
        <v>0</v>
      </c>
      <c r="AS40" s="51">
        <f t="shared" ca="1" si="6"/>
        <v>0</v>
      </c>
      <c r="AT40" s="51"/>
      <c r="AU40" s="51"/>
      <c r="AV40" s="51"/>
      <c r="AW40" s="51"/>
      <c r="AX40" s="51"/>
      <c r="AY40" s="16"/>
      <c r="AZ40" s="51"/>
      <c r="BA40" s="20">
        <f t="shared" ca="1" si="8"/>
        <v>0</v>
      </c>
      <c r="BB40" s="21">
        <f t="shared" ca="1" si="9"/>
        <v>1</v>
      </c>
      <c r="BC40" s="21">
        <f t="shared" ca="1" si="10"/>
        <v>0</v>
      </c>
      <c r="BD40" s="21">
        <f t="shared" ca="1" si="11"/>
        <v>0</v>
      </c>
      <c r="BE40" s="21">
        <f t="shared" ca="1" si="12"/>
        <v>0</v>
      </c>
      <c r="BF40" s="21">
        <f t="shared" ca="1" si="13"/>
        <v>0</v>
      </c>
      <c r="BG40" s="21">
        <f t="shared" ca="1" si="14"/>
        <v>0</v>
      </c>
      <c r="BH40" s="21">
        <f t="shared" ca="1" si="15"/>
        <v>0</v>
      </c>
      <c r="BI40" s="21">
        <f t="shared" ca="1" si="16"/>
        <v>0</v>
      </c>
      <c r="BJ40" s="21">
        <f t="shared" ca="1" si="17"/>
        <v>0</v>
      </c>
      <c r="BK40" s="21">
        <f t="shared" ca="1" si="18"/>
        <v>0</v>
      </c>
      <c r="BL40" s="51"/>
      <c r="BM40" s="51"/>
      <c r="BN40" s="51"/>
      <c r="BO40" s="51"/>
      <c r="BP40" s="51"/>
      <c r="BQ40" s="51"/>
      <c r="BR40" s="51"/>
      <c r="BS40" s="51"/>
      <c r="BT40" s="51"/>
      <c r="BU40" s="51"/>
      <c r="BV40" s="16"/>
      <c r="BZ40" s="10">
        <f ca="1">Table1[[#This Row],[Cars Value]]/Table1[[#This Row],[Cars Owned]]</f>
        <v>1425.6901567746309</v>
      </c>
      <c r="CA40" s="16"/>
      <c r="CB40" s="51"/>
      <c r="CC40" s="10">
        <f ca="1">IF(Table1[[#This Row],[Value of Debts]]&gt;$CD$3,1,0)</f>
        <v>1</v>
      </c>
      <c r="CD40" s="51"/>
      <c r="CE40" s="16"/>
      <c r="CF40" s="51"/>
      <c r="CG40" s="39">
        <f ca="1">Table1[[#This Row],[Mortgage left]]/Table1[[#This Row],[Value of House ]]</f>
        <v>0.65273565242393627</v>
      </c>
      <c r="CH40" s="51">
        <f t="shared" ca="1" si="42"/>
        <v>1</v>
      </c>
      <c r="CI40" s="51"/>
      <c r="CJ40" s="16"/>
      <c r="CL40" s="10">
        <f ca="1">IF(Table1[[#This Row],[Area]]="New Delhi",Table1[[#This Row],[Income]],0)</f>
        <v>0</v>
      </c>
      <c r="CM40" s="51">
        <f ca="1">IF(Table1[[#This Row],[Area]]="Gurgoan",Table1[[#This Row],[Income]],0)</f>
        <v>34646</v>
      </c>
      <c r="CN40" s="51">
        <f ca="1">IF(Table1[[#This Row],[Area]]="Noida",Table1[[#This Row],[Income]],0)</f>
        <v>0</v>
      </c>
      <c r="CO40" s="51">
        <f ca="1">IF(Table1[[#This Row],[Area]]="Faridabad",Table1[[#This Row],[Income]],0)</f>
        <v>0</v>
      </c>
      <c r="CP40" s="51">
        <f ca="1">IF(Table1[[#This Row],[Area]]="Pune",Table1[[#This Row],[Income]],0)</f>
        <v>0</v>
      </c>
      <c r="CQ40" s="51">
        <f ca="1">IF(Table1[[#This Row],[Area]]="Mumbai",Table1[[#This Row],[Income]],0)</f>
        <v>0</v>
      </c>
      <c r="CR40" s="51">
        <f ca="1">IF(Table1[[#This Row],[Area]]="Hyderabad",Table1[[#This Row],[Income]],0)</f>
        <v>0</v>
      </c>
      <c r="CS40" s="51">
        <f ca="1">IF(Table1[[#This Row],[Area]]="Chennai",Table1[[#This Row],[Income]],0)</f>
        <v>0</v>
      </c>
      <c r="CT40" s="51">
        <f ca="1">IF(Table1[[#This Row],[Area]]="Goa",Table1[[#This Row],[Income]],0)</f>
        <v>0</v>
      </c>
      <c r="CU40" s="51">
        <f ca="1">IF(Table1[[#This Row],[Area]]="Kochi",Table1[[#This Row],[Income]],0)</f>
        <v>0</v>
      </c>
      <c r="CV40" s="51">
        <f ca="1">IF(Table1[[#This Row],[Area]]="Kolkata",Table1[[#This Row],[Income]],0)</f>
        <v>0</v>
      </c>
      <c r="CW40" s="51"/>
      <c r="CX40" s="51"/>
      <c r="CY40" s="51"/>
      <c r="CZ40" s="51"/>
      <c r="DA40" s="51"/>
      <c r="DB40" s="51"/>
      <c r="DC40" s="51"/>
      <c r="DD40" s="51"/>
      <c r="DE40" s="51"/>
      <c r="DF40" s="51"/>
      <c r="DG40" s="16"/>
      <c r="DI40" s="10">
        <f ca="1">IF(Table1[[#This Row],[Field of Work]]="Teaching",Table1[[#This Row],[Income]],0)</f>
        <v>0</v>
      </c>
      <c r="DJ40" s="51">
        <f ca="1">IF(Table1[[#This Row],[Field of Work]]="Health",Table1[[#This Row],[Income]],0)</f>
        <v>0</v>
      </c>
      <c r="DK40" s="51">
        <f ca="1">IF(Table1[[#This Row],[Field of Work]]="Agriculture",Table1[[#This Row],[Income]],0)</f>
        <v>0</v>
      </c>
      <c r="DL40" s="51">
        <f ca="1">IF(Table1[[#This Row],[Field of Work]]="Information Technology",Table1[[#This Row],[Income]],0)</f>
        <v>34646</v>
      </c>
      <c r="DM40" s="51">
        <f ca="1">IF(Table1[[#This Row],[Field of Work]]="Construction",Table1[[#This Row],[Income]],0)</f>
        <v>0</v>
      </c>
      <c r="DN40" s="51">
        <f ca="1">IF(Table1[[#This Row],[Field of Work]]="General Work",Table1[[#This Row],[Income]],0)</f>
        <v>0</v>
      </c>
      <c r="DO40" s="51"/>
      <c r="DP40" s="51"/>
      <c r="DQ40" s="51"/>
      <c r="DR40" s="51"/>
      <c r="DS40" s="51"/>
      <c r="DT40" s="16"/>
      <c r="DW40" s="10">
        <f ca="1">IF(Table1[[#This Row],[Value of Debts]]&gt;Table1[[#This Row],[Income]],1,0)</f>
        <v>1</v>
      </c>
      <c r="DX40" s="51"/>
      <c r="DY40" s="16"/>
      <c r="EB40" s="48">
        <f t="shared" ca="1" si="43"/>
        <v>0</v>
      </c>
      <c r="EC40" s="51"/>
      <c r="ED40" s="51"/>
      <c r="EE40" s="16"/>
    </row>
    <row r="41" spans="1:135" ht="18.75">
      <c r="A41" s="1">
        <f t="shared" ca="1" si="22"/>
        <v>2</v>
      </c>
      <c r="B41" s="1" t="str">
        <f t="shared" ca="1" si="23"/>
        <v>Woman</v>
      </c>
      <c r="C41" s="1">
        <f t="shared" ca="1" si="24"/>
        <v>38</v>
      </c>
      <c r="D41" s="1">
        <f t="shared" ca="1" si="25"/>
        <v>5</v>
      </c>
      <c r="E41" s="1" t="str">
        <f t="shared" ca="1" si="26"/>
        <v>General Work</v>
      </c>
      <c r="F41" s="1">
        <f t="shared" ca="1" si="27"/>
        <v>2</v>
      </c>
      <c r="G41" s="1" t="str">
        <f t="shared" ca="1" si="28"/>
        <v>College</v>
      </c>
      <c r="H41" s="1">
        <f t="shared" ca="1" si="29"/>
        <v>2</v>
      </c>
      <c r="I41" s="1">
        <f t="shared" ca="1" si="0"/>
        <v>3</v>
      </c>
      <c r="J41" s="1">
        <f t="shared" ca="1" si="30"/>
        <v>66436</v>
      </c>
      <c r="K41" s="1">
        <f t="shared" ca="1" si="31"/>
        <v>6</v>
      </c>
      <c r="L41" s="1" t="str">
        <f t="shared" ca="1" si="32"/>
        <v>Mumbai</v>
      </c>
      <c r="M41" s="1">
        <f t="shared" ca="1" si="44"/>
        <v>199308</v>
      </c>
      <c r="N41" s="1">
        <f t="shared" ca="1" si="34"/>
        <v>105422.4565310459</v>
      </c>
      <c r="O41" s="1">
        <f t="shared" ca="1" si="45"/>
        <v>108548.24670115698</v>
      </c>
      <c r="P41" s="1">
        <f t="shared" ca="1" si="36"/>
        <v>4093</v>
      </c>
      <c r="Q41" s="1">
        <f t="shared" ca="1" si="46"/>
        <v>87773.674842308043</v>
      </c>
      <c r="R41" s="1">
        <f t="shared" ca="1" si="47"/>
        <v>69012.702335807087</v>
      </c>
      <c r="S41" s="1">
        <f t="shared" ca="1" si="48"/>
        <v>376868.94903696404</v>
      </c>
      <c r="T41" s="1">
        <f t="shared" ca="1" si="49"/>
        <v>197289.13137335394</v>
      </c>
      <c r="U41" s="1">
        <f t="shared" ca="1" si="50"/>
        <v>179579.8176636101</v>
      </c>
      <c r="W41" s="10">
        <f ca="1">IF(Table1[[#This Row],[Gender]]="Man",1,0)</f>
        <v>0</v>
      </c>
      <c r="X41" s="51">
        <f ca="1">IF(Table1[[#This Row],[Gender]]="Woman",1,0)</f>
        <v>1</v>
      </c>
      <c r="Y41" s="51"/>
      <c r="Z41" s="51"/>
      <c r="AA41" s="51"/>
      <c r="AB41" s="51"/>
      <c r="AC41" s="51"/>
      <c r="AD41" s="51"/>
      <c r="AE41" s="51"/>
      <c r="AF41" s="51"/>
      <c r="AG41" s="51"/>
      <c r="AH41" s="51"/>
      <c r="AI41" s="51"/>
      <c r="AJ41" s="16"/>
      <c r="AN41" s="10">
        <f t="shared" ca="1" si="1"/>
        <v>0</v>
      </c>
      <c r="AO41" s="51">
        <f t="shared" ca="1" si="2"/>
        <v>0</v>
      </c>
      <c r="AP41" s="51">
        <f t="shared" ca="1" si="3"/>
        <v>0</v>
      </c>
      <c r="AQ41" s="51">
        <f t="shared" ca="1" si="4"/>
        <v>0</v>
      </c>
      <c r="AR41" s="51">
        <f t="shared" ca="1" si="5"/>
        <v>0</v>
      </c>
      <c r="AS41" s="51">
        <f t="shared" ca="1" si="6"/>
        <v>1</v>
      </c>
      <c r="AT41" s="51"/>
      <c r="AU41" s="51"/>
      <c r="AV41" s="51"/>
      <c r="AW41" s="51"/>
      <c r="AX41" s="51"/>
      <c r="AY41" s="16"/>
      <c r="AZ41" s="51"/>
      <c r="BA41" s="20">
        <f t="shared" ca="1" si="8"/>
        <v>0</v>
      </c>
      <c r="BB41" s="21">
        <f t="shared" ca="1" si="9"/>
        <v>0</v>
      </c>
      <c r="BC41" s="21">
        <f t="shared" ca="1" si="10"/>
        <v>0</v>
      </c>
      <c r="BD41" s="21">
        <f t="shared" ca="1" si="11"/>
        <v>0</v>
      </c>
      <c r="BE41" s="21">
        <f t="shared" ca="1" si="12"/>
        <v>0</v>
      </c>
      <c r="BF41" s="21">
        <f t="shared" ca="1" si="13"/>
        <v>1</v>
      </c>
      <c r="BG41" s="21">
        <f t="shared" ca="1" si="14"/>
        <v>0</v>
      </c>
      <c r="BH41" s="21">
        <f t="shared" ca="1" si="15"/>
        <v>0</v>
      </c>
      <c r="BI41" s="21">
        <f t="shared" ca="1" si="16"/>
        <v>0</v>
      </c>
      <c r="BJ41" s="21">
        <f t="shared" ca="1" si="17"/>
        <v>0</v>
      </c>
      <c r="BK41" s="21">
        <f t="shared" ca="1" si="18"/>
        <v>0</v>
      </c>
      <c r="BL41" s="51"/>
      <c r="BM41" s="51"/>
      <c r="BN41" s="51"/>
      <c r="BO41" s="51"/>
      <c r="BP41" s="51"/>
      <c r="BQ41" s="51"/>
      <c r="BR41" s="51"/>
      <c r="BS41" s="51"/>
      <c r="BT41" s="51"/>
      <c r="BU41" s="51"/>
      <c r="BV41" s="16"/>
      <c r="BZ41" s="10">
        <f ca="1">Table1[[#This Row],[Cars Value]]/Table1[[#This Row],[Cars Owned]]</f>
        <v>36182.748900385661</v>
      </c>
      <c r="CA41" s="16"/>
      <c r="CB41" s="51"/>
      <c r="CC41" s="10">
        <f ca="1">IF(Table1[[#This Row],[Value of Debts]]&gt;$CD$3,1,0)</f>
        <v>1</v>
      </c>
      <c r="CD41" s="51"/>
      <c r="CE41" s="16"/>
      <c r="CF41" s="51"/>
      <c r="CG41" s="39">
        <f ca="1">Table1[[#This Row],[Mortgage left]]/Table1[[#This Row],[Value of House ]]</f>
        <v>0.52894242344033304</v>
      </c>
      <c r="CH41" s="51">
        <f t="shared" ca="1" si="42"/>
        <v>1</v>
      </c>
      <c r="CI41" s="51"/>
      <c r="CJ41" s="16"/>
      <c r="CL41" s="10">
        <f ca="1">IF(Table1[[#This Row],[Area]]="New Delhi",Table1[[#This Row],[Income]],0)</f>
        <v>0</v>
      </c>
      <c r="CM41" s="51">
        <f ca="1">IF(Table1[[#This Row],[Area]]="Gurgoan",Table1[[#This Row],[Income]],0)</f>
        <v>0</v>
      </c>
      <c r="CN41" s="51">
        <f ca="1">IF(Table1[[#This Row],[Area]]="Noida",Table1[[#This Row],[Income]],0)</f>
        <v>0</v>
      </c>
      <c r="CO41" s="51">
        <f ca="1">IF(Table1[[#This Row],[Area]]="Faridabad",Table1[[#This Row],[Income]],0)</f>
        <v>0</v>
      </c>
      <c r="CP41" s="51">
        <f ca="1">IF(Table1[[#This Row],[Area]]="Pune",Table1[[#This Row],[Income]],0)</f>
        <v>0</v>
      </c>
      <c r="CQ41" s="51">
        <f ca="1">IF(Table1[[#This Row],[Area]]="Mumbai",Table1[[#This Row],[Income]],0)</f>
        <v>66436</v>
      </c>
      <c r="CR41" s="51">
        <f ca="1">IF(Table1[[#This Row],[Area]]="Hyderabad",Table1[[#This Row],[Income]],0)</f>
        <v>0</v>
      </c>
      <c r="CS41" s="51">
        <f ca="1">IF(Table1[[#This Row],[Area]]="Chennai",Table1[[#This Row],[Income]],0)</f>
        <v>0</v>
      </c>
      <c r="CT41" s="51">
        <f ca="1">IF(Table1[[#This Row],[Area]]="Goa",Table1[[#This Row],[Income]],0)</f>
        <v>0</v>
      </c>
      <c r="CU41" s="51">
        <f ca="1">IF(Table1[[#This Row],[Area]]="Kochi",Table1[[#This Row],[Income]],0)</f>
        <v>0</v>
      </c>
      <c r="CV41" s="51">
        <f ca="1">IF(Table1[[#This Row],[Area]]="Kolkata",Table1[[#This Row],[Income]],0)</f>
        <v>0</v>
      </c>
      <c r="CW41" s="51"/>
      <c r="CX41" s="51"/>
      <c r="CY41" s="51"/>
      <c r="CZ41" s="51"/>
      <c r="DA41" s="51"/>
      <c r="DB41" s="51"/>
      <c r="DC41" s="51"/>
      <c r="DD41" s="51"/>
      <c r="DE41" s="51"/>
      <c r="DF41" s="51"/>
      <c r="DG41" s="16"/>
      <c r="DI41" s="10">
        <f ca="1">IF(Table1[[#This Row],[Field of Work]]="Teaching",Table1[[#This Row],[Income]],0)</f>
        <v>0</v>
      </c>
      <c r="DJ41" s="51">
        <f ca="1">IF(Table1[[#This Row],[Field of Work]]="Health",Table1[[#This Row],[Income]],0)</f>
        <v>0</v>
      </c>
      <c r="DK41" s="51">
        <f ca="1">IF(Table1[[#This Row],[Field of Work]]="Agriculture",Table1[[#This Row],[Income]],0)</f>
        <v>0</v>
      </c>
      <c r="DL41" s="51">
        <f ca="1">IF(Table1[[#This Row],[Field of Work]]="Information Technology",Table1[[#This Row],[Income]],0)</f>
        <v>0</v>
      </c>
      <c r="DM41" s="51">
        <f ca="1">IF(Table1[[#This Row],[Field of Work]]="Construction",Table1[[#This Row],[Income]],0)</f>
        <v>0</v>
      </c>
      <c r="DN41" s="51">
        <f ca="1">IF(Table1[[#This Row],[Field of Work]]="General Work",Table1[[#This Row],[Income]],0)</f>
        <v>66436</v>
      </c>
      <c r="DO41" s="51"/>
      <c r="DP41" s="51"/>
      <c r="DQ41" s="51"/>
      <c r="DR41" s="51"/>
      <c r="DS41" s="51"/>
      <c r="DT41" s="16"/>
      <c r="DW41" s="10">
        <f ca="1">IF(Table1[[#This Row],[Value of Debts]]&gt;Table1[[#This Row],[Income]],1,0)</f>
        <v>1</v>
      </c>
      <c r="DX41" s="51"/>
      <c r="DY41" s="16"/>
      <c r="EB41" s="48">
        <f t="shared" ca="1" si="43"/>
        <v>38</v>
      </c>
      <c r="EC41" s="51"/>
      <c r="ED41" s="51"/>
      <c r="EE41" s="16"/>
    </row>
    <row r="42" spans="1:135" ht="18.75">
      <c r="A42" s="1">
        <f t="shared" ca="1" si="22"/>
        <v>1</v>
      </c>
      <c r="B42" s="1" t="str">
        <f t="shared" ca="1" si="23"/>
        <v>Man</v>
      </c>
      <c r="C42" s="1">
        <f t="shared" ca="1" si="24"/>
        <v>28</v>
      </c>
      <c r="D42" s="1">
        <f t="shared" ca="1" si="25"/>
        <v>6</v>
      </c>
      <c r="E42" s="1" t="str">
        <f t="shared" ca="1" si="26"/>
        <v>Agriculture</v>
      </c>
      <c r="F42" s="1">
        <f t="shared" ca="1" si="27"/>
        <v>4</v>
      </c>
      <c r="G42" s="1" t="str">
        <f t="shared" ca="1" si="28"/>
        <v>Technical</v>
      </c>
      <c r="H42" s="1">
        <f t="shared" ca="1" si="29"/>
        <v>0</v>
      </c>
      <c r="I42" s="1">
        <f t="shared" ca="1" si="0"/>
        <v>2</v>
      </c>
      <c r="J42" s="1">
        <f t="shared" ca="1" si="30"/>
        <v>37720</v>
      </c>
      <c r="K42" s="1">
        <f t="shared" ca="1" si="31"/>
        <v>7</v>
      </c>
      <c r="L42" s="1" t="str">
        <f t="shared" ca="1" si="32"/>
        <v>Hyderabad</v>
      </c>
      <c r="M42" s="1">
        <f t="shared" ca="1" si="44"/>
        <v>226320</v>
      </c>
      <c r="N42" s="1">
        <f t="shared" ca="1" si="34"/>
        <v>199579.63607304794</v>
      </c>
      <c r="O42" s="1">
        <f t="shared" ca="1" si="45"/>
        <v>47673.407551175791</v>
      </c>
      <c r="P42" s="1">
        <f t="shared" ca="1" si="36"/>
        <v>47487</v>
      </c>
      <c r="Q42" s="1">
        <f t="shared" ca="1" si="46"/>
        <v>34932.883796263341</v>
      </c>
      <c r="R42" s="1">
        <f t="shared" ca="1" si="47"/>
        <v>36345.039484307745</v>
      </c>
      <c r="S42" s="1">
        <f t="shared" ca="1" si="48"/>
        <v>310338.44703548355</v>
      </c>
      <c r="T42" s="1">
        <f t="shared" ca="1" si="49"/>
        <v>281999.51986931125</v>
      </c>
      <c r="U42" s="1">
        <f t="shared" ca="1" si="50"/>
        <v>28338.927166172303</v>
      </c>
      <c r="W42" s="10">
        <f ca="1">IF(Table1[[#This Row],[Gender]]="Man",1,0)</f>
        <v>1</v>
      </c>
      <c r="X42" s="51">
        <f ca="1">IF(Table1[[#This Row],[Gender]]="Woman",1,0)</f>
        <v>0</v>
      </c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51"/>
      <c r="AJ42" s="16"/>
      <c r="AN42" s="10">
        <f t="shared" ca="1" si="1"/>
        <v>0</v>
      </c>
      <c r="AO42" s="51">
        <f t="shared" ca="1" si="2"/>
        <v>0</v>
      </c>
      <c r="AP42" s="51">
        <f t="shared" ca="1" si="3"/>
        <v>1</v>
      </c>
      <c r="AQ42" s="51">
        <f t="shared" ca="1" si="4"/>
        <v>0</v>
      </c>
      <c r="AR42" s="51">
        <f t="shared" ca="1" si="5"/>
        <v>0</v>
      </c>
      <c r="AS42" s="51">
        <f t="shared" ca="1" si="6"/>
        <v>0</v>
      </c>
      <c r="AT42" s="51"/>
      <c r="AU42" s="51"/>
      <c r="AV42" s="51"/>
      <c r="AW42" s="51"/>
      <c r="AX42" s="51"/>
      <c r="AY42" s="16"/>
      <c r="AZ42" s="51"/>
      <c r="BA42" s="20">
        <f t="shared" ca="1" si="8"/>
        <v>0</v>
      </c>
      <c r="BB42" s="21">
        <f t="shared" ca="1" si="9"/>
        <v>0</v>
      </c>
      <c r="BC42" s="21">
        <f t="shared" ca="1" si="10"/>
        <v>0</v>
      </c>
      <c r="BD42" s="21">
        <f t="shared" ca="1" si="11"/>
        <v>0</v>
      </c>
      <c r="BE42" s="21">
        <f t="shared" ca="1" si="12"/>
        <v>0</v>
      </c>
      <c r="BF42" s="21">
        <f t="shared" ca="1" si="13"/>
        <v>0</v>
      </c>
      <c r="BG42" s="21">
        <f t="shared" ca="1" si="14"/>
        <v>1</v>
      </c>
      <c r="BH42" s="21">
        <f t="shared" ca="1" si="15"/>
        <v>0</v>
      </c>
      <c r="BI42" s="21">
        <f t="shared" ca="1" si="16"/>
        <v>0</v>
      </c>
      <c r="BJ42" s="21">
        <f t="shared" ca="1" si="17"/>
        <v>0</v>
      </c>
      <c r="BK42" s="21">
        <f t="shared" ca="1" si="18"/>
        <v>0</v>
      </c>
      <c r="BL42" s="51"/>
      <c r="BM42" s="51"/>
      <c r="BN42" s="51"/>
      <c r="BO42" s="51"/>
      <c r="BP42" s="51"/>
      <c r="BQ42" s="51"/>
      <c r="BR42" s="51"/>
      <c r="BS42" s="51"/>
      <c r="BT42" s="51"/>
      <c r="BU42" s="51"/>
      <c r="BV42" s="16"/>
      <c r="BZ42" s="10">
        <f ca="1">Table1[[#This Row],[Cars Value]]/Table1[[#This Row],[Cars Owned]]</f>
        <v>23836.703775587896</v>
      </c>
      <c r="CA42" s="16"/>
      <c r="CB42" s="51"/>
      <c r="CC42" s="10">
        <f ca="1">IF(Table1[[#This Row],[Value of Debts]]&gt;$CD$3,1,0)</f>
        <v>1</v>
      </c>
      <c r="CD42" s="51"/>
      <c r="CE42" s="16"/>
      <c r="CF42" s="51"/>
      <c r="CG42" s="39">
        <f ca="1">Table1[[#This Row],[Mortgage left]]/Table1[[#This Row],[Value of House ]]</f>
        <v>0.88184710177203929</v>
      </c>
      <c r="CH42" s="51">
        <f t="shared" ca="1" si="42"/>
        <v>1</v>
      </c>
      <c r="CI42" s="51"/>
      <c r="CJ42" s="16"/>
      <c r="CL42" s="10">
        <f ca="1">IF(Table1[[#This Row],[Area]]="New Delhi",Table1[[#This Row],[Income]],0)</f>
        <v>0</v>
      </c>
      <c r="CM42" s="51">
        <f ca="1">IF(Table1[[#This Row],[Area]]="Gurgoan",Table1[[#This Row],[Income]],0)</f>
        <v>0</v>
      </c>
      <c r="CN42" s="51">
        <f ca="1">IF(Table1[[#This Row],[Area]]="Noida",Table1[[#This Row],[Income]],0)</f>
        <v>0</v>
      </c>
      <c r="CO42" s="51">
        <f ca="1">IF(Table1[[#This Row],[Area]]="Faridabad",Table1[[#This Row],[Income]],0)</f>
        <v>0</v>
      </c>
      <c r="CP42" s="51">
        <f ca="1">IF(Table1[[#This Row],[Area]]="Pune",Table1[[#This Row],[Income]],0)</f>
        <v>0</v>
      </c>
      <c r="CQ42" s="51">
        <f ca="1">IF(Table1[[#This Row],[Area]]="Mumbai",Table1[[#This Row],[Income]],0)</f>
        <v>0</v>
      </c>
      <c r="CR42" s="51">
        <f ca="1">IF(Table1[[#This Row],[Area]]="Hyderabad",Table1[[#This Row],[Income]],0)</f>
        <v>37720</v>
      </c>
      <c r="CS42" s="51">
        <f ca="1">IF(Table1[[#This Row],[Area]]="Chennai",Table1[[#This Row],[Income]],0)</f>
        <v>0</v>
      </c>
      <c r="CT42" s="51">
        <f ca="1">IF(Table1[[#This Row],[Area]]="Goa",Table1[[#This Row],[Income]],0)</f>
        <v>0</v>
      </c>
      <c r="CU42" s="51">
        <f ca="1">IF(Table1[[#This Row],[Area]]="Kochi",Table1[[#This Row],[Income]],0)</f>
        <v>0</v>
      </c>
      <c r="CV42" s="51">
        <f ca="1">IF(Table1[[#This Row],[Area]]="Kolkata",Table1[[#This Row],[Income]],0)</f>
        <v>0</v>
      </c>
      <c r="CW42" s="51"/>
      <c r="CX42" s="51"/>
      <c r="CY42" s="51"/>
      <c r="CZ42" s="51"/>
      <c r="DA42" s="51"/>
      <c r="DB42" s="51"/>
      <c r="DC42" s="51"/>
      <c r="DD42" s="51"/>
      <c r="DE42" s="51"/>
      <c r="DF42" s="51"/>
      <c r="DG42" s="16"/>
      <c r="DI42" s="10">
        <f ca="1">IF(Table1[[#This Row],[Field of Work]]="Teaching",Table1[[#This Row],[Income]],0)</f>
        <v>0</v>
      </c>
      <c r="DJ42" s="51">
        <f ca="1">IF(Table1[[#This Row],[Field of Work]]="Health",Table1[[#This Row],[Income]],0)</f>
        <v>0</v>
      </c>
      <c r="DK42" s="51">
        <f ca="1">IF(Table1[[#This Row],[Field of Work]]="Agriculture",Table1[[#This Row],[Income]],0)</f>
        <v>37720</v>
      </c>
      <c r="DL42" s="51">
        <f ca="1">IF(Table1[[#This Row],[Field of Work]]="Information Technology",Table1[[#This Row],[Income]],0)</f>
        <v>0</v>
      </c>
      <c r="DM42" s="51">
        <f ca="1">IF(Table1[[#This Row],[Field of Work]]="Construction",Table1[[#This Row],[Income]],0)</f>
        <v>0</v>
      </c>
      <c r="DN42" s="51">
        <f ca="1">IF(Table1[[#This Row],[Field of Work]]="General Work",Table1[[#This Row],[Income]],0)</f>
        <v>0</v>
      </c>
      <c r="DO42" s="51"/>
      <c r="DP42" s="51"/>
      <c r="DQ42" s="51"/>
      <c r="DR42" s="51"/>
      <c r="DS42" s="51"/>
      <c r="DT42" s="16"/>
      <c r="DW42" s="10">
        <f ca="1">IF(Table1[[#This Row],[Value of Debts]]&gt;Table1[[#This Row],[Income]],1,0)</f>
        <v>1</v>
      </c>
      <c r="DX42" s="51"/>
      <c r="DY42" s="16"/>
      <c r="EB42" s="48">
        <f t="shared" ca="1" si="43"/>
        <v>0</v>
      </c>
      <c r="EC42" s="51"/>
      <c r="ED42" s="51"/>
      <c r="EE42" s="16"/>
    </row>
    <row r="43" spans="1:135" ht="18.75">
      <c r="A43" s="1">
        <f t="shared" ca="1" si="22"/>
        <v>2</v>
      </c>
      <c r="B43" s="1" t="str">
        <f t="shared" ca="1" si="23"/>
        <v>Woman</v>
      </c>
      <c r="C43" s="1">
        <f t="shared" ca="1" si="24"/>
        <v>38</v>
      </c>
      <c r="D43" s="1">
        <f t="shared" ca="1" si="25"/>
        <v>3</v>
      </c>
      <c r="E43" s="1" t="str">
        <f t="shared" ca="1" si="26"/>
        <v>Teaching</v>
      </c>
      <c r="F43" s="1">
        <f t="shared" ca="1" si="27"/>
        <v>5</v>
      </c>
      <c r="G43" s="1" t="str">
        <f t="shared" ca="1" si="28"/>
        <v>Other</v>
      </c>
      <c r="H43" s="1">
        <f t="shared" ca="1" si="29"/>
        <v>4</v>
      </c>
      <c r="I43" s="1">
        <f t="shared" ca="1" si="0"/>
        <v>2</v>
      </c>
      <c r="J43" s="1">
        <f t="shared" ca="1" si="30"/>
        <v>84535</v>
      </c>
      <c r="K43" s="1">
        <f t="shared" ca="1" si="31"/>
        <v>10</v>
      </c>
      <c r="L43" s="1" t="str">
        <f t="shared" ca="1" si="32"/>
        <v>Goa</v>
      </c>
      <c r="M43" s="1">
        <f t="shared" ca="1" si="44"/>
        <v>507210</v>
      </c>
      <c r="N43" s="1">
        <f t="shared" ca="1" si="34"/>
        <v>54626.395234799267</v>
      </c>
      <c r="O43" s="1">
        <f t="shared" ca="1" si="45"/>
        <v>27267.356856633436</v>
      </c>
      <c r="P43" s="1">
        <f t="shared" ca="1" si="36"/>
        <v>4681</v>
      </c>
      <c r="Q43" s="1">
        <f t="shared" ca="1" si="46"/>
        <v>61294.165627145252</v>
      </c>
      <c r="R43" s="1">
        <f t="shared" ca="1" si="47"/>
        <v>84714.687976080138</v>
      </c>
      <c r="S43" s="1">
        <f t="shared" ca="1" si="48"/>
        <v>619192.04483271355</v>
      </c>
      <c r="T43" s="1">
        <f t="shared" ca="1" si="49"/>
        <v>120601.56086194451</v>
      </c>
      <c r="U43" s="1">
        <f t="shared" ca="1" si="50"/>
        <v>498590.48397076904</v>
      </c>
      <c r="W43" s="10">
        <f ca="1">IF(Table1[[#This Row],[Gender]]="Man",1,0)</f>
        <v>0</v>
      </c>
      <c r="X43" s="51">
        <f ca="1">IF(Table1[[#This Row],[Gender]]="Woman",1,0)</f>
        <v>1</v>
      </c>
      <c r="Y43" s="51"/>
      <c r="Z43" s="51"/>
      <c r="AA43" s="51"/>
      <c r="AB43" s="51"/>
      <c r="AC43" s="51"/>
      <c r="AD43" s="51"/>
      <c r="AE43" s="51"/>
      <c r="AF43" s="51"/>
      <c r="AG43" s="51"/>
      <c r="AH43" s="51"/>
      <c r="AI43" s="51"/>
      <c r="AJ43" s="16"/>
      <c r="AN43" s="10">
        <f t="shared" ca="1" si="1"/>
        <v>1</v>
      </c>
      <c r="AO43" s="51">
        <f t="shared" ca="1" si="2"/>
        <v>0</v>
      </c>
      <c r="AP43" s="51">
        <f t="shared" ca="1" si="3"/>
        <v>0</v>
      </c>
      <c r="AQ43" s="51">
        <f t="shared" ca="1" si="4"/>
        <v>0</v>
      </c>
      <c r="AR43" s="51">
        <f t="shared" ca="1" si="5"/>
        <v>0</v>
      </c>
      <c r="AS43" s="51">
        <f t="shared" ca="1" si="6"/>
        <v>0</v>
      </c>
      <c r="AT43" s="51"/>
      <c r="AU43" s="51"/>
      <c r="AV43" s="51"/>
      <c r="AW43" s="51"/>
      <c r="AX43" s="51"/>
      <c r="AY43" s="16"/>
      <c r="AZ43" s="51"/>
      <c r="BA43" s="20">
        <f t="shared" ca="1" si="8"/>
        <v>0</v>
      </c>
      <c r="BB43" s="21">
        <f t="shared" ca="1" si="9"/>
        <v>0</v>
      </c>
      <c r="BC43" s="21">
        <f t="shared" ca="1" si="10"/>
        <v>0</v>
      </c>
      <c r="BD43" s="21">
        <f t="shared" ca="1" si="11"/>
        <v>0</v>
      </c>
      <c r="BE43" s="21">
        <f t="shared" ca="1" si="12"/>
        <v>0</v>
      </c>
      <c r="BF43" s="21">
        <f t="shared" ca="1" si="13"/>
        <v>0</v>
      </c>
      <c r="BG43" s="21">
        <f t="shared" ca="1" si="14"/>
        <v>0</v>
      </c>
      <c r="BH43" s="21">
        <f t="shared" ca="1" si="15"/>
        <v>0</v>
      </c>
      <c r="BI43" s="21">
        <f t="shared" ca="1" si="16"/>
        <v>1</v>
      </c>
      <c r="BJ43" s="21">
        <f t="shared" ca="1" si="17"/>
        <v>0</v>
      </c>
      <c r="BK43" s="21">
        <f t="shared" ca="1" si="18"/>
        <v>0</v>
      </c>
      <c r="BL43" s="51"/>
      <c r="BM43" s="51"/>
      <c r="BN43" s="51"/>
      <c r="BO43" s="51"/>
      <c r="BP43" s="51"/>
      <c r="BQ43" s="51"/>
      <c r="BR43" s="51"/>
      <c r="BS43" s="51"/>
      <c r="BT43" s="51"/>
      <c r="BU43" s="51"/>
      <c r="BV43" s="16"/>
      <c r="BZ43" s="10">
        <f ca="1">Table1[[#This Row],[Cars Value]]/Table1[[#This Row],[Cars Owned]]</f>
        <v>13633.678428316718</v>
      </c>
      <c r="CA43" s="16"/>
      <c r="CB43" s="51"/>
      <c r="CC43" s="10">
        <f ca="1">IF(Table1[[#This Row],[Value of Debts]]&gt;$CD$3,1,0)</f>
        <v>1</v>
      </c>
      <c r="CD43" s="51"/>
      <c r="CE43" s="16"/>
      <c r="CF43" s="51"/>
      <c r="CG43" s="39">
        <f ca="1">Table1[[#This Row],[Mortgage left]]/Table1[[#This Row],[Value of House ]]</f>
        <v>0.10769975993138792</v>
      </c>
      <c r="CH43" s="51">
        <f t="shared" ca="1" si="42"/>
        <v>0</v>
      </c>
      <c r="CI43" s="51"/>
      <c r="CJ43" s="16"/>
      <c r="CL43" s="10">
        <f ca="1">IF(Table1[[#This Row],[Area]]="New Delhi",Table1[[#This Row],[Income]],0)</f>
        <v>0</v>
      </c>
      <c r="CM43" s="51">
        <f ca="1">IF(Table1[[#This Row],[Area]]="Gurgoan",Table1[[#This Row],[Income]],0)</f>
        <v>0</v>
      </c>
      <c r="CN43" s="51">
        <f ca="1">IF(Table1[[#This Row],[Area]]="Noida",Table1[[#This Row],[Income]],0)</f>
        <v>0</v>
      </c>
      <c r="CO43" s="51">
        <f ca="1">IF(Table1[[#This Row],[Area]]="Faridabad",Table1[[#This Row],[Income]],0)</f>
        <v>0</v>
      </c>
      <c r="CP43" s="51">
        <f ca="1">IF(Table1[[#This Row],[Area]]="Pune",Table1[[#This Row],[Income]],0)</f>
        <v>0</v>
      </c>
      <c r="CQ43" s="51">
        <f ca="1">IF(Table1[[#This Row],[Area]]="Mumbai",Table1[[#This Row],[Income]],0)</f>
        <v>0</v>
      </c>
      <c r="CR43" s="51">
        <f ca="1">IF(Table1[[#This Row],[Area]]="Hyderabad",Table1[[#This Row],[Income]],0)</f>
        <v>0</v>
      </c>
      <c r="CS43" s="51">
        <f ca="1">IF(Table1[[#This Row],[Area]]="Chennai",Table1[[#This Row],[Income]],0)</f>
        <v>0</v>
      </c>
      <c r="CT43" s="51">
        <f ca="1">IF(Table1[[#This Row],[Area]]="Goa",Table1[[#This Row],[Income]],0)</f>
        <v>84535</v>
      </c>
      <c r="CU43" s="51">
        <f ca="1">IF(Table1[[#This Row],[Area]]="Kochi",Table1[[#This Row],[Income]],0)</f>
        <v>0</v>
      </c>
      <c r="CV43" s="51">
        <f ca="1">IF(Table1[[#This Row],[Area]]="Kolkata",Table1[[#This Row],[Income]],0)</f>
        <v>0</v>
      </c>
      <c r="CW43" s="51"/>
      <c r="CX43" s="51"/>
      <c r="CY43" s="51"/>
      <c r="CZ43" s="51"/>
      <c r="DA43" s="51"/>
      <c r="DB43" s="51"/>
      <c r="DC43" s="51"/>
      <c r="DD43" s="51"/>
      <c r="DE43" s="51"/>
      <c r="DF43" s="51"/>
      <c r="DG43" s="16"/>
      <c r="DI43" s="10">
        <f ca="1">IF(Table1[[#This Row],[Field of Work]]="Teaching",Table1[[#This Row],[Income]],0)</f>
        <v>84535</v>
      </c>
      <c r="DJ43" s="51">
        <f ca="1">IF(Table1[[#This Row],[Field of Work]]="Health",Table1[[#This Row],[Income]],0)</f>
        <v>0</v>
      </c>
      <c r="DK43" s="51">
        <f ca="1">IF(Table1[[#This Row],[Field of Work]]="Agriculture",Table1[[#This Row],[Income]],0)</f>
        <v>0</v>
      </c>
      <c r="DL43" s="51">
        <f ca="1">IF(Table1[[#This Row],[Field of Work]]="Information Technology",Table1[[#This Row],[Income]],0)</f>
        <v>0</v>
      </c>
      <c r="DM43" s="51">
        <f ca="1">IF(Table1[[#This Row],[Field of Work]]="Construction",Table1[[#This Row],[Income]],0)</f>
        <v>0</v>
      </c>
      <c r="DN43" s="51">
        <f ca="1">IF(Table1[[#This Row],[Field of Work]]="General Work",Table1[[#This Row],[Income]],0)</f>
        <v>0</v>
      </c>
      <c r="DO43" s="51"/>
      <c r="DP43" s="51"/>
      <c r="DQ43" s="51"/>
      <c r="DR43" s="51"/>
      <c r="DS43" s="51"/>
      <c r="DT43" s="16"/>
      <c r="DW43" s="10">
        <f ca="1">IF(Table1[[#This Row],[Value of Debts]]&gt;Table1[[#This Row],[Income]],1,0)</f>
        <v>1</v>
      </c>
      <c r="DX43" s="51"/>
      <c r="DY43" s="16"/>
      <c r="EB43" s="48">
        <f t="shared" ca="1" si="43"/>
        <v>38</v>
      </c>
      <c r="EC43" s="51"/>
      <c r="ED43" s="51"/>
      <c r="EE43" s="16"/>
    </row>
    <row r="44" spans="1:135" ht="18.75">
      <c r="A44" s="1">
        <f t="shared" ca="1" si="22"/>
        <v>2</v>
      </c>
      <c r="B44" s="1" t="str">
        <f t="shared" ca="1" si="23"/>
        <v>Woman</v>
      </c>
      <c r="C44" s="1">
        <f t="shared" ca="1" si="24"/>
        <v>28</v>
      </c>
      <c r="D44" s="1">
        <f t="shared" ca="1" si="25"/>
        <v>2</v>
      </c>
      <c r="E44" s="1" t="str">
        <f t="shared" ca="1" si="26"/>
        <v>Construction</v>
      </c>
      <c r="F44" s="1">
        <f t="shared" ca="1" si="27"/>
        <v>5</v>
      </c>
      <c r="G44" s="1" t="str">
        <f t="shared" ca="1" si="28"/>
        <v>Other</v>
      </c>
      <c r="H44" s="1">
        <f t="shared" ca="1" si="29"/>
        <v>0</v>
      </c>
      <c r="I44" s="1">
        <f t="shared" ca="1" si="0"/>
        <v>3</v>
      </c>
      <c r="J44" s="1">
        <f t="shared" ca="1" si="30"/>
        <v>49185</v>
      </c>
      <c r="K44" s="1">
        <f t="shared" ca="1" si="31"/>
        <v>8</v>
      </c>
      <c r="L44" s="1" t="str">
        <f t="shared" ca="1" si="32"/>
        <v>Chennai</v>
      </c>
      <c r="M44" s="1">
        <f t="shared" ca="1" si="44"/>
        <v>295110</v>
      </c>
      <c r="N44" s="1">
        <f t="shared" ca="1" si="34"/>
        <v>265857.78627001238</v>
      </c>
      <c r="O44" s="1">
        <f t="shared" ca="1" si="45"/>
        <v>13221.538847741485</v>
      </c>
      <c r="P44" s="1">
        <f t="shared" ca="1" si="36"/>
        <v>10686</v>
      </c>
      <c r="Q44" s="1">
        <f t="shared" ca="1" si="46"/>
        <v>81955.213973442151</v>
      </c>
      <c r="R44" s="1">
        <f t="shared" ca="1" si="47"/>
        <v>28800.277869041085</v>
      </c>
      <c r="S44" s="1">
        <f t="shared" ca="1" si="48"/>
        <v>337131.81671678257</v>
      </c>
      <c r="T44" s="1">
        <f t="shared" ca="1" si="49"/>
        <v>358499.00024345453</v>
      </c>
      <c r="U44" s="1">
        <f t="shared" ca="1" si="50"/>
        <v>-21367.183526671957</v>
      </c>
      <c r="W44" s="10">
        <f ca="1">IF(Table1[[#This Row],[Gender]]="Man",1,0)</f>
        <v>0</v>
      </c>
      <c r="X44" s="51">
        <f ca="1">IF(Table1[[#This Row],[Gender]]="Woman",1,0)</f>
        <v>1</v>
      </c>
      <c r="Y44" s="51"/>
      <c r="Z44" s="51"/>
      <c r="AA44" s="51"/>
      <c r="AB44" s="51"/>
      <c r="AC44" s="51"/>
      <c r="AD44" s="51"/>
      <c r="AE44" s="51"/>
      <c r="AF44" s="51"/>
      <c r="AG44" s="51"/>
      <c r="AH44" s="51"/>
      <c r="AI44" s="51"/>
      <c r="AJ44" s="16"/>
      <c r="AN44" s="10">
        <f t="shared" ca="1" si="1"/>
        <v>0</v>
      </c>
      <c r="AO44" s="51">
        <f t="shared" ca="1" si="2"/>
        <v>0</v>
      </c>
      <c r="AP44" s="51">
        <f t="shared" ca="1" si="3"/>
        <v>0</v>
      </c>
      <c r="AQ44" s="51">
        <f t="shared" ca="1" si="4"/>
        <v>0</v>
      </c>
      <c r="AR44" s="51">
        <f t="shared" ca="1" si="5"/>
        <v>1</v>
      </c>
      <c r="AS44" s="51">
        <f t="shared" ca="1" si="6"/>
        <v>0</v>
      </c>
      <c r="AT44" s="51"/>
      <c r="AU44" s="51"/>
      <c r="AV44" s="51"/>
      <c r="AW44" s="51"/>
      <c r="AX44" s="51"/>
      <c r="AY44" s="16"/>
      <c r="AZ44" s="51"/>
      <c r="BA44" s="20">
        <f t="shared" ca="1" si="8"/>
        <v>0</v>
      </c>
      <c r="BB44" s="21">
        <f t="shared" ca="1" si="9"/>
        <v>0</v>
      </c>
      <c r="BC44" s="21">
        <f t="shared" ca="1" si="10"/>
        <v>0</v>
      </c>
      <c r="BD44" s="21">
        <f t="shared" ca="1" si="11"/>
        <v>0</v>
      </c>
      <c r="BE44" s="21">
        <f t="shared" ca="1" si="12"/>
        <v>0</v>
      </c>
      <c r="BF44" s="21">
        <f t="shared" ca="1" si="13"/>
        <v>0</v>
      </c>
      <c r="BG44" s="21">
        <f t="shared" ca="1" si="14"/>
        <v>0</v>
      </c>
      <c r="BH44" s="21">
        <f t="shared" ca="1" si="15"/>
        <v>1</v>
      </c>
      <c r="BI44" s="21">
        <f t="shared" ca="1" si="16"/>
        <v>0</v>
      </c>
      <c r="BJ44" s="21">
        <f t="shared" ca="1" si="17"/>
        <v>0</v>
      </c>
      <c r="BK44" s="21">
        <f t="shared" ca="1" si="18"/>
        <v>0</v>
      </c>
      <c r="BL44" s="51"/>
      <c r="BM44" s="51"/>
      <c r="BN44" s="51"/>
      <c r="BO44" s="51"/>
      <c r="BP44" s="51"/>
      <c r="BQ44" s="51"/>
      <c r="BR44" s="51"/>
      <c r="BS44" s="51"/>
      <c r="BT44" s="51"/>
      <c r="BU44" s="51"/>
      <c r="BV44" s="16"/>
      <c r="BZ44" s="10">
        <f ca="1">Table1[[#This Row],[Cars Value]]/Table1[[#This Row],[Cars Owned]]</f>
        <v>4407.1796159138285</v>
      </c>
      <c r="CA44" s="16"/>
      <c r="CB44" s="51"/>
      <c r="CC44" s="10">
        <f ca="1">IF(Table1[[#This Row],[Value of Debts]]&gt;$CD$3,1,0)</f>
        <v>1</v>
      </c>
      <c r="CD44" s="51"/>
      <c r="CE44" s="16"/>
      <c r="CF44" s="51"/>
      <c r="CG44" s="39">
        <f ca="1">Table1[[#This Row],[Mortgage left]]/Table1[[#This Row],[Value of House ]]</f>
        <v>0.90087691460815422</v>
      </c>
      <c r="CH44" s="51">
        <f t="shared" ca="1" si="42"/>
        <v>1</v>
      </c>
      <c r="CI44" s="51"/>
      <c r="CJ44" s="16"/>
      <c r="CL44" s="10">
        <f ca="1">IF(Table1[[#This Row],[Area]]="New Delhi",Table1[[#This Row],[Income]],0)</f>
        <v>0</v>
      </c>
      <c r="CM44" s="51">
        <f ca="1">IF(Table1[[#This Row],[Area]]="Gurgoan",Table1[[#This Row],[Income]],0)</f>
        <v>0</v>
      </c>
      <c r="CN44" s="51">
        <f ca="1">IF(Table1[[#This Row],[Area]]="Noida",Table1[[#This Row],[Income]],0)</f>
        <v>0</v>
      </c>
      <c r="CO44" s="51">
        <f ca="1">IF(Table1[[#This Row],[Area]]="Faridabad",Table1[[#This Row],[Income]],0)</f>
        <v>0</v>
      </c>
      <c r="CP44" s="51">
        <f ca="1">IF(Table1[[#This Row],[Area]]="Pune",Table1[[#This Row],[Income]],0)</f>
        <v>0</v>
      </c>
      <c r="CQ44" s="51">
        <f ca="1">IF(Table1[[#This Row],[Area]]="Mumbai",Table1[[#This Row],[Income]],0)</f>
        <v>0</v>
      </c>
      <c r="CR44" s="51">
        <f ca="1">IF(Table1[[#This Row],[Area]]="Hyderabad",Table1[[#This Row],[Income]],0)</f>
        <v>0</v>
      </c>
      <c r="CS44" s="51">
        <f ca="1">IF(Table1[[#This Row],[Area]]="Chennai",Table1[[#This Row],[Income]],0)</f>
        <v>49185</v>
      </c>
      <c r="CT44" s="51">
        <f ca="1">IF(Table1[[#This Row],[Area]]="Goa",Table1[[#This Row],[Income]],0)</f>
        <v>0</v>
      </c>
      <c r="CU44" s="51">
        <f ca="1">IF(Table1[[#This Row],[Area]]="Kochi",Table1[[#This Row],[Income]],0)</f>
        <v>0</v>
      </c>
      <c r="CV44" s="51">
        <f ca="1">IF(Table1[[#This Row],[Area]]="Kolkata",Table1[[#This Row],[Income]],0)</f>
        <v>0</v>
      </c>
      <c r="CW44" s="51"/>
      <c r="CX44" s="51"/>
      <c r="CY44" s="51"/>
      <c r="CZ44" s="51"/>
      <c r="DA44" s="51"/>
      <c r="DB44" s="51"/>
      <c r="DC44" s="51"/>
      <c r="DD44" s="51"/>
      <c r="DE44" s="51"/>
      <c r="DF44" s="51"/>
      <c r="DG44" s="16"/>
      <c r="DI44" s="10">
        <f ca="1">IF(Table1[[#This Row],[Field of Work]]="Teaching",Table1[[#This Row],[Income]],0)</f>
        <v>0</v>
      </c>
      <c r="DJ44" s="51">
        <f ca="1">IF(Table1[[#This Row],[Field of Work]]="Health",Table1[[#This Row],[Income]],0)</f>
        <v>0</v>
      </c>
      <c r="DK44" s="51">
        <f ca="1">IF(Table1[[#This Row],[Field of Work]]="Agriculture",Table1[[#This Row],[Income]],0)</f>
        <v>0</v>
      </c>
      <c r="DL44" s="51">
        <f ca="1">IF(Table1[[#This Row],[Field of Work]]="Information Technology",Table1[[#This Row],[Income]],0)</f>
        <v>0</v>
      </c>
      <c r="DM44" s="51">
        <f ca="1">IF(Table1[[#This Row],[Field of Work]]="Construction",Table1[[#This Row],[Income]],0)</f>
        <v>49185</v>
      </c>
      <c r="DN44" s="51">
        <f ca="1">IF(Table1[[#This Row],[Field of Work]]="General Work",Table1[[#This Row],[Income]],0)</f>
        <v>0</v>
      </c>
      <c r="DO44" s="51"/>
      <c r="DP44" s="51"/>
      <c r="DQ44" s="51"/>
      <c r="DR44" s="51"/>
      <c r="DS44" s="51"/>
      <c r="DT44" s="16"/>
      <c r="DW44" s="10">
        <f ca="1">IF(Table1[[#This Row],[Value of Debts]]&gt;Table1[[#This Row],[Income]],1,0)</f>
        <v>1</v>
      </c>
      <c r="DX44" s="51"/>
      <c r="DY44" s="16"/>
      <c r="EB44" s="48">
        <f t="shared" ca="1" si="43"/>
        <v>0</v>
      </c>
      <c r="EC44" s="51"/>
      <c r="ED44" s="51"/>
      <c r="EE44" s="16"/>
    </row>
    <row r="45" spans="1:135" ht="18.75">
      <c r="A45" s="1">
        <f t="shared" ca="1" si="22"/>
        <v>2</v>
      </c>
      <c r="B45" s="1" t="str">
        <f t="shared" ca="1" si="23"/>
        <v>Woman</v>
      </c>
      <c r="C45" s="1">
        <f t="shared" ca="1" si="24"/>
        <v>34</v>
      </c>
      <c r="D45" s="1">
        <f t="shared" ca="1" si="25"/>
        <v>4</v>
      </c>
      <c r="E45" s="1" t="str">
        <f t="shared" ca="1" si="26"/>
        <v>Information Technology</v>
      </c>
      <c r="F45" s="1">
        <f t="shared" ca="1" si="27"/>
        <v>3</v>
      </c>
      <c r="G45" s="1" t="str">
        <f t="shared" ca="1" si="28"/>
        <v>University</v>
      </c>
      <c r="H45" s="1">
        <f t="shared" ca="1" si="29"/>
        <v>3</v>
      </c>
      <c r="I45" s="1">
        <f t="shared" ca="1" si="0"/>
        <v>2</v>
      </c>
      <c r="J45" s="1">
        <f t="shared" ca="1" si="30"/>
        <v>62061</v>
      </c>
      <c r="K45" s="1">
        <f t="shared" ca="1" si="31"/>
        <v>9</v>
      </c>
      <c r="L45" s="1" t="str">
        <f t="shared" ca="1" si="32"/>
        <v>Kochi</v>
      </c>
      <c r="M45" s="1">
        <f t="shared" ca="1" si="44"/>
        <v>310305</v>
      </c>
      <c r="N45" s="1">
        <f t="shared" ca="1" si="34"/>
        <v>287689.59716365917</v>
      </c>
      <c r="O45" s="1">
        <f t="shared" ca="1" si="45"/>
        <v>93249.887976793645</v>
      </c>
      <c r="P45" s="1">
        <f t="shared" ca="1" si="36"/>
        <v>7642</v>
      </c>
      <c r="Q45" s="1">
        <f t="shared" ca="1" si="46"/>
        <v>50762.29948282212</v>
      </c>
      <c r="R45" s="1">
        <f t="shared" ca="1" si="47"/>
        <v>4283.9351144800266</v>
      </c>
      <c r="S45" s="1">
        <f t="shared" ca="1" si="48"/>
        <v>407838.82309127366</v>
      </c>
      <c r="T45" s="1">
        <f t="shared" ca="1" si="49"/>
        <v>346093.8966464813</v>
      </c>
      <c r="U45" s="1">
        <f t="shared" ca="1" si="50"/>
        <v>61744.926444792363</v>
      </c>
      <c r="W45" s="10">
        <f ca="1">IF(Table1[[#This Row],[Gender]]="Man",1,0)</f>
        <v>0</v>
      </c>
      <c r="X45" s="51">
        <f ca="1">IF(Table1[[#This Row],[Gender]]="Woman",1,0)</f>
        <v>1</v>
      </c>
      <c r="Y45" s="51"/>
      <c r="Z45" s="51"/>
      <c r="AA45" s="51"/>
      <c r="AB45" s="51"/>
      <c r="AC45" s="51"/>
      <c r="AD45" s="51"/>
      <c r="AE45" s="51"/>
      <c r="AF45" s="51"/>
      <c r="AG45" s="51"/>
      <c r="AH45" s="51"/>
      <c r="AI45" s="51"/>
      <c r="AJ45" s="16"/>
      <c r="AN45" s="10">
        <f t="shared" ca="1" si="1"/>
        <v>0</v>
      </c>
      <c r="AO45" s="51">
        <f t="shared" ca="1" si="2"/>
        <v>0</v>
      </c>
      <c r="AP45" s="51">
        <f t="shared" ca="1" si="3"/>
        <v>0</v>
      </c>
      <c r="AQ45" s="51">
        <f t="shared" ca="1" si="4"/>
        <v>1</v>
      </c>
      <c r="AR45" s="51">
        <f t="shared" ca="1" si="5"/>
        <v>0</v>
      </c>
      <c r="AS45" s="51">
        <f t="shared" ca="1" si="6"/>
        <v>0</v>
      </c>
      <c r="AT45" s="51"/>
      <c r="AU45" s="51"/>
      <c r="AV45" s="51"/>
      <c r="AW45" s="51"/>
      <c r="AX45" s="51"/>
      <c r="AY45" s="16"/>
      <c r="AZ45" s="51"/>
      <c r="BA45" s="20">
        <f t="shared" ca="1" si="8"/>
        <v>0</v>
      </c>
      <c r="BB45" s="21">
        <f t="shared" ca="1" si="9"/>
        <v>0</v>
      </c>
      <c r="BC45" s="21">
        <f t="shared" ca="1" si="10"/>
        <v>0</v>
      </c>
      <c r="BD45" s="21">
        <f t="shared" ca="1" si="11"/>
        <v>0</v>
      </c>
      <c r="BE45" s="21">
        <f t="shared" ca="1" si="12"/>
        <v>0</v>
      </c>
      <c r="BF45" s="21">
        <f t="shared" ca="1" si="13"/>
        <v>0</v>
      </c>
      <c r="BG45" s="21">
        <f t="shared" ca="1" si="14"/>
        <v>0</v>
      </c>
      <c r="BH45" s="21">
        <f t="shared" ca="1" si="15"/>
        <v>0</v>
      </c>
      <c r="BI45" s="21">
        <f t="shared" ca="1" si="16"/>
        <v>0</v>
      </c>
      <c r="BJ45" s="21">
        <f t="shared" ca="1" si="17"/>
        <v>1</v>
      </c>
      <c r="BK45" s="21">
        <f t="shared" ca="1" si="18"/>
        <v>0</v>
      </c>
      <c r="BL45" s="51"/>
      <c r="BM45" s="51"/>
      <c r="BN45" s="51"/>
      <c r="BO45" s="51"/>
      <c r="BP45" s="51"/>
      <c r="BQ45" s="51"/>
      <c r="BR45" s="51"/>
      <c r="BS45" s="51"/>
      <c r="BT45" s="51"/>
      <c r="BU45" s="51"/>
      <c r="BV45" s="16"/>
      <c r="BZ45" s="10">
        <f ca="1">Table1[[#This Row],[Cars Value]]/Table1[[#This Row],[Cars Owned]]</f>
        <v>46624.943988396823</v>
      </c>
      <c r="CA45" s="16"/>
      <c r="CB45" s="51"/>
      <c r="CC45" s="10">
        <f ca="1">IF(Table1[[#This Row],[Value of Debts]]&gt;$CD$3,1,0)</f>
        <v>1</v>
      </c>
      <c r="CD45" s="51"/>
      <c r="CE45" s="16"/>
      <c r="CF45" s="51"/>
      <c r="CG45" s="39">
        <f ca="1">Table1[[#This Row],[Mortgage left]]/Table1[[#This Row],[Value of House ]]</f>
        <v>0.92711879332804559</v>
      </c>
      <c r="CH45" s="51">
        <f t="shared" ca="1" si="42"/>
        <v>1</v>
      </c>
      <c r="CI45" s="51"/>
      <c r="CJ45" s="16"/>
      <c r="CL45" s="10">
        <f ca="1">IF(Table1[[#This Row],[Area]]="New Delhi",Table1[[#This Row],[Income]],0)</f>
        <v>0</v>
      </c>
      <c r="CM45" s="51">
        <f ca="1">IF(Table1[[#This Row],[Area]]="Gurgoan",Table1[[#This Row],[Income]],0)</f>
        <v>0</v>
      </c>
      <c r="CN45" s="51">
        <f ca="1">IF(Table1[[#This Row],[Area]]="Noida",Table1[[#This Row],[Income]],0)</f>
        <v>0</v>
      </c>
      <c r="CO45" s="51">
        <f ca="1">IF(Table1[[#This Row],[Area]]="Faridabad",Table1[[#This Row],[Income]],0)</f>
        <v>0</v>
      </c>
      <c r="CP45" s="51">
        <f ca="1">IF(Table1[[#This Row],[Area]]="Pune",Table1[[#This Row],[Income]],0)</f>
        <v>0</v>
      </c>
      <c r="CQ45" s="51">
        <f ca="1">IF(Table1[[#This Row],[Area]]="Mumbai",Table1[[#This Row],[Income]],0)</f>
        <v>0</v>
      </c>
      <c r="CR45" s="51">
        <f ca="1">IF(Table1[[#This Row],[Area]]="Hyderabad",Table1[[#This Row],[Income]],0)</f>
        <v>0</v>
      </c>
      <c r="CS45" s="51">
        <f ca="1">IF(Table1[[#This Row],[Area]]="Chennai",Table1[[#This Row],[Income]],0)</f>
        <v>0</v>
      </c>
      <c r="CT45" s="51">
        <f ca="1">IF(Table1[[#This Row],[Area]]="Goa",Table1[[#This Row],[Income]],0)</f>
        <v>0</v>
      </c>
      <c r="CU45" s="51">
        <f ca="1">IF(Table1[[#This Row],[Area]]="Kochi",Table1[[#This Row],[Income]],0)</f>
        <v>62061</v>
      </c>
      <c r="CV45" s="51">
        <f ca="1">IF(Table1[[#This Row],[Area]]="Kolkata",Table1[[#This Row],[Income]],0)</f>
        <v>0</v>
      </c>
      <c r="CW45" s="51"/>
      <c r="CX45" s="51"/>
      <c r="CY45" s="51"/>
      <c r="CZ45" s="51"/>
      <c r="DA45" s="51"/>
      <c r="DB45" s="51"/>
      <c r="DC45" s="51"/>
      <c r="DD45" s="51"/>
      <c r="DE45" s="51"/>
      <c r="DF45" s="51"/>
      <c r="DG45" s="16"/>
      <c r="DI45" s="10">
        <f ca="1">IF(Table1[[#This Row],[Field of Work]]="Teaching",Table1[[#This Row],[Income]],0)</f>
        <v>0</v>
      </c>
      <c r="DJ45" s="51">
        <f ca="1">IF(Table1[[#This Row],[Field of Work]]="Health",Table1[[#This Row],[Income]],0)</f>
        <v>0</v>
      </c>
      <c r="DK45" s="51">
        <f ca="1">IF(Table1[[#This Row],[Field of Work]]="Agriculture",Table1[[#This Row],[Income]],0)</f>
        <v>0</v>
      </c>
      <c r="DL45" s="51">
        <f ca="1">IF(Table1[[#This Row],[Field of Work]]="Information Technology",Table1[[#This Row],[Income]],0)</f>
        <v>62061</v>
      </c>
      <c r="DM45" s="51">
        <f ca="1">IF(Table1[[#This Row],[Field of Work]]="Construction",Table1[[#This Row],[Income]],0)</f>
        <v>0</v>
      </c>
      <c r="DN45" s="51">
        <f ca="1">IF(Table1[[#This Row],[Field of Work]]="General Work",Table1[[#This Row],[Income]],0)</f>
        <v>0</v>
      </c>
      <c r="DO45" s="51"/>
      <c r="DP45" s="51"/>
      <c r="DQ45" s="51"/>
      <c r="DR45" s="51"/>
      <c r="DS45" s="51"/>
      <c r="DT45" s="16"/>
      <c r="DW45" s="10">
        <f ca="1">IF(Table1[[#This Row],[Value of Debts]]&gt;Table1[[#This Row],[Income]],1,0)</f>
        <v>1</v>
      </c>
      <c r="DX45" s="51"/>
      <c r="DY45" s="16"/>
      <c r="EB45" s="48">
        <f t="shared" ca="1" si="43"/>
        <v>0</v>
      </c>
      <c r="EC45" s="51"/>
      <c r="ED45" s="51"/>
      <c r="EE45" s="16"/>
    </row>
    <row r="46" spans="1:135" ht="18.75">
      <c r="A46" s="1">
        <f t="shared" ca="1" si="22"/>
        <v>2</v>
      </c>
      <c r="B46" s="1" t="str">
        <f t="shared" ca="1" si="23"/>
        <v>Woman</v>
      </c>
      <c r="C46" s="1">
        <f t="shared" ca="1" si="24"/>
        <v>29</v>
      </c>
      <c r="D46" s="1">
        <f t="shared" ca="1" si="25"/>
        <v>1</v>
      </c>
      <c r="E46" s="1" t="str">
        <f t="shared" ca="1" si="26"/>
        <v>Health</v>
      </c>
      <c r="F46" s="1">
        <f t="shared" ca="1" si="27"/>
        <v>5</v>
      </c>
      <c r="G46" s="1" t="str">
        <f t="shared" ca="1" si="28"/>
        <v>Other</v>
      </c>
      <c r="H46" s="1">
        <f t="shared" ca="1" si="29"/>
        <v>0</v>
      </c>
      <c r="I46" s="1">
        <f t="shared" ca="1" si="0"/>
        <v>2</v>
      </c>
      <c r="J46" s="1">
        <f t="shared" ca="1" si="30"/>
        <v>47383</v>
      </c>
      <c r="K46" s="1">
        <f t="shared" ca="1" si="31"/>
        <v>4</v>
      </c>
      <c r="L46" s="1" t="str">
        <f t="shared" ca="1" si="32"/>
        <v>Noida</v>
      </c>
      <c r="M46" s="1">
        <f t="shared" ca="1" si="44"/>
        <v>189532</v>
      </c>
      <c r="N46" s="1">
        <f t="shared" ca="1" si="34"/>
        <v>95327.313702448955</v>
      </c>
      <c r="O46" s="1">
        <f t="shared" ca="1" si="45"/>
        <v>41624.947368593006</v>
      </c>
      <c r="P46" s="1">
        <f t="shared" ca="1" si="36"/>
        <v>37468</v>
      </c>
      <c r="Q46" s="1">
        <f t="shared" ca="1" si="46"/>
        <v>77092.572103118742</v>
      </c>
      <c r="R46" s="1">
        <f t="shared" ca="1" si="47"/>
        <v>37327.745512193738</v>
      </c>
      <c r="S46" s="1">
        <f t="shared" ca="1" si="48"/>
        <v>268484.69288078672</v>
      </c>
      <c r="T46" s="1">
        <f t="shared" ca="1" si="49"/>
        <v>209887.88580556773</v>
      </c>
      <c r="U46" s="1">
        <f t="shared" ca="1" si="50"/>
        <v>58596.807075218996</v>
      </c>
      <c r="W46" s="10">
        <f ca="1">IF(Table1[[#This Row],[Gender]]="Man",1,0)</f>
        <v>0</v>
      </c>
      <c r="X46" s="51">
        <f ca="1">IF(Table1[[#This Row],[Gender]]="Woman",1,0)</f>
        <v>1</v>
      </c>
      <c r="Y46" s="51"/>
      <c r="Z46" s="51"/>
      <c r="AA46" s="51"/>
      <c r="AB46" s="51"/>
      <c r="AC46" s="51"/>
      <c r="AD46" s="51"/>
      <c r="AE46" s="51"/>
      <c r="AF46" s="51"/>
      <c r="AG46" s="51"/>
      <c r="AH46" s="51"/>
      <c r="AI46" s="51"/>
      <c r="AJ46" s="16"/>
      <c r="AN46" s="10">
        <f t="shared" ca="1" si="1"/>
        <v>0</v>
      </c>
      <c r="AO46" s="51">
        <f t="shared" ca="1" si="2"/>
        <v>1</v>
      </c>
      <c r="AP46" s="51">
        <f t="shared" ca="1" si="3"/>
        <v>0</v>
      </c>
      <c r="AQ46" s="51">
        <f t="shared" ca="1" si="4"/>
        <v>0</v>
      </c>
      <c r="AR46" s="51">
        <f t="shared" ca="1" si="5"/>
        <v>0</v>
      </c>
      <c r="AS46" s="51">
        <f t="shared" ca="1" si="6"/>
        <v>0</v>
      </c>
      <c r="AT46" s="51"/>
      <c r="AU46" s="51"/>
      <c r="AV46" s="51"/>
      <c r="AW46" s="51"/>
      <c r="AX46" s="51"/>
      <c r="AY46" s="16"/>
      <c r="AZ46" s="51"/>
      <c r="BA46" s="20">
        <f t="shared" ca="1" si="8"/>
        <v>0</v>
      </c>
      <c r="BB46" s="21">
        <f t="shared" ca="1" si="9"/>
        <v>0</v>
      </c>
      <c r="BC46" s="21">
        <f t="shared" ca="1" si="10"/>
        <v>1</v>
      </c>
      <c r="BD46" s="21">
        <f t="shared" ca="1" si="11"/>
        <v>0</v>
      </c>
      <c r="BE46" s="21">
        <f t="shared" ca="1" si="12"/>
        <v>0</v>
      </c>
      <c r="BF46" s="21">
        <f t="shared" ca="1" si="13"/>
        <v>0</v>
      </c>
      <c r="BG46" s="21">
        <f t="shared" ca="1" si="14"/>
        <v>0</v>
      </c>
      <c r="BH46" s="21">
        <f t="shared" ca="1" si="15"/>
        <v>0</v>
      </c>
      <c r="BI46" s="21">
        <f t="shared" ca="1" si="16"/>
        <v>0</v>
      </c>
      <c r="BJ46" s="21">
        <f t="shared" ca="1" si="17"/>
        <v>0</v>
      </c>
      <c r="BK46" s="21">
        <f t="shared" ca="1" si="18"/>
        <v>0</v>
      </c>
      <c r="BL46" s="51"/>
      <c r="BM46" s="51"/>
      <c r="BN46" s="51"/>
      <c r="BO46" s="51"/>
      <c r="BP46" s="51"/>
      <c r="BQ46" s="51"/>
      <c r="BR46" s="51"/>
      <c r="BS46" s="51"/>
      <c r="BT46" s="51"/>
      <c r="BU46" s="51"/>
      <c r="BV46" s="16"/>
      <c r="BZ46" s="10">
        <f ca="1">Table1[[#This Row],[Cars Value]]/Table1[[#This Row],[Cars Owned]]</f>
        <v>20812.473684296503</v>
      </c>
      <c r="CA46" s="16"/>
      <c r="CB46" s="51"/>
      <c r="CC46" s="10">
        <f ca="1">IF(Table1[[#This Row],[Value of Debts]]&gt;$CD$3,1,0)</f>
        <v>1</v>
      </c>
      <c r="CD46" s="51"/>
      <c r="CE46" s="16"/>
      <c r="CF46" s="51"/>
      <c r="CG46" s="39">
        <f ca="1">Table1[[#This Row],[Mortgage left]]/Table1[[#This Row],[Value of House ]]</f>
        <v>0.50296157747741255</v>
      </c>
      <c r="CH46" s="51">
        <f t="shared" ca="1" si="42"/>
        <v>1</v>
      </c>
      <c r="CI46" s="51"/>
      <c r="CJ46" s="16"/>
      <c r="CL46" s="10">
        <f ca="1">IF(Table1[[#This Row],[Area]]="New Delhi",Table1[[#This Row],[Income]],0)</f>
        <v>0</v>
      </c>
      <c r="CM46" s="51">
        <f ca="1">IF(Table1[[#This Row],[Area]]="Gurgoan",Table1[[#This Row],[Income]],0)</f>
        <v>0</v>
      </c>
      <c r="CN46" s="51">
        <f ca="1">IF(Table1[[#This Row],[Area]]="Noida",Table1[[#This Row],[Income]],0)</f>
        <v>47383</v>
      </c>
      <c r="CO46" s="51">
        <f ca="1">IF(Table1[[#This Row],[Area]]="Faridabad",Table1[[#This Row],[Income]],0)</f>
        <v>0</v>
      </c>
      <c r="CP46" s="51">
        <f ca="1">IF(Table1[[#This Row],[Area]]="Pune",Table1[[#This Row],[Income]],0)</f>
        <v>0</v>
      </c>
      <c r="CQ46" s="51">
        <f ca="1">IF(Table1[[#This Row],[Area]]="Mumbai",Table1[[#This Row],[Income]],0)</f>
        <v>0</v>
      </c>
      <c r="CR46" s="51">
        <f ca="1">IF(Table1[[#This Row],[Area]]="Hyderabad",Table1[[#This Row],[Income]],0)</f>
        <v>0</v>
      </c>
      <c r="CS46" s="51">
        <f ca="1">IF(Table1[[#This Row],[Area]]="Chennai",Table1[[#This Row],[Income]],0)</f>
        <v>0</v>
      </c>
      <c r="CT46" s="51">
        <f ca="1">IF(Table1[[#This Row],[Area]]="Goa",Table1[[#This Row],[Income]],0)</f>
        <v>0</v>
      </c>
      <c r="CU46" s="51">
        <f ca="1">IF(Table1[[#This Row],[Area]]="Kochi",Table1[[#This Row],[Income]],0)</f>
        <v>0</v>
      </c>
      <c r="CV46" s="51">
        <f ca="1">IF(Table1[[#This Row],[Area]]="Kolkata",Table1[[#This Row],[Income]],0)</f>
        <v>0</v>
      </c>
      <c r="CW46" s="51"/>
      <c r="CX46" s="51"/>
      <c r="CY46" s="51"/>
      <c r="CZ46" s="51"/>
      <c r="DA46" s="51"/>
      <c r="DB46" s="51"/>
      <c r="DC46" s="51"/>
      <c r="DD46" s="51"/>
      <c r="DE46" s="51"/>
      <c r="DF46" s="51"/>
      <c r="DG46" s="16"/>
      <c r="DI46" s="10">
        <f ca="1">IF(Table1[[#This Row],[Field of Work]]="Teaching",Table1[[#This Row],[Income]],0)</f>
        <v>0</v>
      </c>
      <c r="DJ46" s="51">
        <f ca="1">IF(Table1[[#This Row],[Field of Work]]="Health",Table1[[#This Row],[Income]],0)</f>
        <v>47383</v>
      </c>
      <c r="DK46" s="51">
        <f ca="1">IF(Table1[[#This Row],[Field of Work]]="Agriculture",Table1[[#This Row],[Income]],0)</f>
        <v>0</v>
      </c>
      <c r="DL46" s="51">
        <f ca="1">IF(Table1[[#This Row],[Field of Work]]="Information Technology",Table1[[#This Row],[Income]],0)</f>
        <v>0</v>
      </c>
      <c r="DM46" s="51">
        <f ca="1">IF(Table1[[#This Row],[Field of Work]]="Construction",Table1[[#This Row],[Income]],0)</f>
        <v>0</v>
      </c>
      <c r="DN46" s="51">
        <f ca="1">IF(Table1[[#This Row],[Field of Work]]="General Work",Table1[[#This Row],[Income]],0)</f>
        <v>0</v>
      </c>
      <c r="DO46" s="51"/>
      <c r="DP46" s="51"/>
      <c r="DQ46" s="51"/>
      <c r="DR46" s="51"/>
      <c r="DS46" s="51"/>
      <c r="DT46" s="16"/>
      <c r="DW46" s="10">
        <f ca="1">IF(Table1[[#This Row],[Value of Debts]]&gt;Table1[[#This Row],[Income]],1,0)</f>
        <v>1</v>
      </c>
      <c r="DX46" s="51"/>
      <c r="DY46" s="16"/>
      <c r="EB46" s="48">
        <f t="shared" ca="1" si="43"/>
        <v>0</v>
      </c>
      <c r="EC46" s="51"/>
      <c r="ED46" s="51"/>
      <c r="EE46" s="16"/>
    </row>
    <row r="47" spans="1:135" ht="18.75">
      <c r="A47" s="1">
        <f t="shared" ca="1" si="22"/>
        <v>1</v>
      </c>
      <c r="B47" s="1" t="str">
        <f t="shared" ca="1" si="23"/>
        <v>Man</v>
      </c>
      <c r="C47" s="1">
        <f t="shared" ca="1" si="24"/>
        <v>29</v>
      </c>
      <c r="D47" s="1">
        <f t="shared" ca="1" si="25"/>
        <v>5</v>
      </c>
      <c r="E47" s="1" t="str">
        <f t="shared" ca="1" si="26"/>
        <v>General Work</v>
      </c>
      <c r="F47" s="1">
        <f t="shared" ca="1" si="27"/>
        <v>2</v>
      </c>
      <c r="G47" s="1" t="str">
        <f t="shared" ca="1" si="28"/>
        <v>College</v>
      </c>
      <c r="H47" s="1">
        <f t="shared" ca="1" si="29"/>
        <v>1</v>
      </c>
      <c r="I47" s="1">
        <f t="shared" ca="1" si="0"/>
        <v>1</v>
      </c>
      <c r="J47" s="1">
        <f t="shared" ca="1" si="30"/>
        <v>36034</v>
      </c>
      <c r="K47" s="1">
        <f t="shared" ca="1" si="31"/>
        <v>2</v>
      </c>
      <c r="L47" s="1" t="str">
        <f t="shared" ca="1" si="32"/>
        <v>Gurgoan</v>
      </c>
      <c r="M47" s="1">
        <f t="shared" ca="1" si="44"/>
        <v>144136</v>
      </c>
      <c r="N47" s="1">
        <f t="shared" ca="1" si="34"/>
        <v>60987.094058862291</v>
      </c>
      <c r="O47" s="1">
        <f t="shared" ca="1" si="45"/>
        <v>31288.043905734066</v>
      </c>
      <c r="P47" s="1">
        <f t="shared" ca="1" si="36"/>
        <v>2719</v>
      </c>
      <c r="Q47" s="1">
        <f t="shared" ca="1" si="46"/>
        <v>9905.2685424523024</v>
      </c>
      <c r="R47" s="1">
        <f t="shared" ca="1" si="47"/>
        <v>26904.649029499662</v>
      </c>
      <c r="S47" s="1">
        <f t="shared" ca="1" si="48"/>
        <v>202328.6929352337</v>
      </c>
      <c r="T47" s="1">
        <f t="shared" ca="1" si="49"/>
        <v>73611.362601314599</v>
      </c>
      <c r="U47" s="1">
        <f t="shared" ca="1" si="50"/>
        <v>128717.3303339191</v>
      </c>
      <c r="W47" s="10">
        <f ca="1">IF(Table1[[#This Row],[Gender]]="Man",1,0)</f>
        <v>1</v>
      </c>
      <c r="X47" s="51">
        <f ca="1">IF(Table1[[#This Row],[Gender]]="Woman",1,0)</f>
        <v>0</v>
      </c>
      <c r="Y47" s="51"/>
      <c r="Z47" s="51"/>
      <c r="AA47" s="51"/>
      <c r="AB47" s="51"/>
      <c r="AC47" s="51"/>
      <c r="AD47" s="51"/>
      <c r="AE47" s="51"/>
      <c r="AF47" s="51"/>
      <c r="AG47" s="51"/>
      <c r="AH47" s="51"/>
      <c r="AI47" s="51"/>
      <c r="AJ47" s="16"/>
      <c r="AN47" s="10">
        <f t="shared" ca="1" si="1"/>
        <v>0</v>
      </c>
      <c r="AO47" s="51">
        <f t="shared" ca="1" si="2"/>
        <v>0</v>
      </c>
      <c r="AP47" s="51">
        <f t="shared" ca="1" si="3"/>
        <v>0</v>
      </c>
      <c r="AQ47" s="51">
        <f t="shared" ca="1" si="4"/>
        <v>0</v>
      </c>
      <c r="AR47" s="51">
        <f t="shared" ca="1" si="5"/>
        <v>0</v>
      </c>
      <c r="AS47" s="51">
        <f t="shared" ca="1" si="6"/>
        <v>1</v>
      </c>
      <c r="AT47" s="51"/>
      <c r="AU47" s="51"/>
      <c r="AV47" s="51"/>
      <c r="AW47" s="51"/>
      <c r="AX47" s="51"/>
      <c r="AY47" s="16"/>
      <c r="AZ47" s="51"/>
      <c r="BA47" s="20">
        <f t="shared" ca="1" si="8"/>
        <v>0</v>
      </c>
      <c r="BB47" s="21">
        <f t="shared" ca="1" si="9"/>
        <v>1</v>
      </c>
      <c r="BC47" s="21">
        <f t="shared" ca="1" si="10"/>
        <v>0</v>
      </c>
      <c r="BD47" s="21">
        <f t="shared" ca="1" si="11"/>
        <v>0</v>
      </c>
      <c r="BE47" s="21">
        <f t="shared" ca="1" si="12"/>
        <v>0</v>
      </c>
      <c r="BF47" s="21">
        <f t="shared" ca="1" si="13"/>
        <v>0</v>
      </c>
      <c r="BG47" s="21">
        <f t="shared" ca="1" si="14"/>
        <v>0</v>
      </c>
      <c r="BH47" s="21">
        <f t="shared" ca="1" si="15"/>
        <v>0</v>
      </c>
      <c r="BI47" s="21">
        <f t="shared" ca="1" si="16"/>
        <v>0</v>
      </c>
      <c r="BJ47" s="21">
        <f t="shared" ca="1" si="17"/>
        <v>0</v>
      </c>
      <c r="BK47" s="21">
        <f t="shared" ca="1" si="18"/>
        <v>0</v>
      </c>
      <c r="BL47" s="51"/>
      <c r="BM47" s="51"/>
      <c r="BN47" s="51"/>
      <c r="BO47" s="51"/>
      <c r="BP47" s="51"/>
      <c r="BQ47" s="51"/>
      <c r="BR47" s="51"/>
      <c r="BS47" s="51"/>
      <c r="BT47" s="51"/>
      <c r="BU47" s="51"/>
      <c r="BV47" s="16"/>
      <c r="BZ47" s="10">
        <f ca="1">Table1[[#This Row],[Cars Value]]/Table1[[#This Row],[Cars Owned]]</f>
        <v>31288.043905734066</v>
      </c>
      <c r="CA47" s="16"/>
      <c r="CB47" s="51"/>
      <c r="CC47" s="10">
        <f ca="1">IF(Table1[[#This Row],[Value of Debts]]&gt;$CD$3,1,0)</f>
        <v>1</v>
      </c>
      <c r="CD47" s="51"/>
      <c r="CE47" s="16"/>
      <c r="CF47" s="51"/>
      <c r="CG47" s="39">
        <f ca="1">Table1[[#This Row],[Mortgage left]]/Table1[[#This Row],[Value of House ]]</f>
        <v>0.4231218714190923</v>
      </c>
      <c r="CH47" s="51">
        <f t="shared" ca="1" si="42"/>
        <v>1</v>
      </c>
      <c r="CI47" s="51"/>
      <c r="CJ47" s="16"/>
      <c r="CL47" s="10">
        <f ca="1">IF(Table1[[#This Row],[Area]]="New Delhi",Table1[[#This Row],[Income]],0)</f>
        <v>0</v>
      </c>
      <c r="CM47" s="51">
        <f ca="1">IF(Table1[[#This Row],[Area]]="Gurgoan",Table1[[#This Row],[Income]],0)</f>
        <v>36034</v>
      </c>
      <c r="CN47" s="51">
        <f ca="1">IF(Table1[[#This Row],[Area]]="Noida",Table1[[#This Row],[Income]],0)</f>
        <v>0</v>
      </c>
      <c r="CO47" s="51">
        <f ca="1">IF(Table1[[#This Row],[Area]]="Faridabad",Table1[[#This Row],[Income]],0)</f>
        <v>0</v>
      </c>
      <c r="CP47" s="51">
        <f ca="1">IF(Table1[[#This Row],[Area]]="Pune",Table1[[#This Row],[Income]],0)</f>
        <v>0</v>
      </c>
      <c r="CQ47" s="51">
        <f ca="1">IF(Table1[[#This Row],[Area]]="Mumbai",Table1[[#This Row],[Income]],0)</f>
        <v>0</v>
      </c>
      <c r="CR47" s="51">
        <f ca="1">IF(Table1[[#This Row],[Area]]="Hyderabad",Table1[[#This Row],[Income]],0)</f>
        <v>0</v>
      </c>
      <c r="CS47" s="51">
        <f ca="1">IF(Table1[[#This Row],[Area]]="Chennai",Table1[[#This Row],[Income]],0)</f>
        <v>0</v>
      </c>
      <c r="CT47" s="51">
        <f ca="1">IF(Table1[[#This Row],[Area]]="Goa",Table1[[#This Row],[Income]],0)</f>
        <v>0</v>
      </c>
      <c r="CU47" s="51">
        <f ca="1">IF(Table1[[#This Row],[Area]]="Kochi",Table1[[#This Row],[Income]],0)</f>
        <v>0</v>
      </c>
      <c r="CV47" s="51">
        <f ca="1">IF(Table1[[#This Row],[Area]]="Kolkata",Table1[[#This Row],[Income]],0)</f>
        <v>0</v>
      </c>
      <c r="CW47" s="51"/>
      <c r="CX47" s="51"/>
      <c r="CY47" s="51"/>
      <c r="CZ47" s="51"/>
      <c r="DA47" s="51"/>
      <c r="DB47" s="51"/>
      <c r="DC47" s="51"/>
      <c r="DD47" s="51"/>
      <c r="DE47" s="51"/>
      <c r="DF47" s="51"/>
      <c r="DG47" s="16"/>
      <c r="DI47" s="10">
        <f ca="1">IF(Table1[[#This Row],[Field of Work]]="Teaching",Table1[[#This Row],[Income]],0)</f>
        <v>0</v>
      </c>
      <c r="DJ47" s="51">
        <f ca="1">IF(Table1[[#This Row],[Field of Work]]="Health",Table1[[#This Row],[Income]],0)</f>
        <v>0</v>
      </c>
      <c r="DK47" s="51">
        <f ca="1">IF(Table1[[#This Row],[Field of Work]]="Agriculture",Table1[[#This Row],[Income]],0)</f>
        <v>0</v>
      </c>
      <c r="DL47" s="51">
        <f ca="1">IF(Table1[[#This Row],[Field of Work]]="Information Technology",Table1[[#This Row],[Income]],0)</f>
        <v>0</v>
      </c>
      <c r="DM47" s="51">
        <f ca="1">IF(Table1[[#This Row],[Field of Work]]="Construction",Table1[[#This Row],[Income]],0)</f>
        <v>0</v>
      </c>
      <c r="DN47" s="51">
        <f ca="1">IF(Table1[[#This Row],[Field of Work]]="General Work",Table1[[#This Row],[Income]],0)</f>
        <v>36034</v>
      </c>
      <c r="DO47" s="51"/>
      <c r="DP47" s="51"/>
      <c r="DQ47" s="51"/>
      <c r="DR47" s="51"/>
      <c r="DS47" s="51"/>
      <c r="DT47" s="16"/>
      <c r="DW47" s="10">
        <f ca="1">IF(Table1[[#This Row],[Value of Debts]]&gt;Table1[[#This Row],[Income]],1,0)</f>
        <v>1</v>
      </c>
      <c r="DX47" s="51"/>
      <c r="DY47" s="16"/>
      <c r="EB47" s="48">
        <f t="shared" ca="1" si="43"/>
        <v>29</v>
      </c>
      <c r="EC47" s="51"/>
      <c r="ED47" s="51"/>
      <c r="EE47" s="16"/>
    </row>
    <row r="48" spans="1:135" ht="18.75">
      <c r="A48" s="1">
        <f t="shared" ca="1" si="22"/>
        <v>1</v>
      </c>
      <c r="B48" s="1" t="str">
        <f t="shared" ca="1" si="23"/>
        <v>Man</v>
      </c>
      <c r="C48" s="1">
        <f t="shared" ca="1" si="24"/>
        <v>27</v>
      </c>
      <c r="D48" s="1">
        <f t="shared" ca="1" si="25"/>
        <v>6</v>
      </c>
      <c r="E48" s="1" t="str">
        <f t="shared" ca="1" si="26"/>
        <v>Agriculture</v>
      </c>
      <c r="F48" s="1">
        <f t="shared" ca="1" si="27"/>
        <v>2</v>
      </c>
      <c r="G48" s="1" t="str">
        <f t="shared" ca="1" si="28"/>
        <v>College</v>
      </c>
      <c r="H48" s="1">
        <f t="shared" ca="1" si="29"/>
        <v>4</v>
      </c>
      <c r="I48" s="1">
        <f t="shared" ca="1" si="0"/>
        <v>3</v>
      </c>
      <c r="J48" s="1">
        <f t="shared" ca="1" si="30"/>
        <v>75161</v>
      </c>
      <c r="K48" s="1">
        <f t="shared" ca="1" si="31"/>
        <v>9</v>
      </c>
      <c r="L48" s="1" t="str">
        <f t="shared" ca="1" si="32"/>
        <v>Kochi</v>
      </c>
      <c r="M48" s="1">
        <f t="shared" ca="1" si="44"/>
        <v>300644</v>
      </c>
      <c r="N48" s="1">
        <f t="shared" ca="1" si="34"/>
        <v>22332.671024349635</v>
      </c>
      <c r="O48" s="1">
        <f t="shared" ca="1" si="45"/>
        <v>147647.87388270121</v>
      </c>
      <c r="P48" s="1">
        <f t="shared" ca="1" si="36"/>
        <v>123288</v>
      </c>
      <c r="Q48" s="1">
        <f t="shared" ca="1" si="46"/>
        <v>13028.855747399091</v>
      </c>
      <c r="R48" s="1">
        <f t="shared" ca="1" si="47"/>
        <v>66827.102781043912</v>
      </c>
      <c r="S48" s="1">
        <f t="shared" ca="1" si="48"/>
        <v>515118.97666374512</v>
      </c>
      <c r="T48" s="1">
        <f t="shared" ca="1" si="49"/>
        <v>158649.52677174873</v>
      </c>
      <c r="U48" s="1">
        <f t="shared" ca="1" si="50"/>
        <v>356469.4498919964</v>
      </c>
      <c r="W48" s="10">
        <f ca="1">IF(Table1[[#This Row],[Gender]]="Man",1,0)</f>
        <v>1</v>
      </c>
      <c r="X48" s="51">
        <f ca="1">IF(Table1[[#This Row],[Gender]]="Woman",1,0)</f>
        <v>0</v>
      </c>
      <c r="Y48" s="51"/>
      <c r="Z48" s="51"/>
      <c r="AA48" s="51"/>
      <c r="AB48" s="51"/>
      <c r="AC48" s="51"/>
      <c r="AD48" s="51"/>
      <c r="AE48" s="51"/>
      <c r="AF48" s="51"/>
      <c r="AG48" s="51"/>
      <c r="AH48" s="51"/>
      <c r="AI48" s="51"/>
      <c r="AJ48" s="16"/>
      <c r="AN48" s="10">
        <f t="shared" ca="1" si="1"/>
        <v>0</v>
      </c>
      <c r="AO48" s="51">
        <f t="shared" ca="1" si="2"/>
        <v>0</v>
      </c>
      <c r="AP48" s="51">
        <f t="shared" ca="1" si="3"/>
        <v>1</v>
      </c>
      <c r="AQ48" s="51">
        <f t="shared" ca="1" si="4"/>
        <v>0</v>
      </c>
      <c r="AR48" s="51">
        <f t="shared" ca="1" si="5"/>
        <v>0</v>
      </c>
      <c r="AS48" s="51">
        <f t="shared" ca="1" si="6"/>
        <v>0</v>
      </c>
      <c r="AT48" s="51"/>
      <c r="AU48" s="51"/>
      <c r="AV48" s="51"/>
      <c r="AW48" s="51"/>
      <c r="AX48" s="51"/>
      <c r="AY48" s="16"/>
      <c r="AZ48" s="51"/>
      <c r="BA48" s="20">
        <f t="shared" ca="1" si="8"/>
        <v>0</v>
      </c>
      <c r="BB48" s="21">
        <f t="shared" ca="1" si="9"/>
        <v>0</v>
      </c>
      <c r="BC48" s="21">
        <f t="shared" ca="1" si="10"/>
        <v>0</v>
      </c>
      <c r="BD48" s="21">
        <f t="shared" ca="1" si="11"/>
        <v>0</v>
      </c>
      <c r="BE48" s="21">
        <f t="shared" ca="1" si="12"/>
        <v>0</v>
      </c>
      <c r="BF48" s="21">
        <f t="shared" ca="1" si="13"/>
        <v>0</v>
      </c>
      <c r="BG48" s="21">
        <f t="shared" ca="1" si="14"/>
        <v>0</v>
      </c>
      <c r="BH48" s="21">
        <f t="shared" ca="1" si="15"/>
        <v>0</v>
      </c>
      <c r="BI48" s="21">
        <f t="shared" ca="1" si="16"/>
        <v>0</v>
      </c>
      <c r="BJ48" s="21">
        <f t="shared" ca="1" si="17"/>
        <v>1</v>
      </c>
      <c r="BK48" s="21">
        <f t="shared" ca="1" si="18"/>
        <v>0</v>
      </c>
      <c r="BL48" s="51"/>
      <c r="BM48" s="51"/>
      <c r="BN48" s="51"/>
      <c r="BO48" s="51"/>
      <c r="BP48" s="51"/>
      <c r="BQ48" s="51"/>
      <c r="BR48" s="51"/>
      <c r="BS48" s="51"/>
      <c r="BT48" s="51"/>
      <c r="BU48" s="51"/>
      <c r="BV48" s="16"/>
      <c r="BZ48" s="10">
        <f ca="1">Table1[[#This Row],[Cars Value]]/Table1[[#This Row],[Cars Owned]]</f>
        <v>49215.957960900407</v>
      </c>
      <c r="CA48" s="16"/>
      <c r="CB48" s="51"/>
      <c r="CC48" s="10">
        <f ca="1">IF(Table1[[#This Row],[Value of Debts]]&gt;$CD$3,1,0)</f>
        <v>1</v>
      </c>
      <c r="CD48" s="51"/>
      <c r="CE48" s="16"/>
      <c r="CF48" s="51"/>
      <c r="CG48" s="39">
        <f ca="1">Table1[[#This Row],[Mortgage left]]/Table1[[#This Row],[Value of House ]]</f>
        <v>7.4282776387852856E-2</v>
      </c>
      <c r="CH48" s="51">
        <f t="shared" ca="1" si="42"/>
        <v>0</v>
      </c>
      <c r="CI48" s="51"/>
      <c r="CJ48" s="16"/>
      <c r="CL48" s="10">
        <f ca="1">IF(Table1[[#This Row],[Area]]="New Delhi",Table1[[#This Row],[Income]],0)</f>
        <v>0</v>
      </c>
      <c r="CM48" s="51">
        <f ca="1">IF(Table1[[#This Row],[Area]]="Gurgoan",Table1[[#This Row],[Income]],0)</f>
        <v>0</v>
      </c>
      <c r="CN48" s="51">
        <f ca="1">IF(Table1[[#This Row],[Area]]="Noida",Table1[[#This Row],[Income]],0)</f>
        <v>0</v>
      </c>
      <c r="CO48" s="51">
        <f ca="1">IF(Table1[[#This Row],[Area]]="Faridabad",Table1[[#This Row],[Income]],0)</f>
        <v>0</v>
      </c>
      <c r="CP48" s="51">
        <f ca="1">IF(Table1[[#This Row],[Area]]="Pune",Table1[[#This Row],[Income]],0)</f>
        <v>0</v>
      </c>
      <c r="CQ48" s="51">
        <f ca="1">IF(Table1[[#This Row],[Area]]="Mumbai",Table1[[#This Row],[Income]],0)</f>
        <v>0</v>
      </c>
      <c r="CR48" s="51">
        <f ca="1">IF(Table1[[#This Row],[Area]]="Hyderabad",Table1[[#This Row],[Income]],0)</f>
        <v>0</v>
      </c>
      <c r="CS48" s="51">
        <f ca="1">IF(Table1[[#This Row],[Area]]="Chennai",Table1[[#This Row],[Income]],0)</f>
        <v>0</v>
      </c>
      <c r="CT48" s="51">
        <f ca="1">IF(Table1[[#This Row],[Area]]="Goa",Table1[[#This Row],[Income]],0)</f>
        <v>0</v>
      </c>
      <c r="CU48" s="51">
        <f ca="1">IF(Table1[[#This Row],[Area]]="Kochi",Table1[[#This Row],[Income]],0)</f>
        <v>75161</v>
      </c>
      <c r="CV48" s="51">
        <f ca="1">IF(Table1[[#This Row],[Area]]="Kolkata",Table1[[#This Row],[Income]],0)</f>
        <v>0</v>
      </c>
      <c r="CW48" s="51"/>
      <c r="CX48" s="51"/>
      <c r="CY48" s="51"/>
      <c r="CZ48" s="51"/>
      <c r="DA48" s="51"/>
      <c r="DB48" s="51"/>
      <c r="DC48" s="51"/>
      <c r="DD48" s="51"/>
      <c r="DE48" s="51"/>
      <c r="DF48" s="51"/>
      <c r="DG48" s="16"/>
      <c r="DI48" s="10">
        <f ca="1">IF(Table1[[#This Row],[Field of Work]]="Teaching",Table1[[#This Row],[Income]],0)</f>
        <v>0</v>
      </c>
      <c r="DJ48" s="51">
        <f ca="1">IF(Table1[[#This Row],[Field of Work]]="Health",Table1[[#This Row],[Income]],0)</f>
        <v>0</v>
      </c>
      <c r="DK48" s="51">
        <f ca="1">IF(Table1[[#This Row],[Field of Work]]="Agriculture",Table1[[#This Row],[Income]],0)</f>
        <v>75161</v>
      </c>
      <c r="DL48" s="51">
        <f ca="1">IF(Table1[[#This Row],[Field of Work]]="Information Technology",Table1[[#This Row],[Income]],0)</f>
        <v>0</v>
      </c>
      <c r="DM48" s="51">
        <f ca="1">IF(Table1[[#This Row],[Field of Work]]="Construction",Table1[[#This Row],[Income]],0)</f>
        <v>0</v>
      </c>
      <c r="DN48" s="51">
        <f ca="1">IF(Table1[[#This Row],[Field of Work]]="General Work",Table1[[#This Row],[Income]],0)</f>
        <v>0</v>
      </c>
      <c r="DO48" s="51"/>
      <c r="DP48" s="51"/>
      <c r="DQ48" s="51"/>
      <c r="DR48" s="51"/>
      <c r="DS48" s="51"/>
      <c r="DT48" s="16"/>
      <c r="DW48" s="10">
        <f ca="1">IF(Table1[[#This Row],[Value of Debts]]&gt;Table1[[#This Row],[Income]],1,0)</f>
        <v>1</v>
      </c>
      <c r="DX48" s="51"/>
      <c r="DY48" s="16"/>
      <c r="EB48" s="48">
        <f t="shared" ca="1" si="43"/>
        <v>27</v>
      </c>
      <c r="EC48" s="51"/>
      <c r="ED48" s="51"/>
      <c r="EE48" s="16"/>
    </row>
    <row r="49" spans="1:135" ht="18.75">
      <c r="A49" s="1">
        <f t="shared" ca="1" si="22"/>
        <v>1</v>
      </c>
      <c r="B49" s="1" t="str">
        <f t="shared" ca="1" si="23"/>
        <v>Man</v>
      </c>
      <c r="C49" s="1">
        <f t="shared" ca="1" si="24"/>
        <v>27</v>
      </c>
      <c r="D49" s="1">
        <f t="shared" ca="1" si="25"/>
        <v>3</v>
      </c>
      <c r="E49" s="1" t="str">
        <f t="shared" ca="1" si="26"/>
        <v>Teaching</v>
      </c>
      <c r="F49" s="1">
        <f t="shared" ca="1" si="27"/>
        <v>5</v>
      </c>
      <c r="G49" s="1" t="str">
        <f t="shared" ca="1" si="28"/>
        <v>Other</v>
      </c>
      <c r="H49" s="1">
        <f t="shared" ca="1" si="29"/>
        <v>0</v>
      </c>
      <c r="I49" s="1">
        <f t="shared" ca="1" si="0"/>
        <v>1</v>
      </c>
      <c r="J49" s="1">
        <f t="shared" ca="1" si="30"/>
        <v>43556</v>
      </c>
      <c r="K49" s="1">
        <f t="shared" ca="1" si="31"/>
        <v>2</v>
      </c>
      <c r="L49" s="1" t="str">
        <f t="shared" ca="1" si="32"/>
        <v>Gurgoan</v>
      </c>
      <c r="M49" s="1">
        <f t="shared" ca="1" si="44"/>
        <v>217780</v>
      </c>
      <c r="N49" s="1">
        <f t="shared" ca="1" si="34"/>
        <v>155861.6670985957</v>
      </c>
      <c r="O49" s="1">
        <f t="shared" ca="1" si="45"/>
        <v>1292.399054395195</v>
      </c>
      <c r="P49" s="1">
        <f t="shared" ca="1" si="36"/>
        <v>120</v>
      </c>
      <c r="Q49" s="1">
        <f t="shared" ca="1" si="46"/>
        <v>50790.60459919311</v>
      </c>
      <c r="R49" s="1">
        <f t="shared" ca="1" si="47"/>
        <v>11215.452911790766</v>
      </c>
      <c r="S49" s="1">
        <f t="shared" ca="1" si="48"/>
        <v>230287.85196618596</v>
      </c>
      <c r="T49" s="1">
        <f t="shared" ca="1" si="49"/>
        <v>206772.27169778882</v>
      </c>
      <c r="U49" s="1">
        <f t="shared" ca="1" si="50"/>
        <v>23515.580268397141</v>
      </c>
      <c r="W49" s="10">
        <f ca="1">IF(Table1[[#This Row],[Gender]]="Man",1,0)</f>
        <v>1</v>
      </c>
      <c r="X49" s="51">
        <f ca="1">IF(Table1[[#This Row],[Gender]]="Woman",1,0)</f>
        <v>0</v>
      </c>
      <c r="Y49" s="51"/>
      <c r="Z49" s="51"/>
      <c r="AA49" s="51"/>
      <c r="AB49" s="51"/>
      <c r="AC49" s="51"/>
      <c r="AD49" s="51"/>
      <c r="AE49" s="51"/>
      <c r="AF49" s="51"/>
      <c r="AG49" s="51"/>
      <c r="AH49" s="51"/>
      <c r="AI49" s="51"/>
      <c r="AJ49" s="16"/>
      <c r="AN49" s="10">
        <f t="shared" ca="1" si="1"/>
        <v>1</v>
      </c>
      <c r="AO49" s="51">
        <f t="shared" ca="1" si="2"/>
        <v>0</v>
      </c>
      <c r="AP49" s="51">
        <f t="shared" ca="1" si="3"/>
        <v>0</v>
      </c>
      <c r="AQ49" s="51">
        <f t="shared" ca="1" si="4"/>
        <v>0</v>
      </c>
      <c r="AR49" s="51">
        <f t="shared" ca="1" si="5"/>
        <v>0</v>
      </c>
      <c r="AS49" s="51">
        <f t="shared" ca="1" si="6"/>
        <v>0</v>
      </c>
      <c r="AT49" s="51"/>
      <c r="AU49" s="51"/>
      <c r="AV49" s="51"/>
      <c r="AW49" s="51"/>
      <c r="AX49" s="51"/>
      <c r="AY49" s="16"/>
      <c r="AZ49" s="51"/>
      <c r="BA49" s="20">
        <f t="shared" ca="1" si="8"/>
        <v>0</v>
      </c>
      <c r="BB49" s="21">
        <f t="shared" ca="1" si="9"/>
        <v>1</v>
      </c>
      <c r="BC49" s="21">
        <f t="shared" ca="1" si="10"/>
        <v>0</v>
      </c>
      <c r="BD49" s="21">
        <f t="shared" ca="1" si="11"/>
        <v>0</v>
      </c>
      <c r="BE49" s="21">
        <f t="shared" ca="1" si="12"/>
        <v>0</v>
      </c>
      <c r="BF49" s="21">
        <f t="shared" ca="1" si="13"/>
        <v>0</v>
      </c>
      <c r="BG49" s="21">
        <f t="shared" ca="1" si="14"/>
        <v>0</v>
      </c>
      <c r="BH49" s="21">
        <f t="shared" ca="1" si="15"/>
        <v>0</v>
      </c>
      <c r="BI49" s="21">
        <f t="shared" ca="1" si="16"/>
        <v>0</v>
      </c>
      <c r="BJ49" s="21">
        <f t="shared" ca="1" si="17"/>
        <v>0</v>
      </c>
      <c r="BK49" s="21">
        <f t="shared" ca="1" si="18"/>
        <v>0</v>
      </c>
      <c r="BL49" s="51"/>
      <c r="BM49" s="51"/>
      <c r="BN49" s="51"/>
      <c r="BO49" s="51"/>
      <c r="BP49" s="51"/>
      <c r="BQ49" s="51"/>
      <c r="BR49" s="51"/>
      <c r="BS49" s="51"/>
      <c r="BT49" s="51"/>
      <c r="BU49" s="51"/>
      <c r="BV49" s="16"/>
      <c r="BZ49" s="10">
        <f ca="1">Table1[[#This Row],[Cars Value]]/Table1[[#This Row],[Cars Owned]]</f>
        <v>1292.399054395195</v>
      </c>
      <c r="CA49" s="16"/>
      <c r="CB49" s="51"/>
      <c r="CC49" s="10">
        <f ca="1">IF(Table1[[#This Row],[Value of Debts]]&gt;$CD$3,1,0)</f>
        <v>1</v>
      </c>
      <c r="CD49" s="51"/>
      <c r="CE49" s="16"/>
      <c r="CF49" s="51"/>
      <c r="CG49" s="39">
        <f ca="1">Table1[[#This Row],[Mortgage left]]/Table1[[#This Row],[Value of House ]]</f>
        <v>0.71568402561573929</v>
      </c>
      <c r="CH49" s="51">
        <f t="shared" ca="1" si="42"/>
        <v>1</v>
      </c>
      <c r="CI49" s="51"/>
      <c r="CJ49" s="16"/>
      <c r="CL49" s="10">
        <f ca="1">IF(Table1[[#This Row],[Area]]="New Delhi",Table1[[#This Row],[Income]],0)</f>
        <v>0</v>
      </c>
      <c r="CM49" s="51">
        <f ca="1">IF(Table1[[#This Row],[Area]]="Gurgoan",Table1[[#This Row],[Income]],0)</f>
        <v>43556</v>
      </c>
      <c r="CN49" s="51">
        <f ca="1">IF(Table1[[#This Row],[Area]]="Noida",Table1[[#This Row],[Income]],0)</f>
        <v>0</v>
      </c>
      <c r="CO49" s="51">
        <f ca="1">IF(Table1[[#This Row],[Area]]="Faridabad",Table1[[#This Row],[Income]],0)</f>
        <v>0</v>
      </c>
      <c r="CP49" s="51">
        <f ca="1">IF(Table1[[#This Row],[Area]]="Pune",Table1[[#This Row],[Income]],0)</f>
        <v>0</v>
      </c>
      <c r="CQ49" s="51">
        <f ca="1">IF(Table1[[#This Row],[Area]]="Mumbai",Table1[[#This Row],[Income]],0)</f>
        <v>0</v>
      </c>
      <c r="CR49" s="51">
        <f ca="1">IF(Table1[[#This Row],[Area]]="Hyderabad",Table1[[#This Row],[Income]],0)</f>
        <v>0</v>
      </c>
      <c r="CS49" s="51">
        <f ca="1">IF(Table1[[#This Row],[Area]]="Chennai",Table1[[#This Row],[Income]],0)</f>
        <v>0</v>
      </c>
      <c r="CT49" s="51">
        <f ca="1">IF(Table1[[#This Row],[Area]]="Goa",Table1[[#This Row],[Income]],0)</f>
        <v>0</v>
      </c>
      <c r="CU49" s="51">
        <f ca="1">IF(Table1[[#This Row],[Area]]="Kochi",Table1[[#This Row],[Income]],0)</f>
        <v>0</v>
      </c>
      <c r="CV49" s="51">
        <f ca="1">IF(Table1[[#This Row],[Area]]="Kolkata",Table1[[#This Row],[Income]],0)</f>
        <v>0</v>
      </c>
      <c r="CW49" s="51"/>
      <c r="CX49" s="51"/>
      <c r="CY49" s="51"/>
      <c r="CZ49" s="51"/>
      <c r="DA49" s="51"/>
      <c r="DB49" s="51"/>
      <c r="DC49" s="51"/>
      <c r="DD49" s="51"/>
      <c r="DE49" s="51"/>
      <c r="DF49" s="51"/>
      <c r="DG49" s="16"/>
      <c r="DI49" s="10">
        <f ca="1">IF(Table1[[#This Row],[Field of Work]]="Teaching",Table1[[#This Row],[Income]],0)</f>
        <v>43556</v>
      </c>
      <c r="DJ49" s="51">
        <f ca="1">IF(Table1[[#This Row],[Field of Work]]="Health",Table1[[#This Row],[Income]],0)</f>
        <v>0</v>
      </c>
      <c r="DK49" s="51">
        <f ca="1">IF(Table1[[#This Row],[Field of Work]]="Agriculture",Table1[[#This Row],[Income]],0)</f>
        <v>0</v>
      </c>
      <c r="DL49" s="51">
        <f ca="1">IF(Table1[[#This Row],[Field of Work]]="Information Technology",Table1[[#This Row],[Income]],0)</f>
        <v>0</v>
      </c>
      <c r="DM49" s="51">
        <f ca="1">IF(Table1[[#This Row],[Field of Work]]="Construction",Table1[[#This Row],[Income]],0)</f>
        <v>0</v>
      </c>
      <c r="DN49" s="51">
        <f ca="1">IF(Table1[[#This Row],[Field of Work]]="General Work",Table1[[#This Row],[Income]],0)</f>
        <v>0</v>
      </c>
      <c r="DO49" s="51"/>
      <c r="DP49" s="51"/>
      <c r="DQ49" s="51"/>
      <c r="DR49" s="51"/>
      <c r="DS49" s="51"/>
      <c r="DT49" s="16"/>
      <c r="DW49" s="10">
        <f ca="1">IF(Table1[[#This Row],[Value of Debts]]&gt;Table1[[#This Row],[Income]],1,0)</f>
        <v>1</v>
      </c>
      <c r="DX49" s="51"/>
      <c r="DY49" s="16"/>
      <c r="EB49" s="48">
        <f t="shared" ca="1" si="43"/>
        <v>0</v>
      </c>
      <c r="EC49" s="51"/>
      <c r="ED49" s="51"/>
      <c r="EE49" s="16"/>
    </row>
    <row r="50" spans="1:135" ht="18.75">
      <c r="A50" s="1">
        <f t="shared" ca="1" si="22"/>
        <v>2</v>
      </c>
      <c r="B50" s="1" t="str">
        <f t="shared" ca="1" si="23"/>
        <v>Woman</v>
      </c>
      <c r="C50" s="1">
        <f t="shared" ca="1" si="24"/>
        <v>32</v>
      </c>
      <c r="D50" s="1">
        <f t="shared" ca="1" si="25"/>
        <v>3</v>
      </c>
      <c r="E50" s="1" t="str">
        <f t="shared" ca="1" si="26"/>
        <v>Teaching</v>
      </c>
      <c r="F50" s="1">
        <f t="shared" ca="1" si="27"/>
        <v>2</v>
      </c>
      <c r="G50" s="1" t="str">
        <f t="shared" ca="1" si="28"/>
        <v>College</v>
      </c>
      <c r="H50" s="1">
        <f t="shared" ca="1" si="29"/>
        <v>2</v>
      </c>
      <c r="I50" s="1">
        <f t="shared" ca="1" si="0"/>
        <v>1</v>
      </c>
      <c r="J50" s="1">
        <f t="shared" ca="1" si="30"/>
        <v>62340</v>
      </c>
      <c r="K50" s="1">
        <f t="shared" ca="1" si="31"/>
        <v>4</v>
      </c>
      <c r="L50" s="1" t="str">
        <f t="shared" ca="1" si="32"/>
        <v>Noida</v>
      </c>
      <c r="M50" s="1">
        <f t="shared" ca="1" si="44"/>
        <v>374040</v>
      </c>
      <c r="N50" s="1">
        <f t="shared" ca="1" si="34"/>
        <v>122122.05108378454</v>
      </c>
      <c r="O50" s="1">
        <f t="shared" ca="1" si="45"/>
        <v>11096.513364075634</v>
      </c>
      <c r="P50" s="1">
        <f t="shared" ca="1" si="36"/>
        <v>5029</v>
      </c>
      <c r="Q50" s="1">
        <f t="shared" ca="1" si="46"/>
        <v>81424.923231493696</v>
      </c>
      <c r="R50" s="1">
        <f t="shared" ca="1" si="47"/>
        <v>735.22617268401314</v>
      </c>
      <c r="S50" s="1">
        <f t="shared" ca="1" si="48"/>
        <v>385871.73953675962</v>
      </c>
      <c r="T50" s="1">
        <f t="shared" ca="1" si="49"/>
        <v>208575.97431527823</v>
      </c>
      <c r="U50" s="1">
        <f t="shared" ca="1" si="50"/>
        <v>177295.76522148139</v>
      </c>
      <c r="W50" s="10">
        <f ca="1">IF(Table1[[#This Row],[Gender]]="Man",1,0)</f>
        <v>0</v>
      </c>
      <c r="X50" s="51">
        <f ca="1">IF(Table1[[#This Row],[Gender]]="Woman",1,0)</f>
        <v>1</v>
      </c>
      <c r="Y50" s="51"/>
      <c r="Z50" s="51"/>
      <c r="AA50" s="51"/>
      <c r="AB50" s="51"/>
      <c r="AC50" s="51"/>
      <c r="AD50" s="51"/>
      <c r="AE50" s="51"/>
      <c r="AF50" s="51"/>
      <c r="AG50" s="51"/>
      <c r="AH50" s="51"/>
      <c r="AI50" s="51"/>
      <c r="AJ50" s="16"/>
      <c r="AN50" s="10">
        <f t="shared" ca="1" si="1"/>
        <v>1</v>
      </c>
      <c r="AO50" s="51">
        <f t="shared" ca="1" si="2"/>
        <v>0</v>
      </c>
      <c r="AP50" s="51">
        <f t="shared" ca="1" si="3"/>
        <v>0</v>
      </c>
      <c r="AQ50" s="51">
        <f t="shared" ca="1" si="4"/>
        <v>0</v>
      </c>
      <c r="AR50" s="51">
        <f t="shared" ca="1" si="5"/>
        <v>0</v>
      </c>
      <c r="AS50" s="51">
        <f t="shared" ca="1" si="6"/>
        <v>0</v>
      </c>
      <c r="AT50" s="51"/>
      <c r="AU50" s="51"/>
      <c r="AV50" s="51"/>
      <c r="AW50" s="51"/>
      <c r="AX50" s="51"/>
      <c r="AY50" s="16"/>
      <c r="AZ50" s="51"/>
      <c r="BA50" s="20">
        <f t="shared" ca="1" si="8"/>
        <v>0</v>
      </c>
      <c r="BB50" s="21">
        <f t="shared" ca="1" si="9"/>
        <v>0</v>
      </c>
      <c r="BC50" s="21">
        <f t="shared" ca="1" si="10"/>
        <v>1</v>
      </c>
      <c r="BD50" s="21">
        <f t="shared" ca="1" si="11"/>
        <v>0</v>
      </c>
      <c r="BE50" s="21">
        <f t="shared" ca="1" si="12"/>
        <v>0</v>
      </c>
      <c r="BF50" s="21">
        <f t="shared" ca="1" si="13"/>
        <v>0</v>
      </c>
      <c r="BG50" s="21">
        <f t="shared" ca="1" si="14"/>
        <v>0</v>
      </c>
      <c r="BH50" s="21">
        <f t="shared" ca="1" si="15"/>
        <v>0</v>
      </c>
      <c r="BI50" s="21">
        <f t="shared" ca="1" si="16"/>
        <v>0</v>
      </c>
      <c r="BJ50" s="21">
        <f t="shared" ca="1" si="17"/>
        <v>0</v>
      </c>
      <c r="BK50" s="21">
        <f t="shared" ca="1" si="18"/>
        <v>0</v>
      </c>
      <c r="BL50" s="51"/>
      <c r="BM50" s="51"/>
      <c r="BN50" s="51"/>
      <c r="BO50" s="51"/>
      <c r="BP50" s="51"/>
      <c r="BQ50" s="51"/>
      <c r="BR50" s="51"/>
      <c r="BS50" s="51"/>
      <c r="BT50" s="51"/>
      <c r="BU50" s="51"/>
      <c r="BV50" s="16"/>
      <c r="BZ50" s="10">
        <f ca="1">Table1[[#This Row],[Cars Value]]/Table1[[#This Row],[Cars Owned]]</f>
        <v>11096.513364075634</v>
      </c>
      <c r="CA50" s="16"/>
      <c r="CB50" s="51"/>
      <c r="CC50" s="10">
        <f ca="1">IF(Table1[[#This Row],[Value of Debts]]&gt;$CD$3,1,0)</f>
        <v>1</v>
      </c>
      <c r="CD50" s="51"/>
      <c r="CE50" s="16"/>
      <c r="CF50" s="51"/>
      <c r="CG50" s="39">
        <f ca="1">Table1[[#This Row],[Mortgage left]]/Table1[[#This Row],[Value of House ]]</f>
        <v>0.32649462914069227</v>
      </c>
      <c r="CH50" s="51">
        <f t="shared" ca="1" si="42"/>
        <v>1</v>
      </c>
      <c r="CI50" s="51"/>
      <c r="CJ50" s="16"/>
      <c r="CL50" s="10">
        <f ca="1">IF(Table1[[#This Row],[Area]]="New Delhi",Table1[[#This Row],[Income]],0)</f>
        <v>0</v>
      </c>
      <c r="CM50" s="51">
        <f ca="1">IF(Table1[[#This Row],[Area]]="Gurgoan",Table1[[#This Row],[Income]],0)</f>
        <v>0</v>
      </c>
      <c r="CN50" s="51">
        <f ca="1">IF(Table1[[#This Row],[Area]]="Noida",Table1[[#This Row],[Income]],0)</f>
        <v>62340</v>
      </c>
      <c r="CO50" s="51">
        <f ca="1">IF(Table1[[#This Row],[Area]]="Faridabad",Table1[[#This Row],[Income]],0)</f>
        <v>0</v>
      </c>
      <c r="CP50" s="51">
        <f ca="1">IF(Table1[[#This Row],[Area]]="Pune",Table1[[#This Row],[Income]],0)</f>
        <v>0</v>
      </c>
      <c r="CQ50" s="51">
        <f ca="1">IF(Table1[[#This Row],[Area]]="Mumbai",Table1[[#This Row],[Income]],0)</f>
        <v>0</v>
      </c>
      <c r="CR50" s="51">
        <f ca="1">IF(Table1[[#This Row],[Area]]="Hyderabad",Table1[[#This Row],[Income]],0)</f>
        <v>0</v>
      </c>
      <c r="CS50" s="51">
        <f ca="1">IF(Table1[[#This Row],[Area]]="Chennai",Table1[[#This Row],[Income]],0)</f>
        <v>0</v>
      </c>
      <c r="CT50" s="51">
        <f ca="1">IF(Table1[[#This Row],[Area]]="Goa",Table1[[#This Row],[Income]],0)</f>
        <v>0</v>
      </c>
      <c r="CU50" s="51">
        <f ca="1">IF(Table1[[#This Row],[Area]]="Kochi",Table1[[#This Row],[Income]],0)</f>
        <v>0</v>
      </c>
      <c r="CV50" s="51">
        <f ca="1">IF(Table1[[#This Row],[Area]]="Kolkata",Table1[[#This Row],[Income]],0)</f>
        <v>0</v>
      </c>
      <c r="CW50" s="51"/>
      <c r="CX50" s="51"/>
      <c r="CY50" s="51"/>
      <c r="CZ50" s="51"/>
      <c r="DA50" s="51"/>
      <c r="DB50" s="51"/>
      <c r="DC50" s="51"/>
      <c r="DD50" s="51"/>
      <c r="DE50" s="51"/>
      <c r="DF50" s="51"/>
      <c r="DG50" s="16"/>
      <c r="DI50" s="10">
        <f ca="1">IF(Table1[[#This Row],[Field of Work]]="Teaching",Table1[[#This Row],[Income]],0)</f>
        <v>62340</v>
      </c>
      <c r="DJ50" s="51">
        <f ca="1">IF(Table1[[#This Row],[Field of Work]]="Health",Table1[[#This Row],[Income]],0)</f>
        <v>0</v>
      </c>
      <c r="DK50" s="51">
        <f ca="1">IF(Table1[[#This Row],[Field of Work]]="Agriculture",Table1[[#This Row],[Income]],0)</f>
        <v>0</v>
      </c>
      <c r="DL50" s="51">
        <f ca="1">IF(Table1[[#This Row],[Field of Work]]="Information Technology",Table1[[#This Row],[Income]],0)</f>
        <v>0</v>
      </c>
      <c r="DM50" s="51">
        <f ca="1">IF(Table1[[#This Row],[Field of Work]]="Construction",Table1[[#This Row],[Income]],0)</f>
        <v>0</v>
      </c>
      <c r="DN50" s="51">
        <f ca="1">IF(Table1[[#This Row],[Field of Work]]="General Work",Table1[[#This Row],[Income]],0)</f>
        <v>0</v>
      </c>
      <c r="DO50" s="51"/>
      <c r="DP50" s="51"/>
      <c r="DQ50" s="51"/>
      <c r="DR50" s="51"/>
      <c r="DS50" s="51"/>
      <c r="DT50" s="16"/>
      <c r="DW50" s="10">
        <f ca="1">IF(Table1[[#This Row],[Value of Debts]]&gt;Table1[[#This Row],[Income]],1,0)</f>
        <v>1</v>
      </c>
      <c r="DX50" s="51"/>
      <c r="DY50" s="16"/>
      <c r="EB50" s="48">
        <f t="shared" ca="1" si="43"/>
        <v>32</v>
      </c>
      <c r="EC50" s="51"/>
      <c r="ED50" s="51"/>
      <c r="EE50" s="16"/>
    </row>
    <row r="51" spans="1:135" ht="18.75">
      <c r="A51" s="1">
        <f t="shared" ca="1" si="22"/>
        <v>2</v>
      </c>
      <c r="B51" s="1" t="str">
        <f t="shared" ca="1" si="23"/>
        <v>Woman</v>
      </c>
      <c r="C51" s="1">
        <f t="shared" ca="1" si="24"/>
        <v>32</v>
      </c>
      <c r="D51" s="1">
        <f t="shared" ca="1" si="25"/>
        <v>2</v>
      </c>
      <c r="E51" s="1" t="str">
        <f t="shared" ca="1" si="26"/>
        <v>Construction</v>
      </c>
      <c r="F51" s="1">
        <f t="shared" ca="1" si="27"/>
        <v>2</v>
      </c>
      <c r="G51" s="1" t="str">
        <f t="shared" ca="1" si="28"/>
        <v>College</v>
      </c>
      <c r="H51" s="1">
        <f t="shared" ca="1" si="29"/>
        <v>4</v>
      </c>
      <c r="I51" s="1">
        <f t="shared" ca="1" si="0"/>
        <v>3</v>
      </c>
      <c r="J51" s="1">
        <f t="shared" ca="1" si="30"/>
        <v>88574</v>
      </c>
      <c r="K51" s="1">
        <f t="shared" ca="1" si="31"/>
        <v>11</v>
      </c>
      <c r="L51" s="1" t="str">
        <f t="shared" ca="1" si="32"/>
        <v>Kolkata</v>
      </c>
      <c r="M51" s="1">
        <f t="shared" ca="1" si="44"/>
        <v>442870</v>
      </c>
      <c r="N51" s="1">
        <f t="shared" ca="1" si="34"/>
        <v>327653.76775932161</v>
      </c>
      <c r="O51" s="1">
        <f t="shared" ca="1" si="45"/>
        <v>207445.11355685251</v>
      </c>
      <c r="P51" s="1">
        <f t="shared" ca="1" si="36"/>
        <v>49546</v>
      </c>
      <c r="Q51" s="1">
        <f t="shared" ca="1" si="46"/>
        <v>47048.295168934266</v>
      </c>
      <c r="R51" s="1">
        <f t="shared" ca="1" si="47"/>
        <v>21688.795088991294</v>
      </c>
      <c r="S51" s="1">
        <f t="shared" ca="1" si="48"/>
        <v>672003.90864584385</v>
      </c>
      <c r="T51" s="1">
        <f t="shared" ca="1" si="49"/>
        <v>424248.06292825588</v>
      </c>
      <c r="U51" s="1">
        <f t="shared" ca="1" si="50"/>
        <v>247755.84571758797</v>
      </c>
      <c r="W51" s="10">
        <f ca="1">IF(Table1[[#This Row],[Gender]]="Man",1,0)</f>
        <v>0</v>
      </c>
      <c r="X51" s="51">
        <f ca="1">IF(Table1[[#This Row],[Gender]]="Woman",1,0)</f>
        <v>1</v>
      </c>
      <c r="Y51" s="51"/>
      <c r="Z51" s="51"/>
      <c r="AA51" s="51"/>
      <c r="AB51" s="51"/>
      <c r="AC51" s="51"/>
      <c r="AD51" s="51"/>
      <c r="AE51" s="51"/>
      <c r="AF51" s="51"/>
      <c r="AG51" s="51"/>
      <c r="AH51" s="51"/>
      <c r="AI51" s="51"/>
      <c r="AJ51" s="16"/>
      <c r="AN51" s="10">
        <f t="shared" ca="1" si="1"/>
        <v>0</v>
      </c>
      <c r="AO51" s="51">
        <f t="shared" ca="1" si="2"/>
        <v>0</v>
      </c>
      <c r="AP51" s="51">
        <f t="shared" ca="1" si="3"/>
        <v>0</v>
      </c>
      <c r="AQ51" s="51">
        <f t="shared" ca="1" si="4"/>
        <v>0</v>
      </c>
      <c r="AR51" s="51">
        <f t="shared" ca="1" si="5"/>
        <v>1</v>
      </c>
      <c r="AS51" s="51">
        <f t="shared" ca="1" si="6"/>
        <v>0</v>
      </c>
      <c r="AT51" s="51"/>
      <c r="AU51" s="51"/>
      <c r="AV51" s="51"/>
      <c r="AW51" s="51"/>
      <c r="AX51" s="51"/>
      <c r="AY51" s="16"/>
      <c r="AZ51" s="51"/>
      <c r="BA51" s="20">
        <f t="shared" ca="1" si="8"/>
        <v>0</v>
      </c>
      <c r="BB51" s="21">
        <f t="shared" ca="1" si="9"/>
        <v>0</v>
      </c>
      <c r="BC51" s="21">
        <f t="shared" ca="1" si="10"/>
        <v>0</v>
      </c>
      <c r="BD51" s="21">
        <f t="shared" ca="1" si="11"/>
        <v>0</v>
      </c>
      <c r="BE51" s="21">
        <f t="shared" ca="1" si="12"/>
        <v>0</v>
      </c>
      <c r="BF51" s="21">
        <f t="shared" ca="1" si="13"/>
        <v>0</v>
      </c>
      <c r="BG51" s="21">
        <f t="shared" ca="1" si="14"/>
        <v>0</v>
      </c>
      <c r="BH51" s="21">
        <f t="shared" ca="1" si="15"/>
        <v>0</v>
      </c>
      <c r="BI51" s="21">
        <f t="shared" ca="1" si="16"/>
        <v>0</v>
      </c>
      <c r="BJ51" s="21">
        <f t="shared" ca="1" si="17"/>
        <v>0</v>
      </c>
      <c r="BK51" s="21">
        <f t="shared" ca="1" si="18"/>
        <v>1</v>
      </c>
      <c r="BL51" s="51"/>
      <c r="BM51" s="51"/>
      <c r="BN51" s="51"/>
      <c r="BO51" s="51"/>
      <c r="BP51" s="51"/>
      <c r="BQ51" s="51"/>
      <c r="BR51" s="51"/>
      <c r="BS51" s="51"/>
      <c r="BT51" s="51"/>
      <c r="BU51" s="51"/>
      <c r="BV51" s="16"/>
      <c r="BZ51" s="10">
        <f ca="1">Table1[[#This Row],[Cars Value]]/Table1[[#This Row],[Cars Owned]]</f>
        <v>69148.371185617507</v>
      </c>
      <c r="CA51" s="16"/>
      <c r="CB51" s="51"/>
      <c r="CC51" s="10">
        <f ca="1">IF(Table1[[#This Row],[Value of Debts]]&gt;$CD$3,1,0)</f>
        <v>1</v>
      </c>
      <c r="CD51" s="51"/>
      <c r="CE51" s="16"/>
      <c r="CF51" s="51"/>
      <c r="CG51" s="39">
        <f ca="1">Table1[[#This Row],[Mortgage left]]/Table1[[#This Row],[Value of House ]]</f>
        <v>0.73984186727328927</v>
      </c>
      <c r="CH51" s="51">
        <f t="shared" ca="1" si="42"/>
        <v>1</v>
      </c>
      <c r="CI51" s="51"/>
      <c r="CJ51" s="16"/>
      <c r="CL51" s="10">
        <f ca="1">IF(Table1[[#This Row],[Area]]="New Delhi",Table1[[#This Row],[Income]],0)</f>
        <v>0</v>
      </c>
      <c r="CM51" s="51">
        <f ca="1">IF(Table1[[#This Row],[Area]]="Gurgoan",Table1[[#This Row],[Income]],0)</f>
        <v>0</v>
      </c>
      <c r="CN51" s="51">
        <f ca="1">IF(Table1[[#This Row],[Area]]="Noida",Table1[[#This Row],[Income]],0)</f>
        <v>0</v>
      </c>
      <c r="CO51" s="51">
        <f ca="1">IF(Table1[[#This Row],[Area]]="Faridabad",Table1[[#This Row],[Income]],0)</f>
        <v>0</v>
      </c>
      <c r="CP51" s="51">
        <f ca="1">IF(Table1[[#This Row],[Area]]="Pune",Table1[[#This Row],[Income]],0)</f>
        <v>0</v>
      </c>
      <c r="CQ51" s="51">
        <f ca="1">IF(Table1[[#This Row],[Area]]="Mumbai",Table1[[#This Row],[Income]],0)</f>
        <v>0</v>
      </c>
      <c r="CR51" s="51">
        <f ca="1">IF(Table1[[#This Row],[Area]]="Hyderabad",Table1[[#This Row],[Income]],0)</f>
        <v>0</v>
      </c>
      <c r="CS51" s="51">
        <f ca="1">IF(Table1[[#This Row],[Area]]="Chennai",Table1[[#This Row],[Income]],0)</f>
        <v>0</v>
      </c>
      <c r="CT51" s="51">
        <f ca="1">IF(Table1[[#This Row],[Area]]="Goa",Table1[[#This Row],[Income]],0)</f>
        <v>0</v>
      </c>
      <c r="CU51" s="51">
        <f ca="1">IF(Table1[[#This Row],[Area]]="Kochi",Table1[[#This Row],[Income]],0)</f>
        <v>0</v>
      </c>
      <c r="CV51" s="51">
        <f ca="1">IF(Table1[[#This Row],[Area]]="Kolkata",Table1[[#This Row],[Income]],0)</f>
        <v>88574</v>
      </c>
      <c r="CW51" s="51"/>
      <c r="CX51" s="51"/>
      <c r="CY51" s="51"/>
      <c r="CZ51" s="51"/>
      <c r="DA51" s="51"/>
      <c r="DB51" s="51"/>
      <c r="DC51" s="51"/>
      <c r="DD51" s="51"/>
      <c r="DE51" s="51"/>
      <c r="DF51" s="51"/>
      <c r="DG51" s="16"/>
      <c r="DI51" s="10">
        <f ca="1">IF(Table1[[#This Row],[Field of Work]]="Teaching",Table1[[#This Row],[Income]],0)</f>
        <v>0</v>
      </c>
      <c r="DJ51" s="51">
        <f ca="1">IF(Table1[[#This Row],[Field of Work]]="Health",Table1[[#This Row],[Income]],0)</f>
        <v>0</v>
      </c>
      <c r="DK51" s="51">
        <f ca="1">IF(Table1[[#This Row],[Field of Work]]="Agriculture",Table1[[#This Row],[Income]],0)</f>
        <v>0</v>
      </c>
      <c r="DL51" s="51">
        <f ca="1">IF(Table1[[#This Row],[Field of Work]]="Information Technology",Table1[[#This Row],[Income]],0)</f>
        <v>0</v>
      </c>
      <c r="DM51" s="51">
        <f ca="1">IF(Table1[[#This Row],[Field of Work]]="Construction",Table1[[#This Row],[Income]],0)</f>
        <v>88574</v>
      </c>
      <c r="DN51" s="51">
        <f ca="1">IF(Table1[[#This Row],[Field of Work]]="General Work",Table1[[#This Row],[Income]],0)</f>
        <v>0</v>
      </c>
      <c r="DO51" s="51"/>
      <c r="DP51" s="51"/>
      <c r="DQ51" s="51"/>
      <c r="DR51" s="51"/>
      <c r="DS51" s="51"/>
      <c r="DT51" s="16"/>
      <c r="DW51" s="10">
        <f ca="1">IF(Table1[[#This Row],[Value of Debts]]&gt;Table1[[#This Row],[Income]],1,0)</f>
        <v>1</v>
      </c>
      <c r="DX51" s="51"/>
      <c r="DY51" s="16"/>
      <c r="EB51" s="48">
        <f t="shared" ca="1" si="43"/>
        <v>32</v>
      </c>
      <c r="EC51" s="51"/>
      <c r="ED51" s="51"/>
      <c r="EE51" s="16"/>
    </row>
    <row r="52" spans="1:135" ht="18.75">
      <c r="A52" s="1">
        <f t="shared" ca="1" si="22"/>
        <v>2</v>
      </c>
      <c r="B52" s="1" t="str">
        <f t="shared" ca="1" si="23"/>
        <v>Woman</v>
      </c>
      <c r="C52" s="1">
        <f t="shared" ca="1" si="24"/>
        <v>44</v>
      </c>
      <c r="D52" s="1">
        <f t="shared" ca="1" si="25"/>
        <v>6</v>
      </c>
      <c r="E52" s="1" t="str">
        <f t="shared" ca="1" si="26"/>
        <v>Agriculture</v>
      </c>
      <c r="F52" s="1">
        <f t="shared" ca="1" si="27"/>
        <v>3</v>
      </c>
      <c r="G52" s="1" t="str">
        <f t="shared" ca="1" si="28"/>
        <v>University</v>
      </c>
      <c r="H52" s="1">
        <f t="shared" ca="1" si="29"/>
        <v>4</v>
      </c>
      <c r="I52" s="1">
        <f t="shared" ca="1" si="0"/>
        <v>3</v>
      </c>
      <c r="J52" s="1">
        <f t="shared" ca="1" si="30"/>
        <v>40220</v>
      </c>
      <c r="K52" s="1">
        <f t="shared" ca="1" si="31"/>
        <v>2</v>
      </c>
      <c r="L52" s="1" t="str">
        <f t="shared" ca="1" si="32"/>
        <v>Gurgoan</v>
      </c>
      <c r="M52" s="1">
        <f t="shared" ca="1" si="44"/>
        <v>241320</v>
      </c>
      <c r="N52" s="1">
        <f t="shared" ca="1" si="34"/>
        <v>214230.14984070908</v>
      </c>
      <c r="O52" s="1">
        <f t="shared" ca="1" si="45"/>
        <v>32669.228383977133</v>
      </c>
      <c r="P52" s="1">
        <f t="shared" ca="1" si="36"/>
        <v>31958</v>
      </c>
      <c r="Q52" s="1">
        <f t="shared" ca="1" si="46"/>
        <v>1934.9157159521997</v>
      </c>
      <c r="R52" s="1">
        <f t="shared" ca="1" si="47"/>
        <v>36853.973182467547</v>
      </c>
      <c r="S52" s="1">
        <f t="shared" ca="1" si="48"/>
        <v>310843.20156644471</v>
      </c>
      <c r="T52" s="1">
        <f t="shared" ca="1" si="49"/>
        <v>248123.06555666128</v>
      </c>
      <c r="U52" s="1">
        <f t="shared" ca="1" si="50"/>
        <v>62720.136009783426</v>
      </c>
      <c r="W52" s="10">
        <f ca="1">IF(Table1[[#This Row],[Gender]]="Man",1,0)</f>
        <v>0</v>
      </c>
      <c r="X52" s="51">
        <f ca="1">IF(Table1[[#This Row],[Gender]]="Woman",1,0)</f>
        <v>1</v>
      </c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  <c r="AJ52" s="16"/>
      <c r="AN52" s="10">
        <f t="shared" ca="1" si="1"/>
        <v>0</v>
      </c>
      <c r="AO52" s="51">
        <f t="shared" ca="1" si="2"/>
        <v>0</v>
      </c>
      <c r="AP52" s="51">
        <f t="shared" ca="1" si="3"/>
        <v>1</v>
      </c>
      <c r="AQ52" s="51">
        <f t="shared" ca="1" si="4"/>
        <v>0</v>
      </c>
      <c r="AR52" s="51">
        <f t="shared" ca="1" si="5"/>
        <v>0</v>
      </c>
      <c r="AS52" s="51">
        <f t="shared" ca="1" si="6"/>
        <v>0</v>
      </c>
      <c r="AT52" s="51"/>
      <c r="AU52" s="51"/>
      <c r="AV52" s="51"/>
      <c r="AW52" s="51"/>
      <c r="AX52" s="51"/>
      <c r="AY52" s="16"/>
      <c r="AZ52" s="51"/>
      <c r="BA52" s="20">
        <f t="shared" ca="1" si="8"/>
        <v>0</v>
      </c>
      <c r="BB52" s="21">
        <f t="shared" ca="1" si="9"/>
        <v>1</v>
      </c>
      <c r="BC52" s="21">
        <f t="shared" ca="1" si="10"/>
        <v>0</v>
      </c>
      <c r="BD52" s="21">
        <f t="shared" ca="1" si="11"/>
        <v>0</v>
      </c>
      <c r="BE52" s="21">
        <f t="shared" ca="1" si="12"/>
        <v>0</v>
      </c>
      <c r="BF52" s="21">
        <f t="shared" ca="1" si="13"/>
        <v>0</v>
      </c>
      <c r="BG52" s="21">
        <f t="shared" ca="1" si="14"/>
        <v>0</v>
      </c>
      <c r="BH52" s="21">
        <f t="shared" ca="1" si="15"/>
        <v>0</v>
      </c>
      <c r="BI52" s="21">
        <f t="shared" ca="1" si="16"/>
        <v>0</v>
      </c>
      <c r="BJ52" s="21">
        <f t="shared" ca="1" si="17"/>
        <v>0</v>
      </c>
      <c r="BK52" s="21">
        <f t="shared" ca="1" si="18"/>
        <v>0</v>
      </c>
      <c r="BL52" s="51"/>
      <c r="BM52" s="51"/>
      <c r="BN52" s="51"/>
      <c r="BO52" s="51"/>
      <c r="BP52" s="51"/>
      <c r="BQ52" s="51"/>
      <c r="BR52" s="51"/>
      <c r="BS52" s="51"/>
      <c r="BT52" s="51"/>
      <c r="BU52" s="51"/>
      <c r="BV52" s="16"/>
      <c r="BZ52" s="10">
        <f ca="1">Table1[[#This Row],[Cars Value]]/Table1[[#This Row],[Cars Owned]]</f>
        <v>10889.742794659045</v>
      </c>
      <c r="CA52" s="16"/>
      <c r="CB52" s="51"/>
      <c r="CC52" s="10">
        <f ca="1">IF(Table1[[#This Row],[Value of Debts]]&gt;$CD$3,1,0)</f>
        <v>1</v>
      </c>
      <c r="CD52" s="51"/>
      <c r="CE52" s="16"/>
      <c r="CF52" s="51"/>
      <c r="CG52" s="39">
        <f ca="1">Table1[[#This Row],[Mortgage left]]/Table1[[#This Row],[Value of House ]]</f>
        <v>0.8877430376293266</v>
      </c>
      <c r="CH52" s="51">
        <f t="shared" ca="1" si="42"/>
        <v>1</v>
      </c>
      <c r="CI52" s="51"/>
      <c r="CJ52" s="16"/>
      <c r="CL52" s="10">
        <f ca="1">IF(Table1[[#This Row],[Area]]="New Delhi",Table1[[#This Row],[Income]],0)</f>
        <v>0</v>
      </c>
      <c r="CM52" s="51">
        <f ca="1">IF(Table1[[#This Row],[Area]]="Gurgoan",Table1[[#This Row],[Income]],0)</f>
        <v>40220</v>
      </c>
      <c r="CN52" s="51">
        <f ca="1">IF(Table1[[#This Row],[Area]]="Noida",Table1[[#This Row],[Income]],0)</f>
        <v>0</v>
      </c>
      <c r="CO52" s="51">
        <f ca="1">IF(Table1[[#This Row],[Area]]="Faridabad",Table1[[#This Row],[Income]],0)</f>
        <v>0</v>
      </c>
      <c r="CP52" s="51">
        <f ca="1">IF(Table1[[#This Row],[Area]]="Pune",Table1[[#This Row],[Income]],0)</f>
        <v>0</v>
      </c>
      <c r="CQ52" s="51">
        <f ca="1">IF(Table1[[#This Row],[Area]]="Mumbai",Table1[[#This Row],[Income]],0)</f>
        <v>0</v>
      </c>
      <c r="CR52" s="51">
        <f ca="1">IF(Table1[[#This Row],[Area]]="Hyderabad",Table1[[#This Row],[Income]],0)</f>
        <v>0</v>
      </c>
      <c r="CS52" s="51">
        <f ca="1">IF(Table1[[#This Row],[Area]]="Chennai",Table1[[#This Row],[Income]],0)</f>
        <v>0</v>
      </c>
      <c r="CT52" s="51">
        <f ca="1">IF(Table1[[#This Row],[Area]]="Goa",Table1[[#This Row],[Income]],0)</f>
        <v>0</v>
      </c>
      <c r="CU52" s="51">
        <f ca="1">IF(Table1[[#This Row],[Area]]="Kochi",Table1[[#This Row],[Income]],0)</f>
        <v>0</v>
      </c>
      <c r="CV52" s="51">
        <f ca="1">IF(Table1[[#This Row],[Area]]="Kolkata",Table1[[#This Row],[Income]],0)</f>
        <v>0</v>
      </c>
      <c r="CW52" s="51"/>
      <c r="CX52" s="51"/>
      <c r="CY52" s="51"/>
      <c r="CZ52" s="51"/>
      <c r="DA52" s="51"/>
      <c r="DB52" s="51"/>
      <c r="DC52" s="51"/>
      <c r="DD52" s="51"/>
      <c r="DE52" s="51"/>
      <c r="DF52" s="51"/>
      <c r="DG52" s="16"/>
      <c r="DI52" s="10">
        <f ca="1">IF(Table1[[#This Row],[Field of Work]]="Teaching",Table1[[#This Row],[Income]],0)</f>
        <v>0</v>
      </c>
      <c r="DJ52" s="51">
        <f ca="1">IF(Table1[[#This Row],[Field of Work]]="Health",Table1[[#This Row],[Income]],0)</f>
        <v>0</v>
      </c>
      <c r="DK52" s="51">
        <f ca="1">IF(Table1[[#This Row],[Field of Work]]="Agriculture",Table1[[#This Row],[Income]],0)</f>
        <v>40220</v>
      </c>
      <c r="DL52" s="51">
        <f ca="1">IF(Table1[[#This Row],[Field of Work]]="Information Technology",Table1[[#This Row],[Income]],0)</f>
        <v>0</v>
      </c>
      <c r="DM52" s="51">
        <f ca="1">IF(Table1[[#This Row],[Field of Work]]="Construction",Table1[[#This Row],[Income]],0)</f>
        <v>0</v>
      </c>
      <c r="DN52" s="51">
        <f ca="1">IF(Table1[[#This Row],[Field of Work]]="General Work",Table1[[#This Row],[Income]],0)</f>
        <v>0</v>
      </c>
      <c r="DO52" s="51"/>
      <c r="DP52" s="51"/>
      <c r="DQ52" s="51"/>
      <c r="DR52" s="51"/>
      <c r="DS52" s="51"/>
      <c r="DT52" s="16"/>
      <c r="DW52" s="10">
        <f ca="1">IF(Table1[[#This Row],[Value of Debts]]&gt;Table1[[#This Row],[Income]],1,0)</f>
        <v>1</v>
      </c>
      <c r="DX52" s="51"/>
      <c r="DY52" s="16"/>
      <c r="EB52" s="48">
        <f t="shared" ca="1" si="43"/>
        <v>0</v>
      </c>
      <c r="EC52" s="51"/>
      <c r="ED52" s="51"/>
      <c r="EE52" s="16"/>
    </row>
    <row r="53" spans="1:135" ht="18.75">
      <c r="A53" s="1">
        <f t="shared" ca="1" si="22"/>
        <v>2</v>
      </c>
      <c r="B53" s="1" t="str">
        <f t="shared" ca="1" si="23"/>
        <v>Woman</v>
      </c>
      <c r="C53" s="1">
        <f t="shared" ca="1" si="24"/>
        <v>33</v>
      </c>
      <c r="D53" s="1">
        <f t="shared" ca="1" si="25"/>
        <v>6</v>
      </c>
      <c r="E53" s="1" t="str">
        <f t="shared" ca="1" si="26"/>
        <v>Agriculture</v>
      </c>
      <c r="F53" s="1">
        <f t="shared" ca="1" si="27"/>
        <v>1</v>
      </c>
      <c r="G53" s="1" t="str">
        <f t="shared" ca="1" si="28"/>
        <v>High School</v>
      </c>
      <c r="H53" s="1">
        <f t="shared" ca="1" si="29"/>
        <v>2</v>
      </c>
      <c r="I53" s="1">
        <f t="shared" ca="1" si="0"/>
        <v>1</v>
      </c>
      <c r="J53" s="1">
        <f t="shared" ca="1" si="30"/>
        <v>48138</v>
      </c>
      <c r="K53" s="1">
        <f t="shared" ca="1" si="31"/>
        <v>10</v>
      </c>
      <c r="L53" s="1" t="str">
        <f t="shared" ca="1" si="32"/>
        <v>Goa</v>
      </c>
      <c r="M53" s="1">
        <f t="shared" ca="1" si="44"/>
        <v>192552</v>
      </c>
      <c r="N53" s="1">
        <f t="shared" ca="1" si="34"/>
        <v>100307.14952659667</v>
      </c>
      <c r="O53" s="1">
        <f t="shared" ca="1" si="45"/>
        <v>41982.365984921285</v>
      </c>
      <c r="P53" s="1">
        <f t="shared" ca="1" si="36"/>
        <v>40086</v>
      </c>
      <c r="Q53" s="1">
        <f t="shared" ca="1" si="46"/>
        <v>11195.415135441513</v>
      </c>
      <c r="R53" s="1">
        <f t="shared" ca="1" si="47"/>
        <v>41072.400716985911</v>
      </c>
      <c r="S53" s="1">
        <f t="shared" ca="1" si="48"/>
        <v>275606.76670190721</v>
      </c>
      <c r="T53" s="1">
        <f t="shared" ca="1" si="49"/>
        <v>151588.56466203817</v>
      </c>
      <c r="U53" s="1">
        <f t="shared" ca="1" si="50"/>
        <v>124018.20203986904</v>
      </c>
      <c r="W53" s="10">
        <f ca="1">IF(Table1[[#This Row],[Gender]]="Man",1,0)</f>
        <v>0</v>
      </c>
      <c r="X53" s="51">
        <f ca="1">IF(Table1[[#This Row],[Gender]]="Woman",1,0)</f>
        <v>1</v>
      </c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  <c r="AJ53" s="16"/>
      <c r="AN53" s="10">
        <f t="shared" ca="1" si="1"/>
        <v>0</v>
      </c>
      <c r="AO53" s="51">
        <f t="shared" ca="1" si="2"/>
        <v>0</v>
      </c>
      <c r="AP53" s="51">
        <f t="shared" ca="1" si="3"/>
        <v>1</v>
      </c>
      <c r="AQ53" s="51">
        <f t="shared" ca="1" si="4"/>
        <v>0</v>
      </c>
      <c r="AR53" s="51">
        <f t="shared" ca="1" si="5"/>
        <v>0</v>
      </c>
      <c r="AS53" s="51">
        <f t="shared" ca="1" si="6"/>
        <v>0</v>
      </c>
      <c r="AT53" s="51"/>
      <c r="AU53" s="51"/>
      <c r="AV53" s="51"/>
      <c r="AW53" s="51"/>
      <c r="AX53" s="51"/>
      <c r="AY53" s="16"/>
      <c r="AZ53" s="51"/>
      <c r="BA53" s="20">
        <f t="shared" ca="1" si="8"/>
        <v>0</v>
      </c>
      <c r="BB53" s="21">
        <f t="shared" ca="1" si="9"/>
        <v>0</v>
      </c>
      <c r="BC53" s="21">
        <f t="shared" ca="1" si="10"/>
        <v>0</v>
      </c>
      <c r="BD53" s="21">
        <f t="shared" ca="1" si="11"/>
        <v>0</v>
      </c>
      <c r="BE53" s="21">
        <f t="shared" ca="1" si="12"/>
        <v>0</v>
      </c>
      <c r="BF53" s="21">
        <f t="shared" ca="1" si="13"/>
        <v>0</v>
      </c>
      <c r="BG53" s="21">
        <f t="shared" ca="1" si="14"/>
        <v>0</v>
      </c>
      <c r="BH53" s="21">
        <f t="shared" ca="1" si="15"/>
        <v>0</v>
      </c>
      <c r="BI53" s="21">
        <f t="shared" ca="1" si="16"/>
        <v>1</v>
      </c>
      <c r="BJ53" s="21">
        <f t="shared" ca="1" si="17"/>
        <v>0</v>
      </c>
      <c r="BK53" s="21">
        <f t="shared" ca="1" si="18"/>
        <v>0</v>
      </c>
      <c r="BL53" s="51"/>
      <c r="BM53" s="51"/>
      <c r="BN53" s="51"/>
      <c r="BO53" s="51"/>
      <c r="BP53" s="51"/>
      <c r="BQ53" s="51"/>
      <c r="BR53" s="51"/>
      <c r="BS53" s="51"/>
      <c r="BT53" s="51"/>
      <c r="BU53" s="51"/>
      <c r="BV53" s="16"/>
      <c r="BZ53" s="10">
        <f ca="1">Table1[[#This Row],[Cars Value]]/Table1[[#This Row],[Cars Owned]]</f>
        <v>41982.365984921285</v>
      </c>
      <c r="CA53" s="16"/>
      <c r="CB53" s="51"/>
      <c r="CC53" s="10">
        <f ca="1">IF(Table1[[#This Row],[Value of Debts]]&gt;$CD$3,1,0)</f>
        <v>1</v>
      </c>
      <c r="CD53" s="51"/>
      <c r="CE53" s="16"/>
      <c r="CF53" s="51"/>
      <c r="CG53" s="39">
        <f ca="1">Table1[[#This Row],[Mortgage left]]/Table1[[#This Row],[Value of House ]]</f>
        <v>0.52093538122998806</v>
      </c>
      <c r="CH53" s="51">
        <f t="shared" ca="1" si="42"/>
        <v>1</v>
      </c>
      <c r="CI53" s="51"/>
      <c r="CJ53" s="16"/>
      <c r="CL53" s="10">
        <f ca="1">IF(Table1[[#This Row],[Area]]="New Delhi",Table1[[#This Row],[Income]],0)</f>
        <v>0</v>
      </c>
      <c r="CM53" s="51">
        <f ca="1">IF(Table1[[#This Row],[Area]]="Gurgoan",Table1[[#This Row],[Income]],0)</f>
        <v>0</v>
      </c>
      <c r="CN53" s="51">
        <f ca="1">IF(Table1[[#This Row],[Area]]="Noida",Table1[[#This Row],[Income]],0)</f>
        <v>0</v>
      </c>
      <c r="CO53" s="51">
        <f ca="1">IF(Table1[[#This Row],[Area]]="Faridabad",Table1[[#This Row],[Income]],0)</f>
        <v>0</v>
      </c>
      <c r="CP53" s="51">
        <f ca="1">IF(Table1[[#This Row],[Area]]="Pune",Table1[[#This Row],[Income]],0)</f>
        <v>0</v>
      </c>
      <c r="CQ53" s="51">
        <f ca="1">IF(Table1[[#This Row],[Area]]="Mumbai",Table1[[#This Row],[Income]],0)</f>
        <v>0</v>
      </c>
      <c r="CR53" s="51">
        <f ca="1">IF(Table1[[#This Row],[Area]]="Hyderabad",Table1[[#This Row],[Income]],0)</f>
        <v>0</v>
      </c>
      <c r="CS53" s="51">
        <f ca="1">IF(Table1[[#This Row],[Area]]="Chennai",Table1[[#This Row],[Income]],0)</f>
        <v>0</v>
      </c>
      <c r="CT53" s="51">
        <f ca="1">IF(Table1[[#This Row],[Area]]="Goa",Table1[[#This Row],[Income]],0)</f>
        <v>48138</v>
      </c>
      <c r="CU53" s="51">
        <f ca="1">IF(Table1[[#This Row],[Area]]="Kochi",Table1[[#This Row],[Income]],0)</f>
        <v>0</v>
      </c>
      <c r="CV53" s="51">
        <f ca="1">IF(Table1[[#This Row],[Area]]="Kolkata",Table1[[#This Row],[Income]],0)</f>
        <v>0</v>
      </c>
      <c r="CW53" s="51"/>
      <c r="CX53" s="51"/>
      <c r="CY53" s="51"/>
      <c r="CZ53" s="51"/>
      <c r="DA53" s="51"/>
      <c r="DB53" s="51"/>
      <c r="DC53" s="51"/>
      <c r="DD53" s="51"/>
      <c r="DE53" s="51"/>
      <c r="DF53" s="51"/>
      <c r="DG53" s="16"/>
      <c r="DI53" s="10">
        <f ca="1">IF(Table1[[#This Row],[Field of Work]]="Teaching",Table1[[#This Row],[Income]],0)</f>
        <v>0</v>
      </c>
      <c r="DJ53" s="51">
        <f ca="1">IF(Table1[[#This Row],[Field of Work]]="Health",Table1[[#This Row],[Income]],0)</f>
        <v>0</v>
      </c>
      <c r="DK53" s="51">
        <f ca="1">IF(Table1[[#This Row],[Field of Work]]="Agriculture",Table1[[#This Row],[Income]],0)</f>
        <v>48138</v>
      </c>
      <c r="DL53" s="51">
        <f ca="1">IF(Table1[[#This Row],[Field of Work]]="Information Technology",Table1[[#This Row],[Income]],0)</f>
        <v>0</v>
      </c>
      <c r="DM53" s="51">
        <f ca="1">IF(Table1[[#This Row],[Field of Work]]="Construction",Table1[[#This Row],[Income]],0)</f>
        <v>0</v>
      </c>
      <c r="DN53" s="51">
        <f ca="1">IF(Table1[[#This Row],[Field of Work]]="General Work",Table1[[#This Row],[Income]],0)</f>
        <v>0</v>
      </c>
      <c r="DO53" s="51"/>
      <c r="DP53" s="51"/>
      <c r="DQ53" s="51"/>
      <c r="DR53" s="51"/>
      <c r="DS53" s="51"/>
      <c r="DT53" s="16"/>
      <c r="DW53" s="10">
        <f ca="1">IF(Table1[[#This Row],[Value of Debts]]&gt;Table1[[#This Row],[Income]],1,0)</f>
        <v>1</v>
      </c>
      <c r="DX53" s="51"/>
      <c r="DY53" s="16"/>
      <c r="EB53" s="48">
        <f t="shared" ca="1" si="43"/>
        <v>33</v>
      </c>
      <c r="EC53" s="51"/>
      <c r="ED53" s="51"/>
      <c r="EE53" s="16"/>
    </row>
    <row r="54" spans="1:135" ht="18.75">
      <c r="A54" s="1">
        <f t="shared" ca="1" si="22"/>
        <v>2</v>
      </c>
      <c r="B54" s="1" t="str">
        <f t="shared" ca="1" si="23"/>
        <v>Woman</v>
      </c>
      <c r="C54" s="1">
        <f t="shared" ca="1" si="24"/>
        <v>42</v>
      </c>
      <c r="D54" s="1">
        <f t="shared" ca="1" si="25"/>
        <v>3</v>
      </c>
      <c r="E54" s="1" t="str">
        <f t="shared" ca="1" si="26"/>
        <v>Teaching</v>
      </c>
      <c r="F54" s="1">
        <f t="shared" ca="1" si="27"/>
        <v>5</v>
      </c>
      <c r="G54" s="1" t="str">
        <f t="shared" ca="1" si="28"/>
        <v>Other</v>
      </c>
      <c r="H54" s="1">
        <f t="shared" ca="1" si="29"/>
        <v>1</v>
      </c>
      <c r="I54" s="1">
        <f t="shared" ca="1" si="0"/>
        <v>2</v>
      </c>
      <c r="J54" s="1">
        <f t="shared" ca="1" si="30"/>
        <v>49719</v>
      </c>
      <c r="K54" s="1">
        <f t="shared" ca="1" si="31"/>
        <v>10</v>
      </c>
      <c r="L54" s="1" t="str">
        <f t="shared" ca="1" si="32"/>
        <v>Goa</v>
      </c>
      <c r="M54" s="1">
        <f t="shared" ca="1" si="44"/>
        <v>248595</v>
      </c>
      <c r="N54" s="1">
        <f t="shared" ca="1" si="34"/>
        <v>152900.55124493458</v>
      </c>
      <c r="O54" s="1">
        <f t="shared" ca="1" si="45"/>
        <v>56463.426015953119</v>
      </c>
      <c r="P54" s="1">
        <f t="shared" ca="1" si="36"/>
        <v>24995</v>
      </c>
      <c r="Q54" s="1">
        <f t="shared" ca="1" si="46"/>
        <v>41278.521880563196</v>
      </c>
      <c r="R54" s="1">
        <f t="shared" ca="1" si="47"/>
        <v>31303.228332752587</v>
      </c>
      <c r="S54" s="1">
        <f t="shared" ca="1" si="48"/>
        <v>336361.65434870572</v>
      </c>
      <c r="T54" s="1">
        <f t="shared" ca="1" si="49"/>
        <v>219174.07312549779</v>
      </c>
      <c r="U54" s="1">
        <f t="shared" ca="1" si="50"/>
        <v>117187.58122320793</v>
      </c>
      <c r="W54" s="10">
        <f ca="1">IF(Table1[[#This Row],[Gender]]="Man",1,0)</f>
        <v>0</v>
      </c>
      <c r="X54" s="51">
        <f ca="1">IF(Table1[[#This Row],[Gender]]="Woman",1,0)</f>
        <v>1</v>
      </c>
      <c r="Y54" s="51"/>
      <c r="Z54" s="51"/>
      <c r="AA54" s="51"/>
      <c r="AB54" s="51"/>
      <c r="AC54" s="51"/>
      <c r="AD54" s="51"/>
      <c r="AE54" s="51"/>
      <c r="AF54" s="51"/>
      <c r="AG54" s="51"/>
      <c r="AH54" s="51"/>
      <c r="AI54" s="51"/>
      <c r="AJ54" s="16"/>
      <c r="AN54" s="10">
        <f t="shared" ca="1" si="1"/>
        <v>1</v>
      </c>
      <c r="AO54" s="51">
        <f t="shared" ca="1" si="2"/>
        <v>0</v>
      </c>
      <c r="AP54" s="51">
        <f t="shared" ca="1" si="3"/>
        <v>0</v>
      </c>
      <c r="AQ54" s="51">
        <f t="shared" ca="1" si="4"/>
        <v>0</v>
      </c>
      <c r="AR54" s="51">
        <f t="shared" ca="1" si="5"/>
        <v>0</v>
      </c>
      <c r="AS54" s="51">
        <f t="shared" ca="1" si="6"/>
        <v>0</v>
      </c>
      <c r="AT54" s="51"/>
      <c r="AU54" s="51"/>
      <c r="AV54" s="51"/>
      <c r="AW54" s="51"/>
      <c r="AX54" s="51"/>
      <c r="AY54" s="16"/>
      <c r="AZ54" s="51"/>
      <c r="BA54" s="20">
        <f t="shared" ca="1" si="8"/>
        <v>0</v>
      </c>
      <c r="BB54" s="21">
        <f t="shared" ca="1" si="9"/>
        <v>0</v>
      </c>
      <c r="BC54" s="21">
        <f t="shared" ca="1" si="10"/>
        <v>0</v>
      </c>
      <c r="BD54" s="21">
        <f t="shared" ca="1" si="11"/>
        <v>0</v>
      </c>
      <c r="BE54" s="21">
        <f t="shared" ca="1" si="12"/>
        <v>0</v>
      </c>
      <c r="BF54" s="21">
        <f t="shared" ca="1" si="13"/>
        <v>0</v>
      </c>
      <c r="BG54" s="21">
        <f t="shared" ca="1" si="14"/>
        <v>0</v>
      </c>
      <c r="BH54" s="21">
        <f t="shared" ca="1" si="15"/>
        <v>0</v>
      </c>
      <c r="BI54" s="21">
        <f t="shared" ca="1" si="16"/>
        <v>1</v>
      </c>
      <c r="BJ54" s="21">
        <f t="shared" ca="1" si="17"/>
        <v>0</v>
      </c>
      <c r="BK54" s="21">
        <f t="shared" ca="1" si="18"/>
        <v>0</v>
      </c>
      <c r="BL54" s="51"/>
      <c r="BM54" s="51"/>
      <c r="BN54" s="51"/>
      <c r="BO54" s="51"/>
      <c r="BP54" s="51"/>
      <c r="BQ54" s="51"/>
      <c r="BR54" s="51"/>
      <c r="BS54" s="51"/>
      <c r="BT54" s="51"/>
      <c r="BU54" s="51"/>
      <c r="BV54" s="16"/>
      <c r="BZ54" s="10">
        <f ca="1">Table1[[#This Row],[Cars Value]]/Table1[[#This Row],[Cars Owned]]</f>
        <v>28231.713007976559</v>
      </c>
      <c r="CA54" s="16"/>
      <c r="CB54" s="51"/>
      <c r="CC54" s="10">
        <f ca="1">IF(Table1[[#This Row],[Value of Debts]]&gt;$CD$3,1,0)</f>
        <v>1</v>
      </c>
      <c r="CD54" s="51"/>
      <c r="CE54" s="16"/>
      <c r="CF54" s="51"/>
      <c r="CG54" s="39">
        <f ca="1">Table1[[#This Row],[Mortgage left]]/Table1[[#This Row],[Value of House ]]</f>
        <v>0.61505883563601271</v>
      </c>
      <c r="CH54" s="51">
        <f t="shared" ca="1" si="42"/>
        <v>1</v>
      </c>
      <c r="CI54" s="51"/>
      <c r="CJ54" s="16"/>
      <c r="CL54" s="10">
        <f ca="1">IF(Table1[[#This Row],[Area]]="New Delhi",Table1[[#This Row],[Income]],0)</f>
        <v>0</v>
      </c>
      <c r="CM54" s="51">
        <f ca="1">IF(Table1[[#This Row],[Area]]="Gurgoan",Table1[[#This Row],[Income]],0)</f>
        <v>0</v>
      </c>
      <c r="CN54" s="51">
        <f ca="1">IF(Table1[[#This Row],[Area]]="Noida",Table1[[#This Row],[Income]],0)</f>
        <v>0</v>
      </c>
      <c r="CO54" s="51">
        <f ca="1">IF(Table1[[#This Row],[Area]]="Faridabad",Table1[[#This Row],[Income]],0)</f>
        <v>0</v>
      </c>
      <c r="CP54" s="51">
        <f ca="1">IF(Table1[[#This Row],[Area]]="Pune",Table1[[#This Row],[Income]],0)</f>
        <v>0</v>
      </c>
      <c r="CQ54" s="51">
        <f ca="1">IF(Table1[[#This Row],[Area]]="Mumbai",Table1[[#This Row],[Income]],0)</f>
        <v>0</v>
      </c>
      <c r="CR54" s="51">
        <f ca="1">IF(Table1[[#This Row],[Area]]="Hyderabad",Table1[[#This Row],[Income]],0)</f>
        <v>0</v>
      </c>
      <c r="CS54" s="51">
        <f ca="1">IF(Table1[[#This Row],[Area]]="Chennai",Table1[[#This Row],[Income]],0)</f>
        <v>0</v>
      </c>
      <c r="CT54" s="51">
        <f ca="1">IF(Table1[[#This Row],[Area]]="Goa",Table1[[#This Row],[Income]],0)</f>
        <v>49719</v>
      </c>
      <c r="CU54" s="51">
        <f ca="1">IF(Table1[[#This Row],[Area]]="Kochi",Table1[[#This Row],[Income]],0)</f>
        <v>0</v>
      </c>
      <c r="CV54" s="51">
        <f ca="1">IF(Table1[[#This Row],[Area]]="Kolkata",Table1[[#This Row],[Income]],0)</f>
        <v>0</v>
      </c>
      <c r="CW54" s="51"/>
      <c r="CX54" s="51"/>
      <c r="CY54" s="51"/>
      <c r="CZ54" s="51"/>
      <c r="DA54" s="51"/>
      <c r="DB54" s="51"/>
      <c r="DC54" s="51"/>
      <c r="DD54" s="51"/>
      <c r="DE54" s="51"/>
      <c r="DF54" s="51"/>
      <c r="DG54" s="16"/>
      <c r="DI54" s="10">
        <f ca="1">IF(Table1[[#This Row],[Field of Work]]="Teaching",Table1[[#This Row],[Income]],0)</f>
        <v>49719</v>
      </c>
      <c r="DJ54" s="51">
        <f ca="1">IF(Table1[[#This Row],[Field of Work]]="Health",Table1[[#This Row],[Income]],0)</f>
        <v>0</v>
      </c>
      <c r="DK54" s="51">
        <f ca="1">IF(Table1[[#This Row],[Field of Work]]="Agriculture",Table1[[#This Row],[Income]],0)</f>
        <v>0</v>
      </c>
      <c r="DL54" s="51">
        <f ca="1">IF(Table1[[#This Row],[Field of Work]]="Information Technology",Table1[[#This Row],[Income]],0)</f>
        <v>0</v>
      </c>
      <c r="DM54" s="51">
        <f ca="1">IF(Table1[[#This Row],[Field of Work]]="Construction",Table1[[#This Row],[Income]],0)</f>
        <v>0</v>
      </c>
      <c r="DN54" s="51">
        <f ca="1">IF(Table1[[#This Row],[Field of Work]]="General Work",Table1[[#This Row],[Income]],0)</f>
        <v>0</v>
      </c>
      <c r="DO54" s="51"/>
      <c r="DP54" s="51"/>
      <c r="DQ54" s="51"/>
      <c r="DR54" s="51"/>
      <c r="DS54" s="51"/>
      <c r="DT54" s="16"/>
      <c r="DW54" s="10">
        <f ca="1">IF(Table1[[#This Row],[Value of Debts]]&gt;Table1[[#This Row],[Income]],1,0)</f>
        <v>1</v>
      </c>
      <c r="DX54" s="51"/>
      <c r="DY54" s="16"/>
      <c r="EB54" s="48">
        <f t="shared" ca="1" si="43"/>
        <v>42</v>
      </c>
      <c r="EC54" s="51"/>
      <c r="ED54" s="51"/>
      <c r="EE54" s="16"/>
    </row>
    <row r="55" spans="1:135" ht="18.75">
      <c r="A55" s="1">
        <f t="shared" ca="1" si="22"/>
        <v>2</v>
      </c>
      <c r="B55" s="1" t="str">
        <f t="shared" ca="1" si="23"/>
        <v>Woman</v>
      </c>
      <c r="C55" s="1">
        <f t="shared" ca="1" si="24"/>
        <v>35</v>
      </c>
      <c r="D55" s="1">
        <f t="shared" ca="1" si="25"/>
        <v>1</v>
      </c>
      <c r="E55" s="1" t="str">
        <f t="shared" ca="1" si="26"/>
        <v>Health</v>
      </c>
      <c r="F55" s="1">
        <f t="shared" ca="1" si="27"/>
        <v>4</v>
      </c>
      <c r="G55" s="1" t="str">
        <f t="shared" ca="1" si="28"/>
        <v>Technical</v>
      </c>
      <c r="H55" s="1">
        <f t="shared" ca="1" si="29"/>
        <v>4</v>
      </c>
      <c r="I55" s="1">
        <f t="shared" ca="1" si="0"/>
        <v>3</v>
      </c>
      <c r="J55" s="1">
        <f t="shared" ca="1" si="30"/>
        <v>52082</v>
      </c>
      <c r="K55" s="1">
        <f t="shared" ca="1" si="31"/>
        <v>6</v>
      </c>
      <c r="L55" s="1" t="str">
        <f t="shared" ca="1" si="32"/>
        <v>Mumbai</v>
      </c>
      <c r="M55" s="1">
        <f t="shared" ca="1" si="44"/>
        <v>208328</v>
      </c>
      <c r="N55" s="1">
        <f t="shared" ca="1" si="34"/>
        <v>176964.82389235409</v>
      </c>
      <c r="O55" s="1">
        <f t="shared" ca="1" si="45"/>
        <v>51522.145424811439</v>
      </c>
      <c r="P55" s="1">
        <f t="shared" ca="1" si="36"/>
        <v>45667</v>
      </c>
      <c r="Q55" s="1">
        <f t="shared" ca="1" si="46"/>
        <v>38936.586587297861</v>
      </c>
      <c r="R55" s="1">
        <f t="shared" ca="1" si="47"/>
        <v>31435.613990460792</v>
      </c>
      <c r="S55" s="1">
        <f t="shared" ca="1" si="48"/>
        <v>291285.75941527222</v>
      </c>
      <c r="T55" s="1">
        <f t="shared" ca="1" si="49"/>
        <v>261568.41047965194</v>
      </c>
      <c r="U55" s="1">
        <f t="shared" ca="1" si="50"/>
        <v>29717.348935620277</v>
      </c>
      <c r="W55" s="10">
        <f ca="1">IF(Table1[[#This Row],[Gender]]="Man",1,0)</f>
        <v>0</v>
      </c>
      <c r="X55" s="51">
        <f ca="1">IF(Table1[[#This Row],[Gender]]="Woman",1,0)</f>
        <v>1</v>
      </c>
      <c r="Y55" s="51"/>
      <c r="Z55" s="51"/>
      <c r="AA55" s="51"/>
      <c r="AB55" s="51"/>
      <c r="AC55" s="51"/>
      <c r="AD55" s="51"/>
      <c r="AE55" s="51"/>
      <c r="AF55" s="51"/>
      <c r="AG55" s="51"/>
      <c r="AH55" s="51"/>
      <c r="AI55" s="51"/>
      <c r="AJ55" s="16"/>
      <c r="AN55" s="10">
        <f t="shared" ca="1" si="1"/>
        <v>0</v>
      </c>
      <c r="AO55" s="51">
        <f t="shared" ca="1" si="2"/>
        <v>1</v>
      </c>
      <c r="AP55" s="51">
        <f t="shared" ca="1" si="3"/>
        <v>0</v>
      </c>
      <c r="AQ55" s="51">
        <f t="shared" ca="1" si="4"/>
        <v>0</v>
      </c>
      <c r="AR55" s="51">
        <f t="shared" ca="1" si="5"/>
        <v>0</v>
      </c>
      <c r="AS55" s="51">
        <f t="shared" ca="1" si="6"/>
        <v>0</v>
      </c>
      <c r="AT55" s="51"/>
      <c r="AU55" s="51"/>
      <c r="AV55" s="51"/>
      <c r="AW55" s="51"/>
      <c r="AX55" s="51"/>
      <c r="AY55" s="16"/>
      <c r="AZ55" s="51"/>
      <c r="BA55" s="20">
        <f t="shared" ca="1" si="8"/>
        <v>0</v>
      </c>
      <c r="BB55" s="21">
        <f t="shared" ca="1" si="9"/>
        <v>0</v>
      </c>
      <c r="BC55" s="21">
        <f t="shared" ca="1" si="10"/>
        <v>0</v>
      </c>
      <c r="BD55" s="21">
        <f t="shared" ca="1" si="11"/>
        <v>0</v>
      </c>
      <c r="BE55" s="21">
        <f t="shared" ca="1" si="12"/>
        <v>0</v>
      </c>
      <c r="BF55" s="21">
        <f t="shared" ca="1" si="13"/>
        <v>1</v>
      </c>
      <c r="BG55" s="21">
        <f t="shared" ca="1" si="14"/>
        <v>0</v>
      </c>
      <c r="BH55" s="21">
        <f t="shared" ca="1" si="15"/>
        <v>0</v>
      </c>
      <c r="BI55" s="21">
        <f t="shared" ca="1" si="16"/>
        <v>0</v>
      </c>
      <c r="BJ55" s="21">
        <f t="shared" ca="1" si="17"/>
        <v>0</v>
      </c>
      <c r="BK55" s="21">
        <f t="shared" ca="1" si="18"/>
        <v>0</v>
      </c>
      <c r="BL55" s="51"/>
      <c r="BM55" s="51"/>
      <c r="BN55" s="51"/>
      <c r="BO55" s="51"/>
      <c r="BP55" s="51"/>
      <c r="BQ55" s="51"/>
      <c r="BR55" s="51"/>
      <c r="BS55" s="51"/>
      <c r="BT55" s="51"/>
      <c r="BU55" s="51"/>
      <c r="BV55" s="16"/>
      <c r="BZ55" s="10">
        <f ca="1">Table1[[#This Row],[Cars Value]]/Table1[[#This Row],[Cars Owned]]</f>
        <v>17174.048474937146</v>
      </c>
      <c r="CA55" s="16"/>
      <c r="CB55" s="51"/>
      <c r="CC55" s="10">
        <f ca="1">IF(Table1[[#This Row],[Value of Debts]]&gt;$CD$3,1,0)</f>
        <v>1</v>
      </c>
      <c r="CD55" s="51"/>
      <c r="CE55" s="16"/>
      <c r="CF55" s="51"/>
      <c r="CG55" s="39">
        <f ca="1">Table1[[#This Row],[Mortgage left]]/Table1[[#This Row],[Value of House ]]</f>
        <v>0.84945290067755697</v>
      </c>
      <c r="CH55" s="51">
        <f t="shared" ca="1" si="42"/>
        <v>1</v>
      </c>
      <c r="CI55" s="51"/>
      <c r="CJ55" s="16"/>
      <c r="CL55" s="10">
        <f ca="1">IF(Table1[[#This Row],[Area]]="New Delhi",Table1[[#This Row],[Income]],0)</f>
        <v>0</v>
      </c>
      <c r="CM55" s="51">
        <f ca="1">IF(Table1[[#This Row],[Area]]="Gurgoan",Table1[[#This Row],[Income]],0)</f>
        <v>0</v>
      </c>
      <c r="CN55" s="51">
        <f ca="1">IF(Table1[[#This Row],[Area]]="Noida",Table1[[#This Row],[Income]],0)</f>
        <v>0</v>
      </c>
      <c r="CO55" s="51">
        <f ca="1">IF(Table1[[#This Row],[Area]]="Faridabad",Table1[[#This Row],[Income]],0)</f>
        <v>0</v>
      </c>
      <c r="CP55" s="51">
        <f ca="1">IF(Table1[[#This Row],[Area]]="Pune",Table1[[#This Row],[Income]],0)</f>
        <v>0</v>
      </c>
      <c r="CQ55" s="51">
        <f ca="1">IF(Table1[[#This Row],[Area]]="Mumbai",Table1[[#This Row],[Income]],0)</f>
        <v>52082</v>
      </c>
      <c r="CR55" s="51">
        <f ca="1">IF(Table1[[#This Row],[Area]]="Hyderabad",Table1[[#This Row],[Income]],0)</f>
        <v>0</v>
      </c>
      <c r="CS55" s="51">
        <f ca="1">IF(Table1[[#This Row],[Area]]="Chennai",Table1[[#This Row],[Income]],0)</f>
        <v>0</v>
      </c>
      <c r="CT55" s="51">
        <f ca="1">IF(Table1[[#This Row],[Area]]="Goa",Table1[[#This Row],[Income]],0)</f>
        <v>0</v>
      </c>
      <c r="CU55" s="51">
        <f ca="1">IF(Table1[[#This Row],[Area]]="Kochi",Table1[[#This Row],[Income]],0)</f>
        <v>0</v>
      </c>
      <c r="CV55" s="51">
        <f ca="1">IF(Table1[[#This Row],[Area]]="Kolkata",Table1[[#This Row],[Income]],0)</f>
        <v>0</v>
      </c>
      <c r="CW55" s="51"/>
      <c r="CX55" s="51"/>
      <c r="CY55" s="51"/>
      <c r="CZ55" s="51"/>
      <c r="DA55" s="51"/>
      <c r="DB55" s="51"/>
      <c r="DC55" s="51"/>
      <c r="DD55" s="51"/>
      <c r="DE55" s="51"/>
      <c r="DF55" s="51"/>
      <c r="DG55" s="16"/>
      <c r="DI55" s="10">
        <f ca="1">IF(Table1[[#This Row],[Field of Work]]="Teaching",Table1[[#This Row],[Income]],0)</f>
        <v>0</v>
      </c>
      <c r="DJ55" s="51">
        <f ca="1">IF(Table1[[#This Row],[Field of Work]]="Health",Table1[[#This Row],[Income]],0)</f>
        <v>52082</v>
      </c>
      <c r="DK55" s="51">
        <f ca="1">IF(Table1[[#This Row],[Field of Work]]="Agriculture",Table1[[#This Row],[Income]],0)</f>
        <v>0</v>
      </c>
      <c r="DL55" s="51">
        <f ca="1">IF(Table1[[#This Row],[Field of Work]]="Information Technology",Table1[[#This Row],[Income]],0)</f>
        <v>0</v>
      </c>
      <c r="DM55" s="51">
        <f ca="1">IF(Table1[[#This Row],[Field of Work]]="Construction",Table1[[#This Row],[Income]],0)</f>
        <v>0</v>
      </c>
      <c r="DN55" s="51">
        <f ca="1">IF(Table1[[#This Row],[Field of Work]]="General Work",Table1[[#This Row],[Income]],0)</f>
        <v>0</v>
      </c>
      <c r="DO55" s="51"/>
      <c r="DP55" s="51"/>
      <c r="DQ55" s="51"/>
      <c r="DR55" s="51"/>
      <c r="DS55" s="51"/>
      <c r="DT55" s="16"/>
      <c r="DW55" s="10">
        <f ca="1">IF(Table1[[#This Row],[Value of Debts]]&gt;Table1[[#This Row],[Income]],1,0)</f>
        <v>1</v>
      </c>
      <c r="DX55" s="51"/>
      <c r="DY55" s="16"/>
      <c r="EB55" s="48">
        <f t="shared" ca="1" si="43"/>
        <v>0</v>
      </c>
      <c r="EC55" s="51"/>
      <c r="ED55" s="51"/>
      <c r="EE55" s="16"/>
    </row>
    <row r="56" spans="1:135" ht="18.75">
      <c r="A56" s="1">
        <f t="shared" ca="1" si="22"/>
        <v>1</v>
      </c>
      <c r="B56" s="1" t="str">
        <f t="shared" ca="1" si="23"/>
        <v>Man</v>
      </c>
      <c r="C56" s="1">
        <f t="shared" ca="1" si="24"/>
        <v>43</v>
      </c>
      <c r="D56" s="1">
        <f t="shared" ca="1" si="25"/>
        <v>6</v>
      </c>
      <c r="E56" s="1" t="str">
        <f t="shared" ca="1" si="26"/>
        <v>Agriculture</v>
      </c>
      <c r="F56" s="1">
        <f t="shared" ca="1" si="27"/>
        <v>3</v>
      </c>
      <c r="G56" s="1" t="str">
        <f t="shared" ca="1" si="28"/>
        <v>University</v>
      </c>
      <c r="H56" s="1">
        <f t="shared" ca="1" si="29"/>
        <v>4</v>
      </c>
      <c r="I56" s="1">
        <f t="shared" ca="1" si="0"/>
        <v>2</v>
      </c>
      <c r="J56" s="1">
        <f t="shared" ca="1" si="30"/>
        <v>36901</v>
      </c>
      <c r="K56" s="1">
        <f t="shared" ca="1" si="31"/>
        <v>3</v>
      </c>
      <c r="L56" s="1" t="str">
        <f t="shared" ca="1" si="32"/>
        <v>Faridabad</v>
      </c>
      <c r="M56" s="1">
        <f t="shared" ca="1" si="44"/>
        <v>184505</v>
      </c>
      <c r="N56" s="1">
        <f t="shared" ca="1" si="34"/>
        <v>16381.693414613588</v>
      </c>
      <c r="O56" s="1">
        <f t="shared" ca="1" si="45"/>
        <v>42193.539552899674</v>
      </c>
      <c r="P56" s="1">
        <f t="shared" ca="1" si="36"/>
        <v>30052</v>
      </c>
      <c r="Q56" s="1">
        <f t="shared" ca="1" si="46"/>
        <v>37992.784841756191</v>
      </c>
      <c r="R56" s="1">
        <f t="shared" ca="1" si="47"/>
        <v>40619.408034977918</v>
      </c>
      <c r="S56" s="1">
        <f t="shared" ca="1" si="48"/>
        <v>267317.94758787757</v>
      </c>
      <c r="T56" s="1">
        <f t="shared" ca="1" si="49"/>
        <v>84426.478256369781</v>
      </c>
      <c r="U56" s="1">
        <f t="shared" ca="1" si="50"/>
        <v>182891.4693315078</v>
      </c>
      <c r="W56" s="10">
        <f ca="1">IF(Table1[[#This Row],[Gender]]="Man",1,0)</f>
        <v>1</v>
      </c>
      <c r="X56" s="51">
        <f ca="1">IF(Table1[[#This Row],[Gender]]="Woman",1,0)</f>
        <v>0</v>
      </c>
      <c r="Y56" s="51"/>
      <c r="Z56" s="51"/>
      <c r="AA56" s="51"/>
      <c r="AB56" s="51"/>
      <c r="AC56" s="51"/>
      <c r="AD56" s="51"/>
      <c r="AE56" s="51"/>
      <c r="AF56" s="51"/>
      <c r="AG56" s="51"/>
      <c r="AH56" s="51"/>
      <c r="AI56" s="51"/>
      <c r="AJ56" s="16"/>
      <c r="AN56" s="10">
        <f t="shared" ca="1" si="1"/>
        <v>0</v>
      </c>
      <c r="AO56" s="51">
        <f t="shared" ca="1" si="2"/>
        <v>0</v>
      </c>
      <c r="AP56" s="51">
        <f t="shared" ca="1" si="3"/>
        <v>1</v>
      </c>
      <c r="AQ56" s="51">
        <f t="shared" ca="1" si="4"/>
        <v>0</v>
      </c>
      <c r="AR56" s="51">
        <f t="shared" ca="1" si="5"/>
        <v>0</v>
      </c>
      <c r="AS56" s="51">
        <f t="shared" ca="1" si="6"/>
        <v>0</v>
      </c>
      <c r="AT56" s="51"/>
      <c r="AU56" s="51"/>
      <c r="AV56" s="51"/>
      <c r="AW56" s="51"/>
      <c r="AX56" s="51"/>
      <c r="AY56" s="16"/>
      <c r="AZ56" s="51"/>
      <c r="BA56" s="20">
        <f t="shared" ca="1" si="8"/>
        <v>0</v>
      </c>
      <c r="BB56" s="21">
        <f t="shared" ca="1" si="9"/>
        <v>0</v>
      </c>
      <c r="BC56" s="21">
        <f t="shared" ca="1" si="10"/>
        <v>0</v>
      </c>
      <c r="BD56" s="21">
        <f t="shared" ca="1" si="11"/>
        <v>1</v>
      </c>
      <c r="BE56" s="21">
        <f t="shared" ca="1" si="12"/>
        <v>0</v>
      </c>
      <c r="BF56" s="21">
        <f t="shared" ca="1" si="13"/>
        <v>0</v>
      </c>
      <c r="BG56" s="21">
        <f t="shared" ca="1" si="14"/>
        <v>0</v>
      </c>
      <c r="BH56" s="21">
        <f t="shared" ca="1" si="15"/>
        <v>0</v>
      </c>
      <c r="BI56" s="21">
        <f t="shared" ca="1" si="16"/>
        <v>0</v>
      </c>
      <c r="BJ56" s="21">
        <f t="shared" ca="1" si="17"/>
        <v>0</v>
      </c>
      <c r="BK56" s="21">
        <f t="shared" ca="1" si="18"/>
        <v>0</v>
      </c>
      <c r="BL56" s="51"/>
      <c r="BM56" s="51"/>
      <c r="BN56" s="51"/>
      <c r="BO56" s="51"/>
      <c r="BP56" s="51"/>
      <c r="BQ56" s="51"/>
      <c r="BR56" s="51"/>
      <c r="BS56" s="51"/>
      <c r="BT56" s="51"/>
      <c r="BU56" s="51"/>
      <c r="BV56" s="16"/>
      <c r="BZ56" s="10">
        <f ca="1">Table1[[#This Row],[Cars Value]]/Table1[[#This Row],[Cars Owned]]</f>
        <v>21096.769776449837</v>
      </c>
      <c r="CA56" s="16"/>
      <c r="CB56" s="51"/>
      <c r="CC56" s="10">
        <f ca="1">IF(Table1[[#This Row],[Value of Debts]]&gt;$CD$3,1,0)</f>
        <v>1</v>
      </c>
      <c r="CD56" s="51"/>
      <c r="CE56" s="16"/>
      <c r="CF56" s="51"/>
      <c r="CG56" s="39">
        <f ca="1">Table1[[#This Row],[Mortgage left]]/Table1[[#This Row],[Value of House ]]</f>
        <v>8.878726004505888E-2</v>
      </c>
      <c r="CH56" s="51">
        <f t="shared" ca="1" si="42"/>
        <v>0</v>
      </c>
      <c r="CI56" s="51"/>
      <c r="CJ56" s="16"/>
      <c r="CL56" s="10">
        <f ca="1">IF(Table1[[#This Row],[Area]]="New Delhi",Table1[[#This Row],[Income]],0)</f>
        <v>0</v>
      </c>
      <c r="CM56" s="51">
        <f ca="1">IF(Table1[[#This Row],[Area]]="Gurgoan",Table1[[#This Row],[Income]],0)</f>
        <v>0</v>
      </c>
      <c r="CN56" s="51">
        <f ca="1">IF(Table1[[#This Row],[Area]]="Noida",Table1[[#This Row],[Income]],0)</f>
        <v>0</v>
      </c>
      <c r="CO56" s="51">
        <f ca="1">IF(Table1[[#This Row],[Area]]="Faridabad",Table1[[#This Row],[Income]],0)</f>
        <v>36901</v>
      </c>
      <c r="CP56" s="51">
        <f ca="1">IF(Table1[[#This Row],[Area]]="Pune",Table1[[#This Row],[Income]],0)</f>
        <v>0</v>
      </c>
      <c r="CQ56" s="51">
        <f ca="1">IF(Table1[[#This Row],[Area]]="Mumbai",Table1[[#This Row],[Income]],0)</f>
        <v>0</v>
      </c>
      <c r="CR56" s="51">
        <f ca="1">IF(Table1[[#This Row],[Area]]="Hyderabad",Table1[[#This Row],[Income]],0)</f>
        <v>0</v>
      </c>
      <c r="CS56" s="51">
        <f ca="1">IF(Table1[[#This Row],[Area]]="Chennai",Table1[[#This Row],[Income]],0)</f>
        <v>0</v>
      </c>
      <c r="CT56" s="51">
        <f ca="1">IF(Table1[[#This Row],[Area]]="Goa",Table1[[#This Row],[Income]],0)</f>
        <v>0</v>
      </c>
      <c r="CU56" s="51">
        <f ca="1">IF(Table1[[#This Row],[Area]]="Kochi",Table1[[#This Row],[Income]],0)</f>
        <v>0</v>
      </c>
      <c r="CV56" s="51">
        <f ca="1">IF(Table1[[#This Row],[Area]]="Kolkata",Table1[[#This Row],[Income]],0)</f>
        <v>0</v>
      </c>
      <c r="CW56" s="51"/>
      <c r="CX56" s="51"/>
      <c r="CY56" s="51"/>
      <c r="CZ56" s="51"/>
      <c r="DA56" s="51"/>
      <c r="DB56" s="51"/>
      <c r="DC56" s="51"/>
      <c r="DD56" s="51"/>
      <c r="DE56" s="51"/>
      <c r="DF56" s="51"/>
      <c r="DG56" s="16"/>
      <c r="DI56" s="10">
        <f ca="1">IF(Table1[[#This Row],[Field of Work]]="Teaching",Table1[[#This Row],[Income]],0)</f>
        <v>0</v>
      </c>
      <c r="DJ56" s="51">
        <f ca="1">IF(Table1[[#This Row],[Field of Work]]="Health",Table1[[#This Row],[Income]],0)</f>
        <v>0</v>
      </c>
      <c r="DK56" s="51">
        <f ca="1">IF(Table1[[#This Row],[Field of Work]]="Agriculture",Table1[[#This Row],[Income]],0)</f>
        <v>36901</v>
      </c>
      <c r="DL56" s="51">
        <f ca="1">IF(Table1[[#This Row],[Field of Work]]="Information Technology",Table1[[#This Row],[Income]],0)</f>
        <v>0</v>
      </c>
      <c r="DM56" s="51">
        <f ca="1">IF(Table1[[#This Row],[Field of Work]]="Construction",Table1[[#This Row],[Income]],0)</f>
        <v>0</v>
      </c>
      <c r="DN56" s="51">
        <f ca="1">IF(Table1[[#This Row],[Field of Work]]="General Work",Table1[[#This Row],[Income]],0)</f>
        <v>0</v>
      </c>
      <c r="DO56" s="51"/>
      <c r="DP56" s="51"/>
      <c r="DQ56" s="51"/>
      <c r="DR56" s="51"/>
      <c r="DS56" s="51"/>
      <c r="DT56" s="16"/>
      <c r="DW56" s="10">
        <f ca="1">IF(Table1[[#This Row],[Value of Debts]]&gt;Table1[[#This Row],[Income]],1,0)</f>
        <v>1</v>
      </c>
      <c r="DX56" s="51"/>
      <c r="DY56" s="16"/>
      <c r="EB56" s="48">
        <f t="shared" ca="1" si="43"/>
        <v>43</v>
      </c>
      <c r="EC56" s="51"/>
      <c r="ED56" s="51"/>
      <c r="EE56" s="16"/>
    </row>
    <row r="57" spans="1:135" ht="18.75">
      <c r="A57" s="1">
        <f t="shared" ca="1" si="22"/>
        <v>2</v>
      </c>
      <c r="B57" s="1" t="str">
        <f t="shared" ca="1" si="23"/>
        <v>Woman</v>
      </c>
      <c r="C57" s="1">
        <f t="shared" ca="1" si="24"/>
        <v>44</v>
      </c>
      <c r="D57" s="1">
        <f t="shared" ca="1" si="25"/>
        <v>3</v>
      </c>
      <c r="E57" s="1" t="str">
        <f t="shared" ca="1" si="26"/>
        <v>Teaching</v>
      </c>
      <c r="F57" s="1">
        <f t="shared" ca="1" si="27"/>
        <v>4</v>
      </c>
      <c r="G57" s="1" t="str">
        <f t="shared" ca="1" si="28"/>
        <v>Technical</v>
      </c>
      <c r="H57" s="1">
        <f t="shared" ca="1" si="29"/>
        <v>0</v>
      </c>
      <c r="I57" s="1">
        <f t="shared" ca="1" si="0"/>
        <v>3</v>
      </c>
      <c r="J57" s="1">
        <f t="shared" ca="1" si="30"/>
        <v>71394</v>
      </c>
      <c r="K57" s="1">
        <f t="shared" ca="1" si="31"/>
        <v>7</v>
      </c>
      <c r="L57" s="1" t="str">
        <f t="shared" ca="1" si="32"/>
        <v>Hyderabad</v>
      </c>
      <c r="M57" s="1">
        <f t="shared" ca="1" si="44"/>
        <v>214182</v>
      </c>
      <c r="N57" s="1">
        <f t="shared" ca="1" si="34"/>
        <v>187965.06273928235</v>
      </c>
      <c r="O57" s="1">
        <f t="shared" ca="1" si="45"/>
        <v>122853.77855827582</v>
      </c>
      <c r="P57" s="1">
        <f t="shared" ca="1" si="36"/>
        <v>47376</v>
      </c>
      <c r="Q57" s="1">
        <f t="shared" ca="1" si="46"/>
        <v>58927.724006028511</v>
      </c>
      <c r="R57" s="1">
        <f t="shared" ca="1" si="47"/>
        <v>84710.215177170816</v>
      </c>
      <c r="S57" s="1">
        <f t="shared" ca="1" si="48"/>
        <v>421745.99373544665</v>
      </c>
      <c r="T57" s="1">
        <f t="shared" ca="1" si="49"/>
        <v>294268.78674531088</v>
      </c>
      <c r="U57" s="1">
        <f t="shared" ca="1" si="50"/>
        <v>127477.20699013578</v>
      </c>
      <c r="W57" s="10">
        <f ca="1">IF(Table1[[#This Row],[Gender]]="Man",1,0)</f>
        <v>0</v>
      </c>
      <c r="X57" s="51">
        <f ca="1">IF(Table1[[#This Row],[Gender]]="Woman",1,0)</f>
        <v>1</v>
      </c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51"/>
      <c r="AJ57" s="16"/>
      <c r="AN57" s="10">
        <f t="shared" ca="1" si="1"/>
        <v>1</v>
      </c>
      <c r="AO57" s="51">
        <f t="shared" ca="1" si="2"/>
        <v>0</v>
      </c>
      <c r="AP57" s="51">
        <f t="shared" ca="1" si="3"/>
        <v>0</v>
      </c>
      <c r="AQ57" s="51">
        <f t="shared" ca="1" si="4"/>
        <v>0</v>
      </c>
      <c r="AR57" s="51">
        <f t="shared" ca="1" si="5"/>
        <v>0</v>
      </c>
      <c r="AS57" s="51">
        <f t="shared" ca="1" si="6"/>
        <v>0</v>
      </c>
      <c r="AT57" s="51"/>
      <c r="AU57" s="51"/>
      <c r="AV57" s="51"/>
      <c r="AW57" s="51"/>
      <c r="AX57" s="51"/>
      <c r="AY57" s="16"/>
      <c r="AZ57" s="51"/>
      <c r="BA57" s="20">
        <f t="shared" ca="1" si="8"/>
        <v>0</v>
      </c>
      <c r="BB57" s="21">
        <f t="shared" ca="1" si="9"/>
        <v>0</v>
      </c>
      <c r="BC57" s="21">
        <f t="shared" ca="1" si="10"/>
        <v>0</v>
      </c>
      <c r="BD57" s="21">
        <f t="shared" ca="1" si="11"/>
        <v>0</v>
      </c>
      <c r="BE57" s="21">
        <f t="shared" ca="1" si="12"/>
        <v>0</v>
      </c>
      <c r="BF57" s="21">
        <f t="shared" ca="1" si="13"/>
        <v>0</v>
      </c>
      <c r="BG57" s="21">
        <f t="shared" ca="1" si="14"/>
        <v>1</v>
      </c>
      <c r="BH57" s="21">
        <f t="shared" ca="1" si="15"/>
        <v>0</v>
      </c>
      <c r="BI57" s="21">
        <f t="shared" ca="1" si="16"/>
        <v>0</v>
      </c>
      <c r="BJ57" s="21">
        <f t="shared" ca="1" si="17"/>
        <v>0</v>
      </c>
      <c r="BK57" s="21">
        <f t="shared" ca="1" si="18"/>
        <v>0</v>
      </c>
      <c r="BL57" s="51"/>
      <c r="BM57" s="51"/>
      <c r="BN57" s="51"/>
      <c r="BO57" s="51"/>
      <c r="BP57" s="51"/>
      <c r="BQ57" s="51"/>
      <c r="BR57" s="51"/>
      <c r="BS57" s="51"/>
      <c r="BT57" s="51"/>
      <c r="BU57" s="51"/>
      <c r="BV57" s="16"/>
      <c r="BZ57" s="10">
        <f ca="1">Table1[[#This Row],[Cars Value]]/Table1[[#This Row],[Cars Owned]]</f>
        <v>40951.259519425272</v>
      </c>
      <c r="CA57" s="16"/>
      <c r="CB57" s="51"/>
      <c r="CC57" s="10">
        <f ca="1">IF(Table1[[#This Row],[Value of Debts]]&gt;$CD$3,1,0)</f>
        <v>1</v>
      </c>
      <c r="CD57" s="51"/>
      <c r="CE57" s="16"/>
      <c r="CF57" s="51"/>
      <c r="CG57" s="39">
        <f ca="1">Table1[[#This Row],[Mortgage left]]/Table1[[#This Row],[Value of House ]]</f>
        <v>0.87759504878693051</v>
      </c>
      <c r="CH57" s="51">
        <f t="shared" ca="1" si="42"/>
        <v>1</v>
      </c>
      <c r="CI57" s="51"/>
      <c r="CJ57" s="16"/>
      <c r="CL57" s="10">
        <f ca="1">IF(Table1[[#This Row],[Area]]="New Delhi",Table1[[#This Row],[Income]],0)</f>
        <v>0</v>
      </c>
      <c r="CM57" s="51">
        <f ca="1">IF(Table1[[#This Row],[Area]]="Gurgoan",Table1[[#This Row],[Income]],0)</f>
        <v>0</v>
      </c>
      <c r="CN57" s="51">
        <f ca="1">IF(Table1[[#This Row],[Area]]="Noida",Table1[[#This Row],[Income]],0)</f>
        <v>0</v>
      </c>
      <c r="CO57" s="51">
        <f ca="1">IF(Table1[[#This Row],[Area]]="Faridabad",Table1[[#This Row],[Income]],0)</f>
        <v>0</v>
      </c>
      <c r="CP57" s="51">
        <f ca="1">IF(Table1[[#This Row],[Area]]="Pune",Table1[[#This Row],[Income]],0)</f>
        <v>0</v>
      </c>
      <c r="CQ57" s="51">
        <f ca="1">IF(Table1[[#This Row],[Area]]="Mumbai",Table1[[#This Row],[Income]],0)</f>
        <v>0</v>
      </c>
      <c r="CR57" s="51">
        <f ca="1">IF(Table1[[#This Row],[Area]]="Hyderabad",Table1[[#This Row],[Income]],0)</f>
        <v>71394</v>
      </c>
      <c r="CS57" s="51">
        <f ca="1">IF(Table1[[#This Row],[Area]]="Chennai",Table1[[#This Row],[Income]],0)</f>
        <v>0</v>
      </c>
      <c r="CT57" s="51">
        <f ca="1">IF(Table1[[#This Row],[Area]]="Goa",Table1[[#This Row],[Income]],0)</f>
        <v>0</v>
      </c>
      <c r="CU57" s="51">
        <f ca="1">IF(Table1[[#This Row],[Area]]="Kochi",Table1[[#This Row],[Income]],0)</f>
        <v>0</v>
      </c>
      <c r="CV57" s="51">
        <f ca="1">IF(Table1[[#This Row],[Area]]="Kolkata",Table1[[#This Row],[Income]],0)</f>
        <v>0</v>
      </c>
      <c r="CW57" s="51"/>
      <c r="CX57" s="51"/>
      <c r="CY57" s="51"/>
      <c r="CZ57" s="51"/>
      <c r="DA57" s="51"/>
      <c r="DB57" s="51"/>
      <c r="DC57" s="51"/>
      <c r="DD57" s="51"/>
      <c r="DE57" s="51"/>
      <c r="DF57" s="51"/>
      <c r="DG57" s="16"/>
      <c r="DI57" s="10">
        <f ca="1">IF(Table1[[#This Row],[Field of Work]]="Teaching",Table1[[#This Row],[Income]],0)</f>
        <v>71394</v>
      </c>
      <c r="DJ57" s="51">
        <f ca="1">IF(Table1[[#This Row],[Field of Work]]="Health",Table1[[#This Row],[Income]],0)</f>
        <v>0</v>
      </c>
      <c r="DK57" s="51">
        <f ca="1">IF(Table1[[#This Row],[Field of Work]]="Agriculture",Table1[[#This Row],[Income]],0)</f>
        <v>0</v>
      </c>
      <c r="DL57" s="51">
        <f ca="1">IF(Table1[[#This Row],[Field of Work]]="Information Technology",Table1[[#This Row],[Income]],0)</f>
        <v>0</v>
      </c>
      <c r="DM57" s="51">
        <f ca="1">IF(Table1[[#This Row],[Field of Work]]="Construction",Table1[[#This Row],[Income]],0)</f>
        <v>0</v>
      </c>
      <c r="DN57" s="51">
        <f ca="1">IF(Table1[[#This Row],[Field of Work]]="General Work",Table1[[#This Row],[Income]],0)</f>
        <v>0</v>
      </c>
      <c r="DO57" s="51"/>
      <c r="DP57" s="51"/>
      <c r="DQ57" s="51"/>
      <c r="DR57" s="51"/>
      <c r="DS57" s="51"/>
      <c r="DT57" s="16"/>
      <c r="DW57" s="10">
        <f ca="1">IF(Table1[[#This Row],[Value of Debts]]&gt;Table1[[#This Row],[Income]],1,0)</f>
        <v>1</v>
      </c>
      <c r="DX57" s="51"/>
      <c r="DY57" s="16"/>
      <c r="EB57" s="48">
        <f t="shared" ca="1" si="43"/>
        <v>44</v>
      </c>
      <c r="EC57" s="51"/>
      <c r="ED57" s="51"/>
      <c r="EE57" s="16"/>
    </row>
    <row r="58" spans="1:135" ht="18.75">
      <c r="A58" s="1">
        <f t="shared" ca="1" si="22"/>
        <v>1</v>
      </c>
      <c r="B58" s="1" t="str">
        <f t="shared" ca="1" si="23"/>
        <v>Man</v>
      </c>
      <c r="C58" s="1">
        <f t="shared" ca="1" si="24"/>
        <v>39</v>
      </c>
      <c r="D58" s="1">
        <f t="shared" ca="1" si="25"/>
        <v>5</v>
      </c>
      <c r="E58" s="1" t="str">
        <f t="shared" ca="1" si="26"/>
        <v>General Work</v>
      </c>
      <c r="F58" s="1">
        <f t="shared" ca="1" si="27"/>
        <v>4</v>
      </c>
      <c r="G58" s="1" t="str">
        <f t="shared" ca="1" si="28"/>
        <v>Technical</v>
      </c>
      <c r="H58" s="1">
        <f t="shared" ca="1" si="29"/>
        <v>1</v>
      </c>
      <c r="I58" s="1">
        <f t="shared" ca="1" si="0"/>
        <v>1</v>
      </c>
      <c r="J58" s="1">
        <f t="shared" ca="1" si="30"/>
        <v>50113</v>
      </c>
      <c r="K58" s="1">
        <f t="shared" ca="1" si="31"/>
        <v>2</v>
      </c>
      <c r="L58" s="1" t="str">
        <f t="shared" ca="1" si="32"/>
        <v>Gurgoan</v>
      </c>
      <c r="M58" s="1">
        <f t="shared" ca="1" si="44"/>
        <v>300678</v>
      </c>
      <c r="N58" s="1">
        <f t="shared" ca="1" si="34"/>
        <v>138607.9886322513</v>
      </c>
      <c r="O58" s="1">
        <f t="shared" ca="1" si="45"/>
        <v>17048.37764237728</v>
      </c>
      <c r="P58" s="1">
        <f t="shared" ca="1" si="36"/>
        <v>13973</v>
      </c>
      <c r="Q58" s="1">
        <f t="shared" ca="1" si="46"/>
        <v>9169.6471860729725</v>
      </c>
      <c r="R58" s="1">
        <f t="shared" ca="1" si="47"/>
        <v>72050.38658658546</v>
      </c>
      <c r="S58" s="1">
        <f t="shared" ca="1" si="48"/>
        <v>389776.76422896271</v>
      </c>
      <c r="T58" s="1">
        <f t="shared" ca="1" si="49"/>
        <v>161750.63581832428</v>
      </c>
      <c r="U58" s="1">
        <f t="shared" ca="1" si="50"/>
        <v>228026.12841063843</v>
      </c>
      <c r="W58" s="10">
        <f ca="1">IF(Table1[[#This Row],[Gender]]="Man",1,0)</f>
        <v>1</v>
      </c>
      <c r="X58" s="51">
        <f ca="1">IF(Table1[[#This Row],[Gender]]="Woman",1,0)</f>
        <v>0</v>
      </c>
      <c r="Y58" s="51"/>
      <c r="Z58" s="51"/>
      <c r="AA58" s="51"/>
      <c r="AB58" s="51"/>
      <c r="AC58" s="51"/>
      <c r="AD58" s="51"/>
      <c r="AE58" s="51"/>
      <c r="AF58" s="51"/>
      <c r="AG58" s="51"/>
      <c r="AH58" s="51"/>
      <c r="AI58" s="51"/>
      <c r="AJ58" s="16"/>
      <c r="AN58" s="10">
        <f t="shared" ca="1" si="1"/>
        <v>0</v>
      </c>
      <c r="AO58" s="51">
        <f t="shared" ca="1" si="2"/>
        <v>0</v>
      </c>
      <c r="AP58" s="51">
        <f t="shared" ca="1" si="3"/>
        <v>0</v>
      </c>
      <c r="AQ58" s="51">
        <f t="shared" ca="1" si="4"/>
        <v>0</v>
      </c>
      <c r="AR58" s="51">
        <f t="shared" ca="1" si="5"/>
        <v>0</v>
      </c>
      <c r="AS58" s="51">
        <f t="shared" ca="1" si="6"/>
        <v>1</v>
      </c>
      <c r="AT58" s="51"/>
      <c r="AU58" s="51"/>
      <c r="AV58" s="51"/>
      <c r="AW58" s="51"/>
      <c r="AX58" s="51"/>
      <c r="AY58" s="16"/>
      <c r="AZ58" s="51"/>
      <c r="BA58" s="20">
        <f t="shared" ca="1" si="8"/>
        <v>0</v>
      </c>
      <c r="BB58" s="21">
        <f t="shared" ca="1" si="9"/>
        <v>1</v>
      </c>
      <c r="BC58" s="21">
        <f t="shared" ca="1" si="10"/>
        <v>0</v>
      </c>
      <c r="BD58" s="21">
        <f t="shared" ca="1" si="11"/>
        <v>0</v>
      </c>
      <c r="BE58" s="21">
        <f t="shared" ca="1" si="12"/>
        <v>0</v>
      </c>
      <c r="BF58" s="21">
        <f t="shared" ca="1" si="13"/>
        <v>0</v>
      </c>
      <c r="BG58" s="21">
        <f t="shared" ca="1" si="14"/>
        <v>0</v>
      </c>
      <c r="BH58" s="21">
        <f t="shared" ca="1" si="15"/>
        <v>0</v>
      </c>
      <c r="BI58" s="21">
        <f t="shared" ca="1" si="16"/>
        <v>0</v>
      </c>
      <c r="BJ58" s="21">
        <f t="shared" ca="1" si="17"/>
        <v>0</v>
      </c>
      <c r="BK58" s="21">
        <f t="shared" ca="1" si="18"/>
        <v>0</v>
      </c>
      <c r="BL58" s="51"/>
      <c r="BM58" s="51"/>
      <c r="BN58" s="51"/>
      <c r="BO58" s="51"/>
      <c r="BP58" s="51"/>
      <c r="BQ58" s="51"/>
      <c r="BR58" s="51"/>
      <c r="BS58" s="51"/>
      <c r="BT58" s="51"/>
      <c r="BU58" s="51"/>
      <c r="BV58" s="16"/>
      <c r="BZ58" s="10">
        <f ca="1">Table1[[#This Row],[Cars Value]]/Table1[[#This Row],[Cars Owned]]</f>
        <v>17048.37764237728</v>
      </c>
      <c r="CA58" s="16"/>
      <c r="CB58" s="51"/>
      <c r="CC58" s="10">
        <f ca="1">IF(Table1[[#This Row],[Value of Debts]]&gt;$CD$3,1,0)</f>
        <v>1</v>
      </c>
      <c r="CD58" s="51"/>
      <c r="CE58" s="16"/>
      <c r="CF58" s="51"/>
      <c r="CG58" s="39">
        <f ca="1">Table1[[#This Row],[Mortgage left]]/Table1[[#This Row],[Value of House ]]</f>
        <v>0.46098480311912182</v>
      </c>
      <c r="CH58" s="51">
        <f t="shared" ca="1" si="42"/>
        <v>1</v>
      </c>
      <c r="CI58" s="51"/>
      <c r="CJ58" s="16"/>
      <c r="CL58" s="10">
        <f ca="1">IF(Table1[[#This Row],[Area]]="New Delhi",Table1[[#This Row],[Income]],0)</f>
        <v>0</v>
      </c>
      <c r="CM58" s="51">
        <f ca="1">IF(Table1[[#This Row],[Area]]="Gurgoan",Table1[[#This Row],[Income]],0)</f>
        <v>50113</v>
      </c>
      <c r="CN58" s="51">
        <f ca="1">IF(Table1[[#This Row],[Area]]="Noida",Table1[[#This Row],[Income]],0)</f>
        <v>0</v>
      </c>
      <c r="CO58" s="51">
        <f ca="1">IF(Table1[[#This Row],[Area]]="Faridabad",Table1[[#This Row],[Income]],0)</f>
        <v>0</v>
      </c>
      <c r="CP58" s="51">
        <f ca="1">IF(Table1[[#This Row],[Area]]="Pune",Table1[[#This Row],[Income]],0)</f>
        <v>0</v>
      </c>
      <c r="CQ58" s="51">
        <f ca="1">IF(Table1[[#This Row],[Area]]="Mumbai",Table1[[#This Row],[Income]],0)</f>
        <v>0</v>
      </c>
      <c r="CR58" s="51">
        <f ca="1">IF(Table1[[#This Row],[Area]]="Hyderabad",Table1[[#This Row],[Income]],0)</f>
        <v>0</v>
      </c>
      <c r="CS58" s="51">
        <f ca="1">IF(Table1[[#This Row],[Area]]="Chennai",Table1[[#This Row],[Income]],0)</f>
        <v>0</v>
      </c>
      <c r="CT58" s="51">
        <f ca="1">IF(Table1[[#This Row],[Area]]="Goa",Table1[[#This Row],[Income]],0)</f>
        <v>0</v>
      </c>
      <c r="CU58" s="51">
        <f ca="1">IF(Table1[[#This Row],[Area]]="Kochi",Table1[[#This Row],[Income]],0)</f>
        <v>0</v>
      </c>
      <c r="CV58" s="51">
        <f ca="1">IF(Table1[[#This Row],[Area]]="Kolkata",Table1[[#This Row],[Income]],0)</f>
        <v>0</v>
      </c>
      <c r="CW58" s="51"/>
      <c r="CX58" s="51"/>
      <c r="CY58" s="51"/>
      <c r="CZ58" s="51"/>
      <c r="DA58" s="51"/>
      <c r="DB58" s="51"/>
      <c r="DC58" s="51"/>
      <c r="DD58" s="51"/>
      <c r="DE58" s="51"/>
      <c r="DF58" s="51"/>
      <c r="DG58" s="16"/>
      <c r="DI58" s="10">
        <f ca="1">IF(Table1[[#This Row],[Field of Work]]="Teaching",Table1[[#This Row],[Income]],0)</f>
        <v>0</v>
      </c>
      <c r="DJ58" s="51">
        <f ca="1">IF(Table1[[#This Row],[Field of Work]]="Health",Table1[[#This Row],[Income]],0)</f>
        <v>0</v>
      </c>
      <c r="DK58" s="51">
        <f ca="1">IF(Table1[[#This Row],[Field of Work]]="Agriculture",Table1[[#This Row],[Income]],0)</f>
        <v>0</v>
      </c>
      <c r="DL58" s="51">
        <f ca="1">IF(Table1[[#This Row],[Field of Work]]="Information Technology",Table1[[#This Row],[Income]],0)</f>
        <v>0</v>
      </c>
      <c r="DM58" s="51">
        <f ca="1">IF(Table1[[#This Row],[Field of Work]]="Construction",Table1[[#This Row],[Income]],0)</f>
        <v>0</v>
      </c>
      <c r="DN58" s="51">
        <f ca="1">IF(Table1[[#This Row],[Field of Work]]="General Work",Table1[[#This Row],[Income]],0)</f>
        <v>50113</v>
      </c>
      <c r="DO58" s="51"/>
      <c r="DP58" s="51"/>
      <c r="DQ58" s="51"/>
      <c r="DR58" s="51"/>
      <c r="DS58" s="51"/>
      <c r="DT58" s="16"/>
      <c r="DW58" s="10">
        <f ca="1">IF(Table1[[#This Row],[Value of Debts]]&gt;Table1[[#This Row],[Income]],1,0)</f>
        <v>1</v>
      </c>
      <c r="DX58" s="51"/>
      <c r="DY58" s="16"/>
      <c r="EB58" s="48">
        <f t="shared" ca="1" si="43"/>
        <v>39</v>
      </c>
      <c r="EC58" s="51"/>
      <c r="ED58" s="51"/>
      <c r="EE58" s="16"/>
    </row>
    <row r="59" spans="1:135" ht="18.75">
      <c r="A59" s="1">
        <f t="shared" ca="1" si="22"/>
        <v>1</v>
      </c>
      <c r="B59" s="1" t="str">
        <f t="shared" ca="1" si="23"/>
        <v>Man</v>
      </c>
      <c r="C59" s="1">
        <f t="shared" ca="1" si="24"/>
        <v>27</v>
      </c>
      <c r="D59" s="1">
        <f t="shared" ca="1" si="25"/>
        <v>1</v>
      </c>
      <c r="E59" s="1" t="str">
        <f t="shared" ca="1" si="26"/>
        <v>Health</v>
      </c>
      <c r="F59" s="1">
        <f t="shared" ca="1" si="27"/>
        <v>5</v>
      </c>
      <c r="G59" s="1" t="str">
        <f t="shared" ca="1" si="28"/>
        <v>Other</v>
      </c>
      <c r="H59" s="1">
        <f t="shared" ca="1" si="29"/>
        <v>1</v>
      </c>
      <c r="I59" s="1">
        <f t="shared" ca="1" si="0"/>
        <v>2</v>
      </c>
      <c r="J59" s="1">
        <f t="shared" ca="1" si="30"/>
        <v>81462</v>
      </c>
      <c r="K59" s="1">
        <f t="shared" ca="1" si="31"/>
        <v>10</v>
      </c>
      <c r="L59" s="1" t="str">
        <f t="shared" ca="1" si="32"/>
        <v>Goa</v>
      </c>
      <c r="M59" s="1">
        <f t="shared" ca="1" si="44"/>
        <v>407310</v>
      </c>
      <c r="N59" s="1">
        <f t="shared" ca="1" si="34"/>
        <v>335538.94366634166</v>
      </c>
      <c r="O59" s="1">
        <f t="shared" ca="1" si="45"/>
        <v>55973.120087942632</v>
      </c>
      <c r="P59" s="1">
        <f t="shared" ca="1" si="36"/>
        <v>49247</v>
      </c>
      <c r="Q59" s="1">
        <f t="shared" ca="1" si="46"/>
        <v>132724.33035698338</v>
      </c>
      <c r="R59" s="1">
        <f t="shared" ca="1" si="47"/>
        <v>28464.359303295154</v>
      </c>
      <c r="S59" s="1">
        <f t="shared" ca="1" si="48"/>
        <v>491747.47939123778</v>
      </c>
      <c r="T59" s="1">
        <f t="shared" ca="1" si="49"/>
        <v>517510.27402332507</v>
      </c>
      <c r="U59" s="1">
        <f t="shared" ca="1" si="50"/>
        <v>-25762.794632087287</v>
      </c>
      <c r="W59" s="10">
        <f ca="1">IF(Table1[[#This Row],[Gender]]="Man",1,0)</f>
        <v>1</v>
      </c>
      <c r="X59" s="51">
        <f ca="1">IF(Table1[[#This Row],[Gender]]="Woman",1,0)</f>
        <v>0</v>
      </c>
      <c r="Y59" s="51"/>
      <c r="Z59" s="51"/>
      <c r="AA59" s="51"/>
      <c r="AB59" s="51"/>
      <c r="AC59" s="51"/>
      <c r="AD59" s="51"/>
      <c r="AE59" s="51"/>
      <c r="AF59" s="51"/>
      <c r="AG59" s="51"/>
      <c r="AH59" s="51"/>
      <c r="AI59" s="51"/>
      <c r="AJ59" s="16"/>
      <c r="AN59" s="10">
        <f t="shared" ca="1" si="1"/>
        <v>0</v>
      </c>
      <c r="AO59" s="51">
        <f t="shared" ca="1" si="2"/>
        <v>1</v>
      </c>
      <c r="AP59" s="51">
        <f t="shared" ca="1" si="3"/>
        <v>0</v>
      </c>
      <c r="AQ59" s="51">
        <f t="shared" ca="1" si="4"/>
        <v>0</v>
      </c>
      <c r="AR59" s="51">
        <f t="shared" ca="1" si="5"/>
        <v>0</v>
      </c>
      <c r="AS59" s="51">
        <f t="shared" ca="1" si="6"/>
        <v>0</v>
      </c>
      <c r="AT59" s="51"/>
      <c r="AU59" s="51"/>
      <c r="AV59" s="51"/>
      <c r="AW59" s="51"/>
      <c r="AX59" s="51"/>
      <c r="AY59" s="16"/>
      <c r="AZ59" s="51"/>
      <c r="BA59" s="20">
        <f t="shared" ca="1" si="8"/>
        <v>0</v>
      </c>
      <c r="BB59" s="21">
        <f t="shared" ca="1" si="9"/>
        <v>0</v>
      </c>
      <c r="BC59" s="21">
        <f t="shared" ca="1" si="10"/>
        <v>0</v>
      </c>
      <c r="BD59" s="21">
        <f t="shared" ca="1" si="11"/>
        <v>0</v>
      </c>
      <c r="BE59" s="21">
        <f t="shared" ca="1" si="12"/>
        <v>0</v>
      </c>
      <c r="BF59" s="21">
        <f t="shared" ca="1" si="13"/>
        <v>0</v>
      </c>
      <c r="BG59" s="21">
        <f t="shared" ca="1" si="14"/>
        <v>0</v>
      </c>
      <c r="BH59" s="21">
        <f t="shared" ca="1" si="15"/>
        <v>0</v>
      </c>
      <c r="BI59" s="21">
        <f t="shared" ca="1" si="16"/>
        <v>1</v>
      </c>
      <c r="BJ59" s="21">
        <f t="shared" ca="1" si="17"/>
        <v>0</v>
      </c>
      <c r="BK59" s="21">
        <f t="shared" ca="1" si="18"/>
        <v>0</v>
      </c>
      <c r="BL59" s="51"/>
      <c r="BM59" s="51"/>
      <c r="BN59" s="51"/>
      <c r="BO59" s="51"/>
      <c r="BP59" s="51"/>
      <c r="BQ59" s="51"/>
      <c r="BR59" s="51"/>
      <c r="BS59" s="51"/>
      <c r="BT59" s="51"/>
      <c r="BU59" s="51"/>
      <c r="BV59" s="16"/>
      <c r="BZ59" s="10">
        <f ca="1">Table1[[#This Row],[Cars Value]]/Table1[[#This Row],[Cars Owned]]</f>
        <v>27986.560043971316</v>
      </c>
      <c r="CA59" s="16"/>
      <c r="CB59" s="51"/>
      <c r="CC59" s="10">
        <f ca="1">IF(Table1[[#This Row],[Value of Debts]]&gt;$CD$3,1,0)</f>
        <v>1</v>
      </c>
      <c r="CD59" s="51"/>
      <c r="CE59" s="16"/>
      <c r="CF59" s="51"/>
      <c r="CG59" s="39">
        <f ca="1">Table1[[#This Row],[Mortgage left]]/Table1[[#This Row],[Value of House ]]</f>
        <v>0.82379255030895793</v>
      </c>
      <c r="CH59" s="51">
        <f t="shared" ca="1" si="42"/>
        <v>1</v>
      </c>
      <c r="CI59" s="51"/>
      <c r="CJ59" s="16"/>
      <c r="CL59" s="10">
        <f ca="1">IF(Table1[[#This Row],[Area]]="New Delhi",Table1[[#This Row],[Income]],0)</f>
        <v>0</v>
      </c>
      <c r="CM59" s="51">
        <f ca="1">IF(Table1[[#This Row],[Area]]="Gurgoan",Table1[[#This Row],[Income]],0)</f>
        <v>0</v>
      </c>
      <c r="CN59" s="51">
        <f ca="1">IF(Table1[[#This Row],[Area]]="Noida",Table1[[#This Row],[Income]],0)</f>
        <v>0</v>
      </c>
      <c r="CO59" s="51">
        <f ca="1">IF(Table1[[#This Row],[Area]]="Faridabad",Table1[[#This Row],[Income]],0)</f>
        <v>0</v>
      </c>
      <c r="CP59" s="51">
        <f ca="1">IF(Table1[[#This Row],[Area]]="Pune",Table1[[#This Row],[Income]],0)</f>
        <v>0</v>
      </c>
      <c r="CQ59" s="51">
        <f ca="1">IF(Table1[[#This Row],[Area]]="Mumbai",Table1[[#This Row],[Income]],0)</f>
        <v>0</v>
      </c>
      <c r="CR59" s="51">
        <f ca="1">IF(Table1[[#This Row],[Area]]="Hyderabad",Table1[[#This Row],[Income]],0)</f>
        <v>0</v>
      </c>
      <c r="CS59" s="51">
        <f ca="1">IF(Table1[[#This Row],[Area]]="Chennai",Table1[[#This Row],[Income]],0)</f>
        <v>0</v>
      </c>
      <c r="CT59" s="51">
        <f ca="1">IF(Table1[[#This Row],[Area]]="Goa",Table1[[#This Row],[Income]],0)</f>
        <v>81462</v>
      </c>
      <c r="CU59" s="51">
        <f ca="1">IF(Table1[[#This Row],[Area]]="Kochi",Table1[[#This Row],[Income]],0)</f>
        <v>0</v>
      </c>
      <c r="CV59" s="51">
        <f ca="1">IF(Table1[[#This Row],[Area]]="Kolkata",Table1[[#This Row],[Income]],0)</f>
        <v>0</v>
      </c>
      <c r="CW59" s="51"/>
      <c r="CX59" s="51"/>
      <c r="CY59" s="51"/>
      <c r="CZ59" s="51"/>
      <c r="DA59" s="51"/>
      <c r="DB59" s="51"/>
      <c r="DC59" s="51"/>
      <c r="DD59" s="51"/>
      <c r="DE59" s="51"/>
      <c r="DF59" s="51"/>
      <c r="DG59" s="16"/>
      <c r="DI59" s="10">
        <f ca="1">IF(Table1[[#This Row],[Field of Work]]="Teaching",Table1[[#This Row],[Income]],0)</f>
        <v>0</v>
      </c>
      <c r="DJ59" s="51">
        <f ca="1">IF(Table1[[#This Row],[Field of Work]]="Health",Table1[[#This Row],[Income]],0)</f>
        <v>81462</v>
      </c>
      <c r="DK59" s="51">
        <f ca="1">IF(Table1[[#This Row],[Field of Work]]="Agriculture",Table1[[#This Row],[Income]],0)</f>
        <v>0</v>
      </c>
      <c r="DL59" s="51">
        <f ca="1">IF(Table1[[#This Row],[Field of Work]]="Information Technology",Table1[[#This Row],[Income]],0)</f>
        <v>0</v>
      </c>
      <c r="DM59" s="51">
        <f ca="1">IF(Table1[[#This Row],[Field of Work]]="Construction",Table1[[#This Row],[Income]],0)</f>
        <v>0</v>
      </c>
      <c r="DN59" s="51">
        <f ca="1">IF(Table1[[#This Row],[Field of Work]]="General Work",Table1[[#This Row],[Income]],0)</f>
        <v>0</v>
      </c>
      <c r="DO59" s="51"/>
      <c r="DP59" s="51"/>
      <c r="DQ59" s="51"/>
      <c r="DR59" s="51"/>
      <c r="DS59" s="51"/>
      <c r="DT59" s="16"/>
      <c r="DW59" s="10">
        <f ca="1">IF(Table1[[#This Row],[Value of Debts]]&gt;Table1[[#This Row],[Income]],1,0)</f>
        <v>1</v>
      </c>
      <c r="DX59" s="51"/>
      <c r="DY59" s="16"/>
      <c r="EB59" s="48">
        <f t="shared" ca="1" si="43"/>
        <v>0</v>
      </c>
      <c r="EC59" s="51"/>
      <c r="ED59" s="51"/>
      <c r="EE59" s="16"/>
    </row>
    <row r="60" spans="1:135" ht="18.75">
      <c r="A60" s="1">
        <f t="shared" ca="1" si="22"/>
        <v>2</v>
      </c>
      <c r="B60" s="1" t="str">
        <f t="shared" ca="1" si="23"/>
        <v>Woman</v>
      </c>
      <c r="C60" s="1">
        <f t="shared" ca="1" si="24"/>
        <v>42</v>
      </c>
      <c r="D60" s="1">
        <f t="shared" ca="1" si="25"/>
        <v>1</v>
      </c>
      <c r="E60" s="1" t="str">
        <f t="shared" ca="1" si="26"/>
        <v>Health</v>
      </c>
      <c r="F60" s="1">
        <f t="shared" ca="1" si="27"/>
        <v>4</v>
      </c>
      <c r="G60" s="1" t="str">
        <f t="shared" ca="1" si="28"/>
        <v>Technical</v>
      </c>
      <c r="H60" s="1">
        <f t="shared" ca="1" si="29"/>
        <v>2</v>
      </c>
      <c r="I60" s="1">
        <f t="shared" ca="1" si="0"/>
        <v>3</v>
      </c>
      <c r="J60" s="1">
        <f t="shared" ca="1" si="30"/>
        <v>76768</v>
      </c>
      <c r="K60" s="1">
        <f t="shared" ca="1" si="31"/>
        <v>3</v>
      </c>
      <c r="L60" s="1" t="str">
        <f t="shared" ca="1" si="32"/>
        <v>Faridabad</v>
      </c>
      <c r="M60" s="1">
        <f t="shared" ca="1" si="44"/>
        <v>460608</v>
      </c>
      <c r="N60" s="1">
        <f t="shared" ca="1" si="34"/>
        <v>457945.39523567236</v>
      </c>
      <c r="O60" s="1">
        <f t="shared" ca="1" si="45"/>
        <v>58555.894973314142</v>
      </c>
      <c r="P60" s="1">
        <f t="shared" ca="1" si="36"/>
        <v>50866</v>
      </c>
      <c r="Q60" s="1">
        <f t="shared" ca="1" si="46"/>
        <v>12482.164536770097</v>
      </c>
      <c r="R60" s="1">
        <f t="shared" ca="1" si="47"/>
        <v>71871.340680510126</v>
      </c>
      <c r="S60" s="1">
        <f t="shared" ca="1" si="48"/>
        <v>591035.23565382429</v>
      </c>
      <c r="T60" s="1">
        <f t="shared" ca="1" si="49"/>
        <v>521293.55977244244</v>
      </c>
      <c r="U60" s="1">
        <f t="shared" ca="1" si="50"/>
        <v>69741.675881381845</v>
      </c>
      <c r="W60" s="10">
        <f ca="1">IF(Table1[[#This Row],[Gender]]="Man",1,0)</f>
        <v>0</v>
      </c>
      <c r="X60" s="51">
        <f ca="1">IF(Table1[[#This Row],[Gender]]="Woman",1,0)</f>
        <v>1</v>
      </c>
      <c r="Y60" s="51"/>
      <c r="Z60" s="51"/>
      <c r="AA60" s="51"/>
      <c r="AB60" s="51"/>
      <c r="AC60" s="51"/>
      <c r="AD60" s="51"/>
      <c r="AE60" s="51"/>
      <c r="AF60" s="51"/>
      <c r="AG60" s="51"/>
      <c r="AH60" s="51"/>
      <c r="AI60" s="51"/>
      <c r="AJ60" s="16"/>
      <c r="AN60" s="10">
        <f t="shared" ca="1" si="1"/>
        <v>0</v>
      </c>
      <c r="AO60" s="51">
        <f t="shared" ca="1" si="2"/>
        <v>1</v>
      </c>
      <c r="AP60" s="51">
        <f t="shared" ca="1" si="3"/>
        <v>0</v>
      </c>
      <c r="AQ60" s="51">
        <f t="shared" ca="1" si="4"/>
        <v>0</v>
      </c>
      <c r="AR60" s="51">
        <f t="shared" ca="1" si="5"/>
        <v>0</v>
      </c>
      <c r="AS60" s="51">
        <f t="shared" ca="1" si="6"/>
        <v>0</v>
      </c>
      <c r="AT60" s="51"/>
      <c r="AU60" s="51"/>
      <c r="AV60" s="51"/>
      <c r="AW60" s="51"/>
      <c r="AX60" s="51"/>
      <c r="AY60" s="16"/>
      <c r="AZ60" s="51"/>
      <c r="BA60" s="20">
        <f t="shared" ca="1" si="8"/>
        <v>0</v>
      </c>
      <c r="BB60" s="21">
        <f t="shared" ca="1" si="9"/>
        <v>0</v>
      </c>
      <c r="BC60" s="21">
        <f t="shared" ca="1" si="10"/>
        <v>0</v>
      </c>
      <c r="BD60" s="21">
        <f t="shared" ca="1" si="11"/>
        <v>1</v>
      </c>
      <c r="BE60" s="21">
        <f t="shared" ca="1" si="12"/>
        <v>0</v>
      </c>
      <c r="BF60" s="21">
        <f t="shared" ca="1" si="13"/>
        <v>0</v>
      </c>
      <c r="BG60" s="21">
        <f t="shared" ca="1" si="14"/>
        <v>0</v>
      </c>
      <c r="BH60" s="21">
        <f t="shared" ca="1" si="15"/>
        <v>0</v>
      </c>
      <c r="BI60" s="21">
        <f t="shared" ca="1" si="16"/>
        <v>0</v>
      </c>
      <c r="BJ60" s="21">
        <f t="shared" ca="1" si="17"/>
        <v>0</v>
      </c>
      <c r="BK60" s="21">
        <f t="shared" ca="1" si="18"/>
        <v>0</v>
      </c>
      <c r="BL60" s="51"/>
      <c r="BM60" s="51"/>
      <c r="BN60" s="51"/>
      <c r="BO60" s="51"/>
      <c r="BP60" s="51"/>
      <c r="BQ60" s="51"/>
      <c r="BR60" s="51"/>
      <c r="BS60" s="51"/>
      <c r="BT60" s="51"/>
      <c r="BU60" s="51"/>
      <c r="BV60" s="16"/>
      <c r="BZ60" s="10">
        <f ca="1">Table1[[#This Row],[Cars Value]]/Table1[[#This Row],[Cars Owned]]</f>
        <v>19518.631657771381</v>
      </c>
      <c r="CA60" s="16"/>
      <c r="CB60" s="51"/>
      <c r="CC60" s="10">
        <f ca="1">IF(Table1[[#This Row],[Value of Debts]]&gt;$CD$3,1,0)</f>
        <v>1</v>
      </c>
      <c r="CD60" s="51"/>
      <c r="CE60" s="16"/>
      <c r="CF60" s="51"/>
      <c r="CG60" s="39">
        <f ca="1">Table1[[#This Row],[Mortgage left]]/Table1[[#This Row],[Value of House ]]</f>
        <v>0.99421936925904975</v>
      </c>
      <c r="CH60" s="51">
        <f t="shared" ca="1" si="42"/>
        <v>1</v>
      </c>
      <c r="CI60" s="51"/>
      <c r="CJ60" s="16"/>
      <c r="CL60" s="10">
        <f ca="1">IF(Table1[[#This Row],[Area]]="New Delhi",Table1[[#This Row],[Income]],0)</f>
        <v>0</v>
      </c>
      <c r="CM60" s="51">
        <f ca="1">IF(Table1[[#This Row],[Area]]="Gurgoan",Table1[[#This Row],[Income]],0)</f>
        <v>0</v>
      </c>
      <c r="CN60" s="51">
        <f ca="1">IF(Table1[[#This Row],[Area]]="Noida",Table1[[#This Row],[Income]],0)</f>
        <v>0</v>
      </c>
      <c r="CO60" s="51">
        <f ca="1">IF(Table1[[#This Row],[Area]]="Faridabad",Table1[[#This Row],[Income]],0)</f>
        <v>76768</v>
      </c>
      <c r="CP60" s="51">
        <f ca="1">IF(Table1[[#This Row],[Area]]="Pune",Table1[[#This Row],[Income]],0)</f>
        <v>0</v>
      </c>
      <c r="CQ60" s="51">
        <f ca="1">IF(Table1[[#This Row],[Area]]="Mumbai",Table1[[#This Row],[Income]],0)</f>
        <v>0</v>
      </c>
      <c r="CR60" s="51">
        <f ca="1">IF(Table1[[#This Row],[Area]]="Hyderabad",Table1[[#This Row],[Income]],0)</f>
        <v>0</v>
      </c>
      <c r="CS60" s="51">
        <f ca="1">IF(Table1[[#This Row],[Area]]="Chennai",Table1[[#This Row],[Income]],0)</f>
        <v>0</v>
      </c>
      <c r="CT60" s="51">
        <f ca="1">IF(Table1[[#This Row],[Area]]="Goa",Table1[[#This Row],[Income]],0)</f>
        <v>0</v>
      </c>
      <c r="CU60" s="51">
        <f ca="1">IF(Table1[[#This Row],[Area]]="Kochi",Table1[[#This Row],[Income]],0)</f>
        <v>0</v>
      </c>
      <c r="CV60" s="51">
        <f ca="1">IF(Table1[[#This Row],[Area]]="Kolkata",Table1[[#This Row],[Income]],0)</f>
        <v>0</v>
      </c>
      <c r="CW60" s="51"/>
      <c r="CX60" s="51"/>
      <c r="CY60" s="51"/>
      <c r="CZ60" s="51"/>
      <c r="DA60" s="51"/>
      <c r="DB60" s="51"/>
      <c r="DC60" s="51"/>
      <c r="DD60" s="51"/>
      <c r="DE60" s="51"/>
      <c r="DF60" s="51"/>
      <c r="DG60" s="16"/>
      <c r="DI60" s="10">
        <f ca="1">IF(Table1[[#This Row],[Field of Work]]="Teaching",Table1[[#This Row],[Income]],0)</f>
        <v>0</v>
      </c>
      <c r="DJ60" s="51">
        <f ca="1">IF(Table1[[#This Row],[Field of Work]]="Health",Table1[[#This Row],[Income]],0)</f>
        <v>76768</v>
      </c>
      <c r="DK60" s="51">
        <f ca="1">IF(Table1[[#This Row],[Field of Work]]="Agriculture",Table1[[#This Row],[Income]],0)</f>
        <v>0</v>
      </c>
      <c r="DL60" s="51">
        <f ca="1">IF(Table1[[#This Row],[Field of Work]]="Information Technology",Table1[[#This Row],[Income]],0)</f>
        <v>0</v>
      </c>
      <c r="DM60" s="51">
        <f ca="1">IF(Table1[[#This Row],[Field of Work]]="Construction",Table1[[#This Row],[Income]],0)</f>
        <v>0</v>
      </c>
      <c r="DN60" s="51">
        <f ca="1">IF(Table1[[#This Row],[Field of Work]]="General Work",Table1[[#This Row],[Income]],0)</f>
        <v>0</v>
      </c>
      <c r="DO60" s="51"/>
      <c r="DP60" s="51"/>
      <c r="DQ60" s="51"/>
      <c r="DR60" s="51"/>
      <c r="DS60" s="51"/>
      <c r="DT60" s="16"/>
      <c r="DW60" s="10">
        <f ca="1">IF(Table1[[#This Row],[Value of Debts]]&gt;Table1[[#This Row],[Income]],1,0)</f>
        <v>1</v>
      </c>
      <c r="DX60" s="51"/>
      <c r="DY60" s="16"/>
      <c r="EB60" s="48">
        <f t="shared" ca="1" si="43"/>
        <v>0</v>
      </c>
      <c r="EC60" s="51"/>
      <c r="ED60" s="51"/>
      <c r="EE60" s="16"/>
    </row>
    <row r="61" spans="1:135" ht="18.75">
      <c r="A61" s="1">
        <f t="shared" ca="1" si="22"/>
        <v>1</v>
      </c>
      <c r="B61" s="1" t="str">
        <f t="shared" ca="1" si="23"/>
        <v>Man</v>
      </c>
      <c r="C61" s="1">
        <f t="shared" ca="1" si="24"/>
        <v>43</v>
      </c>
      <c r="D61" s="1">
        <f t="shared" ca="1" si="25"/>
        <v>1</v>
      </c>
      <c r="E61" s="1" t="str">
        <f t="shared" ca="1" si="26"/>
        <v>Health</v>
      </c>
      <c r="F61" s="1">
        <f t="shared" ca="1" si="27"/>
        <v>3</v>
      </c>
      <c r="G61" s="1" t="str">
        <f t="shared" ca="1" si="28"/>
        <v>University</v>
      </c>
      <c r="H61" s="1">
        <f t="shared" ca="1" si="29"/>
        <v>1</v>
      </c>
      <c r="I61" s="1">
        <f t="shared" ca="1" si="0"/>
        <v>1</v>
      </c>
      <c r="J61" s="1">
        <f t="shared" ca="1" si="30"/>
        <v>37635</v>
      </c>
      <c r="K61" s="1">
        <f t="shared" ca="1" si="31"/>
        <v>3</v>
      </c>
      <c r="L61" s="1" t="str">
        <f t="shared" ca="1" si="32"/>
        <v>Faridabad</v>
      </c>
      <c r="M61" s="1">
        <f t="shared" ca="1" si="44"/>
        <v>112905</v>
      </c>
      <c r="N61" s="1">
        <f t="shared" ca="1" si="34"/>
        <v>70673.192328584002</v>
      </c>
      <c r="O61" s="1">
        <f t="shared" ca="1" si="45"/>
        <v>25081.935691506154</v>
      </c>
      <c r="P61" s="1">
        <f t="shared" ca="1" si="36"/>
        <v>537</v>
      </c>
      <c r="Q61" s="1">
        <f t="shared" ca="1" si="46"/>
        <v>58866.761184552604</v>
      </c>
      <c r="R61" s="1">
        <f t="shared" ca="1" si="47"/>
        <v>13760.012087433586</v>
      </c>
      <c r="S61" s="1">
        <f t="shared" ca="1" si="48"/>
        <v>151746.94777893976</v>
      </c>
      <c r="T61" s="1">
        <f t="shared" ca="1" si="49"/>
        <v>130076.9535131366</v>
      </c>
      <c r="U61" s="1">
        <f t="shared" ca="1" si="50"/>
        <v>21669.994265803165</v>
      </c>
      <c r="W61" s="10">
        <f ca="1">IF(Table1[[#This Row],[Gender]]="Man",1,0)</f>
        <v>1</v>
      </c>
      <c r="X61" s="51">
        <f ca="1">IF(Table1[[#This Row],[Gender]]="Woman",1,0)</f>
        <v>0</v>
      </c>
      <c r="Y61" s="51"/>
      <c r="Z61" s="51"/>
      <c r="AA61" s="51"/>
      <c r="AB61" s="51"/>
      <c r="AC61" s="51"/>
      <c r="AD61" s="51"/>
      <c r="AE61" s="51"/>
      <c r="AF61" s="51"/>
      <c r="AG61" s="51"/>
      <c r="AH61" s="51"/>
      <c r="AI61" s="51"/>
      <c r="AJ61" s="16"/>
      <c r="AN61" s="10">
        <f t="shared" ca="1" si="1"/>
        <v>0</v>
      </c>
      <c r="AO61" s="51">
        <f t="shared" ca="1" si="2"/>
        <v>1</v>
      </c>
      <c r="AP61" s="51">
        <f t="shared" ca="1" si="3"/>
        <v>0</v>
      </c>
      <c r="AQ61" s="51">
        <f t="shared" ca="1" si="4"/>
        <v>0</v>
      </c>
      <c r="AR61" s="51">
        <f t="shared" ca="1" si="5"/>
        <v>0</v>
      </c>
      <c r="AS61" s="51">
        <f t="shared" ca="1" si="6"/>
        <v>0</v>
      </c>
      <c r="AT61" s="51"/>
      <c r="AU61" s="51"/>
      <c r="AV61" s="51"/>
      <c r="AW61" s="51"/>
      <c r="AX61" s="51"/>
      <c r="AY61" s="16"/>
      <c r="AZ61" s="51"/>
      <c r="BA61" s="20">
        <f t="shared" ca="1" si="8"/>
        <v>0</v>
      </c>
      <c r="BB61" s="21">
        <f t="shared" ca="1" si="9"/>
        <v>0</v>
      </c>
      <c r="BC61" s="21">
        <f t="shared" ca="1" si="10"/>
        <v>0</v>
      </c>
      <c r="BD61" s="21">
        <f t="shared" ca="1" si="11"/>
        <v>1</v>
      </c>
      <c r="BE61" s="21">
        <f t="shared" ca="1" si="12"/>
        <v>0</v>
      </c>
      <c r="BF61" s="21">
        <f t="shared" ca="1" si="13"/>
        <v>0</v>
      </c>
      <c r="BG61" s="21">
        <f t="shared" ca="1" si="14"/>
        <v>0</v>
      </c>
      <c r="BH61" s="21">
        <f t="shared" ca="1" si="15"/>
        <v>0</v>
      </c>
      <c r="BI61" s="21">
        <f t="shared" ca="1" si="16"/>
        <v>0</v>
      </c>
      <c r="BJ61" s="21">
        <f t="shared" ca="1" si="17"/>
        <v>0</v>
      </c>
      <c r="BK61" s="21">
        <f t="shared" ca="1" si="18"/>
        <v>0</v>
      </c>
      <c r="BL61" s="51"/>
      <c r="BM61" s="51"/>
      <c r="BN61" s="51"/>
      <c r="BO61" s="51"/>
      <c r="BP61" s="51"/>
      <c r="BQ61" s="51"/>
      <c r="BR61" s="51"/>
      <c r="BS61" s="51"/>
      <c r="BT61" s="51"/>
      <c r="BU61" s="51"/>
      <c r="BV61" s="16"/>
      <c r="BZ61" s="10">
        <f ca="1">Table1[[#This Row],[Cars Value]]/Table1[[#This Row],[Cars Owned]]</f>
        <v>25081.935691506154</v>
      </c>
      <c r="CA61" s="16"/>
      <c r="CB61" s="51"/>
      <c r="CC61" s="10">
        <f ca="1">IF(Table1[[#This Row],[Value of Debts]]&gt;$CD$3,1,0)</f>
        <v>1</v>
      </c>
      <c r="CD61" s="51"/>
      <c r="CE61" s="16"/>
      <c r="CF61" s="51"/>
      <c r="CG61" s="39">
        <f ca="1">Table1[[#This Row],[Mortgage left]]/Table1[[#This Row],[Value of House ]]</f>
        <v>0.62595272422464909</v>
      </c>
      <c r="CH61" s="51">
        <f t="shared" ca="1" si="42"/>
        <v>1</v>
      </c>
      <c r="CI61" s="51"/>
      <c r="CJ61" s="16"/>
      <c r="CL61" s="10">
        <f ca="1">IF(Table1[[#This Row],[Area]]="New Delhi",Table1[[#This Row],[Income]],0)</f>
        <v>0</v>
      </c>
      <c r="CM61" s="51">
        <f ca="1">IF(Table1[[#This Row],[Area]]="Gurgoan",Table1[[#This Row],[Income]],0)</f>
        <v>0</v>
      </c>
      <c r="CN61" s="51">
        <f ca="1">IF(Table1[[#This Row],[Area]]="Noida",Table1[[#This Row],[Income]],0)</f>
        <v>0</v>
      </c>
      <c r="CO61" s="51">
        <f ca="1">IF(Table1[[#This Row],[Area]]="Faridabad",Table1[[#This Row],[Income]],0)</f>
        <v>37635</v>
      </c>
      <c r="CP61" s="51">
        <f ca="1">IF(Table1[[#This Row],[Area]]="Pune",Table1[[#This Row],[Income]],0)</f>
        <v>0</v>
      </c>
      <c r="CQ61" s="51">
        <f ca="1">IF(Table1[[#This Row],[Area]]="Mumbai",Table1[[#This Row],[Income]],0)</f>
        <v>0</v>
      </c>
      <c r="CR61" s="51">
        <f ca="1">IF(Table1[[#This Row],[Area]]="Hyderabad",Table1[[#This Row],[Income]],0)</f>
        <v>0</v>
      </c>
      <c r="CS61" s="51">
        <f ca="1">IF(Table1[[#This Row],[Area]]="Chennai",Table1[[#This Row],[Income]],0)</f>
        <v>0</v>
      </c>
      <c r="CT61" s="51">
        <f ca="1">IF(Table1[[#This Row],[Area]]="Goa",Table1[[#This Row],[Income]],0)</f>
        <v>0</v>
      </c>
      <c r="CU61" s="51">
        <f ca="1">IF(Table1[[#This Row],[Area]]="Kochi",Table1[[#This Row],[Income]],0)</f>
        <v>0</v>
      </c>
      <c r="CV61" s="51">
        <f ca="1">IF(Table1[[#This Row],[Area]]="Kolkata",Table1[[#This Row],[Income]],0)</f>
        <v>0</v>
      </c>
      <c r="CW61" s="51"/>
      <c r="CX61" s="51"/>
      <c r="CY61" s="51"/>
      <c r="CZ61" s="51"/>
      <c r="DA61" s="51"/>
      <c r="DB61" s="51"/>
      <c r="DC61" s="51"/>
      <c r="DD61" s="51"/>
      <c r="DE61" s="51"/>
      <c r="DF61" s="51"/>
      <c r="DG61" s="16"/>
      <c r="DI61" s="10">
        <f ca="1">IF(Table1[[#This Row],[Field of Work]]="Teaching",Table1[[#This Row],[Income]],0)</f>
        <v>0</v>
      </c>
      <c r="DJ61" s="51">
        <f ca="1">IF(Table1[[#This Row],[Field of Work]]="Health",Table1[[#This Row],[Income]],0)</f>
        <v>37635</v>
      </c>
      <c r="DK61" s="51">
        <f ca="1">IF(Table1[[#This Row],[Field of Work]]="Agriculture",Table1[[#This Row],[Income]],0)</f>
        <v>0</v>
      </c>
      <c r="DL61" s="51">
        <f ca="1">IF(Table1[[#This Row],[Field of Work]]="Information Technology",Table1[[#This Row],[Income]],0)</f>
        <v>0</v>
      </c>
      <c r="DM61" s="51">
        <f ca="1">IF(Table1[[#This Row],[Field of Work]]="Construction",Table1[[#This Row],[Income]],0)</f>
        <v>0</v>
      </c>
      <c r="DN61" s="51">
        <f ca="1">IF(Table1[[#This Row],[Field of Work]]="General Work",Table1[[#This Row],[Income]],0)</f>
        <v>0</v>
      </c>
      <c r="DO61" s="51"/>
      <c r="DP61" s="51"/>
      <c r="DQ61" s="51"/>
      <c r="DR61" s="51"/>
      <c r="DS61" s="51"/>
      <c r="DT61" s="16"/>
      <c r="DW61" s="10">
        <f ca="1">IF(Table1[[#This Row],[Value of Debts]]&gt;Table1[[#This Row],[Income]],1,0)</f>
        <v>1</v>
      </c>
      <c r="DX61" s="51"/>
      <c r="DY61" s="16"/>
      <c r="EB61" s="48">
        <f t="shared" ca="1" si="43"/>
        <v>0</v>
      </c>
      <c r="EC61" s="51"/>
      <c r="ED61" s="51"/>
      <c r="EE61" s="16"/>
    </row>
    <row r="62" spans="1:135" ht="18.75">
      <c r="A62" s="1">
        <f t="shared" ca="1" si="22"/>
        <v>2</v>
      </c>
      <c r="B62" s="1" t="str">
        <f t="shared" ca="1" si="23"/>
        <v>Woman</v>
      </c>
      <c r="C62" s="1">
        <f t="shared" ca="1" si="24"/>
        <v>25</v>
      </c>
      <c r="D62" s="1">
        <f t="shared" ca="1" si="25"/>
        <v>3</v>
      </c>
      <c r="E62" s="1" t="str">
        <f t="shared" ca="1" si="26"/>
        <v>Teaching</v>
      </c>
      <c r="F62" s="1">
        <f t="shared" ca="1" si="27"/>
        <v>1</v>
      </c>
      <c r="G62" s="1" t="str">
        <f t="shared" ca="1" si="28"/>
        <v>High School</v>
      </c>
      <c r="H62" s="1">
        <f t="shared" ca="1" si="29"/>
        <v>0</v>
      </c>
      <c r="I62" s="1">
        <f t="shared" ca="1" si="0"/>
        <v>3</v>
      </c>
      <c r="J62" s="1">
        <f t="shared" ca="1" si="30"/>
        <v>35267</v>
      </c>
      <c r="K62" s="1">
        <f t="shared" ca="1" si="31"/>
        <v>10</v>
      </c>
      <c r="L62" s="1" t="str">
        <f t="shared" ca="1" si="32"/>
        <v>Goa</v>
      </c>
      <c r="M62" s="1">
        <f t="shared" ca="1" si="44"/>
        <v>105801</v>
      </c>
      <c r="N62" s="1">
        <f t="shared" ca="1" si="34"/>
        <v>48554.31727171001</v>
      </c>
      <c r="O62" s="1">
        <f t="shared" ca="1" si="45"/>
        <v>8750.1288843613329</v>
      </c>
      <c r="P62" s="1">
        <f t="shared" ca="1" si="36"/>
        <v>5230</v>
      </c>
      <c r="Q62" s="1">
        <f t="shared" ca="1" si="46"/>
        <v>45429.003471987766</v>
      </c>
      <c r="R62" s="1">
        <f t="shared" ca="1" si="47"/>
        <v>24289.735875369348</v>
      </c>
      <c r="S62" s="1">
        <f t="shared" ca="1" si="48"/>
        <v>138840.86475973067</v>
      </c>
      <c r="T62" s="1">
        <f t="shared" ca="1" si="49"/>
        <v>99213.320743697783</v>
      </c>
      <c r="U62" s="1">
        <f t="shared" ca="1" si="50"/>
        <v>39627.544016032887</v>
      </c>
      <c r="W62" s="10">
        <f ca="1">IF(Table1[[#This Row],[Gender]]="Man",1,0)</f>
        <v>0</v>
      </c>
      <c r="X62" s="51">
        <f ca="1">IF(Table1[[#This Row],[Gender]]="Woman",1,0)</f>
        <v>1</v>
      </c>
      <c r="Y62" s="51"/>
      <c r="Z62" s="51"/>
      <c r="AA62" s="51"/>
      <c r="AB62" s="51"/>
      <c r="AC62" s="51"/>
      <c r="AD62" s="51"/>
      <c r="AE62" s="51"/>
      <c r="AF62" s="51"/>
      <c r="AG62" s="51"/>
      <c r="AH62" s="51"/>
      <c r="AI62" s="51"/>
      <c r="AJ62" s="16"/>
      <c r="AN62" s="10">
        <f t="shared" ca="1" si="1"/>
        <v>1</v>
      </c>
      <c r="AO62" s="51">
        <f t="shared" ca="1" si="2"/>
        <v>0</v>
      </c>
      <c r="AP62" s="51">
        <f t="shared" ca="1" si="3"/>
        <v>0</v>
      </c>
      <c r="AQ62" s="51">
        <f t="shared" ca="1" si="4"/>
        <v>0</v>
      </c>
      <c r="AR62" s="51">
        <f t="shared" ca="1" si="5"/>
        <v>0</v>
      </c>
      <c r="AS62" s="51">
        <f t="shared" ca="1" si="6"/>
        <v>0</v>
      </c>
      <c r="AT62" s="51"/>
      <c r="AU62" s="51"/>
      <c r="AV62" s="51"/>
      <c r="AW62" s="51"/>
      <c r="AX62" s="51"/>
      <c r="AY62" s="16"/>
      <c r="AZ62" s="51"/>
      <c r="BA62" s="20">
        <f t="shared" ca="1" si="8"/>
        <v>0</v>
      </c>
      <c r="BB62" s="21">
        <f t="shared" ca="1" si="9"/>
        <v>0</v>
      </c>
      <c r="BC62" s="21">
        <f t="shared" ca="1" si="10"/>
        <v>0</v>
      </c>
      <c r="BD62" s="21">
        <f t="shared" ca="1" si="11"/>
        <v>0</v>
      </c>
      <c r="BE62" s="21">
        <f t="shared" ca="1" si="12"/>
        <v>0</v>
      </c>
      <c r="BF62" s="21">
        <f t="shared" ca="1" si="13"/>
        <v>0</v>
      </c>
      <c r="BG62" s="21">
        <f t="shared" ca="1" si="14"/>
        <v>0</v>
      </c>
      <c r="BH62" s="21">
        <f t="shared" ca="1" si="15"/>
        <v>0</v>
      </c>
      <c r="BI62" s="21">
        <f t="shared" ca="1" si="16"/>
        <v>1</v>
      </c>
      <c r="BJ62" s="21">
        <f t="shared" ca="1" si="17"/>
        <v>0</v>
      </c>
      <c r="BK62" s="21">
        <f t="shared" ca="1" si="18"/>
        <v>0</v>
      </c>
      <c r="BL62" s="51"/>
      <c r="BM62" s="51"/>
      <c r="BN62" s="51"/>
      <c r="BO62" s="51"/>
      <c r="BP62" s="51"/>
      <c r="BQ62" s="51"/>
      <c r="BR62" s="51"/>
      <c r="BS62" s="51"/>
      <c r="BT62" s="51"/>
      <c r="BU62" s="51"/>
      <c r="BV62" s="16"/>
      <c r="BZ62" s="10">
        <f ca="1">Table1[[#This Row],[Cars Value]]/Table1[[#This Row],[Cars Owned]]</f>
        <v>2916.7096281204444</v>
      </c>
      <c r="CA62" s="16"/>
      <c r="CB62" s="51"/>
      <c r="CC62" s="10">
        <f ca="1">IF(Table1[[#This Row],[Value of Debts]]&gt;$CD$3,1,0)</f>
        <v>1</v>
      </c>
      <c r="CD62" s="51"/>
      <c r="CE62" s="16"/>
      <c r="CF62" s="51"/>
      <c r="CG62" s="39">
        <f ca="1">Table1[[#This Row],[Mortgage left]]/Table1[[#This Row],[Value of House ]]</f>
        <v>0.45892115643245346</v>
      </c>
      <c r="CH62" s="51">
        <f t="shared" ca="1" si="42"/>
        <v>1</v>
      </c>
      <c r="CI62" s="51"/>
      <c r="CJ62" s="16"/>
      <c r="CL62" s="10">
        <f ca="1">IF(Table1[[#This Row],[Area]]="New Delhi",Table1[[#This Row],[Income]],0)</f>
        <v>0</v>
      </c>
      <c r="CM62" s="51">
        <f ca="1">IF(Table1[[#This Row],[Area]]="Gurgoan",Table1[[#This Row],[Income]],0)</f>
        <v>0</v>
      </c>
      <c r="CN62" s="51">
        <f ca="1">IF(Table1[[#This Row],[Area]]="Noida",Table1[[#This Row],[Income]],0)</f>
        <v>0</v>
      </c>
      <c r="CO62" s="51">
        <f ca="1">IF(Table1[[#This Row],[Area]]="Faridabad",Table1[[#This Row],[Income]],0)</f>
        <v>0</v>
      </c>
      <c r="CP62" s="51">
        <f ca="1">IF(Table1[[#This Row],[Area]]="Pune",Table1[[#This Row],[Income]],0)</f>
        <v>0</v>
      </c>
      <c r="CQ62" s="51">
        <f ca="1">IF(Table1[[#This Row],[Area]]="Mumbai",Table1[[#This Row],[Income]],0)</f>
        <v>0</v>
      </c>
      <c r="CR62" s="51">
        <f ca="1">IF(Table1[[#This Row],[Area]]="Hyderabad",Table1[[#This Row],[Income]],0)</f>
        <v>0</v>
      </c>
      <c r="CS62" s="51">
        <f ca="1">IF(Table1[[#This Row],[Area]]="Chennai",Table1[[#This Row],[Income]],0)</f>
        <v>0</v>
      </c>
      <c r="CT62" s="51">
        <f ca="1">IF(Table1[[#This Row],[Area]]="Goa",Table1[[#This Row],[Income]],0)</f>
        <v>35267</v>
      </c>
      <c r="CU62" s="51">
        <f ca="1">IF(Table1[[#This Row],[Area]]="Kochi",Table1[[#This Row],[Income]],0)</f>
        <v>0</v>
      </c>
      <c r="CV62" s="51">
        <f ca="1">IF(Table1[[#This Row],[Area]]="Kolkata",Table1[[#This Row],[Income]],0)</f>
        <v>0</v>
      </c>
      <c r="CW62" s="51"/>
      <c r="CX62" s="51"/>
      <c r="CY62" s="51"/>
      <c r="CZ62" s="51"/>
      <c r="DA62" s="51"/>
      <c r="DB62" s="51"/>
      <c r="DC62" s="51"/>
      <c r="DD62" s="51"/>
      <c r="DE62" s="51"/>
      <c r="DF62" s="51"/>
      <c r="DG62" s="16"/>
      <c r="DI62" s="10">
        <f ca="1">IF(Table1[[#This Row],[Field of Work]]="Teaching",Table1[[#This Row],[Income]],0)</f>
        <v>35267</v>
      </c>
      <c r="DJ62" s="51">
        <f ca="1">IF(Table1[[#This Row],[Field of Work]]="Health",Table1[[#This Row],[Income]],0)</f>
        <v>0</v>
      </c>
      <c r="DK62" s="51">
        <f ca="1">IF(Table1[[#This Row],[Field of Work]]="Agriculture",Table1[[#This Row],[Income]],0)</f>
        <v>0</v>
      </c>
      <c r="DL62" s="51">
        <f ca="1">IF(Table1[[#This Row],[Field of Work]]="Information Technology",Table1[[#This Row],[Income]],0)</f>
        <v>0</v>
      </c>
      <c r="DM62" s="51">
        <f ca="1">IF(Table1[[#This Row],[Field of Work]]="Construction",Table1[[#This Row],[Income]],0)</f>
        <v>0</v>
      </c>
      <c r="DN62" s="51">
        <f ca="1">IF(Table1[[#This Row],[Field of Work]]="General Work",Table1[[#This Row],[Income]],0)</f>
        <v>0</v>
      </c>
      <c r="DO62" s="51"/>
      <c r="DP62" s="51"/>
      <c r="DQ62" s="51"/>
      <c r="DR62" s="51"/>
      <c r="DS62" s="51"/>
      <c r="DT62" s="16"/>
      <c r="DW62" s="10">
        <f ca="1">IF(Table1[[#This Row],[Value of Debts]]&gt;Table1[[#This Row],[Income]],1,0)</f>
        <v>1</v>
      </c>
      <c r="DX62" s="51"/>
      <c r="DY62" s="16"/>
      <c r="EB62" s="48">
        <f t="shared" ca="1" si="43"/>
        <v>0</v>
      </c>
      <c r="EC62" s="51"/>
      <c r="ED62" s="51"/>
      <c r="EE62" s="16"/>
    </row>
    <row r="63" spans="1:135" ht="18.75">
      <c r="A63" s="1">
        <f t="shared" ca="1" si="22"/>
        <v>2</v>
      </c>
      <c r="B63" s="1" t="str">
        <f t="shared" ca="1" si="23"/>
        <v>Woman</v>
      </c>
      <c r="C63" s="1">
        <f t="shared" ca="1" si="24"/>
        <v>26</v>
      </c>
      <c r="D63" s="1">
        <f t="shared" ca="1" si="25"/>
        <v>5</v>
      </c>
      <c r="E63" s="1" t="str">
        <f t="shared" ca="1" si="26"/>
        <v>General Work</v>
      </c>
      <c r="F63" s="1">
        <f t="shared" ca="1" si="27"/>
        <v>3</v>
      </c>
      <c r="G63" s="1" t="str">
        <f t="shared" ca="1" si="28"/>
        <v>University</v>
      </c>
      <c r="H63" s="1">
        <f t="shared" ca="1" si="29"/>
        <v>4</v>
      </c>
      <c r="I63" s="1">
        <f t="shared" ca="1" si="0"/>
        <v>1</v>
      </c>
      <c r="J63" s="1">
        <f t="shared" ca="1" si="30"/>
        <v>54039</v>
      </c>
      <c r="K63" s="1">
        <f t="shared" ca="1" si="31"/>
        <v>8</v>
      </c>
      <c r="L63" s="1" t="str">
        <f t="shared" ca="1" si="32"/>
        <v>Chennai</v>
      </c>
      <c r="M63" s="1">
        <f t="shared" ca="1" si="44"/>
        <v>216156</v>
      </c>
      <c r="N63" s="1">
        <f t="shared" ca="1" si="34"/>
        <v>150665.04842544982</v>
      </c>
      <c r="O63" s="1">
        <f t="shared" ca="1" si="45"/>
        <v>45257.692658432985</v>
      </c>
      <c r="P63" s="1">
        <f t="shared" ca="1" si="36"/>
        <v>25451</v>
      </c>
      <c r="Q63" s="1">
        <f t="shared" ca="1" si="46"/>
        <v>92884.447979772405</v>
      </c>
      <c r="R63" s="1">
        <f t="shared" ca="1" si="47"/>
        <v>55561.597967188398</v>
      </c>
      <c r="S63" s="1">
        <f t="shared" ca="1" si="48"/>
        <v>316975.29062562139</v>
      </c>
      <c r="T63" s="1">
        <f t="shared" ca="1" si="49"/>
        <v>269000.49640522222</v>
      </c>
      <c r="U63" s="1">
        <f t="shared" ca="1" si="50"/>
        <v>47974.79422039917</v>
      </c>
      <c r="W63" s="10">
        <f ca="1">IF(Table1[[#This Row],[Gender]]="Man",1,0)</f>
        <v>0</v>
      </c>
      <c r="X63" s="51">
        <f ca="1">IF(Table1[[#This Row],[Gender]]="Woman",1,0)</f>
        <v>1</v>
      </c>
      <c r="Y63" s="51"/>
      <c r="Z63" s="51"/>
      <c r="AA63" s="51"/>
      <c r="AB63" s="51"/>
      <c r="AC63" s="51"/>
      <c r="AD63" s="51"/>
      <c r="AE63" s="51"/>
      <c r="AF63" s="51"/>
      <c r="AG63" s="51"/>
      <c r="AH63" s="51"/>
      <c r="AI63" s="51"/>
      <c r="AJ63" s="16"/>
      <c r="AN63" s="10">
        <f t="shared" ca="1" si="1"/>
        <v>0</v>
      </c>
      <c r="AO63" s="51">
        <f t="shared" ca="1" si="2"/>
        <v>0</v>
      </c>
      <c r="AP63" s="51">
        <f t="shared" ca="1" si="3"/>
        <v>0</v>
      </c>
      <c r="AQ63" s="51">
        <f t="shared" ca="1" si="4"/>
        <v>0</v>
      </c>
      <c r="AR63" s="51">
        <f t="shared" ca="1" si="5"/>
        <v>0</v>
      </c>
      <c r="AS63" s="51">
        <f t="shared" ca="1" si="6"/>
        <v>1</v>
      </c>
      <c r="AT63" s="51"/>
      <c r="AU63" s="51"/>
      <c r="AV63" s="51"/>
      <c r="AW63" s="51"/>
      <c r="AX63" s="51"/>
      <c r="AY63" s="16"/>
      <c r="AZ63" s="51"/>
      <c r="BA63" s="20">
        <f t="shared" ca="1" si="8"/>
        <v>0</v>
      </c>
      <c r="BB63" s="21">
        <f t="shared" ca="1" si="9"/>
        <v>0</v>
      </c>
      <c r="BC63" s="21">
        <f t="shared" ca="1" si="10"/>
        <v>0</v>
      </c>
      <c r="BD63" s="21">
        <f t="shared" ca="1" si="11"/>
        <v>0</v>
      </c>
      <c r="BE63" s="21">
        <f t="shared" ca="1" si="12"/>
        <v>0</v>
      </c>
      <c r="BF63" s="21">
        <f t="shared" ca="1" si="13"/>
        <v>0</v>
      </c>
      <c r="BG63" s="21">
        <f t="shared" ca="1" si="14"/>
        <v>0</v>
      </c>
      <c r="BH63" s="21">
        <f t="shared" ca="1" si="15"/>
        <v>1</v>
      </c>
      <c r="BI63" s="21">
        <f t="shared" ca="1" si="16"/>
        <v>0</v>
      </c>
      <c r="BJ63" s="21">
        <f t="shared" ca="1" si="17"/>
        <v>0</v>
      </c>
      <c r="BK63" s="21">
        <f t="shared" ca="1" si="18"/>
        <v>0</v>
      </c>
      <c r="BL63" s="51"/>
      <c r="BM63" s="51"/>
      <c r="BN63" s="51"/>
      <c r="BO63" s="51"/>
      <c r="BP63" s="51"/>
      <c r="BQ63" s="51"/>
      <c r="BR63" s="51"/>
      <c r="BS63" s="51"/>
      <c r="BT63" s="51"/>
      <c r="BU63" s="51"/>
      <c r="BV63" s="16"/>
      <c r="BZ63" s="10">
        <f ca="1">Table1[[#This Row],[Cars Value]]/Table1[[#This Row],[Cars Owned]]</f>
        <v>45257.692658432985</v>
      </c>
      <c r="CA63" s="16"/>
      <c r="CB63" s="51"/>
      <c r="CC63" s="10">
        <f ca="1">IF(Table1[[#This Row],[Value of Debts]]&gt;$CD$3,1,0)</f>
        <v>1</v>
      </c>
      <c r="CD63" s="51"/>
      <c r="CE63" s="16"/>
      <c r="CF63" s="51"/>
      <c r="CG63" s="39">
        <f ca="1">Table1[[#This Row],[Mortgage left]]/Table1[[#This Row],[Value of House ]]</f>
        <v>0.69701996902908003</v>
      </c>
      <c r="CH63" s="51">
        <f t="shared" ca="1" si="42"/>
        <v>1</v>
      </c>
      <c r="CI63" s="51"/>
      <c r="CJ63" s="16"/>
      <c r="CL63" s="10">
        <f ca="1">IF(Table1[[#This Row],[Area]]="New Delhi",Table1[[#This Row],[Income]],0)</f>
        <v>0</v>
      </c>
      <c r="CM63" s="51">
        <f ca="1">IF(Table1[[#This Row],[Area]]="Gurgoan",Table1[[#This Row],[Income]],0)</f>
        <v>0</v>
      </c>
      <c r="CN63" s="51">
        <f ca="1">IF(Table1[[#This Row],[Area]]="Noida",Table1[[#This Row],[Income]],0)</f>
        <v>0</v>
      </c>
      <c r="CO63" s="51">
        <f ca="1">IF(Table1[[#This Row],[Area]]="Faridabad",Table1[[#This Row],[Income]],0)</f>
        <v>0</v>
      </c>
      <c r="CP63" s="51">
        <f ca="1">IF(Table1[[#This Row],[Area]]="Pune",Table1[[#This Row],[Income]],0)</f>
        <v>0</v>
      </c>
      <c r="CQ63" s="51">
        <f ca="1">IF(Table1[[#This Row],[Area]]="Mumbai",Table1[[#This Row],[Income]],0)</f>
        <v>0</v>
      </c>
      <c r="CR63" s="51">
        <f ca="1">IF(Table1[[#This Row],[Area]]="Hyderabad",Table1[[#This Row],[Income]],0)</f>
        <v>0</v>
      </c>
      <c r="CS63" s="51">
        <f ca="1">IF(Table1[[#This Row],[Area]]="Chennai",Table1[[#This Row],[Income]],0)</f>
        <v>54039</v>
      </c>
      <c r="CT63" s="51">
        <f ca="1">IF(Table1[[#This Row],[Area]]="Goa",Table1[[#This Row],[Income]],0)</f>
        <v>0</v>
      </c>
      <c r="CU63" s="51">
        <f ca="1">IF(Table1[[#This Row],[Area]]="Kochi",Table1[[#This Row],[Income]],0)</f>
        <v>0</v>
      </c>
      <c r="CV63" s="51">
        <f ca="1">IF(Table1[[#This Row],[Area]]="Kolkata",Table1[[#This Row],[Income]],0)</f>
        <v>0</v>
      </c>
      <c r="CW63" s="51"/>
      <c r="CX63" s="51"/>
      <c r="CY63" s="51"/>
      <c r="CZ63" s="51"/>
      <c r="DA63" s="51"/>
      <c r="DB63" s="51"/>
      <c r="DC63" s="51"/>
      <c r="DD63" s="51"/>
      <c r="DE63" s="51"/>
      <c r="DF63" s="51"/>
      <c r="DG63" s="16"/>
      <c r="DI63" s="10">
        <f ca="1">IF(Table1[[#This Row],[Field of Work]]="Teaching",Table1[[#This Row],[Income]],0)</f>
        <v>0</v>
      </c>
      <c r="DJ63" s="51">
        <f ca="1">IF(Table1[[#This Row],[Field of Work]]="Health",Table1[[#This Row],[Income]],0)</f>
        <v>0</v>
      </c>
      <c r="DK63" s="51">
        <f ca="1">IF(Table1[[#This Row],[Field of Work]]="Agriculture",Table1[[#This Row],[Income]],0)</f>
        <v>0</v>
      </c>
      <c r="DL63" s="51">
        <f ca="1">IF(Table1[[#This Row],[Field of Work]]="Information Technology",Table1[[#This Row],[Income]],0)</f>
        <v>0</v>
      </c>
      <c r="DM63" s="51">
        <f ca="1">IF(Table1[[#This Row],[Field of Work]]="Construction",Table1[[#This Row],[Income]],0)</f>
        <v>0</v>
      </c>
      <c r="DN63" s="51">
        <f ca="1">IF(Table1[[#This Row],[Field of Work]]="General Work",Table1[[#This Row],[Income]],0)</f>
        <v>54039</v>
      </c>
      <c r="DO63" s="51"/>
      <c r="DP63" s="51"/>
      <c r="DQ63" s="51"/>
      <c r="DR63" s="51"/>
      <c r="DS63" s="51"/>
      <c r="DT63" s="16"/>
      <c r="DW63" s="10">
        <f ca="1">IF(Table1[[#This Row],[Value of Debts]]&gt;Table1[[#This Row],[Income]],1,0)</f>
        <v>1</v>
      </c>
      <c r="DX63" s="51"/>
      <c r="DY63" s="16"/>
      <c r="EB63" s="48">
        <f t="shared" ca="1" si="43"/>
        <v>0</v>
      </c>
      <c r="EC63" s="51"/>
      <c r="ED63" s="51"/>
      <c r="EE63" s="16"/>
    </row>
    <row r="64" spans="1:135" ht="18.75">
      <c r="A64" s="1">
        <f t="shared" ca="1" si="22"/>
        <v>2</v>
      </c>
      <c r="B64" s="1" t="str">
        <f t="shared" ca="1" si="23"/>
        <v>Woman</v>
      </c>
      <c r="C64" s="1">
        <f t="shared" ca="1" si="24"/>
        <v>33</v>
      </c>
      <c r="D64" s="1">
        <f t="shared" ca="1" si="25"/>
        <v>5</v>
      </c>
      <c r="E64" s="1" t="str">
        <f t="shared" ca="1" si="26"/>
        <v>General Work</v>
      </c>
      <c r="F64" s="1">
        <f t="shared" ca="1" si="27"/>
        <v>3</v>
      </c>
      <c r="G64" s="1" t="str">
        <f t="shared" ca="1" si="28"/>
        <v>University</v>
      </c>
      <c r="H64" s="1">
        <f t="shared" ca="1" si="29"/>
        <v>1</v>
      </c>
      <c r="I64" s="1">
        <f t="shared" ca="1" si="0"/>
        <v>1</v>
      </c>
      <c r="J64" s="1">
        <f t="shared" ca="1" si="30"/>
        <v>31914</v>
      </c>
      <c r="K64" s="1">
        <f t="shared" ca="1" si="31"/>
        <v>8</v>
      </c>
      <c r="L64" s="1" t="str">
        <f t="shared" ca="1" si="32"/>
        <v>Chennai</v>
      </c>
      <c r="M64" s="1">
        <f t="shared" ca="1" si="44"/>
        <v>127656</v>
      </c>
      <c r="N64" s="1">
        <f t="shared" ca="1" si="34"/>
        <v>4618.3684536928449</v>
      </c>
      <c r="O64" s="1">
        <f t="shared" ca="1" si="45"/>
        <v>10820.438139464559</v>
      </c>
      <c r="P64" s="1">
        <f t="shared" ca="1" si="36"/>
        <v>6380</v>
      </c>
      <c r="Q64" s="1">
        <f t="shared" ca="1" si="46"/>
        <v>14520.454519330302</v>
      </c>
      <c r="R64" s="1">
        <f t="shared" ca="1" si="47"/>
        <v>23306.352836567134</v>
      </c>
      <c r="S64" s="1">
        <f t="shared" ca="1" si="48"/>
        <v>161782.79097603168</v>
      </c>
      <c r="T64" s="1">
        <f t="shared" ca="1" si="49"/>
        <v>25518.822973023147</v>
      </c>
      <c r="U64" s="1">
        <f t="shared" ca="1" si="50"/>
        <v>136263.96800300854</v>
      </c>
      <c r="W64" s="10">
        <f ca="1">IF(Table1[[#This Row],[Gender]]="Man",1,0)</f>
        <v>0</v>
      </c>
      <c r="X64" s="51">
        <f ca="1">IF(Table1[[#This Row],[Gender]]="Woman",1,0)</f>
        <v>1</v>
      </c>
      <c r="Y64" s="51"/>
      <c r="Z64" s="51"/>
      <c r="AA64" s="51"/>
      <c r="AB64" s="51"/>
      <c r="AC64" s="51"/>
      <c r="AD64" s="51"/>
      <c r="AE64" s="51"/>
      <c r="AF64" s="51"/>
      <c r="AG64" s="51"/>
      <c r="AH64" s="51"/>
      <c r="AI64" s="51"/>
      <c r="AJ64" s="16"/>
      <c r="AN64" s="10">
        <f t="shared" ca="1" si="1"/>
        <v>0</v>
      </c>
      <c r="AO64" s="51">
        <f t="shared" ca="1" si="2"/>
        <v>0</v>
      </c>
      <c r="AP64" s="51">
        <f t="shared" ca="1" si="3"/>
        <v>0</v>
      </c>
      <c r="AQ64" s="51">
        <f t="shared" ca="1" si="4"/>
        <v>0</v>
      </c>
      <c r="AR64" s="51">
        <f t="shared" ca="1" si="5"/>
        <v>0</v>
      </c>
      <c r="AS64" s="51">
        <f t="shared" ca="1" si="6"/>
        <v>1</v>
      </c>
      <c r="AT64" s="51"/>
      <c r="AU64" s="51"/>
      <c r="AV64" s="51"/>
      <c r="AW64" s="51"/>
      <c r="AX64" s="51"/>
      <c r="AY64" s="16"/>
      <c r="AZ64" s="51"/>
      <c r="BA64" s="20">
        <f t="shared" ca="1" si="8"/>
        <v>0</v>
      </c>
      <c r="BB64" s="21">
        <f t="shared" ca="1" si="9"/>
        <v>0</v>
      </c>
      <c r="BC64" s="21">
        <f t="shared" ca="1" si="10"/>
        <v>0</v>
      </c>
      <c r="BD64" s="21">
        <f t="shared" ca="1" si="11"/>
        <v>0</v>
      </c>
      <c r="BE64" s="21">
        <f t="shared" ca="1" si="12"/>
        <v>0</v>
      </c>
      <c r="BF64" s="21">
        <f t="shared" ca="1" si="13"/>
        <v>0</v>
      </c>
      <c r="BG64" s="21">
        <f t="shared" ca="1" si="14"/>
        <v>0</v>
      </c>
      <c r="BH64" s="21">
        <f t="shared" ca="1" si="15"/>
        <v>1</v>
      </c>
      <c r="BI64" s="21">
        <f t="shared" ca="1" si="16"/>
        <v>0</v>
      </c>
      <c r="BJ64" s="21">
        <f t="shared" ca="1" si="17"/>
        <v>0</v>
      </c>
      <c r="BK64" s="21">
        <f t="shared" ca="1" si="18"/>
        <v>0</v>
      </c>
      <c r="BL64" s="51"/>
      <c r="BM64" s="51"/>
      <c r="BN64" s="51"/>
      <c r="BO64" s="51"/>
      <c r="BP64" s="51"/>
      <c r="BQ64" s="51"/>
      <c r="BR64" s="51"/>
      <c r="BS64" s="51"/>
      <c r="BT64" s="51"/>
      <c r="BU64" s="51"/>
      <c r="BV64" s="16"/>
      <c r="BZ64" s="10">
        <f ca="1">Table1[[#This Row],[Cars Value]]/Table1[[#This Row],[Cars Owned]]</f>
        <v>10820.438139464559</v>
      </c>
      <c r="CA64" s="16"/>
      <c r="CB64" s="51"/>
      <c r="CC64" s="10">
        <f ca="1">IF(Table1[[#This Row],[Value of Debts]]&gt;$CD$3,1,0)</f>
        <v>1</v>
      </c>
      <c r="CD64" s="51"/>
      <c r="CE64" s="16"/>
      <c r="CF64" s="51"/>
      <c r="CG64" s="39">
        <f ca="1">Table1[[#This Row],[Mortgage left]]/Table1[[#This Row],[Value of House ]]</f>
        <v>3.6178232544438527E-2</v>
      </c>
      <c r="CH64" s="51">
        <f t="shared" ca="1" si="42"/>
        <v>0</v>
      </c>
      <c r="CI64" s="51"/>
      <c r="CJ64" s="16"/>
      <c r="CL64" s="10">
        <f ca="1">IF(Table1[[#This Row],[Area]]="New Delhi",Table1[[#This Row],[Income]],0)</f>
        <v>0</v>
      </c>
      <c r="CM64" s="51">
        <f ca="1">IF(Table1[[#This Row],[Area]]="Gurgoan",Table1[[#This Row],[Income]],0)</f>
        <v>0</v>
      </c>
      <c r="CN64" s="51">
        <f ca="1">IF(Table1[[#This Row],[Area]]="Noida",Table1[[#This Row],[Income]],0)</f>
        <v>0</v>
      </c>
      <c r="CO64" s="51">
        <f ca="1">IF(Table1[[#This Row],[Area]]="Faridabad",Table1[[#This Row],[Income]],0)</f>
        <v>0</v>
      </c>
      <c r="CP64" s="51">
        <f ca="1">IF(Table1[[#This Row],[Area]]="Pune",Table1[[#This Row],[Income]],0)</f>
        <v>0</v>
      </c>
      <c r="CQ64" s="51">
        <f ca="1">IF(Table1[[#This Row],[Area]]="Mumbai",Table1[[#This Row],[Income]],0)</f>
        <v>0</v>
      </c>
      <c r="CR64" s="51">
        <f ca="1">IF(Table1[[#This Row],[Area]]="Hyderabad",Table1[[#This Row],[Income]],0)</f>
        <v>0</v>
      </c>
      <c r="CS64" s="51">
        <f ca="1">IF(Table1[[#This Row],[Area]]="Chennai",Table1[[#This Row],[Income]],0)</f>
        <v>31914</v>
      </c>
      <c r="CT64" s="51">
        <f ca="1">IF(Table1[[#This Row],[Area]]="Goa",Table1[[#This Row],[Income]],0)</f>
        <v>0</v>
      </c>
      <c r="CU64" s="51">
        <f ca="1">IF(Table1[[#This Row],[Area]]="Kochi",Table1[[#This Row],[Income]],0)</f>
        <v>0</v>
      </c>
      <c r="CV64" s="51">
        <f ca="1">IF(Table1[[#This Row],[Area]]="Kolkata",Table1[[#This Row],[Income]],0)</f>
        <v>0</v>
      </c>
      <c r="CW64" s="51"/>
      <c r="CX64" s="51"/>
      <c r="CY64" s="51"/>
      <c r="CZ64" s="51"/>
      <c r="DA64" s="51"/>
      <c r="DB64" s="51"/>
      <c r="DC64" s="51"/>
      <c r="DD64" s="51"/>
      <c r="DE64" s="51"/>
      <c r="DF64" s="51"/>
      <c r="DG64" s="16"/>
      <c r="DI64" s="10">
        <f ca="1">IF(Table1[[#This Row],[Field of Work]]="Teaching",Table1[[#This Row],[Income]],0)</f>
        <v>0</v>
      </c>
      <c r="DJ64" s="51">
        <f ca="1">IF(Table1[[#This Row],[Field of Work]]="Health",Table1[[#This Row],[Income]],0)</f>
        <v>0</v>
      </c>
      <c r="DK64" s="51">
        <f ca="1">IF(Table1[[#This Row],[Field of Work]]="Agriculture",Table1[[#This Row],[Income]],0)</f>
        <v>0</v>
      </c>
      <c r="DL64" s="51">
        <f ca="1">IF(Table1[[#This Row],[Field of Work]]="Information Technology",Table1[[#This Row],[Income]],0)</f>
        <v>0</v>
      </c>
      <c r="DM64" s="51">
        <f ca="1">IF(Table1[[#This Row],[Field of Work]]="Construction",Table1[[#This Row],[Income]],0)</f>
        <v>0</v>
      </c>
      <c r="DN64" s="51">
        <f ca="1">IF(Table1[[#This Row],[Field of Work]]="General Work",Table1[[#This Row],[Income]],0)</f>
        <v>31914</v>
      </c>
      <c r="DO64" s="51"/>
      <c r="DP64" s="51"/>
      <c r="DQ64" s="51"/>
      <c r="DR64" s="51"/>
      <c r="DS64" s="51"/>
      <c r="DT64" s="16"/>
      <c r="DW64" s="10">
        <f ca="1">IF(Table1[[#This Row],[Value of Debts]]&gt;Table1[[#This Row],[Income]],1,0)</f>
        <v>0</v>
      </c>
      <c r="DX64" s="51"/>
      <c r="DY64" s="16"/>
      <c r="EB64" s="48">
        <f t="shared" ca="1" si="43"/>
        <v>33</v>
      </c>
      <c r="EC64" s="51"/>
      <c r="ED64" s="51"/>
      <c r="EE64" s="16"/>
    </row>
    <row r="65" spans="1:135" ht="18.75">
      <c r="A65" s="1">
        <f t="shared" ca="1" si="22"/>
        <v>2</v>
      </c>
      <c r="B65" s="1" t="str">
        <f t="shared" ca="1" si="23"/>
        <v>Woman</v>
      </c>
      <c r="C65" s="1">
        <f t="shared" ca="1" si="24"/>
        <v>30</v>
      </c>
      <c r="D65" s="1">
        <f t="shared" ca="1" si="25"/>
        <v>5</v>
      </c>
      <c r="E65" s="1" t="str">
        <f t="shared" ca="1" si="26"/>
        <v>General Work</v>
      </c>
      <c r="F65" s="1">
        <f t="shared" ca="1" si="27"/>
        <v>1</v>
      </c>
      <c r="G65" s="1" t="str">
        <f t="shared" ca="1" si="28"/>
        <v>High School</v>
      </c>
      <c r="H65" s="1">
        <f t="shared" ca="1" si="29"/>
        <v>3</v>
      </c>
      <c r="I65" s="1">
        <f t="shared" ca="1" si="0"/>
        <v>1</v>
      </c>
      <c r="J65" s="1">
        <f t="shared" ca="1" si="30"/>
        <v>51856</v>
      </c>
      <c r="K65" s="1">
        <f t="shared" ca="1" si="31"/>
        <v>1</v>
      </c>
      <c r="L65" s="1" t="str">
        <f t="shared" ca="1" si="32"/>
        <v>New Delhi</v>
      </c>
      <c r="M65" s="1">
        <f t="shared" ca="1" si="44"/>
        <v>155568</v>
      </c>
      <c r="N65" s="1">
        <f t="shared" ca="1" si="34"/>
        <v>18517.633325164148</v>
      </c>
      <c r="O65" s="1">
        <f t="shared" ca="1" si="45"/>
        <v>8585.525965944491</v>
      </c>
      <c r="P65" s="1">
        <f t="shared" ca="1" si="36"/>
        <v>5085</v>
      </c>
      <c r="Q65" s="1">
        <f t="shared" ca="1" si="46"/>
        <v>64748.778643630081</v>
      </c>
      <c r="R65" s="1">
        <f t="shared" ca="1" si="47"/>
        <v>28162.680445994316</v>
      </c>
      <c r="S65" s="1">
        <f t="shared" ca="1" si="48"/>
        <v>192316.20641193879</v>
      </c>
      <c r="T65" s="1">
        <f t="shared" ca="1" si="49"/>
        <v>88351.411968794229</v>
      </c>
      <c r="U65" s="1">
        <f t="shared" ca="1" si="50"/>
        <v>103964.79444314456</v>
      </c>
      <c r="W65" s="10">
        <f ca="1">IF(Table1[[#This Row],[Gender]]="Man",1,0)</f>
        <v>0</v>
      </c>
      <c r="X65" s="51">
        <f ca="1">IF(Table1[[#This Row],[Gender]]="Woman",1,0)</f>
        <v>1</v>
      </c>
      <c r="Y65" s="51"/>
      <c r="Z65" s="51"/>
      <c r="AA65" s="51"/>
      <c r="AB65" s="51"/>
      <c r="AC65" s="51"/>
      <c r="AD65" s="51"/>
      <c r="AE65" s="51"/>
      <c r="AF65" s="51"/>
      <c r="AG65" s="51"/>
      <c r="AH65" s="51"/>
      <c r="AI65" s="51"/>
      <c r="AJ65" s="16"/>
      <c r="AN65" s="10">
        <f t="shared" ca="1" si="1"/>
        <v>0</v>
      </c>
      <c r="AO65" s="51">
        <f t="shared" ca="1" si="2"/>
        <v>0</v>
      </c>
      <c r="AP65" s="51">
        <f t="shared" ca="1" si="3"/>
        <v>0</v>
      </c>
      <c r="AQ65" s="51">
        <f t="shared" ca="1" si="4"/>
        <v>0</v>
      </c>
      <c r="AR65" s="51">
        <f t="shared" ca="1" si="5"/>
        <v>0</v>
      </c>
      <c r="AS65" s="51">
        <f t="shared" ca="1" si="6"/>
        <v>1</v>
      </c>
      <c r="AT65" s="51"/>
      <c r="AU65" s="51"/>
      <c r="AV65" s="51"/>
      <c r="AW65" s="51"/>
      <c r="AX65" s="51"/>
      <c r="AY65" s="16"/>
      <c r="AZ65" s="51"/>
      <c r="BA65" s="20">
        <f t="shared" ca="1" si="8"/>
        <v>1</v>
      </c>
      <c r="BB65" s="21">
        <f t="shared" ca="1" si="9"/>
        <v>0</v>
      </c>
      <c r="BC65" s="21">
        <f t="shared" ca="1" si="10"/>
        <v>0</v>
      </c>
      <c r="BD65" s="21">
        <f t="shared" ca="1" si="11"/>
        <v>0</v>
      </c>
      <c r="BE65" s="21">
        <f t="shared" ca="1" si="12"/>
        <v>0</v>
      </c>
      <c r="BF65" s="21">
        <f t="shared" ca="1" si="13"/>
        <v>0</v>
      </c>
      <c r="BG65" s="21">
        <f t="shared" ca="1" si="14"/>
        <v>0</v>
      </c>
      <c r="BH65" s="21">
        <f t="shared" ca="1" si="15"/>
        <v>0</v>
      </c>
      <c r="BI65" s="21">
        <f t="shared" ca="1" si="16"/>
        <v>0</v>
      </c>
      <c r="BJ65" s="21">
        <f t="shared" ca="1" si="17"/>
        <v>0</v>
      </c>
      <c r="BK65" s="21">
        <f t="shared" ca="1" si="18"/>
        <v>0</v>
      </c>
      <c r="BL65" s="51"/>
      <c r="BM65" s="51"/>
      <c r="BN65" s="51"/>
      <c r="BO65" s="51"/>
      <c r="BP65" s="51"/>
      <c r="BQ65" s="51"/>
      <c r="BR65" s="51"/>
      <c r="BS65" s="51"/>
      <c r="BT65" s="51"/>
      <c r="BU65" s="51"/>
      <c r="BV65" s="16"/>
      <c r="BZ65" s="10">
        <f ca="1">Table1[[#This Row],[Cars Value]]/Table1[[#This Row],[Cars Owned]]</f>
        <v>8585.525965944491</v>
      </c>
      <c r="CA65" s="16"/>
      <c r="CB65" s="51"/>
      <c r="CC65" s="10">
        <f ca="1">IF(Table1[[#This Row],[Value of Debts]]&gt;$CD$3,1,0)</f>
        <v>1</v>
      </c>
      <c r="CD65" s="51"/>
      <c r="CE65" s="16"/>
      <c r="CF65" s="51"/>
      <c r="CG65" s="39">
        <f ca="1">Table1[[#This Row],[Mortgage left]]/Table1[[#This Row],[Value of House ]]</f>
        <v>0.11903240592643827</v>
      </c>
      <c r="CH65" s="51">
        <f t="shared" ca="1" si="42"/>
        <v>0</v>
      </c>
      <c r="CI65" s="51"/>
      <c r="CJ65" s="16"/>
      <c r="CL65" s="10">
        <f ca="1">IF(Table1[[#This Row],[Area]]="New Delhi",Table1[[#This Row],[Income]],0)</f>
        <v>51856</v>
      </c>
      <c r="CM65" s="51">
        <f ca="1">IF(Table1[[#This Row],[Area]]="Gurgoan",Table1[[#This Row],[Income]],0)</f>
        <v>0</v>
      </c>
      <c r="CN65" s="51">
        <f ca="1">IF(Table1[[#This Row],[Area]]="Noida",Table1[[#This Row],[Income]],0)</f>
        <v>0</v>
      </c>
      <c r="CO65" s="51">
        <f ca="1">IF(Table1[[#This Row],[Area]]="Faridabad",Table1[[#This Row],[Income]],0)</f>
        <v>0</v>
      </c>
      <c r="CP65" s="51">
        <f ca="1">IF(Table1[[#This Row],[Area]]="Pune",Table1[[#This Row],[Income]],0)</f>
        <v>0</v>
      </c>
      <c r="CQ65" s="51">
        <f ca="1">IF(Table1[[#This Row],[Area]]="Mumbai",Table1[[#This Row],[Income]],0)</f>
        <v>0</v>
      </c>
      <c r="CR65" s="51">
        <f ca="1">IF(Table1[[#This Row],[Area]]="Hyderabad",Table1[[#This Row],[Income]],0)</f>
        <v>0</v>
      </c>
      <c r="CS65" s="51">
        <f ca="1">IF(Table1[[#This Row],[Area]]="Chennai",Table1[[#This Row],[Income]],0)</f>
        <v>0</v>
      </c>
      <c r="CT65" s="51">
        <f ca="1">IF(Table1[[#This Row],[Area]]="Goa",Table1[[#This Row],[Income]],0)</f>
        <v>0</v>
      </c>
      <c r="CU65" s="51">
        <f ca="1">IF(Table1[[#This Row],[Area]]="Kochi",Table1[[#This Row],[Income]],0)</f>
        <v>0</v>
      </c>
      <c r="CV65" s="51">
        <f ca="1">IF(Table1[[#This Row],[Area]]="Kolkata",Table1[[#This Row],[Income]],0)</f>
        <v>0</v>
      </c>
      <c r="CW65" s="51"/>
      <c r="CX65" s="51"/>
      <c r="CY65" s="51"/>
      <c r="CZ65" s="51"/>
      <c r="DA65" s="51"/>
      <c r="DB65" s="51"/>
      <c r="DC65" s="51"/>
      <c r="DD65" s="51"/>
      <c r="DE65" s="51"/>
      <c r="DF65" s="51"/>
      <c r="DG65" s="16"/>
      <c r="DI65" s="10">
        <f ca="1">IF(Table1[[#This Row],[Field of Work]]="Teaching",Table1[[#This Row],[Income]],0)</f>
        <v>0</v>
      </c>
      <c r="DJ65" s="51">
        <f ca="1">IF(Table1[[#This Row],[Field of Work]]="Health",Table1[[#This Row],[Income]],0)</f>
        <v>0</v>
      </c>
      <c r="DK65" s="51">
        <f ca="1">IF(Table1[[#This Row],[Field of Work]]="Agriculture",Table1[[#This Row],[Income]],0)</f>
        <v>0</v>
      </c>
      <c r="DL65" s="51">
        <f ca="1">IF(Table1[[#This Row],[Field of Work]]="Information Technology",Table1[[#This Row],[Income]],0)</f>
        <v>0</v>
      </c>
      <c r="DM65" s="51">
        <f ca="1">IF(Table1[[#This Row],[Field of Work]]="Construction",Table1[[#This Row],[Income]],0)</f>
        <v>0</v>
      </c>
      <c r="DN65" s="51">
        <f ca="1">IF(Table1[[#This Row],[Field of Work]]="General Work",Table1[[#This Row],[Income]],0)</f>
        <v>51856</v>
      </c>
      <c r="DO65" s="51"/>
      <c r="DP65" s="51"/>
      <c r="DQ65" s="51"/>
      <c r="DR65" s="51"/>
      <c r="DS65" s="51"/>
      <c r="DT65" s="16"/>
      <c r="DW65" s="10">
        <f ca="1">IF(Table1[[#This Row],[Value of Debts]]&gt;Table1[[#This Row],[Income]],1,0)</f>
        <v>1</v>
      </c>
      <c r="DX65" s="51"/>
      <c r="DY65" s="16"/>
      <c r="EB65" s="48">
        <f t="shared" ca="1" si="43"/>
        <v>30</v>
      </c>
      <c r="EC65" s="51"/>
      <c r="ED65" s="51"/>
      <c r="EE65" s="16"/>
    </row>
    <row r="66" spans="1:135" ht="18.75">
      <c r="A66" s="1">
        <f t="shared" ca="1" si="22"/>
        <v>1</v>
      </c>
      <c r="B66" s="1" t="str">
        <f t="shared" ca="1" si="23"/>
        <v>Man</v>
      </c>
      <c r="C66" s="1">
        <f t="shared" ca="1" si="24"/>
        <v>32</v>
      </c>
      <c r="D66" s="1">
        <f t="shared" ca="1" si="25"/>
        <v>3</v>
      </c>
      <c r="E66" s="1" t="str">
        <f t="shared" ca="1" si="26"/>
        <v>Teaching</v>
      </c>
      <c r="F66" s="1">
        <f t="shared" ca="1" si="27"/>
        <v>4</v>
      </c>
      <c r="G66" s="1" t="str">
        <f t="shared" ca="1" si="28"/>
        <v>Technical</v>
      </c>
      <c r="H66" s="1">
        <f t="shared" ca="1" si="29"/>
        <v>2</v>
      </c>
      <c r="I66" s="1">
        <f t="shared" ca="1" si="0"/>
        <v>3</v>
      </c>
      <c r="J66" s="1">
        <f t="shared" ca="1" si="30"/>
        <v>29849</v>
      </c>
      <c r="K66" s="1">
        <f t="shared" ca="1" si="31"/>
        <v>10</v>
      </c>
      <c r="L66" s="1" t="str">
        <f t="shared" ca="1" si="32"/>
        <v>Goa</v>
      </c>
      <c r="M66" s="1">
        <f t="shared" ca="1" si="44"/>
        <v>179094</v>
      </c>
      <c r="N66" s="1">
        <f t="shared" ca="1" si="34"/>
        <v>15099.284051338249</v>
      </c>
      <c r="O66" s="1">
        <f t="shared" ca="1" si="45"/>
        <v>36607.40943426179</v>
      </c>
      <c r="P66" s="1">
        <f t="shared" ca="1" si="36"/>
        <v>24509</v>
      </c>
      <c r="Q66" s="1">
        <f t="shared" ca="1" si="46"/>
        <v>51497.814793826627</v>
      </c>
      <c r="R66" s="1">
        <f t="shared" ca="1" si="47"/>
        <v>28879.321226554101</v>
      </c>
      <c r="S66" s="1">
        <f t="shared" ca="1" si="48"/>
        <v>244580.7306608159</v>
      </c>
      <c r="T66" s="1">
        <f t="shared" ca="1" si="49"/>
        <v>91106.098845164874</v>
      </c>
      <c r="U66" s="1">
        <f t="shared" ca="1" si="50"/>
        <v>153474.63181565102</v>
      </c>
      <c r="W66" s="10">
        <f ca="1">IF(Table1[[#This Row],[Gender]]="Man",1,0)</f>
        <v>1</v>
      </c>
      <c r="X66" s="51">
        <f ca="1">IF(Table1[[#This Row],[Gender]]="Woman",1,0)</f>
        <v>0</v>
      </c>
      <c r="Y66" s="51"/>
      <c r="Z66" s="51"/>
      <c r="AA66" s="51"/>
      <c r="AB66" s="51"/>
      <c r="AC66" s="51"/>
      <c r="AD66" s="51"/>
      <c r="AE66" s="51"/>
      <c r="AF66" s="51"/>
      <c r="AG66" s="51"/>
      <c r="AH66" s="51"/>
      <c r="AI66" s="51"/>
      <c r="AJ66" s="16"/>
      <c r="AN66" s="10">
        <f t="shared" ca="1" si="1"/>
        <v>1</v>
      </c>
      <c r="AO66" s="51">
        <f t="shared" ca="1" si="2"/>
        <v>0</v>
      </c>
      <c r="AP66" s="51">
        <f t="shared" ca="1" si="3"/>
        <v>0</v>
      </c>
      <c r="AQ66" s="51">
        <f t="shared" ca="1" si="4"/>
        <v>0</v>
      </c>
      <c r="AR66" s="51">
        <f t="shared" ca="1" si="5"/>
        <v>0</v>
      </c>
      <c r="AS66" s="51">
        <f t="shared" ca="1" si="6"/>
        <v>0</v>
      </c>
      <c r="AT66" s="51"/>
      <c r="AU66" s="51"/>
      <c r="AV66" s="51"/>
      <c r="AW66" s="51"/>
      <c r="AX66" s="51"/>
      <c r="AY66" s="16"/>
      <c r="AZ66" s="51"/>
      <c r="BA66" s="20">
        <f t="shared" ca="1" si="8"/>
        <v>0</v>
      </c>
      <c r="BB66" s="21">
        <f t="shared" ca="1" si="9"/>
        <v>0</v>
      </c>
      <c r="BC66" s="21">
        <f t="shared" ca="1" si="10"/>
        <v>0</v>
      </c>
      <c r="BD66" s="21">
        <f t="shared" ca="1" si="11"/>
        <v>0</v>
      </c>
      <c r="BE66" s="21">
        <f t="shared" ca="1" si="12"/>
        <v>0</v>
      </c>
      <c r="BF66" s="21">
        <f t="shared" ca="1" si="13"/>
        <v>0</v>
      </c>
      <c r="BG66" s="21">
        <f t="shared" ca="1" si="14"/>
        <v>0</v>
      </c>
      <c r="BH66" s="21">
        <f t="shared" ca="1" si="15"/>
        <v>0</v>
      </c>
      <c r="BI66" s="21">
        <f t="shared" ca="1" si="16"/>
        <v>1</v>
      </c>
      <c r="BJ66" s="21">
        <f t="shared" ca="1" si="17"/>
        <v>0</v>
      </c>
      <c r="BK66" s="21">
        <f t="shared" ca="1" si="18"/>
        <v>0</v>
      </c>
      <c r="BL66" s="51"/>
      <c r="BM66" s="51"/>
      <c r="BN66" s="51"/>
      <c r="BO66" s="51"/>
      <c r="BP66" s="51"/>
      <c r="BQ66" s="51"/>
      <c r="BR66" s="51"/>
      <c r="BS66" s="51"/>
      <c r="BT66" s="51"/>
      <c r="BU66" s="51"/>
      <c r="BV66" s="16"/>
      <c r="BZ66" s="10">
        <f ca="1">Table1[[#This Row],[Cars Value]]/Table1[[#This Row],[Cars Owned]]</f>
        <v>12202.469811420597</v>
      </c>
      <c r="CA66" s="16"/>
      <c r="CB66" s="51"/>
      <c r="CC66" s="10">
        <f ca="1">IF(Table1[[#This Row],[Value of Debts]]&gt;$CD$3,1,0)</f>
        <v>1</v>
      </c>
      <c r="CD66" s="51"/>
      <c r="CE66" s="16"/>
      <c r="CF66" s="51"/>
      <c r="CG66" s="39">
        <f ca="1">Table1[[#This Row],[Mortgage left]]/Table1[[#This Row],[Value of House ]]</f>
        <v>8.4309268045485886E-2</v>
      </c>
      <c r="CH66" s="51">
        <f t="shared" ca="1" si="42"/>
        <v>0</v>
      </c>
      <c r="CI66" s="51"/>
      <c r="CJ66" s="16"/>
      <c r="CL66" s="10">
        <f ca="1">IF(Table1[[#This Row],[Area]]="New Delhi",Table1[[#This Row],[Income]],0)</f>
        <v>0</v>
      </c>
      <c r="CM66" s="51">
        <f ca="1">IF(Table1[[#This Row],[Area]]="Gurgoan",Table1[[#This Row],[Income]],0)</f>
        <v>0</v>
      </c>
      <c r="CN66" s="51">
        <f ca="1">IF(Table1[[#This Row],[Area]]="Noida",Table1[[#This Row],[Income]],0)</f>
        <v>0</v>
      </c>
      <c r="CO66" s="51">
        <f ca="1">IF(Table1[[#This Row],[Area]]="Faridabad",Table1[[#This Row],[Income]],0)</f>
        <v>0</v>
      </c>
      <c r="CP66" s="51">
        <f ca="1">IF(Table1[[#This Row],[Area]]="Pune",Table1[[#This Row],[Income]],0)</f>
        <v>0</v>
      </c>
      <c r="CQ66" s="51">
        <f ca="1">IF(Table1[[#This Row],[Area]]="Mumbai",Table1[[#This Row],[Income]],0)</f>
        <v>0</v>
      </c>
      <c r="CR66" s="51">
        <f ca="1">IF(Table1[[#This Row],[Area]]="Hyderabad",Table1[[#This Row],[Income]],0)</f>
        <v>0</v>
      </c>
      <c r="CS66" s="51">
        <f ca="1">IF(Table1[[#This Row],[Area]]="Chennai",Table1[[#This Row],[Income]],0)</f>
        <v>0</v>
      </c>
      <c r="CT66" s="51">
        <f ca="1">IF(Table1[[#This Row],[Area]]="Goa",Table1[[#This Row],[Income]],0)</f>
        <v>29849</v>
      </c>
      <c r="CU66" s="51">
        <f ca="1">IF(Table1[[#This Row],[Area]]="Kochi",Table1[[#This Row],[Income]],0)</f>
        <v>0</v>
      </c>
      <c r="CV66" s="51">
        <f ca="1">IF(Table1[[#This Row],[Area]]="Kolkata",Table1[[#This Row],[Income]],0)</f>
        <v>0</v>
      </c>
      <c r="CW66" s="51"/>
      <c r="CX66" s="51"/>
      <c r="CY66" s="51"/>
      <c r="CZ66" s="51"/>
      <c r="DA66" s="51"/>
      <c r="DB66" s="51"/>
      <c r="DC66" s="51"/>
      <c r="DD66" s="51"/>
      <c r="DE66" s="51"/>
      <c r="DF66" s="51"/>
      <c r="DG66" s="16"/>
      <c r="DI66" s="10">
        <f ca="1">IF(Table1[[#This Row],[Field of Work]]="Teaching",Table1[[#This Row],[Income]],0)</f>
        <v>29849</v>
      </c>
      <c r="DJ66" s="51">
        <f ca="1">IF(Table1[[#This Row],[Field of Work]]="Health",Table1[[#This Row],[Income]],0)</f>
        <v>0</v>
      </c>
      <c r="DK66" s="51">
        <f ca="1">IF(Table1[[#This Row],[Field of Work]]="Agriculture",Table1[[#This Row],[Income]],0)</f>
        <v>0</v>
      </c>
      <c r="DL66" s="51">
        <f ca="1">IF(Table1[[#This Row],[Field of Work]]="Information Technology",Table1[[#This Row],[Income]],0)</f>
        <v>0</v>
      </c>
      <c r="DM66" s="51">
        <f ca="1">IF(Table1[[#This Row],[Field of Work]]="Construction",Table1[[#This Row],[Income]],0)</f>
        <v>0</v>
      </c>
      <c r="DN66" s="51">
        <f ca="1">IF(Table1[[#This Row],[Field of Work]]="General Work",Table1[[#This Row],[Income]],0)</f>
        <v>0</v>
      </c>
      <c r="DO66" s="51"/>
      <c r="DP66" s="51"/>
      <c r="DQ66" s="51"/>
      <c r="DR66" s="51"/>
      <c r="DS66" s="51"/>
      <c r="DT66" s="16"/>
      <c r="DW66" s="10">
        <f ca="1">IF(Table1[[#This Row],[Value of Debts]]&gt;Table1[[#This Row],[Income]],1,0)</f>
        <v>1</v>
      </c>
      <c r="DX66" s="51"/>
      <c r="DY66" s="16"/>
      <c r="EB66" s="48">
        <f t="shared" ca="1" si="43"/>
        <v>32</v>
      </c>
      <c r="EC66" s="51"/>
      <c r="ED66" s="51"/>
      <c r="EE66" s="16"/>
    </row>
    <row r="67" spans="1:135" ht="18.75">
      <c r="A67" s="1">
        <f t="shared" ca="1" si="22"/>
        <v>1</v>
      </c>
      <c r="B67" s="1" t="str">
        <f t="shared" ca="1" si="23"/>
        <v>Man</v>
      </c>
      <c r="C67" s="1">
        <f t="shared" ca="1" si="24"/>
        <v>37</v>
      </c>
      <c r="D67" s="1">
        <f t="shared" ca="1" si="25"/>
        <v>4</v>
      </c>
      <c r="E67" s="1" t="str">
        <f t="shared" ca="1" si="26"/>
        <v>Information Technology</v>
      </c>
      <c r="F67" s="1">
        <f t="shared" ca="1" si="27"/>
        <v>4</v>
      </c>
      <c r="G67" s="1" t="str">
        <f t="shared" ca="1" si="28"/>
        <v>Technical</v>
      </c>
      <c r="H67" s="1">
        <f t="shared" ca="1" si="29"/>
        <v>3</v>
      </c>
      <c r="I67" s="1">
        <f t="shared" ca="1" si="0"/>
        <v>2</v>
      </c>
      <c r="J67" s="1">
        <f t="shared" ca="1" si="30"/>
        <v>39568</v>
      </c>
      <c r="K67" s="1">
        <f t="shared" ca="1" si="31"/>
        <v>9</v>
      </c>
      <c r="L67" s="1" t="str">
        <f t="shared" ca="1" si="32"/>
        <v>Kochi</v>
      </c>
      <c r="M67" s="1">
        <f t="shared" ca="1" si="44"/>
        <v>237408</v>
      </c>
      <c r="N67" s="1">
        <f t="shared" ca="1" si="34"/>
        <v>161802.8807317602</v>
      </c>
      <c r="O67" s="1">
        <f t="shared" ca="1" si="45"/>
        <v>55575.901673455854</v>
      </c>
      <c r="P67" s="1">
        <f t="shared" ca="1" si="36"/>
        <v>36488</v>
      </c>
      <c r="Q67" s="1">
        <f t="shared" ca="1" si="46"/>
        <v>64411.682229585502</v>
      </c>
      <c r="R67" s="1">
        <f t="shared" ca="1" si="47"/>
        <v>5251.7024235839517</v>
      </c>
      <c r="S67" s="1">
        <f t="shared" ca="1" si="48"/>
        <v>298235.60409703979</v>
      </c>
      <c r="T67" s="1">
        <f t="shared" ca="1" si="49"/>
        <v>262702.56296134571</v>
      </c>
      <c r="U67" s="1">
        <f t="shared" ca="1" si="50"/>
        <v>35533.041135694075</v>
      </c>
      <c r="W67" s="10">
        <f ca="1">IF(Table1[[#This Row],[Gender]]="Man",1,0)</f>
        <v>1</v>
      </c>
      <c r="X67" s="51">
        <f ca="1">IF(Table1[[#This Row],[Gender]]="Woman",1,0)</f>
        <v>0</v>
      </c>
      <c r="Y67" s="51"/>
      <c r="Z67" s="51"/>
      <c r="AA67" s="51"/>
      <c r="AB67" s="51"/>
      <c r="AC67" s="51"/>
      <c r="AD67" s="51"/>
      <c r="AE67" s="51"/>
      <c r="AF67" s="51"/>
      <c r="AG67" s="51"/>
      <c r="AH67" s="51"/>
      <c r="AI67" s="51"/>
      <c r="AJ67" s="16"/>
      <c r="AN67" s="10">
        <f t="shared" ca="1" si="1"/>
        <v>0</v>
      </c>
      <c r="AO67" s="51">
        <f t="shared" ca="1" si="2"/>
        <v>0</v>
      </c>
      <c r="AP67" s="51">
        <f t="shared" ca="1" si="3"/>
        <v>0</v>
      </c>
      <c r="AQ67" s="51">
        <f t="shared" ca="1" si="4"/>
        <v>1</v>
      </c>
      <c r="AR67" s="51">
        <f t="shared" ca="1" si="5"/>
        <v>0</v>
      </c>
      <c r="AS67" s="51">
        <f t="shared" ca="1" si="6"/>
        <v>0</v>
      </c>
      <c r="AT67" s="51"/>
      <c r="AU67" s="51"/>
      <c r="AV67" s="51"/>
      <c r="AW67" s="51"/>
      <c r="AX67" s="51"/>
      <c r="AY67" s="16"/>
      <c r="AZ67" s="51"/>
      <c r="BA67" s="20">
        <f t="shared" ca="1" si="8"/>
        <v>0</v>
      </c>
      <c r="BB67" s="21">
        <f t="shared" ca="1" si="9"/>
        <v>0</v>
      </c>
      <c r="BC67" s="21">
        <f t="shared" ca="1" si="10"/>
        <v>0</v>
      </c>
      <c r="BD67" s="21">
        <f t="shared" ca="1" si="11"/>
        <v>0</v>
      </c>
      <c r="BE67" s="21">
        <f t="shared" ca="1" si="12"/>
        <v>0</v>
      </c>
      <c r="BF67" s="21">
        <f t="shared" ca="1" si="13"/>
        <v>0</v>
      </c>
      <c r="BG67" s="21">
        <f t="shared" ca="1" si="14"/>
        <v>0</v>
      </c>
      <c r="BH67" s="21">
        <f t="shared" ca="1" si="15"/>
        <v>0</v>
      </c>
      <c r="BI67" s="21">
        <f t="shared" ca="1" si="16"/>
        <v>0</v>
      </c>
      <c r="BJ67" s="21">
        <f t="shared" ca="1" si="17"/>
        <v>1</v>
      </c>
      <c r="BK67" s="21">
        <f t="shared" ca="1" si="18"/>
        <v>0</v>
      </c>
      <c r="BL67" s="51"/>
      <c r="BM67" s="51"/>
      <c r="BN67" s="51"/>
      <c r="BO67" s="51"/>
      <c r="BP67" s="51"/>
      <c r="BQ67" s="51"/>
      <c r="BR67" s="51"/>
      <c r="BS67" s="51"/>
      <c r="BT67" s="51"/>
      <c r="BU67" s="51"/>
      <c r="BV67" s="16"/>
      <c r="BZ67" s="10">
        <f ca="1">Table1[[#This Row],[Cars Value]]/Table1[[#This Row],[Cars Owned]]</f>
        <v>27787.950836727927</v>
      </c>
      <c r="CA67" s="16"/>
      <c r="CB67" s="51"/>
      <c r="CC67" s="10">
        <f ca="1">IF(Table1[[#This Row],[Value of Debts]]&gt;$CD$3,1,0)</f>
        <v>1</v>
      </c>
      <c r="CD67" s="51"/>
      <c r="CE67" s="16"/>
      <c r="CF67" s="51"/>
      <c r="CG67" s="39">
        <f ca="1">Table1[[#This Row],[Mortgage left]]/Table1[[#This Row],[Value of House ]]</f>
        <v>0.68153929409185965</v>
      </c>
      <c r="CH67" s="51">
        <f t="shared" ca="1" si="42"/>
        <v>1</v>
      </c>
      <c r="CI67" s="51"/>
      <c r="CJ67" s="16"/>
      <c r="CL67" s="10">
        <f ca="1">IF(Table1[[#This Row],[Area]]="New Delhi",Table1[[#This Row],[Income]],0)</f>
        <v>0</v>
      </c>
      <c r="CM67" s="51">
        <f ca="1">IF(Table1[[#This Row],[Area]]="Gurgoan",Table1[[#This Row],[Income]],0)</f>
        <v>0</v>
      </c>
      <c r="CN67" s="51">
        <f ca="1">IF(Table1[[#This Row],[Area]]="Noida",Table1[[#This Row],[Income]],0)</f>
        <v>0</v>
      </c>
      <c r="CO67" s="51">
        <f ca="1">IF(Table1[[#This Row],[Area]]="Faridabad",Table1[[#This Row],[Income]],0)</f>
        <v>0</v>
      </c>
      <c r="CP67" s="51">
        <f ca="1">IF(Table1[[#This Row],[Area]]="Pune",Table1[[#This Row],[Income]],0)</f>
        <v>0</v>
      </c>
      <c r="CQ67" s="51">
        <f ca="1">IF(Table1[[#This Row],[Area]]="Mumbai",Table1[[#This Row],[Income]],0)</f>
        <v>0</v>
      </c>
      <c r="CR67" s="51">
        <f ca="1">IF(Table1[[#This Row],[Area]]="Hyderabad",Table1[[#This Row],[Income]],0)</f>
        <v>0</v>
      </c>
      <c r="CS67" s="51">
        <f ca="1">IF(Table1[[#This Row],[Area]]="Chennai",Table1[[#This Row],[Income]],0)</f>
        <v>0</v>
      </c>
      <c r="CT67" s="51">
        <f ca="1">IF(Table1[[#This Row],[Area]]="Goa",Table1[[#This Row],[Income]],0)</f>
        <v>0</v>
      </c>
      <c r="CU67" s="51">
        <f ca="1">IF(Table1[[#This Row],[Area]]="Kochi",Table1[[#This Row],[Income]],0)</f>
        <v>39568</v>
      </c>
      <c r="CV67" s="51">
        <f ca="1">IF(Table1[[#This Row],[Area]]="Kolkata",Table1[[#This Row],[Income]],0)</f>
        <v>0</v>
      </c>
      <c r="CW67" s="51"/>
      <c r="CX67" s="51"/>
      <c r="CY67" s="51"/>
      <c r="CZ67" s="51"/>
      <c r="DA67" s="51"/>
      <c r="DB67" s="51"/>
      <c r="DC67" s="51"/>
      <c r="DD67" s="51"/>
      <c r="DE67" s="51"/>
      <c r="DF67" s="51"/>
      <c r="DG67" s="16"/>
      <c r="DI67" s="10">
        <f ca="1">IF(Table1[[#This Row],[Field of Work]]="Teaching",Table1[[#This Row],[Income]],0)</f>
        <v>0</v>
      </c>
      <c r="DJ67" s="51">
        <f ca="1">IF(Table1[[#This Row],[Field of Work]]="Health",Table1[[#This Row],[Income]],0)</f>
        <v>0</v>
      </c>
      <c r="DK67" s="51">
        <f ca="1">IF(Table1[[#This Row],[Field of Work]]="Agriculture",Table1[[#This Row],[Income]],0)</f>
        <v>0</v>
      </c>
      <c r="DL67" s="51">
        <f ca="1">IF(Table1[[#This Row],[Field of Work]]="Information Technology",Table1[[#This Row],[Income]],0)</f>
        <v>39568</v>
      </c>
      <c r="DM67" s="51">
        <f ca="1">IF(Table1[[#This Row],[Field of Work]]="Construction",Table1[[#This Row],[Income]],0)</f>
        <v>0</v>
      </c>
      <c r="DN67" s="51">
        <f ca="1">IF(Table1[[#This Row],[Field of Work]]="General Work",Table1[[#This Row],[Income]],0)</f>
        <v>0</v>
      </c>
      <c r="DO67" s="51"/>
      <c r="DP67" s="51"/>
      <c r="DQ67" s="51"/>
      <c r="DR67" s="51"/>
      <c r="DS67" s="51"/>
      <c r="DT67" s="16"/>
      <c r="DW67" s="10">
        <f ca="1">IF(Table1[[#This Row],[Value of Debts]]&gt;Table1[[#This Row],[Income]],1,0)</f>
        <v>1</v>
      </c>
      <c r="DX67" s="51"/>
      <c r="DY67" s="16"/>
      <c r="EB67" s="48">
        <f t="shared" ca="1" si="43"/>
        <v>0</v>
      </c>
      <c r="EC67" s="51"/>
      <c r="ED67" s="51"/>
      <c r="EE67" s="16"/>
    </row>
    <row r="68" spans="1:135" ht="18.75">
      <c r="A68" s="1">
        <f t="shared" ca="1" si="22"/>
        <v>1</v>
      </c>
      <c r="B68" s="1" t="str">
        <f t="shared" ca="1" si="23"/>
        <v>Man</v>
      </c>
      <c r="C68" s="1">
        <f t="shared" ca="1" si="24"/>
        <v>32</v>
      </c>
      <c r="D68" s="1">
        <f t="shared" ca="1" si="25"/>
        <v>3</v>
      </c>
      <c r="E68" s="1" t="str">
        <f t="shared" ca="1" si="26"/>
        <v>Teaching</v>
      </c>
      <c r="F68" s="1">
        <f t="shared" ca="1" si="27"/>
        <v>1</v>
      </c>
      <c r="G68" s="1" t="str">
        <f t="shared" ca="1" si="28"/>
        <v>High School</v>
      </c>
      <c r="H68" s="1">
        <f t="shared" ca="1" si="29"/>
        <v>3</v>
      </c>
      <c r="I68" s="1">
        <f t="shared" ref="I68:I131" ca="1" si="51">RANDBETWEEN(1,3)</f>
        <v>1</v>
      </c>
      <c r="J68" s="1">
        <f t="shared" ca="1" si="30"/>
        <v>34684</v>
      </c>
      <c r="K68" s="1">
        <f t="shared" ca="1" si="31"/>
        <v>1</v>
      </c>
      <c r="L68" s="1" t="str">
        <f t="shared" ca="1" si="32"/>
        <v>New Delhi</v>
      </c>
      <c r="M68" s="1">
        <f t="shared" ca="1" si="44"/>
        <v>208104</v>
      </c>
      <c r="N68" s="1">
        <f t="shared" ca="1" si="34"/>
        <v>181949.66642452995</v>
      </c>
      <c r="O68" s="1">
        <f t="shared" ca="1" si="45"/>
        <v>367.55373531198796</v>
      </c>
      <c r="P68" s="1">
        <f t="shared" ca="1" si="36"/>
        <v>13</v>
      </c>
      <c r="Q68" s="1">
        <f t="shared" ca="1" si="46"/>
        <v>15218.819857333607</v>
      </c>
      <c r="R68" s="1">
        <f t="shared" ca="1" si="47"/>
        <v>39409.712932975366</v>
      </c>
      <c r="S68" s="1">
        <f t="shared" ca="1" si="48"/>
        <v>247881.26666828734</v>
      </c>
      <c r="T68" s="1">
        <f t="shared" ca="1" si="49"/>
        <v>197181.48628186356</v>
      </c>
      <c r="U68" s="1">
        <f t="shared" ca="1" si="50"/>
        <v>50699.780386423779</v>
      </c>
      <c r="W68" s="10">
        <f ca="1">IF(Table1[[#This Row],[Gender]]="Man",1,0)</f>
        <v>1</v>
      </c>
      <c r="X68" s="51">
        <f ca="1">IF(Table1[[#This Row],[Gender]]="Woman",1,0)</f>
        <v>0</v>
      </c>
      <c r="Y68" s="51"/>
      <c r="Z68" s="51"/>
      <c r="AA68" s="51"/>
      <c r="AB68" s="51"/>
      <c r="AC68" s="51"/>
      <c r="AD68" s="51"/>
      <c r="AE68" s="51"/>
      <c r="AF68" s="51"/>
      <c r="AG68" s="51"/>
      <c r="AH68" s="51"/>
      <c r="AI68" s="51"/>
      <c r="AJ68" s="16"/>
      <c r="AN68" s="10">
        <f t="shared" ref="AN68:AN131" ca="1" si="52">IF(E68="Teaching",1,0)</f>
        <v>1</v>
      </c>
      <c r="AO68" s="51">
        <f t="shared" ref="AO68:AO131" ca="1" si="53">IF(E68="Health",1,0)</f>
        <v>0</v>
      </c>
      <c r="AP68" s="51">
        <f t="shared" ref="AP68:AP131" ca="1" si="54">IF(E68="Agriculture",1,0)</f>
        <v>0</v>
      </c>
      <c r="AQ68" s="51">
        <f t="shared" ref="AQ68:AQ131" ca="1" si="55">IF(E68="Information Technology",1,0)</f>
        <v>0</v>
      </c>
      <c r="AR68" s="51">
        <f t="shared" ref="AR68:AR131" ca="1" si="56">IF(E68="Construction",1,0)</f>
        <v>0</v>
      </c>
      <c r="AS68" s="51">
        <f t="shared" ref="AS68:AS131" ca="1" si="57">IF(E68="General Work",1,0)</f>
        <v>0</v>
      </c>
      <c r="AT68" s="51"/>
      <c r="AU68" s="51"/>
      <c r="AV68" s="51"/>
      <c r="AW68" s="51"/>
      <c r="AX68" s="51"/>
      <c r="AY68" s="16"/>
      <c r="AZ68" s="51"/>
      <c r="BA68" s="20">
        <f t="shared" ref="BA68:BA131" ca="1" si="58">IF(L68="New Delhi",1,0)</f>
        <v>1</v>
      </c>
      <c r="BB68" s="21">
        <f t="shared" ref="BB68:BB131" ca="1" si="59">IF(L68="Gurgoan",1,0)</f>
        <v>0</v>
      </c>
      <c r="BC68" s="21">
        <f t="shared" ref="BC68:BC131" ca="1" si="60">IF(L68="Noida",1,0)</f>
        <v>0</v>
      </c>
      <c r="BD68" s="21">
        <f t="shared" ref="BD68:BD131" ca="1" si="61">IF(L68="Faridabad",1,0)</f>
        <v>0</v>
      </c>
      <c r="BE68" s="21">
        <f t="shared" ref="BE68:BE131" ca="1" si="62">IF(L68="Pune",1,0)</f>
        <v>0</v>
      </c>
      <c r="BF68" s="21">
        <f t="shared" ref="BF68:BF131" ca="1" si="63">IF(L68="Mumbai",1,0)</f>
        <v>0</v>
      </c>
      <c r="BG68" s="21">
        <f t="shared" ref="BG68:BG131" ca="1" si="64">IF(L68="Hyderabad",1,0)</f>
        <v>0</v>
      </c>
      <c r="BH68" s="21">
        <f t="shared" ref="BH68:BH131" ca="1" si="65">IF(L68="Chennai",1,0)</f>
        <v>0</v>
      </c>
      <c r="BI68" s="21">
        <f t="shared" ref="BI68:BI131" ca="1" si="66">IF(L68="Goa",1,0)</f>
        <v>0</v>
      </c>
      <c r="BJ68" s="21">
        <f t="shared" ref="BJ68:BJ131" ca="1" si="67">IF(L68="Kochi",1,0)</f>
        <v>0</v>
      </c>
      <c r="BK68" s="21">
        <f t="shared" ref="BK68:BK131" ca="1" si="68">IF(L68="Kolkata",1,0)</f>
        <v>0</v>
      </c>
      <c r="BL68" s="51"/>
      <c r="BM68" s="51"/>
      <c r="BN68" s="51"/>
      <c r="BO68" s="51"/>
      <c r="BP68" s="51"/>
      <c r="BQ68" s="51"/>
      <c r="BR68" s="51"/>
      <c r="BS68" s="51"/>
      <c r="BT68" s="51"/>
      <c r="BU68" s="51"/>
      <c r="BV68" s="16"/>
      <c r="BZ68" s="10">
        <f ca="1">Table1[[#This Row],[Cars Value]]/Table1[[#This Row],[Cars Owned]]</f>
        <v>367.55373531198796</v>
      </c>
      <c r="CA68" s="16"/>
      <c r="CB68" s="51"/>
      <c r="CC68" s="10">
        <f ca="1">IF(Table1[[#This Row],[Value of Debts]]&gt;$CD$3,1,0)</f>
        <v>1</v>
      </c>
      <c r="CD68" s="51"/>
      <c r="CE68" s="16"/>
      <c r="CF68" s="51"/>
      <c r="CG68" s="39">
        <f ca="1">Table1[[#This Row],[Mortgage left]]/Table1[[#This Row],[Value of House ]]</f>
        <v>0.87432085123077863</v>
      </c>
      <c r="CH68" s="51">
        <f t="shared" ca="1" si="42"/>
        <v>1</v>
      </c>
      <c r="CI68" s="51"/>
      <c r="CJ68" s="16"/>
      <c r="CL68" s="10">
        <f ca="1">IF(Table1[[#This Row],[Area]]="New Delhi",Table1[[#This Row],[Income]],0)</f>
        <v>34684</v>
      </c>
      <c r="CM68" s="51">
        <f ca="1">IF(Table1[[#This Row],[Area]]="Gurgoan",Table1[[#This Row],[Income]],0)</f>
        <v>0</v>
      </c>
      <c r="CN68" s="51">
        <f ca="1">IF(Table1[[#This Row],[Area]]="Noida",Table1[[#This Row],[Income]],0)</f>
        <v>0</v>
      </c>
      <c r="CO68" s="51">
        <f ca="1">IF(Table1[[#This Row],[Area]]="Faridabad",Table1[[#This Row],[Income]],0)</f>
        <v>0</v>
      </c>
      <c r="CP68" s="51">
        <f ca="1">IF(Table1[[#This Row],[Area]]="Pune",Table1[[#This Row],[Income]],0)</f>
        <v>0</v>
      </c>
      <c r="CQ68" s="51">
        <f ca="1">IF(Table1[[#This Row],[Area]]="Mumbai",Table1[[#This Row],[Income]],0)</f>
        <v>0</v>
      </c>
      <c r="CR68" s="51">
        <f ca="1">IF(Table1[[#This Row],[Area]]="Hyderabad",Table1[[#This Row],[Income]],0)</f>
        <v>0</v>
      </c>
      <c r="CS68" s="51">
        <f ca="1">IF(Table1[[#This Row],[Area]]="Chennai",Table1[[#This Row],[Income]],0)</f>
        <v>0</v>
      </c>
      <c r="CT68" s="51">
        <f ca="1">IF(Table1[[#This Row],[Area]]="Goa",Table1[[#This Row],[Income]],0)</f>
        <v>0</v>
      </c>
      <c r="CU68" s="51">
        <f ca="1">IF(Table1[[#This Row],[Area]]="Kochi",Table1[[#This Row],[Income]],0)</f>
        <v>0</v>
      </c>
      <c r="CV68" s="51">
        <f ca="1">IF(Table1[[#This Row],[Area]]="Kolkata",Table1[[#This Row],[Income]],0)</f>
        <v>0</v>
      </c>
      <c r="CW68" s="51"/>
      <c r="CX68" s="51"/>
      <c r="CY68" s="51"/>
      <c r="CZ68" s="51"/>
      <c r="DA68" s="51"/>
      <c r="DB68" s="51"/>
      <c r="DC68" s="51"/>
      <c r="DD68" s="51"/>
      <c r="DE68" s="51"/>
      <c r="DF68" s="51"/>
      <c r="DG68" s="16"/>
      <c r="DI68" s="10">
        <f ca="1">IF(Table1[[#This Row],[Field of Work]]="Teaching",Table1[[#This Row],[Income]],0)</f>
        <v>34684</v>
      </c>
      <c r="DJ68" s="51">
        <f ca="1">IF(Table1[[#This Row],[Field of Work]]="Health",Table1[[#This Row],[Income]],0)</f>
        <v>0</v>
      </c>
      <c r="DK68" s="51">
        <f ca="1">IF(Table1[[#This Row],[Field of Work]]="Agriculture",Table1[[#This Row],[Income]],0)</f>
        <v>0</v>
      </c>
      <c r="DL68" s="51">
        <f ca="1">IF(Table1[[#This Row],[Field of Work]]="Information Technology",Table1[[#This Row],[Income]],0)</f>
        <v>0</v>
      </c>
      <c r="DM68" s="51">
        <f ca="1">IF(Table1[[#This Row],[Field of Work]]="Construction",Table1[[#This Row],[Income]],0)</f>
        <v>0</v>
      </c>
      <c r="DN68" s="51">
        <f ca="1">IF(Table1[[#This Row],[Field of Work]]="General Work",Table1[[#This Row],[Income]],0)</f>
        <v>0</v>
      </c>
      <c r="DO68" s="51"/>
      <c r="DP68" s="51"/>
      <c r="DQ68" s="51"/>
      <c r="DR68" s="51"/>
      <c r="DS68" s="51"/>
      <c r="DT68" s="16"/>
      <c r="DW68" s="10">
        <f ca="1">IF(Table1[[#This Row],[Value of Debts]]&gt;Table1[[#This Row],[Income]],1,0)</f>
        <v>1</v>
      </c>
      <c r="DX68" s="51"/>
      <c r="DY68" s="16"/>
      <c r="EB68" s="48">
        <f t="shared" ca="1" si="43"/>
        <v>0</v>
      </c>
      <c r="EC68" s="51"/>
      <c r="ED68" s="51"/>
      <c r="EE68" s="16"/>
    </row>
    <row r="69" spans="1:135" ht="18.75">
      <c r="A69" s="1">
        <f t="shared" ref="A69:A132" ca="1" si="69">RANDBETWEEN(1,2)</f>
        <v>2</v>
      </c>
      <c r="B69" s="1" t="str">
        <f t="shared" ref="B69:B132" ca="1" si="70">IF(A69=1,"Man","Woman")</f>
        <v>Woman</v>
      </c>
      <c r="C69" s="1">
        <f t="shared" ref="C69:C132" ca="1" si="71">RANDBETWEEN(25,45)</f>
        <v>38</v>
      </c>
      <c r="D69" s="1">
        <f t="shared" ref="D69:D132" ca="1" si="72">RANDBETWEEN(1,6)</f>
        <v>3</v>
      </c>
      <c r="E69" s="1" t="str">
        <f t="shared" ref="E69:E132" ca="1" si="73">VLOOKUP(D69,$Y$5:$Z$10,2)</f>
        <v>Teaching</v>
      </c>
      <c r="F69" s="1">
        <f t="shared" ref="F69:F132" ca="1" si="74">RANDBETWEEN(1,5)</f>
        <v>4</v>
      </c>
      <c r="G69" s="1" t="str">
        <f t="shared" ref="G69:G132" ca="1" si="75">VLOOKUP(F69,$AA$5:$AB$9,2)</f>
        <v>Technical</v>
      </c>
      <c r="H69" s="1">
        <f t="shared" ref="H69:H132" ca="1" si="76">RANDBETWEEN(0,4)</f>
        <v>1</v>
      </c>
      <c r="I69" s="1">
        <f t="shared" ca="1" si="51"/>
        <v>3</v>
      </c>
      <c r="J69" s="1">
        <f t="shared" ref="J69:J132" ca="1" si="77">RANDBETWEEN(25000,90000)</f>
        <v>32232</v>
      </c>
      <c r="K69" s="1">
        <f t="shared" ref="K69:K132" ca="1" si="78">RANDBETWEEN(1,11)</f>
        <v>8</v>
      </c>
      <c r="L69" s="1" t="str">
        <f t="shared" ref="L69:L132" ca="1" si="79">VLOOKUP(K69,$AD$5:$AE$15,2)</f>
        <v>Chennai</v>
      </c>
      <c r="M69" s="1">
        <f t="shared" ca="1" si="44"/>
        <v>193392</v>
      </c>
      <c r="N69" s="1">
        <f t="shared" ref="N69:N132" ca="1" si="80">RAND()*M69</f>
        <v>172657.25120673989</v>
      </c>
      <c r="O69" s="1">
        <f t="shared" ca="1" si="45"/>
        <v>16736.709180384576</v>
      </c>
      <c r="P69" s="1">
        <f t="shared" ref="P69:P132" ca="1" si="81">RANDBETWEEN(0,O69)</f>
        <v>14135</v>
      </c>
      <c r="Q69" s="1">
        <f t="shared" ca="1" si="46"/>
        <v>10763.351641984495</v>
      </c>
      <c r="R69" s="1">
        <f t="shared" ca="1" si="47"/>
        <v>6187.8772093126281</v>
      </c>
      <c r="S69" s="1">
        <f t="shared" ca="1" si="48"/>
        <v>216316.58638969722</v>
      </c>
      <c r="T69" s="1">
        <f t="shared" ca="1" si="49"/>
        <v>197555.60284872437</v>
      </c>
      <c r="U69" s="1">
        <f t="shared" ca="1" si="50"/>
        <v>18760.98354097284</v>
      </c>
      <c r="W69" s="10">
        <f ca="1">IF(Table1[[#This Row],[Gender]]="Man",1,0)</f>
        <v>0</v>
      </c>
      <c r="X69" s="51">
        <f ca="1">IF(Table1[[#This Row],[Gender]]="Woman",1,0)</f>
        <v>1</v>
      </c>
      <c r="Y69" s="51"/>
      <c r="Z69" s="51"/>
      <c r="AA69" s="51"/>
      <c r="AB69" s="51"/>
      <c r="AC69" s="51"/>
      <c r="AD69" s="51"/>
      <c r="AE69" s="51"/>
      <c r="AF69" s="51"/>
      <c r="AG69" s="51"/>
      <c r="AH69" s="51"/>
      <c r="AI69" s="51"/>
      <c r="AJ69" s="16"/>
      <c r="AN69" s="10">
        <f t="shared" ca="1" si="52"/>
        <v>1</v>
      </c>
      <c r="AO69" s="51">
        <f t="shared" ca="1" si="53"/>
        <v>0</v>
      </c>
      <c r="AP69" s="51">
        <f t="shared" ca="1" si="54"/>
        <v>0</v>
      </c>
      <c r="AQ69" s="51">
        <f t="shared" ca="1" si="55"/>
        <v>0</v>
      </c>
      <c r="AR69" s="51">
        <f t="shared" ca="1" si="56"/>
        <v>0</v>
      </c>
      <c r="AS69" s="51">
        <f t="shared" ca="1" si="57"/>
        <v>0</v>
      </c>
      <c r="AT69" s="51"/>
      <c r="AU69" s="51"/>
      <c r="AV69" s="51"/>
      <c r="AW69" s="51"/>
      <c r="AX69" s="51"/>
      <c r="AY69" s="16"/>
      <c r="AZ69" s="51"/>
      <c r="BA69" s="20">
        <f t="shared" ca="1" si="58"/>
        <v>0</v>
      </c>
      <c r="BB69" s="21">
        <f t="shared" ca="1" si="59"/>
        <v>0</v>
      </c>
      <c r="BC69" s="21">
        <f t="shared" ca="1" si="60"/>
        <v>0</v>
      </c>
      <c r="BD69" s="21">
        <f t="shared" ca="1" si="61"/>
        <v>0</v>
      </c>
      <c r="BE69" s="21">
        <f t="shared" ca="1" si="62"/>
        <v>0</v>
      </c>
      <c r="BF69" s="21">
        <f t="shared" ca="1" si="63"/>
        <v>0</v>
      </c>
      <c r="BG69" s="21">
        <f t="shared" ca="1" si="64"/>
        <v>0</v>
      </c>
      <c r="BH69" s="21">
        <f t="shared" ca="1" si="65"/>
        <v>1</v>
      </c>
      <c r="BI69" s="21">
        <f t="shared" ca="1" si="66"/>
        <v>0</v>
      </c>
      <c r="BJ69" s="21">
        <f t="shared" ca="1" si="67"/>
        <v>0</v>
      </c>
      <c r="BK69" s="21">
        <f t="shared" ca="1" si="68"/>
        <v>0</v>
      </c>
      <c r="BL69" s="51"/>
      <c r="BM69" s="51"/>
      <c r="BN69" s="51"/>
      <c r="BO69" s="51"/>
      <c r="BP69" s="51"/>
      <c r="BQ69" s="51"/>
      <c r="BR69" s="51"/>
      <c r="BS69" s="51"/>
      <c r="BT69" s="51"/>
      <c r="BU69" s="51"/>
      <c r="BV69" s="16"/>
      <c r="BZ69" s="10">
        <f ca="1">Table1[[#This Row],[Cars Value]]/Table1[[#This Row],[Cars Owned]]</f>
        <v>5578.903060128192</v>
      </c>
      <c r="CA69" s="16"/>
      <c r="CB69" s="51"/>
      <c r="CC69" s="10">
        <f ca="1">IF(Table1[[#This Row],[Value of Debts]]&gt;$CD$3,1,0)</f>
        <v>1</v>
      </c>
      <c r="CD69" s="51"/>
      <c r="CE69" s="16"/>
      <c r="CF69" s="51"/>
      <c r="CG69" s="39">
        <f ca="1">Table1[[#This Row],[Mortgage left]]/Table1[[#This Row],[Value of House ]]</f>
        <v>0.89278383390595217</v>
      </c>
      <c r="CH69" s="51">
        <f t="shared" ref="CH69:CH132" ca="1" si="82">IF(CG69&gt;$CI$3,1,0)</f>
        <v>1</v>
      </c>
      <c r="CI69" s="51"/>
      <c r="CJ69" s="16"/>
      <c r="CL69" s="10">
        <f ca="1">IF(Table1[[#This Row],[Area]]="New Delhi",Table1[[#This Row],[Income]],0)</f>
        <v>0</v>
      </c>
      <c r="CM69" s="51">
        <f ca="1">IF(Table1[[#This Row],[Area]]="Gurgoan",Table1[[#This Row],[Income]],0)</f>
        <v>0</v>
      </c>
      <c r="CN69" s="51">
        <f ca="1">IF(Table1[[#This Row],[Area]]="Noida",Table1[[#This Row],[Income]],0)</f>
        <v>0</v>
      </c>
      <c r="CO69" s="51">
        <f ca="1">IF(Table1[[#This Row],[Area]]="Faridabad",Table1[[#This Row],[Income]],0)</f>
        <v>0</v>
      </c>
      <c r="CP69" s="51">
        <f ca="1">IF(Table1[[#This Row],[Area]]="Pune",Table1[[#This Row],[Income]],0)</f>
        <v>0</v>
      </c>
      <c r="CQ69" s="51">
        <f ca="1">IF(Table1[[#This Row],[Area]]="Mumbai",Table1[[#This Row],[Income]],0)</f>
        <v>0</v>
      </c>
      <c r="CR69" s="51">
        <f ca="1">IF(Table1[[#This Row],[Area]]="Hyderabad",Table1[[#This Row],[Income]],0)</f>
        <v>0</v>
      </c>
      <c r="CS69" s="51">
        <f ca="1">IF(Table1[[#This Row],[Area]]="Chennai",Table1[[#This Row],[Income]],0)</f>
        <v>32232</v>
      </c>
      <c r="CT69" s="51">
        <f ca="1">IF(Table1[[#This Row],[Area]]="Goa",Table1[[#This Row],[Income]],0)</f>
        <v>0</v>
      </c>
      <c r="CU69" s="51">
        <f ca="1">IF(Table1[[#This Row],[Area]]="Kochi",Table1[[#This Row],[Income]],0)</f>
        <v>0</v>
      </c>
      <c r="CV69" s="51">
        <f ca="1">IF(Table1[[#This Row],[Area]]="Kolkata",Table1[[#This Row],[Income]],0)</f>
        <v>0</v>
      </c>
      <c r="CW69" s="51"/>
      <c r="CX69" s="51"/>
      <c r="CY69" s="51"/>
      <c r="CZ69" s="51"/>
      <c r="DA69" s="51"/>
      <c r="DB69" s="51"/>
      <c r="DC69" s="51"/>
      <c r="DD69" s="51"/>
      <c r="DE69" s="51"/>
      <c r="DF69" s="51"/>
      <c r="DG69" s="16"/>
      <c r="DI69" s="10">
        <f ca="1">IF(Table1[[#This Row],[Field of Work]]="Teaching",Table1[[#This Row],[Income]],0)</f>
        <v>32232</v>
      </c>
      <c r="DJ69" s="51">
        <f ca="1">IF(Table1[[#This Row],[Field of Work]]="Health",Table1[[#This Row],[Income]],0)</f>
        <v>0</v>
      </c>
      <c r="DK69" s="51">
        <f ca="1">IF(Table1[[#This Row],[Field of Work]]="Agriculture",Table1[[#This Row],[Income]],0)</f>
        <v>0</v>
      </c>
      <c r="DL69" s="51">
        <f ca="1">IF(Table1[[#This Row],[Field of Work]]="Information Technology",Table1[[#This Row],[Income]],0)</f>
        <v>0</v>
      </c>
      <c r="DM69" s="51">
        <f ca="1">IF(Table1[[#This Row],[Field of Work]]="Construction",Table1[[#This Row],[Income]],0)</f>
        <v>0</v>
      </c>
      <c r="DN69" s="51">
        <f ca="1">IF(Table1[[#This Row],[Field of Work]]="General Work",Table1[[#This Row],[Income]],0)</f>
        <v>0</v>
      </c>
      <c r="DO69" s="51"/>
      <c r="DP69" s="51"/>
      <c r="DQ69" s="51"/>
      <c r="DR69" s="51"/>
      <c r="DS69" s="51"/>
      <c r="DT69" s="16"/>
      <c r="DW69" s="10">
        <f ca="1">IF(Table1[[#This Row],[Value of Debts]]&gt;Table1[[#This Row],[Income]],1,0)</f>
        <v>1</v>
      </c>
      <c r="DX69" s="51"/>
      <c r="DY69" s="16"/>
      <c r="EB69" s="48">
        <f t="shared" ref="EB69:EB132" ca="1" si="83">IF(U69&gt;$EC$4,C69,0)</f>
        <v>0</v>
      </c>
      <c r="EC69" s="51"/>
      <c r="ED69" s="51"/>
      <c r="EE69" s="16"/>
    </row>
    <row r="70" spans="1:135" ht="18.75">
      <c r="A70" s="1">
        <f t="shared" ca="1" si="69"/>
        <v>2</v>
      </c>
      <c r="B70" s="1" t="str">
        <f t="shared" ca="1" si="70"/>
        <v>Woman</v>
      </c>
      <c r="C70" s="1">
        <f t="shared" ca="1" si="71"/>
        <v>38</v>
      </c>
      <c r="D70" s="1">
        <f t="shared" ca="1" si="72"/>
        <v>1</v>
      </c>
      <c r="E70" s="1" t="str">
        <f t="shared" ca="1" si="73"/>
        <v>Health</v>
      </c>
      <c r="F70" s="1">
        <f t="shared" ca="1" si="74"/>
        <v>1</v>
      </c>
      <c r="G70" s="1" t="str">
        <f t="shared" ca="1" si="75"/>
        <v>High School</v>
      </c>
      <c r="H70" s="1">
        <f t="shared" ca="1" si="76"/>
        <v>4</v>
      </c>
      <c r="I70" s="1">
        <f t="shared" ca="1" si="51"/>
        <v>3</v>
      </c>
      <c r="J70" s="1">
        <f t="shared" ca="1" si="77"/>
        <v>46137</v>
      </c>
      <c r="K70" s="1">
        <f t="shared" ca="1" si="78"/>
        <v>6</v>
      </c>
      <c r="L70" s="1" t="str">
        <f t="shared" ca="1" si="79"/>
        <v>Mumbai</v>
      </c>
      <c r="M70" s="1">
        <f t="shared" ca="1" si="44"/>
        <v>276822</v>
      </c>
      <c r="N70" s="1">
        <f t="shared" ca="1" si="80"/>
        <v>35574.831988061538</v>
      </c>
      <c r="O70" s="1">
        <f t="shared" ca="1" si="45"/>
        <v>83285.477407452767</v>
      </c>
      <c r="P70" s="1">
        <f t="shared" ca="1" si="81"/>
        <v>57671</v>
      </c>
      <c r="Q70" s="1">
        <f t="shared" ca="1" si="46"/>
        <v>47749.188281844719</v>
      </c>
      <c r="R70" s="1">
        <f t="shared" ca="1" si="47"/>
        <v>38281.442327052238</v>
      </c>
      <c r="S70" s="1">
        <f t="shared" ca="1" si="48"/>
        <v>398388.91973450501</v>
      </c>
      <c r="T70" s="1">
        <f t="shared" ca="1" si="49"/>
        <v>140995.02026990626</v>
      </c>
      <c r="U70" s="1">
        <f t="shared" ca="1" si="50"/>
        <v>257393.89946459874</v>
      </c>
      <c r="W70" s="10">
        <f ca="1">IF(Table1[[#This Row],[Gender]]="Man",1,0)</f>
        <v>0</v>
      </c>
      <c r="X70" s="51">
        <f ca="1">IF(Table1[[#This Row],[Gender]]="Woman",1,0)</f>
        <v>1</v>
      </c>
      <c r="Y70" s="51"/>
      <c r="Z70" s="51"/>
      <c r="AA70" s="51"/>
      <c r="AB70" s="51"/>
      <c r="AC70" s="51"/>
      <c r="AD70" s="51"/>
      <c r="AE70" s="51"/>
      <c r="AF70" s="51"/>
      <c r="AG70" s="51"/>
      <c r="AH70" s="51"/>
      <c r="AI70" s="51"/>
      <c r="AJ70" s="16"/>
      <c r="AN70" s="10">
        <f t="shared" ca="1" si="52"/>
        <v>0</v>
      </c>
      <c r="AO70" s="51">
        <f t="shared" ca="1" si="53"/>
        <v>1</v>
      </c>
      <c r="AP70" s="51">
        <f t="shared" ca="1" si="54"/>
        <v>0</v>
      </c>
      <c r="AQ70" s="51">
        <f t="shared" ca="1" si="55"/>
        <v>0</v>
      </c>
      <c r="AR70" s="51">
        <f t="shared" ca="1" si="56"/>
        <v>0</v>
      </c>
      <c r="AS70" s="51">
        <f t="shared" ca="1" si="57"/>
        <v>0</v>
      </c>
      <c r="AT70" s="51"/>
      <c r="AU70" s="51"/>
      <c r="AV70" s="51"/>
      <c r="AW70" s="51"/>
      <c r="AX70" s="51"/>
      <c r="AY70" s="16"/>
      <c r="AZ70" s="51"/>
      <c r="BA70" s="20">
        <f t="shared" ca="1" si="58"/>
        <v>0</v>
      </c>
      <c r="BB70" s="21">
        <f t="shared" ca="1" si="59"/>
        <v>0</v>
      </c>
      <c r="BC70" s="21">
        <f t="shared" ca="1" si="60"/>
        <v>0</v>
      </c>
      <c r="BD70" s="21">
        <f t="shared" ca="1" si="61"/>
        <v>0</v>
      </c>
      <c r="BE70" s="21">
        <f t="shared" ca="1" si="62"/>
        <v>0</v>
      </c>
      <c r="BF70" s="21">
        <f t="shared" ca="1" si="63"/>
        <v>1</v>
      </c>
      <c r="BG70" s="21">
        <f t="shared" ca="1" si="64"/>
        <v>0</v>
      </c>
      <c r="BH70" s="21">
        <f t="shared" ca="1" si="65"/>
        <v>0</v>
      </c>
      <c r="BI70" s="21">
        <f t="shared" ca="1" si="66"/>
        <v>0</v>
      </c>
      <c r="BJ70" s="21">
        <f t="shared" ca="1" si="67"/>
        <v>0</v>
      </c>
      <c r="BK70" s="21">
        <f t="shared" ca="1" si="68"/>
        <v>0</v>
      </c>
      <c r="BL70" s="51"/>
      <c r="BM70" s="51"/>
      <c r="BN70" s="51"/>
      <c r="BO70" s="51"/>
      <c r="BP70" s="51"/>
      <c r="BQ70" s="51"/>
      <c r="BR70" s="51"/>
      <c r="BS70" s="51"/>
      <c r="BT70" s="51"/>
      <c r="BU70" s="51"/>
      <c r="BV70" s="16"/>
      <c r="BZ70" s="10">
        <f ca="1">Table1[[#This Row],[Cars Value]]/Table1[[#This Row],[Cars Owned]]</f>
        <v>27761.825802484254</v>
      </c>
      <c r="CA70" s="16"/>
      <c r="CB70" s="51"/>
      <c r="CC70" s="10">
        <f ca="1">IF(Table1[[#This Row],[Value of Debts]]&gt;$CD$3,1,0)</f>
        <v>1</v>
      </c>
      <c r="CD70" s="51"/>
      <c r="CE70" s="16"/>
      <c r="CF70" s="51"/>
      <c r="CG70" s="39">
        <f ca="1">Table1[[#This Row],[Mortgage left]]/Table1[[#This Row],[Value of House ]]</f>
        <v>0.12851157779389477</v>
      </c>
      <c r="CH70" s="51">
        <f t="shared" ca="1" si="82"/>
        <v>0</v>
      </c>
      <c r="CI70" s="51"/>
      <c r="CJ70" s="16"/>
      <c r="CL70" s="10">
        <f ca="1">IF(Table1[[#This Row],[Area]]="New Delhi",Table1[[#This Row],[Income]],0)</f>
        <v>0</v>
      </c>
      <c r="CM70" s="51">
        <f ca="1">IF(Table1[[#This Row],[Area]]="Gurgoan",Table1[[#This Row],[Income]],0)</f>
        <v>0</v>
      </c>
      <c r="CN70" s="51">
        <f ca="1">IF(Table1[[#This Row],[Area]]="Noida",Table1[[#This Row],[Income]],0)</f>
        <v>0</v>
      </c>
      <c r="CO70" s="51">
        <f ca="1">IF(Table1[[#This Row],[Area]]="Faridabad",Table1[[#This Row],[Income]],0)</f>
        <v>0</v>
      </c>
      <c r="CP70" s="51">
        <f ca="1">IF(Table1[[#This Row],[Area]]="Pune",Table1[[#This Row],[Income]],0)</f>
        <v>0</v>
      </c>
      <c r="CQ70" s="51">
        <f ca="1">IF(Table1[[#This Row],[Area]]="Mumbai",Table1[[#This Row],[Income]],0)</f>
        <v>46137</v>
      </c>
      <c r="CR70" s="51">
        <f ca="1">IF(Table1[[#This Row],[Area]]="Hyderabad",Table1[[#This Row],[Income]],0)</f>
        <v>0</v>
      </c>
      <c r="CS70" s="51">
        <f ca="1">IF(Table1[[#This Row],[Area]]="Chennai",Table1[[#This Row],[Income]],0)</f>
        <v>0</v>
      </c>
      <c r="CT70" s="51">
        <f ca="1">IF(Table1[[#This Row],[Area]]="Goa",Table1[[#This Row],[Income]],0)</f>
        <v>0</v>
      </c>
      <c r="CU70" s="51">
        <f ca="1">IF(Table1[[#This Row],[Area]]="Kochi",Table1[[#This Row],[Income]],0)</f>
        <v>0</v>
      </c>
      <c r="CV70" s="51">
        <f ca="1">IF(Table1[[#This Row],[Area]]="Kolkata",Table1[[#This Row],[Income]],0)</f>
        <v>0</v>
      </c>
      <c r="CW70" s="51"/>
      <c r="CX70" s="51"/>
      <c r="CY70" s="51"/>
      <c r="CZ70" s="51"/>
      <c r="DA70" s="51"/>
      <c r="DB70" s="51"/>
      <c r="DC70" s="51"/>
      <c r="DD70" s="51"/>
      <c r="DE70" s="51"/>
      <c r="DF70" s="51"/>
      <c r="DG70" s="16"/>
      <c r="DI70" s="10">
        <f ca="1">IF(Table1[[#This Row],[Field of Work]]="Teaching",Table1[[#This Row],[Income]],0)</f>
        <v>0</v>
      </c>
      <c r="DJ70" s="51">
        <f ca="1">IF(Table1[[#This Row],[Field of Work]]="Health",Table1[[#This Row],[Income]],0)</f>
        <v>46137</v>
      </c>
      <c r="DK70" s="51">
        <f ca="1">IF(Table1[[#This Row],[Field of Work]]="Agriculture",Table1[[#This Row],[Income]],0)</f>
        <v>0</v>
      </c>
      <c r="DL70" s="51">
        <f ca="1">IF(Table1[[#This Row],[Field of Work]]="Information Technology",Table1[[#This Row],[Income]],0)</f>
        <v>0</v>
      </c>
      <c r="DM70" s="51">
        <f ca="1">IF(Table1[[#This Row],[Field of Work]]="Construction",Table1[[#This Row],[Income]],0)</f>
        <v>0</v>
      </c>
      <c r="DN70" s="51">
        <f ca="1">IF(Table1[[#This Row],[Field of Work]]="General Work",Table1[[#This Row],[Income]],0)</f>
        <v>0</v>
      </c>
      <c r="DO70" s="51"/>
      <c r="DP70" s="51"/>
      <c r="DQ70" s="51"/>
      <c r="DR70" s="51"/>
      <c r="DS70" s="51"/>
      <c r="DT70" s="16"/>
      <c r="DW70" s="10">
        <f ca="1">IF(Table1[[#This Row],[Value of Debts]]&gt;Table1[[#This Row],[Income]],1,0)</f>
        <v>1</v>
      </c>
      <c r="DX70" s="51"/>
      <c r="DY70" s="16"/>
      <c r="EB70" s="48">
        <f t="shared" ca="1" si="83"/>
        <v>38</v>
      </c>
      <c r="EC70" s="51"/>
      <c r="ED70" s="51"/>
      <c r="EE70" s="16"/>
    </row>
    <row r="71" spans="1:135" ht="18.75">
      <c r="A71" s="1">
        <f t="shared" ca="1" si="69"/>
        <v>1</v>
      </c>
      <c r="B71" s="1" t="str">
        <f t="shared" ca="1" si="70"/>
        <v>Man</v>
      </c>
      <c r="C71" s="1">
        <f t="shared" ca="1" si="71"/>
        <v>28</v>
      </c>
      <c r="D71" s="1">
        <f t="shared" ca="1" si="72"/>
        <v>5</v>
      </c>
      <c r="E71" s="1" t="str">
        <f t="shared" ca="1" si="73"/>
        <v>General Work</v>
      </c>
      <c r="F71" s="1">
        <f t="shared" ca="1" si="74"/>
        <v>5</v>
      </c>
      <c r="G71" s="1" t="str">
        <f t="shared" ca="1" si="75"/>
        <v>Other</v>
      </c>
      <c r="H71" s="1">
        <f t="shared" ca="1" si="76"/>
        <v>1</v>
      </c>
      <c r="I71" s="1">
        <f t="shared" ca="1" si="51"/>
        <v>3</v>
      </c>
      <c r="J71" s="1">
        <f t="shared" ca="1" si="77"/>
        <v>82223</v>
      </c>
      <c r="K71" s="1">
        <f t="shared" ca="1" si="78"/>
        <v>9</v>
      </c>
      <c r="L71" s="1" t="str">
        <f t="shared" ca="1" si="79"/>
        <v>Kochi</v>
      </c>
      <c r="M71" s="1">
        <f t="shared" ca="1" si="44"/>
        <v>328892</v>
      </c>
      <c r="N71" s="1">
        <f t="shared" ca="1" si="80"/>
        <v>291854.74464807042</v>
      </c>
      <c r="O71" s="1">
        <f t="shared" ca="1" si="45"/>
        <v>221424.52776614163</v>
      </c>
      <c r="P71" s="1">
        <f t="shared" ca="1" si="81"/>
        <v>29419</v>
      </c>
      <c r="Q71" s="1">
        <f t="shared" ca="1" si="46"/>
        <v>58181.270852976311</v>
      </c>
      <c r="R71" s="1">
        <f t="shared" ca="1" si="47"/>
        <v>32568.440813604735</v>
      </c>
      <c r="S71" s="1">
        <f t="shared" ca="1" si="48"/>
        <v>582884.96857974632</v>
      </c>
      <c r="T71" s="1">
        <f t="shared" ca="1" si="49"/>
        <v>379455.01550104673</v>
      </c>
      <c r="U71" s="1">
        <f t="shared" ca="1" si="50"/>
        <v>203429.95307869959</v>
      </c>
      <c r="W71" s="10">
        <f ca="1">IF(Table1[[#This Row],[Gender]]="Man",1,0)</f>
        <v>1</v>
      </c>
      <c r="X71" s="51">
        <f ca="1">IF(Table1[[#This Row],[Gender]]="Woman",1,0)</f>
        <v>0</v>
      </c>
      <c r="Y71" s="51"/>
      <c r="Z71" s="51"/>
      <c r="AA71" s="51"/>
      <c r="AB71" s="51"/>
      <c r="AC71" s="51"/>
      <c r="AD71" s="51"/>
      <c r="AE71" s="51"/>
      <c r="AF71" s="51"/>
      <c r="AG71" s="51"/>
      <c r="AH71" s="51"/>
      <c r="AI71" s="51"/>
      <c r="AJ71" s="16"/>
      <c r="AN71" s="10">
        <f t="shared" ca="1" si="52"/>
        <v>0</v>
      </c>
      <c r="AO71" s="51">
        <f t="shared" ca="1" si="53"/>
        <v>0</v>
      </c>
      <c r="AP71" s="51">
        <f t="shared" ca="1" si="54"/>
        <v>0</v>
      </c>
      <c r="AQ71" s="51">
        <f t="shared" ca="1" si="55"/>
        <v>0</v>
      </c>
      <c r="AR71" s="51">
        <f t="shared" ca="1" si="56"/>
        <v>0</v>
      </c>
      <c r="AS71" s="51">
        <f t="shared" ca="1" si="57"/>
        <v>1</v>
      </c>
      <c r="AT71" s="51"/>
      <c r="AU71" s="51"/>
      <c r="AV71" s="51"/>
      <c r="AW71" s="51"/>
      <c r="AX71" s="51"/>
      <c r="AY71" s="16"/>
      <c r="AZ71" s="51"/>
      <c r="BA71" s="20">
        <f t="shared" ca="1" si="58"/>
        <v>0</v>
      </c>
      <c r="BB71" s="21">
        <f t="shared" ca="1" si="59"/>
        <v>0</v>
      </c>
      <c r="BC71" s="21">
        <f t="shared" ca="1" si="60"/>
        <v>0</v>
      </c>
      <c r="BD71" s="21">
        <f t="shared" ca="1" si="61"/>
        <v>0</v>
      </c>
      <c r="BE71" s="21">
        <f t="shared" ca="1" si="62"/>
        <v>0</v>
      </c>
      <c r="BF71" s="21">
        <f t="shared" ca="1" si="63"/>
        <v>0</v>
      </c>
      <c r="BG71" s="21">
        <f t="shared" ca="1" si="64"/>
        <v>0</v>
      </c>
      <c r="BH71" s="21">
        <f t="shared" ca="1" si="65"/>
        <v>0</v>
      </c>
      <c r="BI71" s="21">
        <f t="shared" ca="1" si="66"/>
        <v>0</v>
      </c>
      <c r="BJ71" s="21">
        <f t="shared" ca="1" si="67"/>
        <v>1</v>
      </c>
      <c r="BK71" s="21">
        <f t="shared" ca="1" si="68"/>
        <v>0</v>
      </c>
      <c r="BL71" s="51"/>
      <c r="BM71" s="51"/>
      <c r="BN71" s="51"/>
      <c r="BO71" s="51"/>
      <c r="BP71" s="51"/>
      <c r="BQ71" s="51"/>
      <c r="BR71" s="51"/>
      <c r="BS71" s="51"/>
      <c r="BT71" s="51"/>
      <c r="BU71" s="51"/>
      <c r="BV71" s="16"/>
      <c r="BZ71" s="10">
        <f ca="1">Table1[[#This Row],[Cars Value]]/Table1[[#This Row],[Cars Owned]]</f>
        <v>73808.175922047216</v>
      </c>
      <c r="CA71" s="16"/>
      <c r="CB71" s="51"/>
      <c r="CC71" s="10">
        <f ca="1">IF(Table1[[#This Row],[Value of Debts]]&gt;$CD$3,1,0)</f>
        <v>1</v>
      </c>
      <c r="CD71" s="51"/>
      <c r="CE71" s="16"/>
      <c r="CF71" s="51"/>
      <c r="CG71" s="39">
        <f ca="1">Table1[[#This Row],[Mortgage left]]/Table1[[#This Row],[Value of House ]]</f>
        <v>0.88738778884275205</v>
      </c>
      <c r="CH71" s="51">
        <f t="shared" ca="1" si="82"/>
        <v>1</v>
      </c>
      <c r="CI71" s="51"/>
      <c r="CJ71" s="16"/>
      <c r="CL71" s="10">
        <f ca="1">IF(Table1[[#This Row],[Area]]="New Delhi",Table1[[#This Row],[Income]],0)</f>
        <v>0</v>
      </c>
      <c r="CM71" s="51">
        <f ca="1">IF(Table1[[#This Row],[Area]]="Gurgoan",Table1[[#This Row],[Income]],0)</f>
        <v>0</v>
      </c>
      <c r="CN71" s="51">
        <f ca="1">IF(Table1[[#This Row],[Area]]="Noida",Table1[[#This Row],[Income]],0)</f>
        <v>0</v>
      </c>
      <c r="CO71" s="51">
        <f ca="1">IF(Table1[[#This Row],[Area]]="Faridabad",Table1[[#This Row],[Income]],0)</f>
        <v>0</v>
      </c>
      <c r="CP71" s="51">
        <f ca="1">IF(Table1[[#This Row],[Area]]="Pune",Table1[[#This Row],[Income]],0)</f>
        <v>0</v>
      </c>
      <c r="CQ71" s="51">
        <f ca="1">IF(Table1[[#This Row],[Area]]="Mumbai",Table1[[#This Row],[Income]],0)</f>
        <v>0</v>
      </c>
      <c r="CR71" s="51">
        <f ca="1">IF(Table1[[#This Row],[Area]]="Hyderabad",Table1[[#This Row],[Income]],0)</f>
        <v>0</v>
      </c>
      <c r="CS71" s="51">
        <f ca="1">IF(Table1[[#This Row],[Area]]="Chennai",Table1[[#This Row],[Income]],0)</f>
        <v>0</v>
      </c>
      <c r="CT71" s="51">
        <f ca="1">IF(Table1[[#This Row],[Area]]="Goa",Table1[[#This Row],[Income]],0)</f>
        <v>0</v>
      </c>
      <c r="CU71" s="51">
        <f ca="1">IF(Table1[[#This Row],[Area]]="Kochi",Table1[[#This Row],[Income]],0)</f>
        <v>82223</v>
      </c>
      <c r="CV71" s="51">
        <f ca="1">IF(Table1[[#This Row],[Area]]="Kolkata",Table1[[#This Row],[Income]],0)</f>
        <v>0</v>
      </c>
      <c r="CW71" s="51"/>
      <c r="CX71" s="51"/>
      <c r="CY71" s="51"/>
      <c r="CZ71" s="51"/>
      <c r="DA71" s="51"/>
      <c r="DB71" s="51"/>
      <c r="DC71" s="51"/>
      <c r="DD71" s="51"/>
      <c r="DE71" s="51"/>
      <c r="DF71" s="51"/>
      <c r="DG71" s="16"/>
      <c r="DI71" s="10">
        <f ca="1">IF(Table1[[#This Row],[Field of Work]]="Teaching",Table1[[#This Row],[Income]],0)</f>
        <v>0</v>
      </c>
      <c r="DJ71" s="51">
        <f ca="1">IF(Table1[[#This Row],[Field of Work]]="Health",Table1[[#This Row],[Income]],0)</f>
        <v>0</v>
      </c>
      <c r="DK71" s="51">
        <f ca="1">IF(Table1[[#This Row],[Field of Work]]="Agriculture",Table1[[#This Row],[Income]],0)</f>
        <v>0</v>
      </c>
      <c r="DL71" s="51">
        <f ca="1">IF(Table1[[#This Row],[Field of Work]]="Information Technology",Table1[[#This Row],[Income]],0)</f>
        <v>0</v>
      </c>
      <c r="DM71" s="51">
        <f ca="1">IF(Table1[[#This Row],[Field of Work]]="Construction",Table1[[#This Row],[Income]],0)</f>
        <v>0</v>
      </c>
      <c r="DN71" s="51">
        <f ca="1">IF(Table1[[#This Row],[Field of Work]]="General Work",Table1[[#This Row],[Income]],0)</f>
        <v>82223</v>
      </c>
      <c r="DO71" s="51"/>
      <c r="DP71" s="51"/>
      <c r="DQ71" s="51"/>
      <c r="DR71" s="51"/>
      <c r="DS71" s="51"/>
      <c r="DT71" s="16"/>
      <c r="DW71" s="10">
        <f ca="1">IF(Table1[[#This Row],[Value of Debts]]&gt;Table1[[#This Row],[Income]],1,0)</f>
        <v>1</v>
      </c>
      <c r="DX71" s="51"/>
      <c r="DY71" s="16"/>
      <c r="EB71" s="48">
        <f t="shared" ca="1" si="83"/>
        <v>28</v>
      </c>
      <c r="EC71" s="51"/>
      <c r="ED71" s="51"/>
      <c r="EE71" s="16"/>
    </row>
    <row r="72" spans="1:135" ht="18.75">
      <c r="A72" s="1">
        <f t="shared" ca="1" si="69"/>
        <v>1</v>
      </c>
      <c r="B72" s="1" t="str">
        <f t="shared" ca="1" si="70"/>
        <v>Man</v>
      </c>
      <c r="C72" s="1">
        <f t="shared" ca="1" si="71"/>
        <v>36</v>
      </c>
      <c r="D72" s="1">
        <f t="shared" ca="1" si="72"/>
        <v>4</v>
      </c>
      <c r="E72" s="1" t="str">
        <f t="shared" ca="1" si="73"/>
        <v>Information Technology</v>
      </c>
      <c r="F72" s="1">
        <f t="shared" ca="1" si="74"/>
        <v>5</v>
      </c>
      <c r="G72" s="1" t="str">
        <f t="shared" ca="1" si="75"/>
        <v>Other</v>
      </c>
      <c r="H72" s="1">
        <f t="shared" ca="1" si="76"/>
        <v>0</v>
      </c>
      <c r="I72" s="1">
        <f t="shared" ca="1" si="51"/>
        <v>2</v>
      </c>
      <c r="J72" s="1">
        <f t="shared" ca="1" si="77"/>
        <v>67691</v>
      </c>
      <c r="K72" s="1">
        <f t="shared" ca="1" si="78"/>
        <v>8</v>
      </c>
      <c r="L72" s="1" t="str">
        <f t="shared" ca="1" si="79"/>
        <v>Chennai</v>
      </c>
      <c r="M72" s="1">
        <f t="shared" ca="1" si="44"/>
        <v>338455</v>
      </c>
      <c r="N72" s="1">
        <f t="shared" ca="1" si="80"/>
        <v>317712.2046457681</v>
      </c>
      <c r="O72" s="1">
        <f t="shared" ca="1" si="45"/>
        <v>103932.99642335667</v>
      </c>
      <c r="P72" s="1">
        <f t="shared" ca="1" si="81"/>
        <v>64839</v>
      </c>
      <c r="Q72" s="1">
        <f t="shared" ca="1" si="46"/>
        <v>108677.83132875519</v>
      </c>
      <c r="R72" s="1">
        <f t="shared" ca="1" si="47"/>
        <v>6576.5320716885799</v>
      </c>
      <c r="S72" s="1">
        <f t="shared" ca="1" si="48"/>
        <v>448964.52849504526</v>
      </c>
      <c r="T72" s="1">
        <f t="shared" ca="1" si="49"/>
        <v>491229.03597452329</v>
      </c>
      <c r="U72" s="1">
        <f t="shared" ca="1" si="50"/>
        <v>-42264.507479478023</v>
      </c>
      <c r="W72" s="10">
        <f ca="1">IF(Table1[[#This Row],[Gender]]="Man",1,0)</f>
        <v>1</v>
      </c>
      <c r="X72" s="51">
        <f ca="1">IF(Table1[[#This Row],[Gender]]="Woman",1,0)</f>
        <v>0</v>
      </c>
      <c r="Y72" s="51"/>
      <c r="Z72" s="51"/>
      <c r="AA72" s="51"/>
      <c r="AB72" s="51"/>
      <c r="AC72" s="51"/>
      <c r="AD72" s="51"/>
      <c r="AE72" s="51"/>
      <c r="AF72" s="51"/>
      <c r="AG72" s="51"/>
      <c r="AH72" s="51"/>
      <c r="AI72" s="51"/>
      <c r="AJ72" s="16"/>
      <c r="AN72" s="10">
        <f t="shared" ca="1" si="52"/>
        <v>0</v>
      </c>
      <c r="AO72" s="51">
        <f t="shared" ca="1" si="53"/>
        <v>0</v>
      </c>
      <c r="AP72" s="51">
        <f t="shared" ca="1" si="54"/>
        <v>0</v>
      </c>
      <c r="AQ72" s="51">
        <f t="shared" ca="1" si="55"/>
        <v>1</v>
      </c>
      <c r="AR72" s="51">
        <f t="shared" ca="1" si="56"/>
        <v>0</v>
      </c>
      <c r="AS72" s="51">
        <f t="shared" ca="1" si="57"/>
        <v>0</v>
      </c>
      <c r="AT72" s="51"/>
      <c r="AU72" s="51"/>
      <c r="AV72" s="51"/>
      <c r="AW72" s="51"/>
      <c r="AX72" s="51"/>
      <c r="AY72" s="16"/>
      <c r="AZ72" s="51"/>
      <c r="BA72" s="20">
        <f t="shared" ca="1" si="58"/>
        <v>0</v>
      </c>
      <c r="BB72" s="21">
        <f t="shared" ca="1" si="59"/>
        <v>0</v>
      </c>
      <c r="BC72" s="21">
        <f t="shared" ca="1" si="60"/>
        <v>0</v>
      </c>
      <c r="BD72" s="21">
        <f t="shared" ca="1" si="61"/>
        <v>0</v>
      </c>
      <c r="BE72" s="21">
        <f t="shared" ca="1" si="62"/>
        <v>0</v>
      </c>
      <c r="BF72" s="21">
        <f t="shared" ca="1" si="63"/>
        <v>0</v>
      </c>
      <c r="BG72" s="21">
        <f t="shared" ca="1" si="64"/>
        <v>0</v>
      </c>
      <c r="BH72" s="21">
        <f t="shared" ca="1" si="65"/>
        <v>1</v>
      </c>
      <c r="BI72" s="21">
        <f t="shared" ca="1" si="66"/>
        <v>0</v>
      </c>
      <c r="BJ72" s="21">
        <f t="shared" ca="1" si="67"/>
        <v>0</v>
      </c>
      <c r="BK72" s="21">
        <f t="shared" ca="1" si="68"/>
        <v>0</v>
      </c>
      <c r="BL72" s="51"/>
      <c r="BM72" s="51"/>
      <c r="BN72" s="51"/>
      <c r="BO72" s="51"/>
      <c r="BP72" s="51"/>
      <c r="BQ72" s="51"/>
      <c r="BR72" s="51"/>
      <c r="BS72" s="51"/>
      <c r="BT72" s="51"/>
      <c r="BU72" s="51"/>
      <c r="BV72" s="16"/>
      <c r="BZ72" s="10">
        <f ca="1">Table1[[#This Row],[Cars Value]]/Table1[[#This Row],[Cars Owned]]</f>
        <v>51966.498211678336</v>
      </c>
      <c r="CA72" s="16"/>
      <c r="CB72" s="51"/>
      <c r="CC72" s="10">
        <f ca="1">IF(Table1[[#This Row],[Value of Debts]]&gt;$CD$3,1,0)</f>
        <v>1</v>
      </c>
      <c r="CD72" s="51"/>
      <c r="CE72" s="16"/>
      <c r="CF72" s="51"/>
      <c r="CG72" s="39">
        <f ca="1">Table1[[#This Row],[Mortgage left]]/Table1[[#This Row],[Value of House ]]</f>
        <v>0.93871328432367107</v>
      </c>
      <c r="CH72" s="51">
        <f t="shared" ca="1" si="82"/>
        <v>1</v>
      </c>
      <c r="CI72" s="51"/>
      <c r="CJ72" s="16"/>
      <c r="CL72" s="10">
        <f ca="1">IF(Table1[[#This Row],[Area]]="New Delhi",Table1[[#This Row],[Income]],0)</f>
        <v>0</v>
      </c>
      <c r="CM72" s="51">
        <f ca="1">IF(Table1[[#This Row],[Area]]="Gurgoan",Table1[[#This Row],[Income]],0)</f>
        <v>0</v>
      </c>
      <c r="CN72" s="51">
        <f ca="1">IF(Table1[[#This Row],[Area]]="Noida",Table1[[#This Row],[Income]],0)</f>
        <v>0</v>
      </c>
      <c r="CO72" s="51">
        <f ca="1">IF(Table1[[#This Row],[Area]]="Faridabad",Table1[[#This Row],[Income]],0)</f>
        <v>0</v>
      </c>
      <c r="CP72" s="51">
        <f ca="1">IF(Table1[[#This Row],[Area]]="Pune",Table1[[#This Row],[Income]],0)</f>
        <v>0</v>
      </c>
      <c r="CQ72" s="51">
        <f ca="1">IF(Table1[[#This Row],[Area]]="Mumbai",Table1[[#This Row],[Income]],0)</f>
        <v>0</v>
      </c>
      <c r="CR72" s="51">
        <f ca="1">IF(Table1[[#This Row],[Area]]="Hyderabad",Table1[[#This Row],[Income]],0)</f>
        <v>0</v>
      </c>
      <c r="CS72" s="51">
        <f ca="1">IF(Table1[[#This Row],[Area]]="Chennai",Table1[[#This Row],[Income]],0)</f>
        <v>67691</v>
      </c>
      <c r="CT72" s="51">
        <f ca="1">IF(Table1[[#This Row],[Area]]="Goa",Table1[[#This Row],[Income]],0)</f>
        <v>0</v>
      </c>
      <c r="CU72" s="51">
        <f ca="1">IF(Table1[[#This Row],[Area]]="Kochi",Table1[[#This Row],[Income]],0)</f>
        <v>0</v>
      </c>
      <c r="CV72" s="51">
        <f ca="1">IF(Table1[[#This Row],[Area]]="Kolkata",Table1[[#This Row],[Income]],0)</f>
        <v>0</v>
      </c>
      <c r="CW72" s="51"/>
      <c r="CX72" s="51"/>
      <c r="CY72" s="51"/>
      <c r="CZ72" s="51"/>
      <c r="DA72" s="51"/>
      <c r="DB72" s="51"/>
      <c r="DC72" s="51"/>
      <c r="DD72" s="51"/>
      <c r="DE72" s="51"/>
      <c r="DF72" s="51"/>
      <c r="DG72" s="16"/>
      <c r="DI72" s="10">
        <f ca="1">IF(Table1[[#This Row],[Field of Work]]="Teaching",Table1[[#This Row],[Income]],0)</f>
        <v>0</v>
      </c>
      <c r="DJ72" s="51">
        <f ca="1">IF(Table1[[#This Row],[Field of Work]]="Health",Table1[[#This Row],[Income]],0)</f>
        <v>0</v>
      </c>
      <c r="DK72" s="51">
        <f ca="1">IF(Table1[[#This Row],[Field of Work]]="Agriculture",Table1[[#This Row],[Income]],0)</f>
        <v>0</v>
      </c>
      <c r="DL72" s="51">
        <f ca="1">IF(Table1[[#This Row],[Field of Work]]="Information Technology",Table1[[#This Row],[Income]],0)</f>
        <v>67691</v>
      </c>
      <c r="DM72" s="51">
        <f ca="1">IF(Table1[[#This Row],[Field of Work]]="Construction",Table1[[#This Row],[Income]],0)</f>
        <v>0</v>
      </c>
      <c r="DN72" s="51">
        <f ca="1">IF(Table1[[#This Row],[Field of Work]]="General Work",Table1[[#This Row],[Income]],0)</f>
        <v>0</v>
      </c>
      <c r="DO72" s="51"/>
      <c r="DP72" s="51"/>
      <c r="DQ72" s="51"/>
      <c r="DR72" s="51"/>
      <c r="DS72" s="51"/>
      <c r="DT72" s="16"/>
      <c r="DW72" s="10">
        <f ca="1">IF(Table1[[#This Row],[Value of Debts]]&gt;Table1[[#This Row],[Income]],1,0)</f>
        <v>1</v>
      </c>
      <c r="DX72" s="51"/>
      <c r="DY72" s="16"/>
      <c r="EB72" s="48">
        <f t="shared" ca="1" si="83"/>
        <v>0</v>
      </c>
      <c r="EC72" s="51"/>
      <c r="ED72" s="51"/>
      <c r="EE72" s="16"/>
    </row>
    <row r="73" spans="1:135" ht="18.75">
      <c r="A73" s="1">
        <f t="shared" ca="1" si="69"/>
        <v>2</v>
      </c>
      <c r="B73" s="1" t="str">
        <f t="shared" ca="1" si="70"/>
        <v>Woman</v>
      </c>
      <c r="C73" s="1">
        <f t="shared" ca="1" si="71"/>
        <v>45</v>
      </c>
      <c r="D73" s="1">
        <f t="shared" ca="1" si="72"/>
        <v>1</v>
      </c>
      <c r="E73" s="1" t="str">
        <f t="shared" ca="1" si="73"/>
        <v>Health</v>
      </c>
      <c r="F73" s="1">
        <f t="shared" ca="1" si="74"/>
        <v>1</v>
      </c>
      <c r="G73" s="1" t="str">
        <f t="shared" ca="1" si="75"/>
        <v>High School</v>
      </c>
      <c r="H73" s="1">
        <f t="shared" ca="1" si="76"/>
        <v>1</v>
      </c>
      <c r="I73" s="1">
        <f t="shared" ca="1" si="51"/>
        <v>1</v>
      </c>
      <c r="J73" s="1">
        <f t="shared" ca="1" si="77"/>
        <v>49471</v>
      </c>
      <c r="K73" s="1">
        <f t="shared" ca="1" si="78"/>
        <v>8</v>
      </c>
      <c r="L73" s="1" t="str">
        <f t="shared" ca="1" si="79"/>
        <v>Chennai</v>
      </c>
      <c r="M73" s="1">
        <f t="shared" ca="1" si="44"/>
        <v>247355</v>
      </c>
      <c r="N73" s="1">
        <f t="shared" ca="1" si="80"/>
        <v>20755.399190750137</v>
      </c>
      <c r="O73" s="1">
        <f t="shared" ca="1" si="45"/>
        <v>11832.868173986144</v>
      </c>
      <c r="P73" s="1">
        <f t="shared" ca="1" si="81"/>
        <v>10977</v>
      </c>
      <c r="Q73" s="1">
        <f t="shared" ca="1" si="46"/>
        <v>65112.32346145776</v>
      </c>
      <c r="R73" s="1">
        <f t="shared" ca="1" si="47"/>
        <v>18692.754086687637</v>
      </c>
      <c r="S73" s="1">
        <f t="shared" ca="1" si="48"/>
        <v>277880.62226067379</v>
      </c>
      <c r="T73" s="1">
        <f t="shared" ca="1" si="49"/>
        <v>96844.7226522079</v>
      </c>
      <c r="U73" s="1">
        <f t="shared" ca="1" si="50"/>
        <v>181035.8996084659</v>
      </c>
      <c r="W73" s="10">
        <f ca="1">IF(Table1[[#This Row],[Gender]]="Man",1,0)</f>
        <v>0</v>
      </c>
      <c r="X73" s="51">
        <f ca="1">IF(Table1[[#This Row],[Gender]]="Woman",1,0)</f>
        <v>1</v>
      </c>
      <c r="Y73" s="51"/>
      <c r="Z73" s="51"/>
      <c r="AA73" s="51"/>
      <c r="AB73" s="51"/>
      <c r="AC73" s="51"/>
      <c r="AD73" s="51"/>
      <c r="AE73" s="51"/>
      <c r="AF73" s="51"/>
      <c r="AG73" s="51"/>
      <c r="AH73" s="51"/>
      <c r="AI73" s="51"/>
      <c r="AJ73" s="16"/>
      <c r="AN73" s="10">
        <f t="shared" ca="1" si="52"/>
        <v>0</v>
      </c>
      <c r="AO73" s="51">
        <f t="shared" ca="1" si="53"/>
        <v>1</v>
      </c>
      <c r="AP73" s="51">
        <f t="shared" ca="1" si="54"/>
        <v>0</v>
      </c>
      <c r="AQ73" s="51">
        <f t="shared" ca="1" si="55"/>
        <v>0</v>
      </c>
      <c r="AR73" s="51">
        <f t="shared" ca="1" si="56"/>
        <v>0</v>
      </c>
      <c r="AS73" s="51">
        <f t="shared" ca="1" si="57"/>
        <v>0</v>
      </c>
      <c r="AT73" s="51"/>
      <c r="AU73" s="51"/>
      <c r="AV73" s="51"/>
      <c r="AW73" s="51"/>
      <c r="AX73" s="51"/>
      <c r="AY73" s="16"/>
      <c r="AZ73" s="51"/>
      <c r="BA73" s="20">
        <f t="shared" ca="1" si="58"/>
        <v>0</v>
      </c>
      <c r="BB73" s="21">
        <f t="shared" ca="1" si="59"/>
        <v>0</v>
      </c>
      <c r="BC73" s="21">
        <f t="shared" ca="1" si="60"/>
        <v>0</v>
      </c>
      <c r="BD73" s="21">
        <f t="shared" ca="1" si="61"/>
        <v>0</v>
      </c>
      <c r="BE73" s="21">
        <f t="shared" ca="1" si="62"/>
        <v>0</v>
      </c>
      <c r="BF73" s="21">
        <f t="shared" ca="1" si="63"/>
        <v>0</v>
      </c>
      <c r="BG73" s="21">
        <f t="shared" ca="1" si="64"/>
        <v>0</v>
      </c>
      <c r="BH73" s="21">
        <f t="shared" ca="1" si="65"/>
        <v>1</v>
      </c>
      <c r="BI73" s="21">
        <f t="shared" ca="1" si="66"/>
        <v>0</v>
      </c>
      <c r="BJ73" s="21">
        <f t="shared" ca="1" si="67"/>
        <v>0</v>
      </c>
      <c r="BK73" s="21">
        <f t="shared" ca="1" si="68"/>
        <v>0</v>
      </c>
      <c r="BL73" s="51"/>
      <c r="BM73" s="51"/>
      <c r="BN73" s="51"/>
      <c r="BO73" s="51"/>
      <c r="BP73" s="51"/>
      <c r="BQ73" s="51"/>
      <c r="BR73" s="51"/>
      <c r="BS73" s="51"/>
      <c r="BT73" s="51"/>
      <c r="BU73" s="51"/>
      <c r="BV73" s="16"/>
      <c r="BZ73" s="10">
        <f ca="1">Table1[[#This Row],[Cars Value]]/Table1[[#This Row],[Cars Owned]]</f>
        <v>11832.868173986144</v>
      </c>
      <c r="CA73" s="16"/>
      <c r="CB73" s="51"/>
      <c r="CC73" s="10">
        <f ca="1">IF(Table1[[#This Row],[Value of Debts]]&gt;$CD$3,1,0)</f>
        <v>1</v>
      </c>
      <c r="CD73" s="51"/>
      <c r="CE73" s="16"/>
      <c r="CF73" s="51"/>
      <c r="CG73" s="39">
        <f ca="1">Table1[[#This Row],[Mortgage left]]/Table1[[#This Row],[Value of House ]]</f>
        <v>8.3909357768187975E-2</v>
      </c>
      <c r="CH73" s="51">
        <f t="shared" ca="1" si="82"/>
        <v>0</v>
      </c>
      <c r="CI73" s="51"/>
      <c r="CJ73" s="16"/>
      <c r="CL73" s="10">
        <f ca="1">IF(Table1[[#This Row],[Area]]="New Delhi",Table1[[#This Row],[Income]],0)</f>
        <v>0</v>
      </c>
      <c r="CM73" s="51">
        <f ca="1">IF(Table1[[#This Row],[Area]]="Gurgoan",Table1[[#This Row],[Income]],0)</f>
        <v>0</v>
      </c>
      <c r="CN73" s="51">
        <f ca="1">IF(Table1[[#This Row],[Area]]="Noida",Table1[[#This Row],[Income]],0)</f>
        <v>0</v>
      </c>
      <c r="CO73" s="51">
        <f ca="1">IF(Table1[[#This Row],[Area]]="Faridabad",Table1[[#This Row],[Income]],0)</f>
        <v>0</v>
      </c>
      <c r="CP73" s="51">
        <f ca="1">IF(Table1[[#This Row],[Area]]="Pune",Table1[[#This Row],[Income]],0)</f>
        <v>0</v>
      </c>
      <c r="CQ73" s="51">
        <f ca="1">IF(Table1[[#This Row],[Area]]="Mumbai",Table1[[#This Row],[Income]],0)</f>
        <v>0</v>
      </c>
      <c r="CR73" s="51">
        <f ca="1">IF(Table1[[#This Row],[Area]]="Hyderabad",Table1[[#This Row],[Income]],0)</f>
        <v>0</v>
      </c>
      <c r="CS73" s="51">
        <f ca="1">IF(Table1[[#This Row],[Area]]="Chennai",Table1[[#This Row],[Income]],0)</f>
        <v>49471</v>
      </c>
      <c r="CT73" s="51">
        <f ca="1">IF(Table1[[#This Row],[Area]]="Goa",Table1[[#This Row],[Income]],0)</f>
        <v>0</v>
      </c>
      <c r="CU73" s="51">
        <f ca="1">IF(Table1[[#This Row],[Area]]="Kochi",Table1[[#This Row],[Income]],0)</f>
        <v>0</v>
      </c>
      <c r="CV73" s="51">
        <f ca="1">IF(Table1[[#This Row],[Area]]="Kolkata",Table1[[#This Row],[Income]],0)</f>
        <v>0</v>
      </c>
      <c r="CW73" s="51"/>
      <c r="CX73" s="51"/>
      <c r="CY73" s="51"/>
      <c r="CZ73" s="51"/>
      <c r="DA73" s="51"/>
      <c r="DB73" s="51"/>
      <c r="DC73" s="51"/>
      <c r="DD73" s="51"/>
      <c r="DE73" s="51"/>
      <c r="DF73" s="51"/>
      <c r="DG73" s="16"/>
      <c r="DI73" s="10">
        <f ca="1">IF(Table1[[#This Row],[Field of Work]]="Teaching",Table1[[#This Row],[Income]],0)</f>
        <v>0</v>
      </c>
      <c r="DJ73" s="51">
        <f ca="1">IF(Table1[[#This Row],[Field of Work]]="Health",Table1[[#This Row],[Income]],0)</f>
        <v>49471</v>
      </c>
      <c r="DK73" s="51">
        <f ca="1">IF(Table1[[#This Row],[Field of Work]]="Agriculture",Table1[[#This Row],[Income]],0)</f>
        <v>0</v>
      </c>
      <c r="DL73" s="51">
        <f ca="1">IF(Table1[[#This Row],[Field of Work]]="Information Technology",Table1[[#This Row],[Income]],0)</f>
        <v>0</v>
      </c>
      <c r="DM73" s="51">
        <f ca="1">IF(Table1[[#This Row],[Field of Work]]="Construction",Table1[[#This Row],[Income]],0)</f>
        <v>0</v>
      </c>
      <c r="DN73" s="51">
        <f ca="1">IF(Table1[[#This Row],[Field of Work]]="General Work",Table1[[#This Row],[Income]],0)</f>
        <v>0</v>
      </c>
      <c r="DO73" s="51"/>
      <c r="DP73" s="51"/>
      <c r="DQ73" s="51"/>
      <c r="DR73" s="51"/>
      <c r="DS73" s="51"/>
      <c r="DT73" s="16"/>
      <c r="DW73" s="10">
        <f ca="1">IF(Table1[[#This Row],[Value of Debts]]&gt;Table1[[#This Row],[Income]],1,0)</f>
        <v>1</v>
      </c>
      <c r="DX73" s="51"/>
      <c r="DY73" s="16"/>
      <c r="EB73" s="48">
        <f t="shared" ca="1" si="83"/>
        <v>45</v>
      </c>
      <c r="EC73" s="51"/>
      <c r="ED73" s="51"/>
      <c r="EE73" s="16"/>
    </row>
    <row r="74" spans="1:135" ht="18.75">
      <c r="A74" s="1">
        <f t="shared" ca="1" si="69"/>
        <v>2</v>
      </c>
      <c r="B74" s="1" t="str">
        <f t="shared" ca="1" si="70"/>
        <v>Woman</v>
      </c>
      <c r="C74" s="1">
        <f t="shared" ca="1" si="71"/>
        <v>32</v>
      </c>
      <c r="D74" s="1">
        <f t="shared" ca="1" si="72"/>
        <v>5</v>
      </c>
      <c r="E74" s="1" t="str">
        <f t="shared" ca="1" si="73"/>
        <v>General Work</v>
      </c>
      <c r="F74" s="1">
        <f t="shared" ca="1" si="74"/>
        <v>4</v>
      </c>
      <c r="G74" s="1" t="str">
        <f t="shared" ca="1" si="75"/>
        <v>Technical</v>
      </c>
      <c r="H74" s="1">
        <f t="shared" ca="1" si="76"/>
        <v>0</v>
      </c>
      <c r="I74" s="1">
        <f t="shared" ca="1" si="51"/>
        <v>1</v>
      </c>
      <c r="J74" s="1">
        <f t="shared" ca="1" si="77"/>
        <v>28808</v>
      </c>
      <c r="K74" s="1">
        <f t="shared" ca="1" si="78"/>
        <v>1</v>
      </c>
      <c r="L74" s="1" t="str">
        <f t="shared" ca="1" si="79"/>
        <v>New Delhi</v>
      </c>
      <c r="M74" s="1">
        <f t="shared" ca="1" si="44"/>
        <v>172848</v>
      </c>
      <c r="N74" s="1">
        <f t="shared" ca="1" si="80"/>
        <v>134415.88258104687</v>
      </c>
      <c r="O74" s="1">
        <f t="shared" ca="1" si="45"/>
        <v>26882.467205812034</v>
      </c>
      <c r="P74" s="1">
        <f t="shared" ca="1" si="81"/>
        <v>14870</v>
      </c>
      <c r="Q74" s="1">
        <f t="shared" ca="1" si="46"/>
        <v>12970.147218428754</v>
      </c>
      <c r="R74" s="1">
        <f t="shared" ca="1" si="47"/>
        <v>3280.8416220085846</v>
      </c>
      <c r="S74" s="1">
        <f t="shared" ca="1" si="48"/>
        <v>203011.30882782064</v>
      </c>
      <c r="T74" s="1">
        <f t="shared" ca="1" si="49"/>
        <v>162256.02979947563</v>
      </c>
      <c r="U74" s="1">
        <f t="shared" ca="1" si="50"/>
        <v>40755.279028345016</v>
      </c>
      <c r="W74" s="10">
        <f ca="1">IF(Table1[[#This Row],[Gender]]="Man",1,0)</f>
        <v>0</v>
      </c>
      <c r="X74" s="51">
        <f ca="1">IF(Table1[[#This Row],[Gender]]="Woman",1,0)</f>
        <v>1</v>
      </c>
      <c r="Y74" s="51"/>
      <c r="Z74" s="51"/>
      <c r="AA74" s="51"/>
      <c r="AB74" s="51"/>
      <c r="AC74" s="51"/>
      <c r="AD74" s="51"/>
      <c r="AE74" s="51"/>
      <c r="AF74" s="51"/>
      <c r="AG74" s="51"/>
      <c r="AH74" s="51"/>
      <c r="AI74" s="51"/>
      <c r="AJ74" s="16"/>
      <c r="AN74" s="10">
        <f t="shared" ca="1" si="52"/>
        <v>0</v>
      </c>
      <c r="AO74" s="51">
        <f t="shared" ca="1" si="53"/>
        <v>0</v>
      </c>
      <c r="AP74" s="51">
        <f t="shared" ca="1" si="54"/>
        <v>0</v>
      </c>
      <c r="AQ74" s="51">
        <f t="shared" ca="1" si="55"/>
        <v>0</v>
      </c>
      <c r="AR74" s="51">
        <f t="shared" ca="1" si="56"/>
        <v>0</v>
      </c>
      <c r="AS74" s="51">
        <f t="shared" ca="1" si="57"/>
        <v>1</v>
      </c>
      <c r="AT74" s="51"/>
      <c r="AU74" s="51"/>
      <c r="AV74" s="51"/>
      <c r="AW74" s="51"/>
      <c r="AX74" s="51"/>
      <c r="AY74" s="16"/>
      <c r="AZ74" s="51"/>
      <c r="BA74" s="20">
        <f t="shared" ca="1" si="58"/>
        <v>1</v>
      </c>
      <c r="BB74" s="21">
        <f t="shared" ca="1" si="59"/>
        <v>0</v>
      </c>
      <c r="BC74" s="21">
        <f t="shared" ca="1" si="60"/>
        <v>0</v>
      </c>
      <c r="BD74" s="21">
        <f t="shared" ca="1" si="61"/>
        <v>0</v>
      </c>
      <c r="BE74" s="21">
        <f t="shared" ca="1" si="62"/>
        <v>0</v>
      </c>
      <c r="BF74" s="21">
        <f t="shared" ca="1" si="63"/>
        <v>0</v>
      </c>
      <c r="BG74" s="21">
        <f t="shared" ca="1" si="64"/>
        <v>0</v>
      </c>
      <c r="BH74" s="21">
        <f t="shared" ca="1" si="65"/>
        <v>0</v>
      </c>
      <c r="BI74" s="21">
        <f t="shared" ca="1" si="66"/>
        <v>0</v>
      </c>
      <c r="BJ74" s="21">
        <f t="shared" ca="1" si="67"/>
        <v>0</v>
      </c>
      <c r="BK74" s="21">
        <f t="shared" ca="1" si="68"/>
        <v>0</v>
      </c>
      <c r="BL74" s="51"/>
      <c r="BM74" s="51"/>
      <c r="BN74" s="51"/>
      <c r="BO74" s="51"/>
      <c r="BP74" s="51"/>
      <c r="BQ74" s="51"/>
      <c r="BR74" s="51"/>
      <c r="BS74" s="51"/>
      <c r="BT74" s="51"/>
      <c r="BU74" s="51"/>
      <c r="BV74" s="16"/>
      <c r="BZ74" s="10">
        <f ca="1">Table1[[#This Row],[Cars Value]]/Table1[[#This Row],[Cars Owned]]</f>
        <v>26882.467205812034</v>
      </c>
      <c r="CA74" s="16"/>
      <c r="CB74" s="51"/>
      <c r="CC74" s="10">
        <f ca="1">IF(Table1[[#This Row],[Value of Debts]]&gt;$CD$3,1,0)</f>
        <v>1</v>
      </c>
      <c r="CD74" s="51"/>
      <c r="CE74" s="16"/>
      <c r="CF74" s="51"/>
      <c r="CG74" s="39">
        <f ca="1">Table1[[#This Row],[Mortgage left]]/Table1[[#This Row],[Value of House ]]</f>
        <v>0.77765367595255297</v>
      </c>
      <c r="CH74" s="51">
        <f t="shared" ca="1" si="82"/>
        <v>1</v>
      </c>
      <c r="CI74" s="51"/>
      <c r="CJ74" s="16"/>
      <c r="CL74" s="10">
        <f ca="1">IF(Table1[[#This Row],[Area]]="New Delhi",Table1[[#This Row],[Income]],0)</f>
        <v>28808</v>
      </c>
      <c r="CM74" s="51">
        <f ca="1">IF(Table1[[#This Row],[Area]]="Gurgoan",Table1[[#This Row],[Income]],0)</f>
        <v>0</v>
      </c>
      <c r="CN74" s="51">
        <f ca="1">IF(Table1[[#This Row],[Area]]="Noida",Table1[[#This Row],[Income]],0)</f>
        <v>0</v>
      </c>
      <c r="CO74" s="51">
        <f ca="1">IF(Table1[[#This Row],[Area]]="Faridabad",Table1[[#This Row],[Income]],0)</f>
        <v>0</v>
      </c>
      <c r="CP74" s="51">
        <f ca="1">IF(Table1[[#This Row],[Area]]="Pune",Table1[[#This Row],[Income]],0)</f>
        <v>0</v>
      </c>
      <c r="CQ74" s="51">
        <f ca="1">IF(Table1[[#This Row],[Area]]="Mumbai",Table1[[#This Row],[Income]],0)</f>
        <v>0</v>
      </c>
      <c r="CR74" s="51">
        <f ca="1">IF(Table1[[#This Row],[Area]]="Hyderabad",Table1[[#This Row],[Income]],0)</f>
        <v>0</v>
      </c>
      <c r="CS74" s="51">
        <f ca="1">IF(Table1[[#This Row],[Area]]="Chennai",Table1[[#This Row],[Income]],0)</f>
        <v>0</v>
      </c>
      <c r="CT74" s="51">
        <f ca="1">IF(Table1[[#This Row],[Area]]="Goa",Table1[[#This Row],[Income]],0)</f>
        <v>0</v>
      </c>
      <c r="CU74" s="51">
        <f ca="1">IF(Table1[[#This Row],[Area]]="Kochi",Table1[[#This Row],[Income]],0)</f>
        <v>0</v>
      </c>
      <c r="CV74" s="51">
        <f ca="1">IF(Table1[[#This Row],[Area]]="Kolkata",Table1[[#This Row],[Income]],0)</f>
        <v>0</v>
      </c>
      <c r="CW74" s="51"/>
      <c r="CX74" s="51"/>
      <c r="CY74" s="51"/>
      <c r="CZ74" s="51"/>
      <c r="DA74" s="51"/>
      <c r="DB74" s="51"/>
      <c r="DC74" s="51"/>
      <c r="DD74" s="51"/>
      <c r="DE74" s="51"/>
      <c r="DF74" s="51"/>
      <c r="DG74" s="16"/>
      <c r="DI74" s="10">
        <f ca="1">IF(Table1[[#This Row],[Field of Work]]="Teaching",Table1[[#This Row],[Income]],0)</f>
        <v>0</v>
      </c>
      <c r="DJ74" s="51">
        <f ca="1">IF(Table1[[#This Row],[Field of Work]]="Health",Table1[[#This Row],[Income]],0)</f>
        <v>0</v>
      </c>
      <c r="DK74" s="51">
        <f ca="1">IF(Table1[[#This Row],[Field of Work]]="Agriculture",Table1[[#This Row],[Income]],0)</f>
        <v>0</v>
      </c>
      <c r="DL74" s="51">
        <f ca="1">IF(Table1[[#This Row],[Field of Work]]="Information Technology",Table1[[#This Row],[Income]],0)</f>
        <v>0</v>
      </c>
      <c r="DM74" s="51">
        <f ca="1">IF(Table1[[#This Row],[Field of Work]]="Construction",Table1[[#This Row],[Income]],0)</f>
        <v>0</v>
      </c>
      <c r="DN74" s="51">
        <f ca="1">IF(Table1[[#This Row],[Field of Work]]="General Work",Table1[[#This Row],[Income]],0)</f>
        <v>28808</v>
      </c>
      <c r="DO74" s="51"/>
      <c r="DP74" s="51"/>
      <c r="DQ74" s="51"/>
      <c r="DR74" s="51"/>
      <c r="DS74" s="51"/>
      <c r="DT74" s="16"/>
      <c r="DW74" s="10">
        <f ca="1">IF(Table1[[#This Row],[Value of Debts]]&gt;Table1[[#This Row],[Income]],1,0)</f>
        <v>1</v>
      </c>
      <c r="DX74" s="51"/>
      <c r="DY74" s="16"/>
      <c r="EB74" s="48">
        <f t="shared" ca="1" si="83"/>
        <v>0</v>
      </c>
      <c r="EC74" s="51"/>
      <c r="ED74" s="51"/>
      <c r="EE74" s="16"/>
    </row>
    <row r="75" spans="1:135" ht="18.75">
      <c r="A75" s="1">
        <f t="shared" ca="1" si="69"/>
        <v>2</v>
      </c>
      <c r="B75" s="1" t="str">
        <f t="shared" ca="1" si="70"/>
        <v>Woman</v>
      </c>
      <c r="C75" s="1">
        <f t="shared" ca="1" si="71"/>
        <v>34</v>
      </c>
      <c r="D75" s="1">
        <f t="shared" ca="1" si="72"/>
        <v>6</v>
      </c>
      <c r="E75" s="1" t="str">
        <f t="shared" ca="1" si="73"/>
        <v>Agriculture</v>
      </c>
      <c r="F75" s="1">
        <f t="shared" ca="1" si="74"/>
        <v>2</v>
      </c>
      <c r="G75" s="1" t="str">
        <f t="shared" ca="1" si="75"/>
        <v>College</v>
      </c>
      <c r="H75" s="1">
        <f t="shared" ca="1" si="76"/>
        <v>0</v>
      </c>
      <c r="I75" s="1">
        <f t="shared" ca="1" si="51"/>
        <v>1</v>
      </c>
      <c r="J75" s="1">
        <f t="shared" ca="1" si="77"/>
        <v>48645</v>
      </c>
      <c r="K75" s="1">
        <f t="shared" ca="1" si="78"/>
        <v>10</v>
      </c>
      <c r="L75" s="1" t="str">
        <f t="shared" ca="1" si="79"/>
        <v>Goa</v>
      </c>
      <c r="M75" s="1">
        <f t="shared" ca="1" si="44"/>
        <v>194580</v>
      </c>
      <c r="N75" s="1">
        <f t="shared" ca="1" si="80"/>
        <v>66123.670563590727</v>
      </c>
      <c r="O75" s="1">
        <f t="shared" ca="1" si="45"/>
        <v>15638.925972289733</v>
      </c>
      <c r="P75" s="1">
        <f t="shared" ca="1" si="81"/>
        <v>2706</v>
      </c>
      <c r="Q75" s="1">
        <f t="shared" ca="1" si="46"/>
        <v>55848.097329727352</v>
      </c>
      <c r="R75" s="1">
        <f t="shared" ca="1" si="47"/>
        <v>20073.872347263074</v>
      </c>
      <c r="S75" s="1">
        <f t="shared" ca="1" si="48"/>
        <v>230292.79831955279</v>
      </c>
      <c r="T75" s="1">
        <f t="shared" ca="1" si="49"/>
        <v>124677.76789331809</v>
      </c>
      <c r="U75" s="1">
        <f t="shared" ca="1" si="50"/>
        <v>105615.03042623471</v>
      </c>
      <c r="W75" s="10">
        <f ca="1">IF(Table1[[#This Row],[Gender]]="Man",1,0)</f>
        <v>0</v>
      </c>
      <c r="X75" s="51">
        <f ca="1">IF(Table1[[#This Row],[Gender]]="Woman",1,0)</f>
        <v>1</v>
      </c>
      <c r="Y75" s="51"/>
      <c r="Z75" s="51"/>
      <c r="AA75" s="51"/>
      <c r="AB75" s="51"/>
      <c r="AC75" s="51"/>
      <c r="AD75" s="51"/>
      <c r="AE75" s="51"/>
      <c r="AF75" s="51"/>
      <c r="AG75" s="51"/>
      <c r="AH75" s="51"/>
      <c r="AI75" s="51"/>
      <c r="AJ75" s="16"/>
      <c r="AN75" s="10">
        <f t="shared" ca="1" si="52"/>
        <v>0</v>
      </c>
      <c r="AO75" s="51">
        <f t="shared" ca="1" si="53"/>
        <v>0</v>
      </c>
      <c r="AP75" s="51">
        <f t="shared" ca="1" si="54"/>
        <v>1</v>
      </c>
      <c r="AQ75" s="51">
        <f t="shared" ca="1" si="55"/>
        <v>0</v>
      </c>
      <c r="AR75" s="51">
        <f t="shared" ca="1" si="56"/>
        <v>0</v>
      </c>
      <c r="AS75" s="51">
        <f t="shared" ca="1" si="57"/>
        <v>0</v>
      </c>
      <c r="AT75" s="51"/>
      <c r="AU75" s="51"/>
      <c r="AV75" s="51"/>
      <c r="AW75" s="51"/>
      <c r="AX75" s="51"/>
      <c r="AY75" s="16"/>
      <c r="AZ75" s="51"/>
      <c r="BA75" s="20">
        <f t="shared" ca="1" si="58"/>
        <v>0</v>
      </c>
      <c r="BB75" s="21">
        <f t="shared" ca="1" si="59"/>
        <v>0</v>
      </c>
      <c r="BC75" s="21">
        <f t="shared" ca="1" si="60"/>
        <v>0</v>
      </c>
      <c r="BD75" s="21">
        <f t="shared" ca="1" si="61"/>
        <v>0</v>
      </c>
      <c r="BE75" s="21">
        <f t="shared" ca="1" si="62"/>
        <v>0</v>
      </c>
      <c r="BF75" s="21">
        <f t="shared" ca="1" si="63"/>
        <v>0</v>
      </c>
      <c r="BG75" s="21">
        <f t="shared" ca="1" si="64"/>
        <v>0</v>
      </c>
      <c r="BH75" s="21">
        <f t="shared" ca="1" si="65"/>
        <v>0</v>
      </c>
      <c r="BI75" s="21">
        <f t="shared" ca="1" si="66"/>
        <v>1</v>
      </c>
      <c r="BJ75" s="21">
        <f t="shared" ca="1" si="67"/>
        <v>0</v>
      </c>
      <c r="BK75" s="21">
        <f t="shared" ca="1" si="68"/>
        <v>0</v>
      </c>
      <c r="BL75" s="51"/>
      <c r="BM75" s="51"/>
      <c r="BN75" s="51"/>
      <c r="BO75" s="51"/>
      <c r="BP75" s="51"/>
      <c r="BQ75" s="51"/>
      <c r="BR75" s="51"/>
      <c r="BS75" s="51"/>
      <c r="BT75" s="51"/>
      <c r="BU75" s="51"/>
      <c r="BV75" s="16"/>
      <c r="BZ75" s="10">
        <f ca="1">Table1[[#This Row],[Cars Value]]/Table1[[#This Row],[Cars Owned]]</f>
        <v>15638.925972289733</v>
      </c>
      <c r="CA75" s="16"/>
      <c r="CB75" s="51"/>
      <c r="CC75" s="10">
        <f ca="1">IF(Table1[[#This Row],[Value of Debts]]&gt;$CD$3,1,0)</f>
        <v>1</v>
      </c>
      <c r="CD75" s="51"/>
      <c r="CE75" s="16"/>
      <c r="CF75" s="51"/>
      <c r="CG75" s="39">
        <f ca="1">Table1[[#This Row],[Mortgage left]]/Table1[[#This Row],[Value of House ]]</f>
        <v>0.33982768302801281</v>
      </c>
      <c r="CH75" s="51">
        <f t="shared" ca="1" si="82"/>
        <v>1</v>
      </c>
      <c r="CI75" s="51"/>
      <c r="CJ75" s="16"/>
      <c r="CL75" s="10">
        <f ca="1">IF(Table1[[#This Row],[Area]]="New Delhi",Table1[[#This Row],[Income]],0)</f>
        <v>0</v>
      </c>
      <c r="CM75" s="51">
        <f ca="1">IF(Table1[[#This Row],[Area]]="Gurgoan",Table1[[#This Row],[Income]],0)</f>
        <v>0</v>
      </c>
      <c r="CN75" s="51">
        <f ca="1">IF(Table1[[#This Row],[Area]]="Noida",Table1[[#This Row],[Income]],0)</f>
        <v>0</v>
      </c>
      <c r="CO75" s="51">
        <f ca="1">IF(Table1[[#This Row],[Area]]="Faridabad",Table1[[#This Row],[Income]],0)</f>
        <v>0</v>
      </c>
      <c r="CP75" s="51">
        <f ca="1">IF(Table1[[#This Row],[Area]]="Pune",Table1[[#This Row],[Income]],0)</f>
        <v>0</v>
      </c>
      <c r="CQ75" s="51">
        <f ca="1">IF(Table1[[#This Row],[Area]]="Mumbai",Table1[[#This Row],[Income]],0)</f>
        <v>0</v>
      </c>
      <c r="CR75" s="51">
        <f ca="1">IF(Table1[[#This Row],[Area]]="Hyderabad",Table1[[#This Row],[Income]],0)</f>
        <v>0</v>
      </c>
      <c r="CS75" s="51">
        <f ca="1">IF(Table1[[#This Row],[Area]]="Chennai",Table1[[#This Row],[Income]],0)</f>
        <v>0</v>
      </c>
      <c r="CT75" s="51">
        <f ca="1">IF(Table1[[#This Row],[Area]]="Goa",Table1[[#This Row],[Income]],0)</f>
        <v>48645</v>
      </c>
      <c r="CU75" s="51">
        <f ca="1">IF(Table1[[#This Row],[Area]]="Kochi",Table1[[#This Row],[Income]],0)</f>
        <v>0</v>
      </c>
      <c r="CV75" s="51">
        <f ca="1">IF(Table1[[#This Row],[Area]]="Kolkata",Table1[[#This Row],[Income]],0)</f>
        <v>0</v>
      </c>
      <c r="CW75" s="51"/>
      <c r="CX75" s="51"/>
      <c r="CY75" s="51"/>
      <c r="CZ75" s="51"/>
      <c r="DA75" s="51"/>
      <c r="DB75" s="51"/>
      <c r="DC75" s="51"/>
      <c r="DD75" s="51"/>
      <c r="DE75" s="51"/>
      <c r="DF75" s="51"/>
      <c r="DG75" s="16"/>
      <c r="DI75" s="10">
        <f ca="1">IF(Table1[[#This Row],[Field of Work]]="Teaching",Table1[[#This Row],[Income]],0)</f>
        <v>0</v>
      </c>
      <c r="DJ75" s="51">
        <f ca="1">IF(Table1[[#This Row],[Field of Work]]="Health",Table1[[#This Row],[Income]],0)</f>
        <v>0</v>
      </c>
      <c r="DK75" s="51">
        <f ca="1">IF(Table1[[#This Row],[Field of Work]]="Agriculture",Table1[[#This Row],[Income]],0)</f>
        <v>48645</v>
      </c>
      <c r="DL75" s="51">
        <f ca="1">IF(Table1[[#This Row],[Field of Work]]="Information Technology",Table1[[#This Row],[Income]],0)</f>
        <v>0</v>
      </c>
      <c r="DM75" s="51">
        <f ca="1">IF(Table1[[#This Row],[Field of Work]]="Construction",Table1[[#This Row],[Income]],0)</f>
        <v>0</v>
      </c>
      <c r="DN75" s="51">
        <f ca="1">IF(Table1[[#This Row],[Field of Work]]="General Work",Table1[[#This Row],[Income]],0)</f>
        <v>0</v>
      </c>
      <c r="DO75" s="51"/>
      <c r="DP75" s="51"/>
      <c r="DQ75" s="51"/>
      <c r="DR75" s="51"/>
      <c r="DS75" s="51"/>
      <c r="DT75" s="16"/>
      <c r="DW75" s="10">
        <f ca="1">IF(Table1[[#This Row],[Value of Debts]]&gt;Table1[[#This Row],[Income]],1,0)</f>
        <v>1</v>
      </c>
      <c r="DX75" s="51"/>
      <c r="DY75" s="16"/>
      <c r="EB75" s="48">
        <f t="shared" ca="1" si="83"/>
        <v>34</v>
      </c>
      <c r="EC75" s="51"/>
      <c r="ED75" s="51"/>
      <c r="EE75" s="16"/>
    </row>
    <row r="76" spans="1:135" ht="18.75">
      <c r="A76" s="1">
        <f t="shared" ca="1" si="69"/>
        <v>2</v>
      </c>
      <c r="B76" s="1" t="str">
        <f t="shared" ca="1" si="70"/>
        <v>Woman</v>
      </c>
      <c r="C76" s="1">
        <f t="shared" ca="1" si="71"/>
        <v>45</v>
      </c>
      <c r="D76" s="1">
        <f t="shared" ca="1" si="72"/>
        <v>6</v>
      </c>
      <c r="E76" s="1" t="str">
        <f t="shared" ca="1" si="73"/>
        <v>Agriculture</v>
      </c>
      <c r="F76" s="1">
        <f t="shared" ca="1" si="74"/>
        <v>1</v>
      </c>
      <c r="G76" s="1" t="str">
        <f t="shared" ca="1" si="75"/>
        <v>High School</v>
      </c>
      <c r="H76" s="1">
        <f t="shared" ca="1" si="76"/>
        <v>4</v>
      </c>
      <c r="I76" s="1">
        <f t="shared" ca="1" si="51"/>
        <v>2</v>
      </c>
      <c r="J76" s="1">
        <f t="shared" ca="1" si="77"/>
        <v>86771</v>
      </c>
      <c r="K76" s="1">
        <f t="shared" ca="1" si="78"/>
        <v>11</v>
      </c>
      <c r="L76" s="1" t="str">
        <f t="shared" ca="1" si="79"/>
        <v>Kolkata</v>
      </c>
      <c r="M76" s="1">
        <f t="shared" ca="1" si="44"/>
        <v>433855</v>
      </c>
      <c r="N76" s="1">
        <f t="shared" ca="1" si="80"/>
        <v>396281.88733315887</v>
      </c>
      <c r="O76" s="1">
        <f t="shared" ca="1" si="45"/>
        <v>12335.838556024761</v>
      </c>
      <c r="P76" s="1">
        <f t="shared" ca="1" si="81"/>
        <v>9384</v>
      </c>
      <c r="Q76" s="1">
        <f t="shared" ca="1" si="46"/>
        <v>106262.38387027162</v>
      </c>
      <c r="R76" s="1">
        <f t="shared" ca="1" si="47"/>
        <v>112166.57380457013</v>
      </c>
      <c r="S76" s="1">
        <f t="shared" ca="1" si="48"/>
        <v>558357.41236059484</v>
      </c>
      <c r="T76" s="1">
        <f t="shared" ca="1" si="49"/>
        <v>511928.27120343049</v>
      </c>
      <c r="U76" s="1">
        <f t="shared" ca="1" si="50"/>
        <v>46429.141157164355</v>
      </c>
      <c r="W76" s="10">
        <f ca="1">IF(Table1[[#This Row],[Gender]]="Man",1,0)</f>
        <v>0</v>
      </c>
      <c r="X76" s="51">
        <f ca="1">IF(Table1[[#This Row],[Gender]]="Woman",1,0)</f>
        <v>1</v>
      </c>
      <c r="Y76" s="51"/>
      <c r="Z76" s="51"/>
      <c r="AA76" s="51"/>
      <c r="AB76" s="51"/>
      <c r="AC76" s="51"/>
      <c r="AD76" s="51"/>
      <c r="AE76" s="51"/>
      <c r="AF76" s="51"/>
      <c r="AG76" s="51"/>
      <c r="AH76" s="51"/>
      <c r="AI76" s="51"/>
      <c r="AJ76" s="16"/>
      <c r="AN76" s="10">
        <f t="shared" ca="1" si="52"/>
        <v>0</v>
      </c>
      <c r="AO76" s="51">
        <f t="shared" ca="1" si="53"/>
        <v>0</v>
      </c>
      <c r="AP76" s="51">
        <f t="shared" ca="1" si="54"/>
        <v>1</v>
      </c>
      <c r="AQ76" s="51">
        <f t="shared" ca="1" si="55"/>
        <v>0</v>
      </c>
      <c r="AR76" s="51">
        <f t="shared" ca="1" si="56"/>
        <v>0</v>
      </c>
      <c r="AS76" s="51">
        <f t="shared" ca="1" si="57"/>
        <v>0</v>
      </c>
      <c r="AT76" s="51"/>
      <c r="AU76" s="51"/>
      <c r="AV76" s="51"/>
      <c r="AW76" s="51"/>
      <c r="AX76" s="51"/>
      <c r="AY76" s="16"/>
      <c r="AZ76" s="51"/>
      <c r="BA76" s="20">
        <f t="shared" ca="1" si="58"/>
        <v>0</v>
      </c>
      <c r="BB76" s="21">
        <f t="shared" ca="1" si="59"/>
        <v>0</v>
      </c>
      <c r="BC76" s="21">
        <f t="shared" ca="1" si="60"/>
        <v>0</v>
      </c>
      <c r="BD76" s="21">
        <f t="shared" ca="1" si="61"/>
        <v>0</v>
      </c>
      <c r="BE76" s="21">
        <f t="shared" ca="1" si="62"/>
        <v>0</v>
      </c>
      <c r="BF76" s="21">
        <f t="shared" ca="1" si="63"/>
        <v>0</v>
      </c>
      <c r="BG76" s="21">
        <f t="shared" ca="1" si="64"/>
        <v>0</v>
      </c>
      <c r="BH76" s="21">
        <f t="shared" ca="1" si="65"/>
        <v>0</v>
      </c>
      <c r="BI76" s="21">
        <f t="shared" ca="1" si="66"/>
        <v>0</v>
      </c>
      <c r="BJ76" s="21">
        <f t="shared" ca="1" si="67"/>
        <v>0</v>
      </c>
      <c r="BK76" s="21">
        <f t="shared" ca="1" si="68"/>
        <v>1</v>
      </c>
      <c r="BL76" s="51"/>
      <c r="BM76" s="51"/>
      <c r="BN76" s="51"/>
      <c r="BO76" s="51"/>
      <c r="BP76" s="51"/>
      <c r="BQ76" s="51"/>
      <c r="BR76" s="51"/>
      <c r="BS76" s="51"/>
      <c r="BT76" s="51"/>
      <c r="BU76" s="51"/>
      <c r="BV76" s="16"/>
      <c r="BZ76" s="10">
        <f ca="1">Table1[[#This Row],[Cars Value]]/Table1[[#This Row],[Cars Owned]]</f>
        <v>6167.9192780123803</v>
      </c>
      <c r="CA76" s="16"/>
      <c r="CB76" s="51"/>
      <c r="CC76" s="10">
        <f ca="1">IF(Table1[[#This Row],[Value of Debts]]&gt;$CD$3,1,0)</f>
        <v>1</v>
      </c>
      <c r="CD76" s="51"/>
      <c r="CE76" s="16"/>
      <c r="CF76" s="51"/>
      <c r="CG76" s="39">
        <f ca="1">Table1[[#This Row],[Mortgage left]]/Table1[[#This Row],[Value of House ]]</f>
        <v>0.91339707352262589</v>
      </c>
      <c r="CH76" s="51">
        <f t="shared" ca="1" si="82"/>
        <v>1</v>
      </c>
      <c r="CI76" s="51"/>
      <c r="CJ76" s="16"/>
      <c r="CL76" s="10">
        <f ca="1">IF(Table1[[#This Row],[Area]]="New Delhi",Table1[[#This Row],[Income]],0)</f>
        <v>0</v>
      </c>
      <c r="CM76" s="51">
        <f ca="1">IF(Table1[[#This Row],[Area]]="Gurgoan",Table1[[#This Row],[Income]],0)</f>
        <v>0</v>
      </c>
      <c r="CN76" s="51">
        <f ca="1">IF(Table1[[#This Row],[Area]]="Noida",Table1[[#This Row],[Income]],0)</f>
        <v>0</v>
      </c>
      <c r="CO76" s="51">
        <f ca="1">IF(Table1[[#This Row],[Area]]="Faridabad",Table1[[#This Row],[Income]],0)</f>
        <v>0</v>
      </c>
      <c r="CP76" s="51">
        <f ca="1">IF(Table1[[#This Row],[Area]]="Pune",Table1[[#This Row],[Income]],0)</f>
        <v>0</v>
      </c>
      <c r="CQ76" s="51">
        <f ca="1">IF(Table1[[#This Row],[Area]]="Mumbai",Table1[[#This Row],[Income]],0)</f>
        <v>0</v>
      </c>
      <c r="CR76" s="51">
        <f ca="1">IF(Table1[[#This Row],[Area]]="Hyderabad",Table1[[#This Row],[Income]],0)</f>
        <v>0</v>
      </c>
      <c r="CS76" s="51">
        <f ca="1">IF(Table1[[#This Row],[Area]]="Chennai",Table1[[#This Row],[Income]],0)</f>
        <v>0</v>
      </c>
      <c r="CT76" s="51">
        <f ca="1">IF(Table1[[#This Row],[Area]]="Goa",Table1[[#This Row],[Income]],0)</f>
        <v>0</v>
      </c>
      <c r="CU76" s="51">
        <f ca="1">IF(Table1[[#This Row],[Area]]="Kochi",Table1[[#This Row],[Income]],0)</f>
        <v>0</v>
      </c>
      <c r="CV76" s="51">
        <f ca="1">IF(Table1[[#This Row],[Area]]="Kolkata",Table1[[#This Row],[Income]],0)</f>
        <v>86771</v>
      </c>
      <c r="CW76" s="51"/>
      <c r="CX76" s="51"/>
      <c r="CY76" s="51"/>
      <c r="CZ76" s="51"/>
      <c r="DA76" s="51"/>
      <c r="DB76" s="51"/>
      <c r="DC76" s="51"/>
      <c r="DD76" s="51"/>
      <c r="DE76" s="51"/>
      <c r="DF76" s="51"/>
      <c r="DG76" s="16"/>
      <c r="DI76" s="10">
        <f ca="1">IF(Table1[[#This Row],[Field of Work]]="Teaching",Table1[[#This Row],[Income]],0)</f>
        <v>0</v>
      </c>
      <c r="DJ76" s="51">
        <f ca="1">IF(Table1[[#This Row],[Field of Work]]="Health",Table1[[#This Row],[Income]],0)</f>
        <v>0</v>
      </c>
      <c r="DK76" s="51">
        <f ca="1">IF(Table1[[#This Row],[Field of Work]]="Agriculture",Table1[[#This Row],[Income]],0)</f>
        <v>86771</v>
      </c>
      <c r="DL76" s="51">
        <f ca="1">IF(Table1[[#This Row],[Field of Work]]="Information Technology",Table1[[#This Row],[Income]],0)</f>
        <v>0</v>
      </c>
      <c r="DM76" s="51">
        <f ca="1">IF(Table1[[#This Row],[Field of Work]]="Construction",Table1[[#This Row],[Income]],0)</f>
        <v>0</v>
      </c>
      <c r="DN76" s="51">
        <f ca="1">IF(Table1[[#This Row],[Field of Work]]="General Work",Table1[[#This Row],[Income]],0)</f>
        <v>0</v>
      </c>
      <c r="DO76" s="51"/>
      <c r="DP76" s="51"/>
      <c r="DQ76" s="51"/>
      <c r="DR76" s="51"/>
      <c r="DS76" s="51"/>
      <c r="DT76" s="16"/>
      <c r="DW76" s="10">
        <f ca="1">IF(Table1[[#This Row],[Value of Debts]]&gt;Table1[[#This Row],[Income]],1,0)</f>
        <v>1</v>
      </c>
      <c r="DX76" s="51"/>
      <c r="DY76" s="16"/>
      <c r="EB76" s="48">
        <f t="shared" ca="1" si="83"/>
        <v>0</v>
      </c>
      <c r="EC76" s="51"/>
      <c r="ED76" s="51"/>
      <c r="EE76" s="16"/>
    </row>
    <row r="77" spans="1:135" ht="18.75">
      <c r="A77" s="1">
        <f t="shared" ca="1" si="69"/>
        <v>1</v>
      </c>
      <c r="B77" s="1" t="str">
        <f t="shared" ca="1" si="70"/>
        <v>Man</v>
      </c>
      <c r="C77" s="1">
        <f t="shared" ca="1" si="71"/>
        <v>30</v>
      </c>
      <c r="D77" s="1">
        <f t="shared" ca="1" si="72"/>
        <v>4</v>
      </c>
      <c r="E77" s="1" t="str">
        <f t="shared" ca="1" si="73"/>
        <v>Information Technology</v>
      </c>
      <c r="F77" s="1">
        <f t="shared" ca="1" si="74"/>
        <v>4</v>
      </c>
      <c r="G77" s="1" t="str">
        <f t="shared" ca="1" si="75"/>
        <v>Technical</v>
      </c>
      <c r="H77" s="1">
        <f t="shared" ca="1" si="76"/>
        <v>3</v>
      </c>
      <c r="I77" s="1">
        <f t="shared" ca="1" si="51"/>
        <v>1</v>
      </c>
      <c r="J77" s="1">
        <f t="shared" ca="1" si="77"/>
        <v>68775</v>
      </c>
      <c r="K77" s="1">
        <f t="shared" ca="1" si="78"/>
        <v>6</v>
      </c>
      <c r="L77" s="1" t="str">
        <f t="shared" ca="1" si="79"/>
        <v>Mumbai</v>
      </c>
      <c r="M77" s="1">
        <f t="shared" ca="1" si="44"/>
        <v>275100</v>
      </c>
      <c r="N77" s="1">
        <f t="shared" ca="1" si="80"/>
        <v>263709.48559235909</v>
      </c>
      <c r="O77" s="1">
        <f t="shared" ca="1" si="45"/>
        <v>61758.017209752048</v>
      </c>
      <c r="P77" s="1">
        <f t="shared" ca="1" si="81"/>
        <v>49035</v>
      </c>
      <c r="Q77" s="1">
        <f t="shared" ca="1" si="46"/>
        <v>72522.085898830104</v>
      </c>
      <c r="R77" s="1">
        <f t="shared" ca="1" si="47"/>
        <v>102187.22198784245</v>
      </c>
      <c r="S77" s="1">
        <f t="shared" ca="1" si="48"/>
        <v>439045.23919759452</v>
      </c>
      <c r="T77" s="1">
        <f t="shared" ca="1" si="49"/>
        <v>385266.57149118918</v>
      </c>
      <c r="U77" s="1">
        <f t="shared" ca="1" si="50"/>
        <v>53778.667706405337</v>
      </c>
      <c r="W77" s="10">
        <f ca="1">IF(Table1[[#This Row],[Gender]]="Man",1,0)</f>
        <v>1</v>
      </c>
      <c r="X77" s="51">
        <f ca="1">IF(Table1[[#This Row],[Gender]]="Woman",1,0)</f>
        <v>0</v>
      </c>
      <c r="Y77" s="51"/>
      <c r="Z77" s="51"/>
      <c r="AA77" s="51"/>
      <c r="AB77" s="51"/>
      <c r="AC77" s="51"/>
      <c r="AD77" s="51"/>
      <c r="AE77" s="51"/>
      <c r="AF77" s="51"/>
      <c r="AG77" s="51"/>
      <c r="AH77" s="51"/>
      <c r="AI77" s="51"/>
      <c r="AJ77" s="16"/>
      <c r="AN77" s="10">
        <f t="shared" ca="1" si="52"/>
        <v>0</v>
      </c>
      <c r="AO77" s="51">
        <f t="shared" ca="1" si="53"/>
        <v>0</v>
      </c>
      <c r="AP77" s="51">
        <f t="shared" ca="1" si="54"/>
        <v>0</v>
      </c>
      <c r="AQ77" s="51">
        <f t="shared" ca="1" si="55"/>
        <v>1</v>
      </c>
      <c r="AR77" s="51">
        <f t="shared" ca="1" si="56"/>
        <v>0</v>
      </c>
      <c r="AS77" s="51">
        <f t="shared" ca="1" si="57"/>
        <v>0</v>
      </c>
      <c r="AT77" s="51"/>
      <c r="AU77" s="51"/>
      <c r="AV77" s="51"/>
      <c r="AW77" s="51"/>
      <c r="AX77" s="51"/>
      <c r="AY77" s="16"/>
      <c r="AZ77" s="51"/>
      <c r="BA77" s="20">
        <f t="shared" ca="1" si="58"/>
        <v>0</v>
      </c>
      <c r="BB77" s="21">
        <f t="shared" ca="1" si="59"/>
        <v>0</v>
      </c>
      <c r="BC77" s="21">
        <f t="shared" ca="1" si="60"/>
        <v>0</v>
      </c>
      <c r="BD77" s="21">
        <f t="shared" ca="1" si="61"/>
        <v>0</v>
      </c>
      <c r="BE77" s="21">
        <f t="shared" ca="1" si="62"/>
        <v>0</v>
      </c>
      <c r="BF77" s="21">
        <f t="shared" ca="1" si="63"/>
        <v>1</v>
      </c>
      <c r="BG77" s="21">
        <f t="shared" ca="1" si="64"/>
        <v>0</v>
      </c>
      <c r="BH77" s="21">
        <f t="shared" ca="1" si="65"/>
        <v>0</v>
      </c>
      <c r="BI77" s="21">
        <f t="shared" ca="1" si="66"/>
        <v>0</v>
      </c>
      <c r="BJ77" s="21">
        <f t="shared" ca="1" si="67"/>
        <v>0</v>
      </c>
      <c r="BK77" s="21">
        <f t="shared" ca="1" si="68"/>
        <v>0</v>
      </c>
      <c r="BL77" s="51"/>
      <c r="BM77" s="51"/>
      <c r="BN77" s="51"/>
      <c r="BO77" s="51"/>
      <c r="BP77" s="51"/>
      <c r="BQ77" s="51"/>
      <c r="BR77" s="51"/>
      <c r="BS77" s="51"/>
      <c r="BT77" s="51"/>
      <c r="BU77" s="51"/>
      <c r="BV77" s="16"/>
      <c r="BZ77" s="10">
        <f ca="1">Table1[[#This Row],[Cars Value]]/Table1[[#This Row],[Cars Owned]]</f>
        <v>61758.017209752048</v>
      </c>
      <c r="CA77" s="16"/>
      <c r="CB77" s="51"/>
      <c r="CC77" s="10">
        <f ca="1">IF(Table1[[#This Row],[Value of Debts]]&gt;$CD$3,1,0)</f>
        <v>1</v>
      </c>
      <c r="CD77" s="51"/>
      <c r="CE77" s="16"/>
      <c r="CF77" s="51"/>
      <c r="CG77" s="39">
        <f ca="1">Table1[[#This Row],[Mortgage left]]/Table1[[#This Row],[Value of House ]]</f>
        <v>0.95859500397077102</v>
      </c>
      <c r="CH77" s="51">
        <f t="shared" ca="1" si="82"/>
        <v>1</v>
      </c>
      <c r="CI77" s="51"/>
      <c r="CJ77" s="16"/>
      <c r="CL77" s="10">
        <f ca="1">IF(Table1[[#This Row],[Area]]="New Delhi",Table1[[#This Row],[Income]],0)</f>
        <v>0</v>
      </c>
      <c r="CM77" s="51">
        <f ca="1">IF(Table1[[#This Row],[Area]]="Gurgoan",Table1[[#This Row],[Income]],0)</f>
        <v>0</v>
      </c>
      <c r="CN77" s="51">
        <f ca="1">IF(Table1[[#This Row],[Area]]="Noida",Table1[[#This Row],[Income]],0)</f>
        <v>0</v>
      </c>
      <c r="CO77" s="51">
        <f ca="1">IF(Table1[[#This Row],[Area]]="Faridabad",Table1[[#This Row],[Income]],0)</f>
        <v>0</v>
      </c>
      <c r="CP77" s="51">
        <f ca="1">IF(Table1[[#This Row],[Area]]="Pune",Table1[[#This Row],[Income]],0)</f>
        <v>0</v>
      </c>
      <c r="CQ77" s="51">
        <f ca="1">IF(Table1[[#This Row],[Area]]="Mumbai",Table1[[#This Row],[Income]],0)</f>
        <v>68775</v>
      </c>
      <c r="CR77" s="51">
        <f ca="1">IF(Table1[[#This Row],[Area]]="Hyderabad",Table1[[#This Row],[Income]],0)</f>
        <v>0</v>
      </c>
      <c r="CS77" s="51">
        <f ca="1">IF(Table1[[#This Row],[Area]]="Chennai",Table1[[#This Row],[Income]],0)</f>
        <v>0</v>
      </c>
      <c r="CT77" s="51">
        <f ca="1">IF(Table1[[#This Row],[Area]]="Goa",Table1[[#This Row],[Income]],0)</f>
        <v>0</v>
      </c>
      <c r="CU77" s="51">
        <f ca="1">IF(Table1[[#This Row],[Area]]="Kochi",Table1[[#This Row],[Income]],0)</f>
        <v>0</v>
      </c>
      <c r="CV77" s="51">
        <f ca="1">IF(Table1[[#This Row],[Area]]="Kolkata",Table1[[#This Row],[Income]],0)</f>
        <v>0</v>
      </c>
      <c r="CW77" s="51"/>
      <c r="CX77" s="51"/>
      <c r="CY77" s="51"/>
      <c r="CZ77" s="51"/>
      <c r="DA77" s="51"/>
      <c r="DB77" s="51"/>
      <c r="DC77" s="51"/>
      <c r="DD77" s="51"/>
      <c r="DE77" s="51"/>
      <c r="DF77" s="51"/>
      <c r="DG77" s="16"/>
      <c r="DI77" s="10">
        <f ca="1">IF(Table1[[#This Row],[Field of Work]]="Teaching",Table1[[#This Row],[Income]],0)</f>
        <v>0</v>
      </c>
      <c r="DJ77" s="51">
        <f ca="1">IF(Table1[[#This Row],[Field of Work]]="Health",Table1[[#This Row],[Income]],0)</f>
        <v>0</v>
      </c>
      <c r="DK77" s="51">
        <f ca="1">IF(Table1[[#This Row],[Field of Work]]="Agriculture",Table1[[#This Row],[Income]],0)</f>
        <v>0</v>
      </c>
      <c r="DL77" s="51">
        <f ca="1">IF(Table1[[#This Row],[Field of Work]]="Information Technology",Table1[[#This Row],[Income]],0)</f>
        <v>68775</v>
      </c>
      <c r="DM77" s="51">
        <f ca="1">IF(Table1[[#This Row],[Field of Work]]="Construction",Table1[[#This Row],[Income]],0)</f>
        <v>0</v>
      </c>
      <c r="DN77" s="51">
        <f ca="1">IF(Table1[[#This Row],[Field of Work]]="General Work",Table1[[#This Row],[Income]],0)</f>
        <v>0</v>
      </c>
      <c r="DO77" s="51"/>
      <c r="DP77" s="51"/>
      <c r="DQ77" s="51"/>
      <c r="DR77" s="51"/>
      <c r="DS77" s="51"/>
      <c r="DT77" s="16"/>
      <c r="DW77" s="10">
        <f ca="1">IF(Table1[[#This Row],[Value of Debts]]&gt;Table1[[#This Row],[Income]],1,0)</f>
        <v>1</v>
      </c>
      <c r="DX77" s="51"/>
      <c r="DY77" s="16"/>
      <c r="EB77" s="48">
        <f t="shared" ca="1" si="83"/>
        <v>0</v>
      </c>
      <c r="EC77" s="51"/>
      <c r="ED77" s="51"/>
      <c r="EE77" s="16"/>
    </row>
    <row r="78" spans="1:135" ht="18.75">
      <c r="A78" s="1">
        <f t="shared" ca="1" si="69"/>
        <v>1</v>
      </c>
      <c r="B78" s="1" t="str">
        <f t="shared" ca="1" si="70"/>
        <v>Man</v>
      </c>
      <c r="C78" s="1">
        <f t="shared" ca="1" si="71"/>
        <v>36</v>
      </c>
      <c r="D78" s="1">
        <f t="shared" ca="1" si="72"/>
        <v>6</v>
      </c>
      <c r="E78" s="1" t="str">
        <f t="shared" ca="1" si="73"/>
        <v>Agriculture</v>
      </c>
      <c r="F78" s="1">
        <f t="shared" ca="1" si="74"/>
        <v>4</v>
      </c>
      <c r="G78" s="1" t="str">
        <f t="shared" ca="1" si="75"/>
        <v>Technical</v>
      </c>
      <c r="H78" s="1">
        <f t="shared" ca="1" si="76"/>
        <v>0</v>
      </c>
      <c r="I78" s="1">
        <f t="shared" ca="1" si="51"/>
        <v>3</v>
      </c>
      <c r="J78" s="1">
        <f t="shared" ca="1" si="77"/>
        <v>49433</v>
      </c>
      <c r="K78" s="1">
        <f t="shared" ca="1" si="78"/>
        <v>3</v>
      </c>
      <c r="L78" s="1" t="str">
        <f t="shared" ca="1" si="79"/>
        <v>Faridabad</v>
      </c>
      <c r="M78" s="1">
        <f t="shared" ca="1" si="44"/>
        <v>148299</v>
      </c>
      <c r="N78" s="1">
        <f t="shared" ca="1" si="80"/>
        <v>47452.542507548518</v>
      </c>
      <c r="O78" s="1">
        <f t="shared" ca="1" si="45"/>
        <v>44746.371226965086</v>
      </c>
      <c r="P78" s="1">
        <f t="shared" ca="1" si="81"/>
        <v>6935</v>
      </c>
      <c r="Q78" s="1">
        <f t="shared" ca="1" si="46"/>
        <v>1758.8471892558775</v>
      </c>
      <c r="R78" s="1">
        <f t="shared" ca="1" si="47"/>
        <v>18871.430481960648</v>
      </c>
      <c r="S78" s="1">
        <f t="shared" ca="1" si="48"/>
        <v>211916.80170892575</v>
      </c>
      <c r="T78" s="1">
        <f t="shared" ca="1" si="49"/>
        <v>56146.389696804399</v>
      </c>
      <c r="U78" s="1">
        <f t="shared" ca="1" si="50"/>
        <v>155770.41201212135</v>
      </c>
      <c r="W78" s="10">
        <f ca="1">IF(Table1[[#This Row],[Gender]]="Man",1,0)</f>
        <v>1</v>
      </c>
      <c r="X78" s="51">
        <f ca="1">IF(Table1[[#This Row],[Gender]]="Woman",1,0)</f>
        <v>0</v>
      </c>
      <c r="Y78" s="51"/>
      <c r="Z78" s="51"/>
      <c r="AA78" s="51"/>
      <c r="AB78" s="51"/>
      <c r="AC78" s="51"/>
      <c r="AD78" s="51"/>
      <c r="AE78" s="51"/>
      <c r="AF78" s="51"/>
      <c r="AG78" s="51"/>
      <c r="AH78" s="51"/>
      <c r="AI78" s="51"/>
      <c r="AJ78" s="16"/>
      <c r="AN78" s="10">
        <f t="shared" ca="1" si="52"/>
        <v>0</v>
      </c>
      <c r="AO78" s="51">
        <f t="shared" ca="1" si="53"/>
        <v>0</v>
      </c>
      <c r="AP78" s="51">
        <f t="shared" ca="1" si="54"/>
        <v>1</v>
      </c>
      <c r="AQ78" s="51">
        <f t="shared" ca="1" si="55"/>
        <v>0</v>
      </c>
      <c r="AR78" s="51">
        <f t="shared" ca="1" si="56"/>
        <v>0</v>
      </c>
      <c r="AS78" s="51">
        <f t="shared" ca="1" si="57"/>
        <v>0</v>
      </c>
      <c r="AT78" s="51"/>
      <c r="AU78" s="51"/>
      <c r="AV78" s="51"/>
      <c r="AW78" s="51"/>
      <c r="AX78" s="51"/>
      <c r="AY78" s="16"/>
      <c r="AZ78" s="51"/>
      <c r="BA78" s="20">
        <f t="shared" ca="1" si="58"/>
        <v>0</v>
      </c>
      <c r="BB78" s="21">
        <f t="shared" ca="1" si="59"/>
        <v>0</v>
      </c>
      <c r="BC78" s="21">
        <f t="shared" ca="1" si="60"/>
        <v>0</v>
      </c>
      <c r="BD78" s="21">
        <f t="shared" ca="1" si="61"/>
        <v>1</v>
      </c>
      <c r="BE78" s="21">
        <f t="shared" ca="1" si="62"/>
        <v>0</v>
      </c>
      <c r="BF78" s="21">
        <f t="shared" ca="1" si="63"/>
        <v>0</v>
      </c>
      <c r="BG78" s="21">
        <f t="shared" ca="1" si="64"/>
        <v>0</v>
      </c>
      <c r="BH78" s="21">
        <f t="shared" ca="1" si="65"/>
        <v>0</v>
      </c>
      <c r="BI78" s="21">
        <f t="shared" ca="1" si="66"/>
        <v>0</v>
      </c>
      <c r="BJ78" s="21">
        <f t="shared" ca="1" si="67"/>
        <v>0</v>
      </c>
      <c r="BK78" s="21">
        <f t="shared" ca="1" si="68"/>
        <v>0</v>
      </c>
      <c r="BL78" s="51"/>
      <c r="BM78" s="51"/>
      <c r="BN78" s="51"/>
      <c r="BO78" s="51"/>
      <c r="BP78" s="51"/>
      <c r="BQ78" s="51"/>
      <c r="BR78" s="51"/>
      <c r="BS78" s="51"/>
      <c r="BT78" s="51"/>
      <c r="BU78" s="51"/>
      <c r="BV78" s="16"/>
      <c r="BZ78" s="10">
        <f ca="1">Table1[[#This Row],[Cars Value]]/Table1[[#This Row],[Cars Owned]]</f>
        <v>14915.457075655029</v>
      </c>
      <c r="CA78" s="16"/>
      <c r="CB78" s="51"/>
      <c r="CC78" s="10">
        <f ca="1">IF(Table1[[#This Row],[Value of Debts]]&gt;$CD$3,1,0)</f>
        <v>1</v>
      </c>
      <c r="CD78" s="51"/>
      <c r="CE78" s="16"/>
      <c r="CF78" s="51"/>
      <c r="CG78" s="39">
        <f ca="1">Table1[[#This Row],[Mortgage left]]/Table1[[#This Row],[Value of House ]]</f>
        <v>0.31997884346859062</v>
      </c>
      <c r="CH78" s="51">
        <f t="shared" ca="1" si="82"/>
        <v>1</v>
      </c>
      <c r="CI78" s="51"/>
      <c r="CJ78" s="16"/>
      <c r="CL78" s="10">
        <f ca="1">IF(Table1[[#This Row],[Area]]="New Delhi",Table1[[#This Row],[Income]],0)</f>
        <v>0</v>
      </c>
      <c r="CM78" s="51">
        <f ca="1">IF(Table1[[#This Row],[Area]]="Gurgoan",Table1[[#This Row],[Income]],0)</f>
        <v>0</v>
      </c>
      <c r="CN78" s="51">
        <f ca="1">IF(Table1[[#This Row],[Area]]="Noida",Table1[[#This Row],[Income]],0)</f>
        <v>0</v>
      </c>
      <c r="CO78" s="51">
        <f ca="1">IF(Table1[[#This Row],[Area]]="Faridabad",Table1[[#This Row],[Income]],0)</f>
        <v>49433</v>
      </c>
      <c r="CP78" s="51">
        <f ca="1">IF(Table1[[#This Row],[Area]]="Pune",Table1[[#This Row],[Income]],0)</f>
        <v>0</v>
      </c>
      <c r="CQ78" s="51">
        <f ca="1">IF(Table1[[#This Row],[Area]]="Mumbai",Table1[[#This Row],[Income]],0)</f>
        <v>0</v>
      </c>
      <c r="CR78" s="51">
        <f ca="1">IF(Table1[[#This Row],[Area]]="Hyderabad",Table1[[#This Row],[Income]],0)</f>
        <v>0</v>
      </c>
      <c r="CS78" s="51">
        <f ca="1">IF(Table1[[#This Row],[Area]]="Chennai",Table1[[#This Row],[Income]],0)</f>
        <v>0</v>
      </c>
      <c r="CT78" s="51">
        <f ca="1">IF(Table1[[#This Row],[Area]]="Goa",Table1[[#This Row],[Income]],0)</f>
        <v>0</v>
      </c>
      <c r="CU78" s="51">
        <f ca="1">IF(Table1[[#This Row],[Area]]="Kochi",Table1[[#This Row],[Income]],0)</f>
        <v>0</v>
      </c>
      <c r="CV78" s="51">
        <f ca="1">IF(Table1[[#This Row],[Area]]="Kolkata",Table1[[#This Row],[Income]],0)</f>
        <v>0</v>
      </c>
      <c r="CW78" s="51"/>
      <c r="CX78" s="51"/>
      <c r="CY78" s="51"/>
      <c r="CZ78" s="51"/>
      <c r="DA78" s="51"/>
      <c r="DB78" s="51"/>
      <c r="DC78" s="51"/>
      <c r="DD78" s="51"/>
      <c r="DE78" s="51"/>
      <c r="DF78" s="51"/>
      <c r="DG78" s="16"/>
      <c r="DI78" s="10">
        <f ca="1">IF(Table1[[#This Row],[Field of Work]]="Teaching",Table1[[#This Row],[Income]],0)</f>
        <v>0</v>
      </c>
      <c r="DJ78" s="51">
        <f ca="1">IF(Table1[[#This Row],[Field of Work]]="Health",Table1[[#This Row],[Income]],0)</f>
        <v>0</v>
      </c>
      <c r="DK78" s="51">
        <f ca="1">IF(Table1[[#This Row],[Field of Work]]="Agriculture",Table1[[#This Row],[Income]],0)</f>
        <v>49433</v>
      </c>
      <c r="DL78" s="51">
        <f ca="1">IF(Table1[[#This Row],[Field of Work]]="Information Technology",Table1[[#This Row],[Income]],0)</f>
        <v>0</v>
      </c>
      <c r="DM78" s="51">
        <f ca="1">IF(Table1[[#This Row],[Field of Work]]="Construction",Table1[[#This Row],[Income]],0)</f>
        <v>0</v>
      </c>
      <c r="DN78" s="51">
        <f ca="1">IF(Table1[[#This Row],[Field of Work]]="General Work",Table1[[#This Row],[Income]],0)</f>
        <v>0</v>
      </c>
      <c r="DO78" s="51"/>
      <c r="DP78" s="51"/>
      <c r="DQ78" s="51"/>
      <c r="DR78" s="51"/>
      <c r="DS78" s="51"/>
      <c r="DT78" s="16"/>
      <c r="DW78" s="10">
        <f ca="1">IF(Table1[[#This Row],[Value of Debts]]&gt;Table1[[#This Row],[Income]],1,0)</f>
        <v>1</v>
      </c>
      <c r="DX78" s="51"/>
      <c r="DY78" s="16"/>
      <c r="EB78" s="48">
        <f t="shared" ca="1" si="83"/>
        <v>36</v>
      </c>
      <c r="EC78" s="51"/>
      <c r="ED78" s="51"/>
      <c r="EE78" s="16"/>
    </row>
    <row r="79" spans="1:135" ht="18.75">
      <c r="A79" s="1">
        <f t="shared" ca="1" si="69"/>
        <v>1</v>
      </c>
      <c r="B79" s="1" t="str">
        <f t="shared" ca="1" si="70"/>
        <v>Man</v>
      </c>
      <c r="C79" s="1">
        <f t="shared" ca="1" si="71"/>
        <v>31</v>
      </c>
      <c r="D79" s="1">
        <f t="shared" ca="1" si="72"/>
        <v>2</v>
      </c>
      <c r="E79" s="1" t="str">
        <f t="shared" ca="1" si="73"/>
        <v>Construction</v>
      </c>
      <c r="F79" s="1">
        <f t="shared" ca="1" si="74"/>
        <v>1</v>
      </c>
      <c r="G79" s="1" t="str">
        <f t="shared" ca="1" si="75"/>
        <v>High School</v>
      </c>
      <c r="H79" s="1">
        <f t="shared" ca="1" si="76"/>
        <v>4</v>
      </c>
      <c r="I79" s="1">
        <f t="shared" ca="1" si="51"/>
        <v>2</v>
      </c>
      <c r="J79" s="1">
        <f t="shared" ca="1" si="77"/>
        <v>68181</v>
      </c>
      <c r="K79" s="1">
        <f t="shared" ca="1" si="78"/>
        <v>2</v>
      </c>
      <c r="L79" s="1" t="str">
        <f t="shared" ca="1" si="79"/>
        <v>Gurgoan</v>
      </c>
      <c r="M79" s="1">
        <f t="shared" ca="1" si="44"/>
        <v>409086</v>
      </c>
      <c r="N79" s="1">
        <f t="shared" ca="1" si="80"/>
        <v>389040.90822615835</v>
      </c>
      <c r="O79" s="1">
        <f t="shared" ca="1" si="45"/>
        <v>25256.737572806083</v>
      </c>
      <c r="P79" s="1">
        <f t="shared" ca="1" si="81"/>
        <v>21889</v>
      </c>
      <c r="Q79" s="1">
        <f t="shared" ca="1" si="46"/>
        <v>104203.83169775695</v>
      </c>
      <c r="R79" s="1">
        <f t="shared" ca="1" si="47"/>
        <v>6848.0857243966711</v>
      </c>
      <c r="S79" s="1">
        <f t="shared" ca="1" si="48"/>
        <v>441190.82329720276</v>
      </c>
      <c r="T79" s="1">
        <f t="shared" ca="1" si="49"/>
        <v>515133.7399239153</v>
      </c>
      <c r="U79" s="1">
        <f t="shared" ca="1" si="50"/>
        <v>-73942.91662671254</v>
      </c>
      <c r="W79" s="10">
        <f ca="1">IF(Table1[[#This Row],[Gender]]="Man",1,0)</f>
        <v>1</v>
      </c>
      <c r="X79" s="51">
        <f ca="1">IF(Table1[[#This Row],[Gender]]="Woman",1,0)</f>
        <v>0</v>
      </c>
      <c r="Y79" s="51"/>
      <c r="Z79" s="51"/>
      <c r="AA79" s="51"/>
      <c r="AB79" s="51"/>
      <c r="AC79" s="51"/>
      <c r="AD79" s="51"/>
      <c r="AE79" s="51"/>
      <c r="AF79" s="51"/>
      <c r="AG79" s="51"/>
      <c r="AH79" s="51"/>
      <c r="AI79" s="51"/>
      <c r="AJ79" s="16"/>
      <c r="AN79" s="10">
        <f t="shared" ca="1" si="52"/>
        <v>0</v>
      </c>
      <c r="AO79" s="51">
        <f t="shared" ca="1" si="53"/>
        <v>0</v>
      </c>
      <c r="AP79" s="51">
        <f t="shared" ca="1" si="54"/>
        <v>0</v>
      </c>
      <c r="AQ79" s="51">
        <f t="shared" ca="1" si="55"/>
        <v>0</v>
      </c>
      <c r="AR79" s="51">
        <f t="shared" ca="1" si="56"/>
        <v>1</v>
      </c>
      <c r="AS79" s="51">
        <f t="shared" ca="1" si="57"/>
        <v>0</v>
      </c>
      <c r="AT79" s="51"/>
      <c r="AU79" s="51"/>
      <c r="AV79" s="51"/>
      <c r="AW79" s="51"/>
      <c r="AX79" s="51"/>
      <c r="AY79" s="16"/>
      <c r="AZ79" s="51"/>
      <c r="BA79" s="20">
        <f t="shared" ca="1" si="58"/>
        <v>0</v>
      </c>
      <c r="BB79" s="21">
        <f t="shared" ca="1" si="59"/>
        <v>1</v>
      </c>
      <c r="BC79" s="21">
        <f t="shared" ca="1" si="60"/>
        <v>0</v>
      </c>
      <c r="BD79" s="21">
        <f t="shared" ca="1" si="61"/>
        <v>0</v>
      </c>
      <c r="BE79" s="21">
        <f t="shared" ca="1" si="62"/>
        <v>0</v>
      </c>
      <c r="BF79" s="21">
        <f t="shared" ca="1" si="63"/>
        <v>0</v>
      </c>
      <c r="BG79" s="21">
        <f t="shared" ca="1" si="64"/>
        <v>0</v>
      </c>
      <c r="BH79" s="21">
        <f t="shared" ca="1" si="65"/>
        <v>0</v>
      </c>
      <c r="BI79" s="21">
        <f t="shared" ca="1" si="66"/>
        <v>0</v>
      </c>
      <c r="BJ79" s="21">
        <f t="shared" ca="1" si="67"/>
        <v>0</v>
      </c>
      <c r="BK79" s="21">
        <f t="shared" ca="1" si="68"/>
        <v>0</v>
      </c>
      <c r="BL79" s="51"/>
      <c r="BM79" s="51"/>
      <c r="BN79" s="51"/>
      <c r="BO79" s="51"/>
      <c r="BP79" s="51"/>
      <c r="BQ79" s="51"/>
      <c r="BR79" s="51"/>
      <c r="BS79" s="51"/>
      <c r="BT79" s="51"/>
      <c r="BU79" s="51"/>
      <c r="BV79" s="16"/>
      <c r="BZ79" s="10">
        <f ca="1">Table1[[#This Row],[Cars Value]]/Table1[[#This Row],[Cars Owned]]</f>
        <v>12628.368786403042</v>
      </c>
      <c r="CA79" s="16"/>
      <c r="CB79" s="51"/>
      <c r="CC79" s="10">
        <f ca="1">IF(Table1[[#This Row],[Value of Debts]]&gt;$CD$3,1,0)</f>
        <v>1</v>
      </c>
      <c r="CD79" s="51"/>
      <c r="CE79" s="16"/>
      <c r="CF79" s="51"/>
      <c r="CG79" s="39">
        <f ca="1">Table1[[#This Row],[Mortgage left]]/Table1[[#This Row],[Value of House ]]</f>
        <v>0.95100029877863912</v>
      </c>
      <c r="CH79" s="51">
        <f t="shared" ca="1" si="82"/>
        <v>1</v>
      </c>
      <c r="CI79" s="51"/>
      <c r="CJ79" s="16"/>
      <c r="CL79" s="10">
        <f ca="1">IF(Table1[[#This Row],[Area]]="New Delhi",Table1[[#This Row],[Income]],0)</f>
        <v>0</v>
      </c>
      <c r="CM79" s="51">
        <f ca="1">IF(Table1[[#This Row],[Area]]="Gurgoan",Table1[[#This Row],[Income]],0)</f>
        <v>68181</v>
      </c>
      <c r="CN79" s="51">
        <f ca="1">IF(Table1[[#This Row],[Area]]="Noida",Table1[[#This Row],[Income]],0)</f>
        <v>0</v>
      </c>
      <c r="CO79" s="51">
        <f ca="1">IF(Table1[[#This Row],[Area]]="Faridabad",Table1[[#This Row],[Income]],0)</f>
        <v>0</v>
      </c>
      <c r="CP79" s="51">
        <f ca="1">IF(Table1[[#This Row],[Area]]="Pune",Table1[[#This Row],[Income]],0)</f>
        <v>0</v>
      </c>
      <c r="CQ79" s="51">
        <f ca="1">IF(Table1[[#This Row],[Area]]="Mumbai",Table1[[#This Row],[Income]],0)</f>
        <v>0</v>
      </c>
      <c r="CR79" s="51">
        <f ca="1">IF(Table1[[#This Row],[Area]]="Hyderabad",Table1[[#This Row],[Income]],0)</f>
        <v>0</v>
      </c>
      <c r="CS79" s="51">
        <f ca="1">IF(Table1[[#This Row],[Area]]="Chennai",Table1[[#This Row],[Income]],0)</f>
        <v>0</v>
      </c>
      <c r="CT79" s="51">
        <f ca="1">IF(Table1[[#This Row],[Area]]="Goa",Table1[[#This Row],[Income]],0)</f>
        <v>0</v>
      </c>
      <c r="CU79" s="51">
        <f ca="1">IF(Table1[[#This Row],[Area]]="Kochi",Table1[[#This Row],[Income]],0)</f>
        <v>0</v>
      </c>
      <c r="CV79" s="51">
        <f ca="1">IF(Table1[[#This Row],[Area]]="Kolkata",Table1[[#This Row],[Income]],0)</f>
        <v>0</v>
      </c>
      <c r="CW79" s="51"/>
      <c r="CX79" s="51"/>
      <c r="CY79" s="51"/>
      <c r="CZ79" s="51"/>
      <c r="DA79" s="51"/>
      <c r="DB79" s="51"/>
      <c r="DC79" s="51"/>
      <c r="DD79" s="51"/>
      <c r="DE79" s="51"/>
      <c r="DF79" s="51"/>
      <c r="DG79" s="16"/>
      <c r="DI79" s="10">
        <f ca="1">IF(Table1[[#This Row],[Field of Work]]="Teaching",Table1[[#This Row],[Income]],0)</f>
        <v>0</v>
      </c>
      <c r="DJ79" s="51">
        <f ca="1">IF(Table1[[#This Row],[Field of Work]]="Health",Table1[[#This Row],[Income]],0)</f>
        <v>0</v>
      </c>
      <c r="DK79" s="51">
        <f ca="1">IF(Table1[[#This Row],[Field of Work]]="Agriculture",Table1[[#This Row],[Income]],0)</f>
        <v>0</v>
      </c>
      <c r="DL79" s="51">
        <f ca="1">IF(Table1[[#This Row],[Field of Work]]="Information Technology",Table1[[#This Row],[Income]],0)</f>
        <v>0</v>
      </c>
      <c r="DM79" s="51">
        <f ca="1">IF(Table1[[#This Row],[Field of Work]]="Construction",Table1[[#This Row],[Income]],0)</f>
        <v>68181</v>
      </c>
      <c r="DN79" s="51">
        <f ca="1">IF(Table1[[#This Row],[Field of Work]]="General Work",Table1[[#This Row],[Income]],0)</f>
        <v>0</v>
      </c>
      <c r="DO79" s="51"/>
      <c r="DP79" s="51"/>
      <c r="DQ79" s="51"/>
      <c r="DR79" s="51"/>
      <c r="DS79" s="51"/>
      <c r="DT79" s="16"/>
      <c r="DW79" s="10">
        <f ca="1">IF(Table1[[#This Row],[Value of Debts]]&gt;Table1[[#This Row],[Income]],1,0)</f>
        <v>1</v>
      </c>
      <c r="DX79" s="51"/>
      <c r="DY79" s="16"/>
      <c r="EB79" s="48">
        <f t="shared" ca="1" si="83"/>
        <v>0</v>
      </c>
      <c r="EC79" s="51"/>
      <c r="ED79" s="51"/>
      <c r="EE79" s="16"/>
    </row>
    <row r="80" spans="1:135" ht="18.75">
      <c r="A80" s="1">
        <f t="shared" ca="1" si="69"/>
        <v>1</v>
      </c>
      <c r="B80" s="1" t="str">
        <f t="shared" ca="1" si="70"/>
        <v>Man</v>
      </c>
      <c r="C80" s="1">
        <f t="shared" ca="1" si="71"/>
        <v>29</v>
      </c>
      <c r="D80" s="1">
        <f t="shared" ca="1" si="72"/>
        <v>1</v>
      </c>
      <c r="E80" s="1" t="str">
        <f t="shared" ca="1" si="73"/>
        <v>Health</v>
      </c>
      <c r="F80" s="1">
        <f t="shared" ca="1" si="74"/>
        <v>1</v>
      </c>
      <c r="G80" s="1" t="str">
        <f t="shared" ca="1" si="75"/>
        <v>High School</v>
      </c>
      <c r="H80" s="1">
        <f t="shared" ca="1" si="76"/>
        <v>2</v>
      </c>
      <c r="I80" s="1">
        <f t="shared" ca="1" si="51"/>
        <v>1</v>
      </c>
      <c r="J80" s="1">
        <f t="shared" ca="1" si="77"/>
        <v>79967</v>
      </c>
      <c r="K80" s="1">
        <f t="shared" ca="1" si="78"/>
        <v>6</v>
      </c>
      <c r="L80" s="1" t="str">
        <f t="shared" ca="1" si="79"/>
        <v>Mumbai</v>
      </c>
      <c r="M80" s="1">
        <f t="shared" ca="1" si="44"/>
        <v>479802</v>
      </c>
      <c r="N80" s="1">
        <f t="shared" ca="1" si="80"/>
        <v>444985.53155135881</v>
      </c>
      <c r="O80" s="1">
        <f t="shared" ca="1" si="45"/>
        <v>75352.16619228023</v>
      </c>
      <c r="P80" s="1">
        <f t="shared" ca="1" si="81"/>
        <v>55123</v>
      </c>
      <c r="Q80" s="1">
        <f t="shared" ca="1" si="46"/>
        <v>20443.426230365545</v>
      </c>
      <c r="R80" s="1">
        <f t="shared" ca="1" si="47"/>
        <v>63170.364993153547</v>
      </c>
      <c r="S80" s="1">
        <f t="shared" ca="1" si="48"/>
        <v>618324.53118543373</v>
      </c>
      <c r="T80" s="1">
        <f t="shared" ca="1" si="49"/>
        <v>520551.95778172434</v>
      </c>
      <c r="U80" s="1">
        <f t="shared" ca="1" si="50"/>
        <v>97772.573403709393</v>
      </c>
      <c r="W80" s="10">
        <f ca="1">IF(Table1[[#This Row],[Gender]]="Man",1,0)</f>
        <v>1</v>
      </c>
      <c r="X80" s="51">
        <f ca="1">IF(Table1[[#This Row],[Gender]]="Woman",1,0)</f>
        <v>0</v>
      </c>
      <c r="Y80" s="51"/>
      <c r="Z80" s="51"/>
      <c r="AA80" s="51"/>
      <c r="AB80" s="51"/>
      <c r="AC80" s="51"/>
      <c r="AD80" s="51"/>
      <c r="AE80" s="51"/>
      <c r="AF80" s="51"/>
      <c r="AG80" s="51"/>
      <c r="AH80" s="51"/>
      <c r="AI80" s="51"/>
      <c r="AJ80" s="16"/>
      <c r="AN80" s="10">
        <f t="shared" ca="1" si="52"/>
        <v>0</v>
      </c>
      <c r="AO80" s="51">
        <f t="shared" ca="1" si="53"/>
        <v>1</v>
      </c>
      <c r="AP80" s="51">
        <f t="shared" ca="1" si="54"/>
        <v>0</v>
      </c>
      <c r="AQ80" s="51">
        <f t="shared" ca="1" si="55"/>
        <v>0</v>
      </c>
      <c r="AR80" s="51">
        <f t="shared" ca="1" si="56"/>
        <v>0</v>
      </c>
      <c r="AS80" s="51">
        <f t="shared" ca="1" si="57"/>
        <v>0</v>
      </c>
      <c r="AT80" s="51"/>
      <c r="AU80" s="51"/>
      <c r="AV80" s="51"/>
      <c r="AW80" s="51"/>
      <c r="AX80" s="51"/>
      <c r="AY80" s="16"/>
      <c r="AZ80" s="51"/>
      <c r="BA80" s="20">
        <f t="shared" ca="1" si="58"/>
        <v>0</v>
      </c>
      <c r="BB80" s="21">
        <f t="shared" ca="1" si="59"/>
        <v>0</v>
      </c>
      <c r="BC80" s="21">
        <f t="shared" ca="1" si="60"/>
        <v>0</v>
      </c>
      <c r="BD80" s="21">
        <f t="shared" ca="1" si="61"/>
        <v>0</v>
      </c>
      <c r="BE80" s="21">
        <f t="shared" ca="1" si="62"/>
        <v>0</v>
      </c>
      <c r="BF80" s="21">
        <f t="shared" ca="1" si="63"/>
        <v>1</v>
      </c>
      <c r="BG80" s="21">
        <f t="shared" ca="1" si="64"/>
        <v>0</v>
      </c>
      <c r="BH80" s="21">
        <f t="shared" ca="1" si="65"/>
        <v>0</v>
      </c>
      <c r="BI80" s="21">
        <f t="shared" ca="1" si="66"/>
        <v>0</v>
      </c>
      <c r="BJ80" s="21">
        <f t="shared" ca="1" si="67"/>
        <v>0</v>
      </c>
      <c r="BK80" s="21">
        <f t="shared" ca="1" si="68"/>
        <v>0</v>
      </c>
      <c r="BL80" s="51"/>
      <c r="BM80" s="51"/>
      <c r="BN80" s="51"/>
      <c r="BO80" s="51"/>
      <c r="BP80" s="51"/>
      <c r="BQ80" s="51"/>
      <c r="BR80" s="51"/>
      <c r="BS80" s="51"/>
      <c r="BT80" s="51"/>
      <c r="BU80" s="51"/>
      <c r="BV80" s="16"/>
      <c r="BZ80" s="10">
        <f ca="1">Table1[[#This Row],[Cars Value]]/Table1[[#This Row],[Cars Owned]]</f>
        <v>75352.16619228023</v>
      </c>
      <c r="CA80" s="16"/>
      <c r="CB80" s="51"/>
      <c r="CC80" s="10">
        <f ca="1">IF(Table1[[#This Row],[Value of Debts]]&gt;$CD$3,1,0)</f>
        <v>1</v>
      </c>
      <c r="CD80" s="51"/>
      <c r="CE80" s="16"/>
      <c r="CF80" s="51"/>
      <c r="CG80" s="39">
        <f ca="1">Table1[[#This Row],[Mortgage left]]/Table1[[#This Row],[Value of House ]]</f>
        <v>0.92743575798216515</v>
      </c>
      <c r="CH80" s="51">
        <f t="shared" ca="1" si="82"/>
        <v>1</v>
      </c>
      <c r="CI80" s="51"/>
      <c r="CJ80" s="16"/>
      <c r="CL80" s="10">
        <f ca="1">IF(Table1[[#This Row],[Area]]="New Delhi",Table1[[#This Row],[Income]],0)</f>
        <v>0</v>
      </c>
      <c r="CM80" s="51">
        <f ca="1">IF(Table1[[#This Row],[Area]]="Gurgoan",Table1[[#This Row],[Income]],0)</f>
        <v>0</v>
      </c>
      <c r="CN80" s="51">
        <f ca="1">IF(Table1[[#This Row],[Area]]="Noida",Table1[[#This Row],[Income]],0)</f>
        <v>0</v>
      </c>
      <c r="CO80" s="51">
        <f ca="1">IF(Table1[[#This Row],[Area]]="Faridabad",Table1[[#This Row],[Income]],0)</f>
        <v>0</v>
      </c>
      <c r="CP80" s="51">
        <f ca="1">IF(Table1[[#This Row],[Area]]="Pune",Table1[[#This Row],[Income]],0)</f>
        <v>0</v>
      </c>
      <c r="CQ80" s="51">
        <f ca="1">IF(Table1[[#This Row],[Area]]="Mumbai",Table1[[#This Row],[Income]],0)</f>
        <v>79967</v>
      </c>
      <c r="CR80" s="51">
        <f ca="1">IF(Table1[[#This Row],[Area]]="Hyderabad",Table1[[#This Row],[Income]],0)</f>
        <v>0</v>
      </c>
      <c r="CS80" s="51">
        <f ca="1">IF(Table1[[#This Row],[Area]]="Chennai",Table1[[#This Row],[Income]],0)</f>
        <v>0</v>
      </c>
      <c r="CT80" s="51">
        <f ca="1">IF(Table1[[#This Row],[Area]]="Goa",Table1[[#This Row],[Income]],0)</f>
        <v>0</v>
      </c>
      <c r="CU80" s="51">
        <f ca="1">IF(Table1[[#This Row],[Area]]="Kochi",Table1[[#This Row],[Income]],0)</f>
        <v>0</v>
      </c>
      <c r="CV80" s="51">
        <f ca="1">IF(Table1[[#This Row],[Area]]="Kolkata",Table1[[#This Row],[Income]],0)</f>
        <v>0</v>
      </c>
      <c r="CW80" s="51"/>
      <c r="CX80" s="51"/>
      <c r="CY80" s="51"/>
      <c r="CZ80" s="51"/>
      <c r="DA80" s="51"/>
      <c r="DB80" s="51"/>
      <c r="DC80" s="51"/>
      <c r="DD80" s="51"/>
      <c r="DE80" s="51"/>
      <c r="DF80" s="51"/>
      <c r="DG80" s="16"/>
      <c r="DI80" s="10">
        <f ca="1">IF(Table1[[#This Row],[Field of Work]]="Teaching",Table1[[#This Row],[Income]],0)</f>
        <v>0</v>
      </c>
      <c r="DJ80" s="51">
        <f ca="1">IF(Table1[[#This Row],[Field of Work]]="Health",Table1[[#This Row],[Income]],0)</f>
        <v>79967</v>
      </c>
      <c r="DK80" s="51">
        <f ca="1">IF(Table1[[#This Row],[Field of Work]]="Agriculture",Table1[[#This Row],[Income]],0)</f>
        <v>0</v>
      </c>
      <c r="DL80" s="51">
        <f ca="1">IF(Table1[[#This Row],[Field of Work]]="Information Technology",Table1[[#This Row],[Income]],0)</f>
        <v>0</v>
      </c>
      <c r="DM80" s="51">
        <f ca="1">IF(Table1[[#This Row],[Field of Work]]="Construction",Table1[[#This Row],[Income]],0)</f>
        <v>0</v>
      </c>
      <c r="DN80" s="51">
        <f ca="1">IF(Table1[[#This Row],[Field of Work]]="General Work",Table1[[#This Row],[Income]],0)</f>
        <v>0</v>
      </c>
      <c r="DO80" s="51"/>
      <c r="DP80" s="51"/>
      <c r="DQ80" s="51"/>
      <c r="DR80" s="51"/>
      <c r="DS80" s="51"/>
      <c r="DT80" s="16"/>
      <c r="DW80" s="10">
        <f ca="1">IF(Table1[[#This Row],[Value of Debts]]&gt;Table1[[#This Row],[Income]],1,0)</f>
        <v>1</v>
      </c>
      <c r="DX80" s="51"/>
      <c r="DY80" s="16"/>
      <c r="EB80" s="48">
        <f t="shared" ca="1" si="83"/>
        <v>0</v>
      </c>
      <c r="EC80" s="51"/>
      <c r="ED80" s="51"/>
      <c r="EE80" s="16"/>
    </row>
    <row r="81" spans="1:135" ht="18.75">
      <c r="A81" s="1">
        <f t="shared" ca="1" si="69"/>
        <v>2</v>
      </c>
      <c r="B81" s="1" t="str">
        <f t="shared" ca="1" si="70"/>
        <v>Woman</v>
      </c>
      <c r="C81" s="1">
        <f t="shared" ca="1" si="71"/>
        <v>41</v>
      </c>
      <c r="D81" s="1">
        <f t="shared" ca="1" si="72"/>
        <v>2</v>
      </c>
      <c r="E81" s="1" t="str">
        <f t="shared" ca="1" si="73"/>
        <v>Construction</v>
      </c>
      <c r="F81" s="1">
        <f t="shared" ca="1" si="74"/>
        <v>2</v>
      </c>
      <c r="G81" s="1" t="str">
        <f t="shared" ca="1" si="75"/>
        <v>College</v>
      </c>
      <c r="H81" s="1">
        <f t="shared" ca="1" si="76"/>
        <v>3</v>
      </c>
      <c r="I81" s="1">
        <f t="shared" ca="1" si="51"/>
        <v>1</v>
      </c>
      <c r="J81" s="1">
        <f t="shared" ca="1" si="77"/>
        <v>32460</v>
      </c>
      <c r="K81" s="1">
        <f t="shared" ca="1" si="78"/>
        <v>7</v>
      </c>
      <c r="L81" s="1" t="str">
        <f t="shared" ca="1" si="79"/>
        <v>Hyderabad</v>
      </c>
      <c r="M81" s="1">
        <f t="shared" ca="1" si="44"/>
        <v>162300</v>
      </c>
      <c r="N81" s="1">
        <f t="shared" ca="1" si="80"/>
        <v>66608.446772687355</v>
      </c>
      <c r="O81" s="1">
        <f t="shared" ca="1" si="45"/>
        <v>15320.299944018143</v>
      </c>
      <c r="P81" s="1">
        <f t="shared" ca="1" si="81"/>
        <v>1279</v>
      </c>
      <c r="Q81" s="1">
        <f t="shared" ca="1" si="46"/>
        <v>23190.372790472939</v>
      </c>
      <c r="R81" s="1">
        <f t="shared" ca="1" si="47"/>
        <v>7293.5719951063975</v>
      </c>
      <c r="S81" s="1">
        <f t="shared" ca="1" si="48"/>
        <v>184913.87193912454</v>
      </c>
      <c r="T81" s="1">
        <f t="shared" ca="1" si="49"/>
        <v>91077.819563160301</v>
      </c>
      <c r="U81" s="1">
        <f t="shared" ca="1" si="50"/>
        <v>93836.052375964238</v>
      </c>
      <c r="W81" s="10">
        <f ca="1">IF(Table1[[#This Row],[Gender]]="Man",1,0)</f>
        <v>0</v>
      </c>
      <c r="X81" s="51">
        <f ca="1">IF(Table1[[#This Row],[Gender]]="Woman",1,0)</f>
        <v>1</v>
      </c>
      <c r="Y81" s="51"/>
      <c r="Z81" s="51"/>
      <c r="AA81" s="51"/>
      <c r="AB81" s="51"/>
      <c r="AC81" s="51"/>
      <c r="AD81" s="51"/>
      <c r="AE81" s="51"/>
      <c r="AF81" s="51"/>
      <c r="AG81" s="51"/>
      <c r="AH81" s="51"/>
      <c r="AI81" s="51"/>
      <c r="AJ81" s="16"/>
      <c r="AN81" s="10">
        <f t="shared" ca="1" si="52"/>
        <v>0</v>
      </c>
      <c r="AO81" s="51">
        <f t="shared" ca="1" si="53"/>
        <v>0</v>
      </c>
      <c r="AP81" s="51">
        <f t="shared" ca="1" si="54"/>
        <v>0</v>
      </c>
      <c r="AQ81" s="51">
        <f t="shared" ca="1" si="55"/>
        <v>0</v>
      </c>
      <c r="AR81" s="51">
        <f t="shared" ca="1" si="56"/>
        <v>1</v>
      </c>
      <c r="AS81" s="51">
        <f t="shared" ca="1" si="57"/>
        <v>0</v>
      </c>
      <c r="AT81" s="51"/>
      <c r="AU81" s="51"/>
      <c r="AV81" s="51"/>
      <c r="AW81" s="51"/>
      <c r="AX81" s="51"/>
      <c r="AY81" s="16"/>
      <c r="AZ81" s="51"/>
      <c r="BA81" s="20">
        <f t="shared" ca="1" si="58"/>
        <v>0</v>
      </c>
      <c r="BB81" s="21">
        <f t="shared" ca="1" si="59"/>
        <v>0</v>
      </c>
      <c r="BC81" s="21">
        <f t="shared" ca="1" si="60"/>
        <v>0</v>
      </c>
      <c r="BD81" s="21">
        <f t="shared" ca="1" si="61"/>
        <v>0</v>
      </c>
      <c r="BE81" s="21">
        <f t="shared" ca="1" si="62"/>
        <v>0</v>
      </c>
      <c r="BF81" s="21">
        <f t="shared" ca="1" si="63"/>
        <v>0</v>
      </c>
      <c r="BG81" s="21">
        <f t="shared" ca="1" si="64"/>
        <v>1</v>
      </c>
      <c r="BH81" s="21">
        <f t="shared" ca="1" si="65"/>
        <v>0</v>
      </c>
      <c r="BI81" s="21">
        <f t="shared" ca="1" si="66"/>
        <v>0</v>
      </c>
      <c r="BJ81" s="21">
        <f t="shared" ca="1" si="67"/>
        <v>0</v>
      </c>
      <c r="BK81" s="21">
        <f t="shared" ca="1" si="68"/>
        <v>0</v>
      </c>
      <c r="BL81" s="51"/>
      <c r="BM81" s="51"/>
      <c r="BN81" s="51"/>
      <c r="BO81" s="51"/>
      <c r="BP81" s="51"/>
      <c r="BQ81" s="51"/>
      <c r="BR81" s="51"/>
      <c r="BS81" s="51"/>
      <c r="BT81" s="51"/>
      <c r="BU81" s="51"/>
      <c r="BV81" s="16"/>
      <c r="BZ81" s="10">
        <f ca="1">Table1[[#This Row],[Cars Value]]/Table1[[#This Row],[Cars Owned]]</f>
        <v>15320.299944018143</v>
      </c>
      <c r="CA81" s="16"/>
      <c r="CB81" s="51"/>
      <c r="CC81" s="10">
        <f ca="1">IF(Table1[[#This Row],[Value of Debts]]&gt;$CD$3,1,0)</f>
        <v>1</v>
      </c>
      <c r="CD81" s="51"/>
      <c r="CE81" s="16"/>
      <c r="CF81" s="51"/>
      <c r="CG81" s="39">
        <f ca="1">Table1[[#This Row],[Mortgage left]]/Table1[[#This Row],[Value of House ]]</f>
        <v>0.41040324567275016</v>
      </c>
      <c r="CH81" s="51">
        <f t="shared" ca="1" si="82"/>
        <v>1</v>
      </c>
      <c r="CI81" s="51"/>
      <c r="CJ81" s="16"/>
      <c r="CL81" s="10">
        <f ca="1">IF(Table1[[#This Row],[Area]]="New Delhi",Table1[[#This Row],[Income]],0)</f>
        <v>0</v>
      </c>
      <c r="CM81" s="51">
        <f ca="1">IF(Table1[[#This Row],[Area]]="Gurgoan",Table1[[#This Row],[Income]],0)</f>
        <v>0</v>
      </c>
      <c r="CN81" s="51">
        <f ca="1">IF(Table1[[#This Row],[Area]]="Noida",Table1[[#This Row],[Income]],0)</f>
        <v>0</v>
      </c>
      <c r="CO81" s="51">
        <f ca="1">IF(Table1[[#This Row],[Area]]="Faridabad",Table1[[#This Row],[Income]],0)</f>
        <v>0</v>
      </c>
      <c r="CP81" s="51">
        <f ca="1">IF(Table1[[#This Row],[Area]]="Pune",Table1[[#This Row],[Income]],0)</f>
        <v>0</v>
      </c>
      <c r="CQ81" s="51">
        <f ca="1">IF(Table1[[#This Row],[Area]]="Mumbai",Table1[[#This Row],[Income]],0)</f>
        <v>0</v>
      </c>
      <c r="CR81" s="51">
        <f ca="1">IF(Table1[[#This Row],[Area]]="Hyderabad",Table1[[#This Row],[Income]],0)</f>
        <v>32460</v>
      </c>
      <c r="CS81" s="51">
        <f ca="1">IF(Table1[[#This Row],[Area]]="Chennai",Table1[[#This Row],[Income]],0)</f>
        <v>0</v>
      </c>
      <c r="CT81" s="51">
        <f ca="1">IF(Table1[[#This Row],[Area]]="Goa",Table1[[#This Row],[Income]],0)</f>
        <v>0</v>
      </c>
      <c r="CU81" s="51">
        <f ca="1">IF(Table1[[#This Row],[Area]]="Kochi",Table1[[#This Row],[Income]],0)</f>
        <v>0</v>
      </c>
      <c r="CV81" s="51">
        <f ca="1">IF(Table1[[#This Row],[Area]]="Kolkata",Table1[[#This Row],[Income]],0)</f>
        <v>0</v>
      </c>
      <c r="CW81" s="51"/>
      <c r="CX81" s="51"/>
      <c r="CY81" s="51"/>
      <c r="CZ81" s="51"/>
      <c r="DA81" s="51"/>
      <c r="DB81" s="51"/>
      <c r="DC81" s="51"/>
      <c r="DD81" s="51"/>
      <c r="DE81" s="51"/>
      <c r="DF81" s="51"/>
      <c r="DG81" s="16"/>
      <c r="DI81" s="10">
        <f ca="1">IF(Table1[[#This Row],[Field of Work]]="Teaching",Table1[[#This Row],[Income]],0)</f>
        <v>0</v>
      </c>
      <c r="DJ81" s="51">
        <f ca="1">IF(Table1[[#This Row],[Field of Work]]="Health",Table1[[#This Row],[Income]],0)</f>
        <v>0</v>
      </c>
      <c r="DK81" s="51">
        <f ca="1">IF(Table1[[#This Row],[Field of Work]]="Agriculture",Table1[[#This Row],[Income]],0)</f>
        <v>0</v>
      </c>
      <c r="DL81" s="51">
        <f ca="1">IF(Table1[[#This Row],[Field of Work]]="Information Technology",Table1[[#This Row],[Income]],0)</f>
        <v>0</v>
      </c>
      <c r="DM81" s="51">
        <f ca="1">IF(Table1[[#This Row],[Field of Work]]="Construction",Table1[[#This Row],[Income]],0)</f>
        <v>32460</v>
      </c>
      <c r="DN81" s="51">
        <f ca="1">IF(Table1[[#This Row],[Field of Work]]="General Work",Table1[[#This Row],[Income]],0)</f>
        <v>0</v>
      </c>
      <c r="DO81" s="51"/>
      <c r="DP81" s="51"/>
      <c r="DQ81" s="51"/>
      <c r="DR81" s="51"/>
      <c r="DS81" s="51"/>
      <c r="DT81" s="16"/>
      <c r="DW81" s="10">
        <f ca="1">IF(Table1[[#This Row],[Value of Debts]]&gt;Table1[[#This Row],[Income]],1,0)</f>
        <v>1</v>
      </c>
      <c r="DX81" s="51"/>
      <c r="DY81" s="16"/>
      <c r="EB81" s="48">
        <f t="shared" ca="1" si="83"/>
        <v>0</v>
      </c>
      <c r="EC81" s="51"/>
      <c r="ED81" s="51"/>
      <c r="EE81" s="16"/>
    </row>
    <row r="82" spans="1:135" ht="18.75">
      <c r="A82" s="1">
        <f t="shared" ca="1" si="69"/>
        <v>1</v>
      </c>
      <c r="B82" s="1" t="str">
        <f t="shared" ca="1" si="70"/>
        <v>Man</v>
      </c>
      <c r="C82" s="1">
        <f t="shared" ca="1" si="71"/>
        <v>40</v>
      </c>
      <c r="D82" s="1">
        <f t="shared" ca="1" si="72"/>
        <v>6</v>
      </c>
      <c r="E82" s="1" t="str">
        <f t="shared" ca="1" si="73"/>
        <v>Agriculture</v>
      </c>
      <c r="F82" s="1">
        <f t="shared" ca="1" si="74"/>
        <v>3</v>
      </c>
      <c r="G82" s="1" t="str">
        <f t="shared" ca="1" si="75"/>
        <v>University</v>
      </c>
      <c r="H82" s="1">
        <f t="shared" ca="1" si="76"/>
        <v>0</v>
      </c>
      <c r="I82" s="1">
        <f t="shared" ca="1" si="51"/>
        <v>2</v>
      </c>
      <c r="J82" s="1">
        <f t="shared" ca="1" si="77"/>
        <v>41411</v>
      </c>
      <c r="K82" s="1">
        <f t="shared" ca="1" si="78"/>
        <v>11</v>
      </c>
      <c r="L82" s="1" t="str">
        <f t="shared" ca="1" si="79"/>
        <v>Kolkata</v>
      </c>
      <c r="M82" s="1">
        <f t="shared" ca="1" si="44"/>
        <v>248466</v>
      </c>
      <c r="N82" s="1">
        <f t="shared" ca="1" si="80"/>
        <v>140727.47139293919</v>
      </c>
      <c r="O82" s="1">
        <f t="shared" ca="1" si="45"/>
        <v>46070.277598002089</v>
      </c>
      <c r="P82" s="1">
        <f t="shared" ca="1" si="81"/>
        <v>2467</v>
      </c>
      <c r="Q82" s="1">
        <f t="shared" ca="1" si="46"/>
        <v>10012.659283905359</v>
      </c>
      <c r="R82" s="1">
        <f t="shared" ca="1" si="47"/>
        <v>56938.940257958267</v>
      </c>
      <c r="S82" s="1">
        <f t="shared" ca="1" si="48"/>
        <v>351475.21785596036</v>
      </c>
      <c r="T82" s="1">
        <f t="shared" ca="1" si="49"/>
        <v>153207.13067684454</v>
      </c>
      <c r="U82" s="1">
        <f t="shared" ca="1" si="50"/>
        <v>198268.08717911583</v>
      </c>
      <c r="W82" s="10">
        <f ca="1">IF(Table1[[#This Row],[Gender]]="Man",1,0)</f>
        <v>1</v>
      </c>
      <c r="X82" s="51">
        <f ca="1">IF(Table1[[#This Row],[Gender]]="Woman",1,0)</f>
        <v>0</v>
      </c>
      <c r="Y82" s="51"/>
      <c r="Z82" s="51"/>
      <c r="AA82" s="51"/>
      <c r="AB82" s="51"/>
      <c r="AC82" s="51"/>
      <c r="AD82" s="51"/>
      <c r="AE82" s="51"/>
      <c r="AF82" s="51"/>
      <c r="AG82" s="51"/>
      <c r="AH82" s="51"/>
      <c r="AI82" s="51"/>
      <c r="AJ82" s="16"/>
      <c r="AN82" s="10">
        <f t="shared" ca="1" si="52"/>
        <v>0</v>
      </c>
      <c r="AO82" s="51">
        <f t="shared" ca="1" si="53"/>
        <v>0</v>
      </c>
      <c r="AP82" s="51">
        <f t="shared" ca="1" si="54"/>
        <v>1</v>
      </c>
      <c r="AQ82" s="51">
        <f t="shared" ca="1" si="55"/>
        <v>0</v>
      </c>
      <c r="AR82" s="51">
        <f t="shared" ca="1" si="56"/>
        <v>0</v>
      </c>
      <c r="AS82" s="51">
        <f t="shared" ca="1" si="57"/>
        <v>0</v>
      </c>
      <c r="AT82" s="51"/>
      <c r="AU82" s="51"/>
      <c r="AV82" s="51"/>
      <c r="AW82" s="51"/>
      <c r="AX82" s="51"/>
      <c r="AY82" s="16"/>
      <c r="AZ82" s="51"/>
      <c r="BA82" s="20">
        <f t="shared" ca="1" si="58"/>
        <v>0</v>
      </c>
      <c r="BB82" s="21">
        <f t="shared" ca="1" si="59"/>
        <v>0</v>
      </c>
      <c r="BC82" s="21">
        <f t="shared" ca="1" si="60"/>
        <v>0</v>
      </c>
      <c r="BD82" s="21">
        <f t="shared" ca="1" si="61"/>
        <v>0</v>
      </c>
      <c r="BE82" s="21">
        <f t="shared" ca="1" si="62"/>
        <v>0</v>
      </c>
      <c r="BF82" s="21">
        <f t="shared" ca="1" si="63"/>
        <v>0</v>
      </c>
      <c r="BG82" s="21">
        <f t="shared" ca="1" si="64"/>
        <v>0</v>
      </c>
      <c r="BH82" s="21">
        <f t="shared" ca="1" si="65"/>
        <v>0</v>
      </c>
      <c r="BI82" s="21">
        <f t="shared" ca="1" si="66"/>
        <v>0</v>
      </c>
      <c r="BJ82" s="21">
        <f t="shared" ca="1" si="67"/>
        <v>0</v>
      </c>
      <c r="BK82" s="21">
        <f t="shared" ca="1" si="68"/>
        <v>1</v>
      </c>
      <c r="BL82" s="51"/>
      <c r="BM82" s="51"/>
      <c r="BN82" s="51"/>
      <c r="BO82" s="51"/>
      <c r="BP82" s="51"/>
      <c r="BQ82" s="51"/>
      <c r="BR82" s="51"/>
      <c r="BS82" s="51"/>
      <c r="BT82" s="51"/>
      <c r="BU82" s="51"/>
      <c r="BV82" s="16"/>
      <c r="BZ82" s="10">
        <f ca="1">Table1[[#This Row],[Cars Value]]/Table1[[#This Row],[Cars Owned]]</f>
        <v>23035.138799001044</v>
      </c>
      <c r="CA82" s="16"/>
      <c r="CB82" s="51"/>
      <c r="CC82" s="10">
        <f ca="1">IF(Table1[[#This Row],[Value of Debts]]&gt;$CD$3,1,0)</f>
        <v>1</v>
      </c>
      <c r="CD82" s="51"/>
      <c r="CE82" s="16"/>
      <c r="CF82" s="51"/>
      <c r="CG82" s="39">
        <f ca="1">Table1[[#This Row],[Mortgage left]]/Table1[[#This Row],[Value of House ]]</f>
        <v>0.56638522531428526</v>
      </c>
      <c r="CH82" s="51">
        <f t="shared" ca="1" si="82"/>
        <v>1</v>
      </c>
      <c r="CI82" s="51"/>
      <c r="CJ82" s="16"/>
      <c r="CL82" s="10">
        <f ca="1">IF(Table1[[#This Row],[Area]]="New Delhi",Table1[[#This Row],[Income]],0)</f>
        <v>0</v>
      </c>
      <c r="CM82" s="51">
        <f ca="1">IF(Table1[[#This Row],[Area]]="Gurgoan",Table1[[#This Row],[Income]],0)</f>
        <v>0</v>
      </c>
      <c r="CN82" s="51">
        <f ca="1">IF(Table1[[#This Row],[Area]]="Noida",Table1[[#This Row],[Income]],0)</f>
        <v>0</v>
      </c>
      <c r="CO82" s="51">
        <f ca="1">IF(Table1[[#This Row],[Area]]="Faridabad",Table1[[#This Row],[Income]],0)</f>
        <v>0</v>
      </c>
      <c r="CP82" s="51">
        <f ca="1">IF(Table1[[#This Row],[Area]]="Pune",Table1[[#This Row],[Income]],0)</f>
        <v>0</v>
      </c>
      <c r="CQ82" s="51">
        <f ca="1">IF(Table1[[#This Row],[Area]]="Mumbai",Table1[[#This Row],[Income]],0)</f>
        <v>0</v>
      </c>
      <c r="CR82" s="51">
        <f ca="1">IF(Table1[[#This Row],[Area]]="Hyderabad",Table1[[#This Row],[Income]],0)</f>
        <v>0</v>
      </c>
      <c r="CS82" s="51">
        <f ca="1">IF(Table1[[#This Row],[Area]]="Chennai",Table1[[#This Row],[Income]],0)</f>
        <v>0</v>
      </c>
      <c r="CT82" s="51">
        <f ca="1">IF(Table1[[#This Row],[Area]]="Goa",Table1[[#This Row],[Income]],0)</f>
        <v>0</v>
      </c>
      <c r="CU82" s="51">
        <f ca="1">IF(Table1[[#This Row],[Area]]="Kochi",Table1[[#This Row],[Income]],0)</f>
        <v>0</v>
      </c>
      <c r="CV82" s="51">
        <f ca="1">IF(Table1[[#This Row],[Area]]="Kolkata",Table1[[#This Row],[Income]],0)</f>
        <v>41411</v>
      </c>
      <c r="CW82" s="51"/>
      <c r="CX82" s="51"/>
      <c r="CY82" s="51"/>
      <c r="CZ82" s="51"/>
      <c r="DA82" s="51"/>
      <c r="DB82" s="51"/>
      <c r="DC82" s="51"/>
      <c r="DD82" s="51"/>
      <c r="DE82" s="51"/>
      <c r="DF82" s="51"/>
      <c r="DG82" s="16"/>
      <c r="DI82" s="10">
        <f ca="1">IF(Table1[[#This Row],[Field of Work]]="Teaching",Table1[[#This Row],[Income]],0)</f>
        <v>0</v>
      </c>
      <c r="DJ82" s="51">
        <f ca="1">IF(Table1[[#This Row],[Field of Work]]="Health",Table1[[#This Row],[Income]],0)</f>
        <v>0</v>
      </c>
      <c r="DK82" s="51">
        <f ca="1">IF(Table1[[#This Row],[Field of Work]]="Agriculture",Table1[[#This Row],[Income]],0)</f>
        <v>41411</v>
      </c>
      <c r="DL82" s="51">
        <f ca="1">IF(Table1[[#This Row],[Field of Work]]="Information Technology",Table1[[#This Row],[Income]],0)</f>
        <v>0</v>
      </c>
      <c r="DM82" s="51">
        <f ca="1">IF(Table1[[#This Row],[Field of Work]]="Construction",Table1[[#This Row],[Income]],0)</f>
        <v>0</v>
      </c>
      <c r="DN82" s="51">
        <f ca="1">IF(Table1[[#This Row],[Field of Work]]="General Work",Table1[[#This Row],[Income]],0)</f>
        <v>0</v>
      </c>
      <c r="DO82" s="51"/>
      <c r="DP82" s="51"/>
      <c r="DQ82" s="51"/>
      <c r="DR82" s="51"/>
      <c r="DS82" s="51"/>
      <c r="DT82" s="16"/>
      <c r="DW82" s="10">
        <f ca="1">IF(Table1[[#This Row],[Value of Debts]]&gt;Table1[[#This Row],[Income]],1,0)</f>
        <v>1</v>
      </c>
      <c r="DX82" s="51"/>
      <c r="DY82" s="16"/>
      <c r="EB82" s="48">
        <f t="shared" ca="1" si="83"/>
        <v>40</v>
      </c>
      <c r="EC82" s="51"/>
      <c r="ED82" s="51"/>
      <c r="EE82" s="16"/>
    </row>
    <row r="83" spans="1:135" ht="18.75">
      <c r="A83" s="1">
        <f t="shared" ca="1" si="69"/>
        <v>1</v>
      </c>
      <c r="B83" s="1" t="str">
        <f t="shared" ca="1" si="70"/>
        <v>Man</v>
      </c>
      <c r="C83" s="1">
        <f t="shared" ca="1" si="71"/>
        <v>39</v>
      </c>
      <c r="D83" s="1">
        <f t="shared" ca="1" si="72"/>
        <v>4</v>
      </c>
      <c r="E83" s="1" t="str">
        <f t="shared" ca="1" si="73"/>
        <v>Information Technology</v>
      </c>
      <c r="F83" s="1">
        <f t="shared" ca="1" si="74"/>
        <v>5</v>
      </c>
      <c r="G83" s="1" t="str">
        <f t="shared" ca="1" si="75"/>
        <v>Other</v>
      </c>
      <c r="H83" s="1">
        <f t="shared" ca="1" si="76"/>
        <v>3</v>
      </c>
      <c r="I83" s="1">
        <f t="shared" ca="1" si="51"/>
        <v>1</v>
      </c>
      <c r="J83" s="1">
        <f t="shared" ca="1" si="77"/>
        <v>87914</v>
      </c>
      <c r="K83" s="1">
        <f t="shared" ca="1" si="78"/>
        <v>7</v>
      </c>
      <c r="L83" s="1" t="str">
        <f t="shared" ca="1" si="79"/>
        <v>Hyderabad</v>
      </c>
      <c r="M83" s="1">
        <f t="shared" ca="1" si="44"/>
        <v>527484</v>
      </c>
      <c r="N83" s="1">
        <f t="shared" ca="1" si="80"/>
        <v>184108.51841750409</v>
      </c>
      <c r="O83" s="1">
        <f t="shared" ca="1" si="45"/>
        <v>30481.845762691628</v>
      </c>
      <c r="P83" s="1">
        <f t="shared" ca="1" si="81"/>
        <v>6264</v>
      </c>
      <c r="Q83" s="1">
        <f t="shared" ca="1" si="46"/>
        <v>83007.099740250691</v>
      </c>
      <c r="R83" s="1">
        <f t="shared" ca="1" si="47"/>
        <v>95210.418061159085</v>
      </c>
      <c r="S83" s="1">
        <f t="shared" ca="1" si="48"/>
        <v>653176.26382385066</v>
      </c>
      <c r="T83" s="1">
        <f t="shared" ca="1" si="49"/>
        <v>273379.61815775477</v>
      </c>
      <c r="U83" s="1">
        <f t="shared" ca="1" si="50"/>
        <v>379796.64566609589</v>
      </c>
      <c r="W83" s="10">
        <f ca="1">IF(Table1[[#This Row],[Gender]]="Man",1,0)</f>
        <v>1</v>
      </c>
      <c r="X83" s="51">
        <f ca="1">IF(Table1[[#This Row],[Gender]]="Woman",1,0)</f>
        <v>0</v>
      </c>
      <c r="Y83" s="51"/>
      <c r="Z83" s="51"/>
      <c r="AA83" s="51"/>
      <c r="AB83" s="51"/>
      <c r="AC83" s="51"/>
      <c r="AD83" s="51"/>
      <c r="AE83" s="51"/>
      <c r="AF83" s="51"/>
      <c r="AG83" s="51"/>
      <c r="AH83" s="51"/>
      <c r="AI83" s="51"/>
      <c r="AJ83" s="16"/>
      <c r="AN83" s="10">
        <f t="shared" ca="1" si="52"/>
        <v>0</v>
      </c>
      <c r="AO83" s="51">
        <f t="shared" ca="1" si="53"/>
        <v>0</v>
      </c>
      <c r="AP83" s="51">
        <f t="shared" ca="1" si="54"/>
        <v>0</v>
      </c>
      <c r="AQ83" s="51">
        <f t="shared" ca="1" si="55"/>
        <v>1</v>
      </c>
      <c r="AR83" s="51">
        <f t="shared" ca="1" si="56"/>
        <v>0</v>
      </c>
      <c r="AS83" s="51">
        <f t="shared" ca="1" si="57"/>
        <v>0</v>
      </c>
      <c r="AT83" s="51"/>
      <c r="AU83" s="51"/>
      <c r="AV83" s="51"/>
      <c r="AW83" s="51"/>
      <c r="AX83" s="51"/>
      <c r="AY83" s="16"/>
      <c r="AZ83" s="51"/>
      <c r="BA83" s="20">
        <f t="shared" ca="1" si="58"/>
        <v>0</v>
      </c>
      <c r="BB83" s="21">
        <f t="shared" ca="1" si="59"/>
        <v>0</v>
      </c>
      <c r="BC83" s="21">
        <f t="shared" ca="1" si="60"/>
        <v>0</v>
      </c>
      <c r="BD83" s="21">
        <f t="shared" ca="1" si="61"/>
        <v>0</v>
      </c>
      <c r="BE83" s="21">
        <f t="shared" ca="1" si="62"/>
        <v>0</v>
      </c>
      <c r="BF83" s="21">
        <f t="shared" ca="1" si="63"/>
        <v>0</v>
      </c>
      <c r="BG83" s="21">
        <f t="shared" ca="1" si="64"/>
        <v>1</v>
      </c>
      <c r="BH83" s="21">
        <f t="shared" ca="1" si="65"/>
        <v>0</v>
      </c>
      <c r="BI83" s="21">
        <f t="shared" ca="1" si="66"/>
        <v>0</v>
      </c>
      <c r="BJ83" s="21">
        <f t="shared" ca="1" si="67"/>
        <v>0</v>
      </c>
      <c r="BK83" s="21">
        <f t="shared" ca="1" si="68"/>
        <v>0</v>
      </c>
      <c r="BL83" s="51"/>
      <c r="BM83" s="51"/>
      <c r="BN83" s="51"/>
      <c r="BO83" s="51"/>
      <c r="BP83" s="51"/>
      <c r="BQ83" s="51"/>
      <c r="BR83" s="51"/>
      <c r="BS83" s="51"/>
      <c r="BT83" s="51"/>
      <c r="BU83" s="51"/>
      <c r="BV83" s="16"/>
      <c r="BZ83" s="10">
        <f ca="1">Table1[[#This Row],[Cars Value]]/Table1[[#This Row],[Cars Owned]]</f>
        <v>30481.845762691628</v>
      </c>
      <c r="CA83" s="16"/>
      <c r="CB83" s="51"/>
      <c r="CC83" s="10">
        <f ca="1">IF(Table1[[#This Row],[Value of Debts]]&gt;$CD$3,1,0)</f>
        <v>1</v>
      </c>
      <c r="CD83" s="51"/>
      <c r="CE83" s="16"/>
      <c r="CF83" s="51"/>
      <c r="CG83" s="39">
        <f ca="1">Table1[[#This Row],[Mortgage left]]/Table1[[#This Row],[Value of House ]]</f>
        <v>0.34903147473194274</v>
      </c>
      <c r="CH83" s="51">
        <f t="shared" ca="1" si="82"/>
        <v>1</v>
      </c>
      <c r="CI83" s="51"/>
      <c r="CJ83" s="16"/>
      <c r="CL83" s="10">
        <f ca="1">IF(Table1[[#This Row],[Area]]="New Delhi",Table1[[#This Row],[Income]],0)</f>
        <v>0</v>
      </c>
      <c r="CM83" s="51">
        <f ca="1">IF(Table1[[#This Row],[Area]]="Gurgoan",Table1[[#This Row],[Income]],0)</f>
        <v>0</v>
      </c>
      <c r="CN83" s="51">
        <f ca="1">IF(Table1[[#This Row],[Area]]="Noida",Table1[[#This Row],[Income]],0)</f>
        <v>0</v>
      </c>
      <c r="CO83" s="51">
        <f ca="1">IF(Table1[[#This Row],[Area]]="Faridabad",Table1[[#This Row],[Income]],0)</f>
        <v>0</v>
      </c>
      <c r="CP83" s="51">
        <f ca="1">IF(Table1[[#This Row],[Area]]="Pune",Table1[[#This Row],[Income]],0)</f>
        <v>0</v>
      </c>
      <c r="CQ83" s="51">
        <f ca="1">IF(Table1[[#This Row],[Area]]="Mumbai",Table1[[#This Row],[Income]],0)</f>
        <v>0</v>
      </c>
      <c r="CR83" s="51">
        <f ca="1">IF(Table1[[#This Row],[Area]]="Hyderabad",Table1[[#This Row],[Income]],0)</f>
        <v>87914</v>
      </c>
      <c r="CS83" s="51">
        <f ca="1">IF(Table1[[#This Row],[Area]]="Chennai",Table1[[#This Row],[Income]],0)</f>
        <v>0</v>
      </c>
      <c r="CT83" s="51">
        <f ca="1">IF(Table1[[#This Row],[Area]]="Goa",Table1[[#This Row],[Income]],0)</f>
        <v>0</v>
      </c>
      <c r="CU83" s="51">
        <f ca="1">IF(Table1[[#This Row],[Area]]="Kochi",Table1[[#This Row],[Income]],0)</f>
        <v>0</v>
      </c>
      <c r="CV83" s="51">
        <f ca="1">IF(Table1[[#This Row],[Area]]="Kolkata",Table1[[#This Row],[Income]],0)</f>
        <v>0</v>
      </c>
      <c r="CW83" s="51"/>
      <c r="CX83" s="51"/>
      <c r="CY83" s="51"/>
      <c r="CZ83" s="51"/>
      <c r="DA83" s="51"/>
      <c r="DB83" s="51"/>
      <c r="DC83" s="51"/>
      <c r="DD83" s="51"/>
      <c r="DE83" s="51"/>
      <c r="DF83" s="51"/>
      <c r="DG83" s="16"/>
      <c r="DI83" s="10">
        <f ca="1">IF(Table1[[#This Row],[Field of Work]]="Teaching",Table1[[#This Row],[Income]],0)</f>
        <v>0</v>
      </c>
      <c r="DJ83" s="51">
        <f ca="1">IF(Table1[[#This Row],[Field of Work]]="Health",Table1[[#This Row],[Income]],0)</f>
        <v>0</v>
      </c>
      <c r="DK83" s="51">
        <f ca="1">IF(Table1[[#This Row],[Field of Work]]="Agriculture",Table1[[#This Row],[Income]],0)</f>
        <v>0</v>
      </c>
      <c r="DL83" s="51">
        <f ca="1">IF(Table1[[#This Row],[Field of Work]]="Information Technology",Table1[[#This Row],[Income]],0)</f>
        <v>87914</v>
      </c>
      <c r="DM83" s="51">
        <f ca="1">IF(Table1[[#This Row],[Field of Work]]="Construction",Table1[[#This Row],[Income]],0)</f>
        <v>0</v>
      </c>
      <c r="DN83" s="51">
        <f ca="1">IF(Table1[[#This Row],[Field of Work]]="General Work",Table1[[#This Row],[Income]],0)</f>
        <v>0</v>
      </c>
      <c r="DO83" s="51"/>
      <c r="DP83" s="51"/>
      <c r="DQ83" s="51"/>
      <c r="DR83" s="51"/>
      <c r="DS83" s="51"/>
      <c r="DT83" s="16"/>
      <c r="DW83" s="10">
        <f ca="1">IF(Table1[[#This Row],[Value of Debts]]&gt;Table1[[#This Row],[Income]],1,0)</f>
        <v>1</v>
      </c>
      <c r="DX83" s="51"/>
      <c r="DY83" s="16"/>
      <c r="EB83" s="48">
        <f t="shared" ca="1" si="83"/>
        <v>39</v>
      </c>
      <c r="EC83" s="51"/>
      <c r="ED83" s="51"/>
      <c r="EE83" s="16"/>
    </row>
    <row r="84" spans="1:135" ht="18.75">
      <c r="A84" s="1">
        <f t="shared" ca="1" si="69"/>
        <v>1</v>
      </c>
      <c r="B84" s="1" t="str">
        <f t="shared" ca="1" si="70"/>
        <v>Man</v>
      </c>
      <c r="C84" s="1">
        <f t="shared" ca="1" si="71"/>
        <v>26</v>
      </c>
      <c r="D84" s="1">
        <f t="shared" ca="1" si="72"/>
        <v>5</v>
      </c>
      <c r="E84" s="1" t="str">
        <f t="shared" ca="1" si="73"/>
        <v>General Work</v>
      </c>
      <c r="F84" s="1">
        <f t="shared" ca="1" si="74"/>
        <v>4</v>
      </c>
      <c r="G84" s="1" t="str">
        <f t="shared" ca="1" si="75"/>
        <v>Technical</v>
      </c>
      <c r="H84" s="1">
        <f t="shared" ca="1" si="76"/>
        <v>0</v>
      </c>
      <c r="I84" s="1">
        <f t="shared" ca="1" si="51"/>
        <v>3</v>
      </c>
      <c r="J84" s="1">
        <f t="shared" ca="1" si="77"/>
        <v>78572</v>
      </c>
      <c r="K84" s="1">
        <f t="shared" ca="1" si="78"/>
        <v>7</v>
      </c>
      <c r="L84" s="1" t="str">
        <f t="shared" ca="1" si="79"/>
        <v>Hyderabad</v>
      </c>
      <c r="M84" s="1">
        <f t="shared" ref="M84:M147" ca="1" si="84">J84*RANDBETWEEN(3,6)</f>
        <v>392860</v>
      </c>
      <c r="N84" s="1">
        <f t="shared" ca="1" si="80"/>
        <v>151972.84766726472</v>
      </c>
      <c r="O84" s="1">
        <f t="shared" ref="O84:O147" ca="1" si="85">I84*RAND()*J84</f>
        <v>15000.855337650119</v>
      </c>
      <c r="P84" s="1">
        <f t="shared" ca="1" si="81"/>
        <v>12589</v>
      </c>
      <c r="Q84" s="1">
        <f t="shared" ref="Q84:Q147" ca="1" si="86">RAND()*J84*2</f>
        <v>76576.993795515111</v>
      </c>
      <c r="R84" s="1">
        <f t="shared" ref="R84:R147" ca="1" si="87">RAND()*J84*1.5</f>
        <v>27683.765512607748</v>
      </c>
      <c r="S84" s="1">
        <f t="shared" ref="S84:S147" ca="1" si="88">M84+O84+R84</f>
        <v>435544.62085025787</v>
      </c>
      <c r="T84" s="1">
        <f t="shared" ref="T84:T147" ca="1" si="89">N84+P84+Q84</f>
        <v>241138.84146277985</v>
      </c>
      <c r="U84" s="1">
        <f t="shared" ref="U84:U147" ca="1" si="90">S84-T84</f>
        <v>194405.77938747802</v>
      </c>
      <c r="W84" s="10">
        <f ca="1">IF(Table1[[#This Row],[Gender]]="Man",1,0)</f>
        <v>1</v>
      </c>
      <c r="X84" s="51">
        <f ca="1">IF(Table1[[#This Row],[Gender]]="Woman",1,0)</f>
        <v>0</v>
      </c>
      <c r="Y84" s="51"/>
      <c r="Z84" s="51"/>
      <c r="AA84" s="51"/>
      <c r="AB84" s="51"/>
      <c r="AC84" s="51"/>
      <c r="AD84" s="51"/>
      <c r="AE84" s="51"/>
      <c r="AF84" s="51"/>
      <c r="AG84" s="51"/>
      <c r="AH84" s="51"/>
      <c r="AI84" s="51"/>
      <c r="AJ84" s="16"/>
      <c r="AN84" s="10">
        <f t="shared" ca="1" si="52"/>
        <v>0</v>
      </c>
      <c r="AO84" s="51">
        <f t="shared" ca="1" si="53"/>
        <v>0</v>
      </c>
      <c r="AP84" s="51">
        <f t="shared" ca="1" si="54"/>
        <v>0</v>
      </c>
      <c r="AQ84" s="51">
        <f t="shared" ca="1" si="55"/>
        <v>0</v>
      </c>
      <c r="AR84" s="51">
        <f t="shared" ca="1" si="56"/>
        <v>0</v>
      </c>
      <c r="AS84" s="51">
        <f t="shared" ca="1" si="57"/>
        <v>1</v>
      </c>
      <c r="AT84" s="51"/>
      <c r="AU84" s="51"/>
      <c r="AV84" s="51"/>
      <c r="AW84" s="51"/>
      <c r="AX84" s="51"/>
      <c r="AY84" s="16"/>
      <c r="AZ84" s="51"/>
      <c r="BA84" s="20">
        <f t="shared" ca="1" si="58"/>
        <v>0</v>
      </c>
      <c r="BB84" s="21">
        <f t="shared" ca="1" si="59"/>
        <v>0</v>
      </c>
      <c r="BC84" s="21">
        <f t="shared" ca="1" si="60"/>
        <v>0</v>
      </c>
      <c r="BD84" s="21">
        <f t="shared" ca="1" si="61"/>
        <v>0</v>
      </c>
      <c r="BE84" s="21">
        <f t="shared" ca="1" si="62"/>
        <v>0</v>
      </c>
      <c r="BF84" s="21">
        <f t="shared" ca="1" si="63"/>
        <v>0</v>
      </c>
      <c r="BG84" s="21">
        <f t="shared" ca="1" si="64"/>
        <v>1</v>
      </c>
      <c r="BH84" s="21">
        <f t="shared" ca="1" si="65"/>
        <v>0</v>
      </c>
      <c r="BI84" s="21">
        <f t="shared" ca="1" si="66"/>
        <v>0</v>
      </c>
      <c r="BJ84" s="21">
        <f t="shared" ca="1" si="67"/>
        <v>0</v>
      </c>
      <c r="BK84" s="21">
        <f t="shared" ca="1" si="68"/>
        <v>0</v>
      </c>
      <c r="BL84" s="51"/>
      <c r="BM84" s="51"/>
      <c r="BN84" s="51"/>
      <c r="BO84" s="51"/>
      <c r="BP84" s="51"/>
      <c r="BQ84" s="51"/>
      <c r="BR84" s="51"/>
      <c r="BS84" s="51"/>
      <c r="BT84" s="51"/>
      <c r="BU84" s="51"/>
      <c r="BV84" s="16"/>
      <c r="BZ84" s="10">
        <f ca="1">Table1[[#This Row],[Cars Value]]/Table1[[#This Row],[Cars Owned]]</f>
        <v>5000.2851125500392</v>
      </c>
      <c r="CA84" s="16"/>
      <c r="CB84" s="51"/>
      <c r="CC84" s="10">
        <f ca="1">IF(Table1[[#This Row],[Value of Debts]]&gt;$CD$3,1,0)</f>
        <v>1</v>
      </c>
      <c r="CD84" s="51"/>
      <c r="CE84" s="16"/>
      <c r="CF84" s="51"/>
      <c r="CG84" s="39">
        <f ca="1">Table1[[#This Row],[Mortgage left]]/Table1[[#This Row],[Value of House ]]</f>
        <v>0.38683716251912825</v>
      </c>
      <c r="CH84" s="51">
        <f t="shared" ca="1" si="82"/>
        <v>1</v>
      </c>
      <c r="CI84" s="51"/>
      <c r="CJ84" s="16"/>
      <c r="CL84" s="10">
        <f ca="1">IF(Table1[[#This Row],[Area]]="New Delhi",Table1[[#This Row],[Income]],0)</f>
        <v>0</v>
      </c>
      <c r="CM84" s="51">
        <f ca="1">IF(Table1[[#This Row],[Area]]="Gurgoan",Table1[[#This Row],[Income]],0)</f>
        <v>0</v>
      </c>
      <c r="CN84" s="51">
        <f ca="1">IF(Table1[[#This Row],[Area]]="Noida",Table1[[#This Row],[Income]],0)</f>
        <v>0</v>
      </c>
      <c r="CO84" s="51">
        <f ca="1">IF(Table1[[#This Row],[Area]]="Faridabad",Table1[[#This Row],[Income]],0)</f>
        <v>0</v>
      </c>
      <c r="CP84" s="51">
        <f ca="1">IF(Table1[[#This Row],[Area]]="Pune",Table1[[#This Row],[Income]],0)</f>
        <v>0</v>
      </c>
      <c r="CQ84" s="51">
        <f ca="1">IF(Table1[[#This Row],[Area]]="Mumbai",Table1[[#This Row],[Income]],0)</f>
        <v>0</v>
      </c>
      <c r="CR84" s="51">
        <f ca="1">IF(Table1[[#This Row],[Area]]="Hyderabad",Table1[[#This Row],[Income]],0)</f>
        <v>78572</v>
      </c>
      <c r="CS84" s="51">
        <f ca="1">IF(Table1[[#This Row],[Area]]="Chennai",Table1[[#This Row],[Income]],0)</f>
        <v>0</v>
      </c>
      <c r="CT84" s="51">
        <f ca="1">IF(Table1[[#This Row],[Area]]="Goa",Table1[[#This Row],[Income]],0)</f>
        <v>0</v>
      </c>
      <c r="CU84" s="51">
        <f ca="1">IF(Table1[[#This Row],[Area]]="Kochi",Table1[[#This Row],[Income]],0)</f>
        <v>0</v>
      </c>
      <c r="CV84" s="51">
        <f ca="1">IF(Table1[[#This Row],[Area]]="Kolkata",Table1[[#This Row],[Income]],0)</f>
        <v>0</v>
      </c>
      <c r="CW84" s="51"/>
      <c r="CX84" s="51"/>
      <c r="CY84" s="51"/>
      <c r="CZ84" s="51"/>
      <c r="DA84" s="51"/>
      <c r="DB84" s="51"/>
      <c r="DC84" s="51"/>
      <c r="DD84" s="51"/>
      <c r="DE84" s="51"/>
      <c r="DF84" s="51"/>
      <c r="DG84" s="16"/>
      <c r="DI84" s="10">
        <f ca="1">IF(Table1[[#This Row],[Field of Work]]="Teaching",Table1[[#This Row],[Income]],0)</f>
        <v>0</v>
      </c>
      <c r="DJ84" s="51">
        <f ca="1">IF(Table1[[#This Row],[Field of Work]]="Health",Table1[[#This Row],[Income]],0)</f>
        <v>0</v>
      </c>
      <c r="DK84" s="51">
        <f ca="1">IF(Table1[[#This Row],[Field of Work]]="Agriculture",Table1[[#This Row],[Income]],0)</f>
        <v>0</v>
      </c>
      <c r="DL84" s="51">
        <f ca="1">IF(Table1[[#This Row],[Field of Work]]="Information Technology",Table1[[#This Row],[Income]],0)</f>
        <v>0</v>
      </c>
      <c r="DM84" s="51">
        <f ca="1">IF(Table1[[#This Row],[Field of Work]]="Construction",Table1[[#This Row],[Income]],0)</f>
        <v>0</v>
      </c>
      <c r="DN84" s="51">
        <f ca="1">IF(Table1[[#This Row],[Field of Work]]="General Work",Table1[[#This Row],[Income]],0)</f>
        <v>78572</v>
      </c>
      <c r="DO84" s="51"/>
      <c r="DP84" s="51"/>
      <c r="DQ84" s="51"/>
      <c r="DR84" s="51"/>
      <c r="DS84" s="51"/>
      <c r="DT84" s="16"/>
      <c r="DW84" s="10">
        <f ca="1">IF(Table1[[#This Row],[Value of Debts]]&gt;Table1[[#This Row],[Income]],1,0)</f>
        <v>1</v>
      </c>
      <c r="DX84" s="51"/>
      <c r="DY84" s="16"/>
      <c r="EB84" s="48">
        <f t="shared" ca="1" si="83"/>
        <v>26</v>
      </c>
      <c r="EC84" s="51"/>
      <c r="ED84" s="51"/>
      <c r="EE84" s="16"/>
    </row>
    <row r="85" spans="1:135" ht="18.75">
      <c r="A85" s="1">
        <f t="shared" ca="1" si="69"/>
        <v>2</v>
      </c>
      <c r="B85" s="1" t="str">
        <f t="shared" ca="1" si="70"/>
        <v>Woman</v>
      </c>
      <c r="C85" s="1">
        <f t="shared" ca="1" si="71"/>
        <v>43</v>
      </c>
      <c r="D85" s="1">
        <f t="shared" ca="1" si="72"/>
        <v>5</v>
      </c>
      <c r="E85" s="1" t="str">
        <f t="shared" ca="1" si="73"/>
        <v>General Work</v>
      </c>
      <c r="F85" s="1">
        <f t="shared" ca="1" si="74"/>
        <v>2</v>
      </c>
      <c r="G85" s="1" t="str">
        <f t="shared" ca="1" si="75"/>
        <v>College</v>
      </c>
      <c r="H85" s="1">
        <f t="shared" ca="1" si="76"/>
        <v>2</v>
      </c>
      <c r="I85" s="1">
        <f t="shared" ca="1" si="51"/>
        <v>1</v>
      </c>
      <c r="J85" s="1">
        <f t="shared" ca="1" si="77"/>
        <v>62472</v>
      </c>
      <c r="K85" s="1">
        <f t="shared" ca="1" si="78"/>
        <v>8</v>
      </c>
      <c r="L85" s="1" t="str">
        <f t="shared" ca="1" si="79"/>
        <v>Chennai</v>
      </c>
      <c r="M85" s="1">
        <f t="shared" ca="1" si="84"/>
        <v>312360</v>
      </c>
      <c r="N85" s="1">
        <f t="shared" ca="1" si="80"/>
        <v>11980.856205409331</v>
      </c>
      <c r="O85" s="1">
        <f t="shared" ca="1" si="85"/>
        <v>40709.086825616971</v>
      </c>
      <c r="P85" s="1">
        <f t="shared" ca="1" si="81"/>
        <v>32277</v>
      </c>
      <c r="Q85" s="1">
        <f t="shared" ca="1" si="86"/>
        <v>113488.09165507417</v>
      </c>
      <c r="R85" s="1">
        <f t="shared" ca="1" si="87"/>
        <v>7158.1337198955371</v>
      </c>
      <c r="S85" s="1">
        <f t="shared" ca="1" si="88"/>
        <v>360227.22054551251</v>
      </c>
      <c r="T85" s="1">
        <f t="shared" ca="1" si="89"/>
        <v>157745.94786048349</v>
      </c>
      <c r="U85" s="1">
        <f t="shared" ca="1" si="90"/>
        <v>202481.27268502902</v>
      </c>
      <c r="W85" s="10">
        <f ca="1">IF(Table1[[#This Row],[Gender]]="Man",1,0)</f>
        <v>0</v>
      </c>
      <c r="X85" s="51">
        <f ca="1">IF(Table1[[#This Row],[Gender]]="Woman",1,0)</f>
        <v>1</v>
      </c>
      <c r="Y85" s="51"/>
      <c r="Z85" s="51"/>
      <c r="AA85" s="51"/>
      <c r="AB85" s="51"/>
      <c r="AC85" s="51"/>
      <c r="AD85" s="51"/>
      <c r="AE85" s="51"/>
      <c r="AF85" s="51"/>
      <c r="AG85" s="51"/>
      <c r="AH85" s="51"/>
      <c r="AI85" s="51"/>
      <c r="AJ85" s="16"/>
      <c r="AN85" s="10">
        <f t="shared" ca="1" si="52"/>
        <v>0</v>
      </c>
      <c r="AO85" s="51">
        <f t="shared" ca="1" si="53"/>
        <v>0</v>
      </c>
      <c r="AP85" s="51">
        <f t="shared" ca="1" si="54"/>
        <v>0</v>
      </c>
      <c r="AQ85" s="51">
        <f t="shared" ca="1" si="55"/>
        <v>0</v>
      </c>
      <c r="AR85" s="51">
        <f t="shared" ca="1" si="56"/>
        <v>0</v>
      </c>
      <c r="AS85" s="51">
        <f t="shared" ca="1" si="57"/>
        <v>1</v>
      </c>
      <c r="AT85" s="51"/>
      <c r="AU85" s="51"/>
      <c r="AV85" s="51"/>
      <c r="AW85" s="51"/>
      <c r="AX85" s="51"/>
      <c r="AY85" s="16"/>
      <c r="AZ85" s="51"/>
      <c r="BA85" s="20">
        <f t="shared" ca="1" si="58"/>
        <v>0</v>
      </c>
      <c r="BB85" s="21">
        <f t="shared" ca="1" si="59"/>
        <v>0</v>
      </c>
      <c r="BC85" s="21">
        <f t="shared" ca="1" si="60"/>
        <v>0</v>
      </c>
      <c r="BD85" s="21">
        <f t="shared" ca="1" si="61"/>
        <v>0</v>
      </c>
      <c r="BE85" s="21">
        <f t="shared" ca="1" si="62"/>
        <v>0</v>
      </c>
      <c r="BF85" s="21">
        <f t="shared" ca="1" si="63"/>
        <v>0</v>
      </c>
      <c r="BG85" s="21">
        <f t="shared" ca="1" si="64"/>
        <v>0</v>
      </c>
      <c r="BH85" s="21">
        <f t="shared" ca="1" si="65"/>
        <v>1</v>
      </c>
      <c r="BI85" s="21">
        <f t="shared" ca="1" si="66"/>
        <v>0</v>
      </c>
      <c r="BJ85" s="21">
        <f t="shared" ca="1" si="67"/>
        <v>0</v>
      </c>
      <c r="BK85" s="21">
        <f t="shared" ca="1" si="68"/>
        <v>0</v>
      </c>
      <c r="BL85" s="51"/>
      <c r="BM85" s="51"/>
      <c r="BN85" s="51"/>
      <c r="BO85" s="51"/>
      <c r="BP85" s="51"/>
      <c r="BQ85" s="51"/>
      <c r="BR85" s="51"/>
      <c r="BS85" s="51"/>
      <c r="BT85" s="51"/>
      <c r="BU85" s="51"/>
      <c r="BV85" s="16"/>
      <c r="BZ85" s="10">
        <f ca="1">Table1[[#This Row],[Cars Value]]/Table1[[#This Row],[Cars Owned]]</f>
        <v>40709.086825616971</v>
      </c>
      <c r="CA85" s="16"/>
      <c r="CB85" s="51"/>
      <c r="CC85" s="10">
        <f ca="1">IF(Table1[[#This Row],[Value of Debts]]&gt;$CD$3,1,0)</f>
        <v>1</v>
      </c>
      <c r="CD85" s="51"/>
      <c r="CE85" s="16"/>
      <c r="CF85" s="51"/>
      <c r="CG85" s="39">
        <f ca="1">Table1[[#This Row],[Mortgage left]]/Table1[[#This Row],[Value of House ]]</f>
        <v>3.8355923310953166E-2</v>
      </c>
      <c r="CH85" s="51">
        <f t="shared" ca="1" si="82"/>
        <v>0</v>
      </c>
      <c r="CI85" s="51"/>
      <c r="CJ85" s="16"/>
      <c r="CL85" s="10">
        <f ca="1">IF(Table1[[#This Row],[Area]]="New Delhi",Table1[[#This Row],[Income]],0)</f>
        <v>0</v>
      </c>
      <c r="CM85" s="51">
        <f ca="1">IF(Table1[[#This Row],[Area]]="Gurgoan",Table1[[#This Row],[Income]],0)</f>
        <v>0</v>
      </c>
      <c r="CN85" s="51">
        <f ca="1">IF(Table1[[#This Row],[Area]]="Noida",Table1[[#This Row],[Income]],0)</f>
        <v>0</v>
      </c>
      <c r="CO85" s="51">
        <f ca="1">IF(Table1[[#This Row],[Area]]="Faridabad",Table1[[#This Row],[Income]],0)</f>
        <v>0</v>
      </c>
      <c r="CP85" s="51">
        <f ca="1">IF(Table1[[#This Row],[Area]]="Pune",Table1[[#This Row],[Income]],0)</f>
        <v>0</v>
      </c>
      <c r="CQ85" s="51">
        <f ca="1">IF(Table1[[#This Row],[Area]]="Mumbai",Table1[[#This Row],[Income]],0)</f>
        <v>0</v>
      </c>
      <c r="CR85" s="51">
        <f ca="1">IF(Table1[[#This Row],[Area]]="Hyderabad",Table1[[#This Row],[Income]],0)</f>
        <v>0</v>
      </c>
      <c r="CS85" s="51">
        <f ca="1">IF(Table1[[#This Row],[Area]]="Chennai",Table1[[#This Row],[Income]],0)</f>
        <v>62472</v>
      </c>
      <c r="CT85" s="51">
        <f ca="1">IF(Table1[[#This Row],[Area]]="Goa",Table1[[#This Row],[Income]],0)</f>
        <v>0</v>
      </c>
      <c r="CU85" s="51">
        <f ca="1">IF(Table1[[#This Row],[Area]]="Kochi",Table1[[#This Row],[Income]],0)</f>
        <v>0</v>
      </c>
      <c r="CV85" s="51">
        <f ca="1">IF(Table1[[#This Row],[Area]]="Kolkata",Table1[[#This Row],[Income]],0)</f>
        <v>0</v>
      </c>
      <c r="CW85" s="51"/>
      <c r="CX85" s="51"/>
      <c r="CY85" s="51"/>
      <c r="CZ85" s="51"/>
      <c r="DA85" s="51"/>
      <c r="DB85" s="51"/>
      <c r="DC85" s="51"/>
      <c r="DD85" s="51"/>
      <c r="DE85" s="51"/>
      <c r="DF85" s="51"/>
      <c r="DG85" s="16"/>
      <c r="DI85" s="10">
        <f ca="1">IF(Table1[[#This Row],[Field of Work]]="Teaching",Table1[[#This Row],[Income]],0)</f>
        <v>0</v>
      </c>
      <c r="DJ85" s="51">
        <f ca="1">IF(Table1[[#This Row],[Field of Work]]="Health",Table1[[#This Row],[Income]],0)</f>
        <v>0</v>
      </c>
      <c r="DK85" s="51">
        <f ca="1">IF(Table1[[#This Row],[Field of Work]]="Agriculture",Table1[[#This Row],[Income]],0)</f>
        <v>0</v>
      </c>
      <c r="DL85" s="51">
        <f ca="1">IF(Table1[[#This Row],[Field of Work]]="Information Technology",Table1[[#This Row],[Income]],0)</f>
        <v>0</v>
      </c>
      <c r="DM85" s="51">
        <f ca="1">IF(Table1[[#This Row],[Field of Work]]="Construction",Table1[[#This Row],[Income]],0)</f>
        <v>0</v>
      </c>
      <c r="DN85" s="51">
        <f ca="1">IF(Table1[[#This Row],[Field of Work]]="General Work",Table1[[#This Row],[Income]],0)</f>
        <v>62472</v>
      </c>
      <c r="DO85" s="51"/>
      <c r="DP85" s="51"/>
      <c r="DQ85" s="51"/>
      <c r="DR85" s="51"/>
      <c r="DS85" s="51"/>
      <c r="DT85" s="16"/>
      <c r="DW85" s="10">
        <f ca="1">IF(Table1[[#This Row],[Value of Debts]]&gt;Table1[[#This Row],[Income]],1,0)</f>
        <v>1</v>
      </c>
      <c r="DX85" s="51"/>
      <c r="DY85" s="16"/>
      <c r="EB85" s="48">
        <f t="shared" ca="1" si="83"/>
        <v>43</v>
      </c>
      <c r="EC85" s="51"/>
      <c r="ED85" s="51"/>
      <c r="EE85" s="16"/>
    </row>
    <row r="86" spans="1:135" ht="18.75">
      <c r="A86" s="1">
        <f t="shared" ca="1" si="69"/>
        <v>1</v>
      </c>
      <c r="B86" s="1" t="str">
        <f t="shared" ca="1" si="70"/>
        <v>Man</v>
      </c>
      <c r="C86" s="1">
        <f t="shared" ca="1" si="71"/>
        <v>26</v>
      </c>
      <c r="D86" s="1">
        <f t="shared" ca="1" si="72"/>
        <v>1</v>
      </c>
      <c r="E86" s="1" t="str">
        <f t="shared" ca="1" si="73"/>
        <v>Health</v>
      </c>
      <c r="F86" s="1">
        <f t="shared" ca="1" si="74"/>
        <v>5</v>
      </c>
      <c r="G86" s="1" t="str">
        <f t="shared" ca="1" si="75"/>
        <v>Other</v>
      </c>
      <c r="H86" s="1">
        <f t="shared" ca="1" si="76"/>
        <v>2</v>
      </c>
      <c r="I86" s="1">
        <f t="shared" ca="1" si="51"/>
        <v>2</v>
      </c>
      <c r="J86" s="1">
        <f t="shared" ca="1" si="77"/>
        <v>44567</v>
      </c>
      <c r="K86" s="1">
        <f t="shared" ca="1" si="78"/>
        <v>4</v>
      </c>
      <c r="L86" s="1" t="str">
        <f t="shared" ca="1" si="79"/>
        <v>Noida</v>
      </c>
      <c r="M86" s="1">
        <f t="shared" ca="1" si="84"/>
        <v>222835</v>
      </c>
      <c r="N86" s="1">
        <f t="shared" ca="1" si="80"/>
        <v>41633.424602390071</v>
      </c>
      <c r="O86" s="1">
        <f t="shared" ca="1" si="85"/>
        <v>52258.69937556066</v>
      </c>
      <c r="P86" s="1">
        <f t="shared" ca="1" si="81"/>
        <v>36506</v>
      </c>
      <c r="Q86" s="1">
        <f t="shared" ca="1" si="86"/>
        <v>70238.266999502419</v>
      </c>
      <c r="R86" s="1">
        <f t="shared" ca="1" si="87"/>
        <v>52910.762445678098</v>
      </c>
      <c r="S86" s="1">
        <f t="shared" ca="1" si="88"/>
        <v>328004.4618212388</v>
      </c>
      <c r="T86" s="1">
        <f t="shared" ca="1" si="89"/>
        <v>148377.69160189247</v>
      </c>
      <c r="U86" s="1">
        <f t="shared" ca="1" si="90"/>
        <v>179626.77021934633</v>
      </c>
      <c r="W86" s="10">
        <f ca="1">IF(Table1[[#This Row],[Gender]]="Man",1,0)</f>
        <v>1</v>
      </c>
      <c r="X86" s="51">
        <f ca="1">IF(Table1[[#This Row],[Gender]]="Woman",1,0)</f>
        <v>0</v>
      </c>
      <c r="Y86" s="51"/>
      <c r="Z86" s="51"/>
      <c r="AA86" s="51"/>
      <c r="AB86" s="51"/>
      <c r="AC86" s="51"/>
      <c r="AD86" s="51"/>
      <c r="AE86" s="51"/>
      <c r="AF86" s="51"/>
      <c r="AG86" s="51"/>
      <c r="AH86" s="51"/>
      <c r="AI86" s="51"/>
      <c r="AJ86" s="16"/>
      <c r="AN86" s="10">
        <f t="shared" ca="1" si="52"/>
        <v>0</v>
      </c>
      <c r="AO86" s="51">
        <f t="shared" ca="1" si="53"/>
        <v>1</v>
      </c>
      <c r="AP86" s="51">
        <f t="shared" ca="1" si="54"/>
        <v>0</v>
      </c>
      <c r="AQ86" s="51">
        <f t="shared" ca="1" si="55"/>
        <v>0</v>
      </c>
      <c r="AR86" s="51">
        <f t="shared" ca="1" si="56"/>
        <v>0</v>
      </c>
      <c r="AS86" s="51">
        <f t="shared" ca="1" si="57"/>
        <v>0</v>
      </c>
      <c r="AT86" s="51"/>
      <c r="AU86" s="51"/>
      <c r="AV86" s="51"/>
      <c r="AW86" s="51"/>
      <c r="AX86" s="51"/>
      <c r="AY86" s="16"/>
      <c r="AZ86" s="51"/>
      <c r="BA86" s="20">
        <f t="shared" ca="1" si="58"/>
        <v>0</v>
      </c>
      <c r="BB86" s="21">
        <f t="shared" ca="1" si="59"/>
        <v>0</v>
      </c>
      <c r="BC86" s="21">
        <f t="shared" ca="1" si="60"/>
        <v>1</v>
      </c>
      <c r="BD86" s="21">
        <f t="shared" ca="1" si="61"/>
        <v>0</v>
      </c>
      <c r="BE86" s="21">
        <f t="shared" ca="1" si="62"/>
        <v>0</v>
      </c>
      <c r="BF86" s="21">
        <f t="shared" ca="1" si="63"/>
        <v>0</v>
      </c>
      <c r="BG86" s="21">
        <f t="shared" ca="1" si="64"/>
        <v>0</v>
      </c>
      <c r="BH86" s="21">
        <f t="shared" ca="1" si="65"/>
        <v>0</v>
      </c>
      <c r="BI86" s="21">
        <f t="shared" ca="1" si="66"/>
        <v>0</v>
      </c>
      <c r="BJ86" s="21">
        <f t="shared" ca="1" si="67"/>
        <v>0</v>
      </c>
      <c r="BK86" s="21">
        <f t="shared" ca="1" si="68"/>
        <v>0</v>
      </c>
      <c r="BL86" s="51"/>
      <c r="BM86" s="51"/>
      <c r="BN86" s="51"/>
      <c r="BO86" s="51"/>
      <c r="BP86" s="51"/>
      <c r="BQ86" s="51"/>
      <c r="BR86" s="51"/>
      <c r="BS86" s="51"/>
      <c r="BT86" s="51"/>
      <c r="BU86" s="51"/>
      <c r="BV86" s="16"/>
      <c r="BZ86" s="10">
        <f ca="1">Table1[[#This Row],[Cars Value]]/Table1[[#This Row],[Cars Owned]]</f>
        <v>26129.34968778033</v>
      </c>
      <c r="CA86" s="16"/>
      <c r="CB86" s="51"/>
      <c r="CC86" s="10">
        <f ca="1">IF(Table1[[#This Row],[Value of Debts]]&gt;$CD$3,1,0)</f>
        <v>1</v>
      </c>
      <c r="CD86" s="51"/>
      <c r="CE86" s="16"/>
      <c r="CF86" s="51"/>
      <c r="CG86" s="39">
        <f ca="1">Table1[[#This Row],[Mortgage left]]/Table1[[#This Row],[Value of House ]]</f>
        <v>0.1868352126119778</v>
      </c>
      <c r="CH86" s="51">
        <f t="shared" ca="1" si="82"/>
        <v>0</v>
      </c>
      <c r="CI86" s="51"/>
      <c r="CJ86" s="16"/>
      <c r="CL86" s="10">
        <f ca="1">IF(Table1[[#This Row],[Area]]="New Delhi",Table1[[#This Row],[Income]],0)</f>
        <v>0</v>
      </c>
      <c r="CM86" s="51">
        <f ca="1">IF(Table1[[#This Row],[Area]]="Gurgoan",Table1[[#This Row],[Income]],0)</f>
        <v>0</v>
      </c>
      <c r="CN86" s="51">
        <f ca="1">IF(Table1[[#This Row],[Area]]="Noida",Table1[[#This Row],[Income]],0)</f>
        <v>44567</v>
      </c>
      <c r="CO86" s="51">
        <f ca="1">IF(Table1[[#This Row],[Area]]="Faridabad",Table1[[#This Row],[Income]],0)</f>
        <v>0</v>
      </c>
      <c r="CP86" s="51">
        <f ca="1">IF(Table1[[#This Row],[Area]]="Pune",Table1[[#This Row],[Income]],0)</f>
        <v>0</v>
      </c>
      <c r="CQ86" s="51">
        <f ca="1">IF(Table1[[#This Row],[Area]]="Mumbai",Table1[[#This Row],[Income]],0)</f>
        <v>0</v>
      </c>
      <c r="CR86" s="51">
        <f ca="1">IF(Table1[[#This Row],[Area]]="Hyderabad",Table1[[#This Row],[Income]],0)</f>
        <v>0</v>
      </c>
      <c r="CS86" s="51">
        <f ca="1">IF(Table1[[#This Row],[Area]]="Chennai",Table1[[#This Row],[Income]],0)</f>
        <v>0</v>
      </c>
      <c r="CT86" s="51">
        <f ca="1">IF(Table1[[#This Row],[Area]]="Goa",Table1[[#This Row],[Income]],0)</f>
        <v>0</v>
      </c>
      <c r="CU86" s="51">
        <f ca="1">IF(Table1[[#This Row],[Area]]="Kochi",Table1[[#This Row],[Income]],0)</f>
        <v>0</v>
      </c>
      <c r="CV86" s="51">
        <f ca="1">IF(Table1[[#This Row],[Area]]="Kolkata",Table1[[#This Row],[Income]],0)</f>
        <v>0</v>
      </c>
      <c r="CW86" s="51"/>
      <c r="CX86" s="51"/>
      <c r="CY86" s="51"/>
      <c r="CZ86" s="51"/>
      <c r="DA86" s="51"/>
      <c r="DB86" s="51"/>
      <c r="DC86" s="51"/>
      <c r="DD86" s="51"/>
      <c r="DE86" s="51"/>
      <c r="DF86" s="51"/>
      <c r="DG86" s="16"/>
      <c r="DI86" s="10">
        <f ca="1">IF(Table1[[#This Row],[Field of Work]]="Teaching",Table1[[#This Row],[Income]],0)</f>
        <v>0</v>
      </c>
      <c r="DJ86" s="51">
        <f ca="1">IF(Table1[[#This Row],[Field of Work]]="Health",Table1[[#This Row],[Income]],0)</f>
        <v>44567</v>
      </c>
      <c r="DK86" s="51">
        <f ca="1">IF(Table1[[#This Row],[Field of Work]]="Agriculture",Table1[[#This Row],[Income]],0)</f>
        <v>0</v>
      </c>
      <c r="DL86" s="51">
        <f ca="1">IF(Table1[[#This Row],[Field of Work]]="Information Technology",Table1[[#This Row],[Income]],0)</f>
        <v>0</v>
      </c>
      <c r="DM86" s="51">
        <f ca="1">IF(Table1[[#This Row],[Field of Work]]="Construction",Table1[[#This Row],[Income]],0)</f>
        <v>0</v>
      </c>
      <c r="DN86" s="51">
        <f ca="1">IF(Table1[[#This Row],[Field of Work]]="General Work",Table1[[#This Row],[Income]],0)</f>
        <v>0</v>
      </c>
      <c r="DO86" s="51"/>
      <c r="DP86" s="51"/>
      <c r="DQ86" s="51"/>
      <c r="DR86" s="51"/>
      <c r="DS86" s="51"/>
      <c r="DT86" s="16"/>
      <c r="DW86" s="10">
        <f ca="1">IF(Table1[[#This Row],[Value of Debts]]&gt;Table1[[#This Row],[Income]],1,0)</f>
        <v>1</v>
      </c>
      <c r="DX86" s="51"/>
      <c r="DY86" s="16"/>
      <c r="EB86" s="48">
        <f t="shared" ca="1" si="83"/>
        <v>26</v>
      </c>
      <c r="EC86" s="51"/>
      <c r="ED86" s="51"/>
      <c r="EE86" s="16"/>
    </row>
    <row r="87" spans="1:135" ht="18.75">
      <c r="A87" s="1">
        <f t="shared" ca="1" si="69"/>
        <v>2</v>
      </c>
      <c r="B87" s="1" t="str">
        <f t="shared" ca="1" si="70"/>
        <v>Woman</v>
      </c>
      <c r="C87" s="1">
        <f t="shared" ca="1" si="71"/>
        <v>30</v>
      </c>
      <c r="D87" s="1">
        <f t="shared" ca="1" si="72"/>
        <v>5</v>
      </c>
      <c r="E87" s="1" t="str">
        <f t="shared" ca="1" si="73"/>
        <v>General Work</v>
      </c>
      <c r="F87" s="1">
        <f t="shared" ca="1" si="74"/>
        <v>4</v>
      </c>
      <c r="G87" s="1" t="str">
        <f t="shared" ca="1" si="75"/>
        <v>Technical</v>
      </c>
      <c r="H87" s="1">
        <f t="shared" ca="1" si="76"/>
        <v>1</v>
      </c>
      <c r="I87" s="1">
        <f t="shared" ca="1" si="51"/>
        <v>2</v>
      </c>
      <c r="J87" s="1">
        <f t="shared" ca="1" si="77"/>
        <v>49085</v>
      </c>
      <c r="K87" s="1">
        <f t="shared" ca="1" si="78"/>
        <v>8</v>
      </c>
      <c r="L87" s="1" t="str">
        <f t="shared" ca="1" si="79"/>
        <v>Chennai</v>
      </c>
      <c r="M87" s="1">
        <f t="shared" ca="1" si="84"/>
        <v>294510</v>
      </c>
      <c r="N87" s="1">
        <f t="shared" ca="1" si="80"/>
        <v>243782.0412664027</v>
      </c>
      <c r="O87" s="1">
        <f t="shared" ca="1" si="85"/>
        <v>17019.436658090024</v>
      </c>
      <c r="P87" s="1">
        <f t="shared" ca="1" si="81"/>
        <v>6183</v>
      </c>
      <c r="Q87" s="1">
        <f t="shared" ca="1" si="86"/>
        <v>69324.29678849224</v>
      </c>
      <c r="R87" s="1">
        <f t="shared" ca="1" si="87"/>
        <v>41905.590161966735</v>
      </c>
      <c r="S87" s="1">
        <f t="shared" ca="1" si="88"/>
        <v>353435.02682005678</v>
      </c>
      <c r="T87" s="1">
        <f t="shared" ca="1" si="89"/>
        <v>319289.33805489494</v>
      </c>
      <c r="U87" s="1">
        <f t="shared" ca="1" si="90"/>
        <v>34145.688765161845</v>
      </c>
      <c r="W87" s="10">
        <f ca="1">IF(Table1[[#This Row],[Gender]]="Man",1,0)</f>
        <v>0</v>
      </c>
      <c r="X87" s="51">
        <f ca="1">IF(Table1[[#This Row],[Gender]]="Woman",1,0)</f>
        <v>1</v>
      </c>
      <c r="Y87" s="51"/>
      <c r="Z87" s="51"/>
      <c r="AA87" s="51"/>
      <c r="AB87" s="51"/>
      <c r="AC87" s="51"/>
      <c r="AD87" s="51"/>
      <c r="AE87" s="51"/>
      <c r="AF87" s="51"/>
      <c r="AG87" s="51"/>
      <c r="AH87" s="51"/>
      <c r="AI87" s="51"/>
      <c r="AJ87" s="16"/>
      <c r="AN87" s="10">
        <f t="shared" ca="1" si="52"/>
        <v>0</v>
      </c>
      <c r="AO87" s="51">
        <f t="shared" ca="1" si="53"/>
        <v>0</v>
      </c>
      <c r="AP87" s="51">
        <f t="shared" ca="1" si="54"/>
        <v>0</v>
      </c>
      <c r="AQ87" s="51">
        <f t="shared" ca="1" si="55"/>
        <v>0</v>
      </c>
      <c r="AR87" s="51">
        <f t="shared" ca="1" si="56"/>
        <v>0</v>
      </c>
      <c r="AS87" s="51">
        <f t="shared" ca="1" si="57"/>
        <v>1</v>
      </c>
      <c r="AT87" s="51"/>
      <c r="AU87" s="51"/>
      <c r="AV87" s="51"/>
      <c r="AW87" s="51"/>
      <c r="AX87" s="51"/>
      <c r="AY87" s="16"/>
      <c r="AZ87" s="51"/>
      <c r="BA87" s="20">
        <f t="shared" ca="1" si="58"/>
        <v>0</v>
      </c>
      <c r="BB87" s="21">
        <f t="shared" ca="1" si="59"/>
        <v>0</v>
      </c>
      <c r="BC87" s="21">
        <f t="shared" ca="1" si="60"/>
        <v>0</v>
      </c>
      <c r="BD87" s="21">
        <f t="shared" ca="1" si="61"/>
        <v>0</v>
      </c>
      <c r="BE87" s="21">
        <f t="shared" ca="1" si="62"/>
        <v>0</v>
      </c>
      <c r="BF87" s="21">
        <f t="shared" ca="1" si="63"/>
        <v>0</v>
      </c>
      <c r="BG87" s="21">
        <f t="shared" ca="1" si="64"/>
        <v>0</v>
      </c>
      <c r="BH87" s="21">
        <f t="shared" ca="1" si="65"/>
        <v>1</v>
      </c>
      <c r="BI87" s="21">
        <f t="shared" ca="1" si="66"/>
        <v>0</v>
      </c>
      <c r="BJ87" s="21">
        <f t="shared" ca="1" si="67"/>
        <v>0</v>
      </c>
      <c r="BK87" s="21">
        <f t="shared" ca="1" si="68"/>
        <v>0</v>
      </c>
      <c r="BL87" s="51"/>
      <c r="BM87" s="51"/>
      <c r="BN87" s="51"/>
      <c r="BO87" s="51"/>
      <c r="BP87" s="51"/>
      <c r="BQ87" s="51"/>
      <c r="BR87" s="51"/>
      <c r="BS87" s="51"/>
      <c r="BT87" s="51"/>
      <c r="BU87" s="51"/>
      <c r="BV87" s="16"/>
      <c r="BZ87" s="10">
        <f ca="1">Table1[[#This Row],[Cars Value]]/Table1[[#This Row],[Cars Owned]]</f>
        <v>8509.7183290450121</v>
      </c>
      <c r="CA87" s="16"/>
      <c r="CB87" s="51"/>
      <c r="CC87" s="10">
        <f ca="1">IF(Table1[[#This Row],[Value of Debts]]&gt;$CD$3,1,0)</f>
        <v>1</v>
      </c>
      <c r="CD87" s="51"/>
      <c r="CE87" s="16"/>
      <c r="CF87" s="51"/>
      <c r="CG87" s="39">
        <f ca="1">Table1[[#This Row],[Mortgage left]]/Table1[[#This Row],[Value of House ]]</f>
        <v>0.8277547155152718</v>
      </c>
      <c r="CH87" s="51">
        <f t="shared" ca="1" si="82"/>
        <v>1</v>
      </c>
      <c r="CI87" s="51"/>
      <c r="CJ87" s="16"/>
      <c r="CL87" s="10">
        <f ca="1">IF(Table1[[#This Row],[Area]]="New Delhi",Table1[[#This Row],[Income]],0)</f>
        <v>0</v>
      </c>
      <c r="CM87" s="51">
        <f ca="1">IF(Table1[[#This Row],[Area]]="Gurgoan",Table1[[#This Row],[Income]],0)</f>
        <v>0</v>
      </c>
      <c r="CN87" s="51">
        <f ca="1">IF(Table1[[#This Row],[Area]]="Noida",Table1[[#This Row],[Income]],0)</f>
        <v>0</v>
      </c>
      <c r="CO87" s="51">
        <f ca="1">IF(Table1[[#This Row],[Area]]="Faridabad",Table1[[#This Row],[Income]],0)</f>
        <v>0</v>
      </c>
      <c r="CP87" s="51">
        <f ca="1">IF(Table1[[#This Row],[Area]]="Pune",Table1[[#This Row],[Income]],0)</f>
        <v>0</v>
      </c>
      <c r="CQ87" s="51">
        <f ca="1">IF(Table1[[#This Row],[Area]]="Mumbai",Table1[[#This Row],[Income]],0)</f>
        <v>0</v>
      </c>
      <c r="CR87" s="51">
        <f ca="1">IF(Table1[[#This Row],[Area]]="Hyderabad",Table1[[#This Row],[Income]],0)</f>
        <v>0</v>
      </c>
      <c r="CS87" s="51">
        <f ca="1">IF(Table1[[#This Row],[Area]]="Chennai",Table1[[#This Row],[Income]],0)</f>
        <v>49085</v>
      </c>
      <c r="CT87" s="51">
        <f ca="1">IF(Table1[[#This Row],[Area]]="Goa",Table1[[#This Row],[Income]],0)</f>
        <v>0</v>
      </c>
      <c r="CU87" s="51">
        <f ca="1">IF(Table1[[#This Row],[Area]]="Kochi",Table1[[#This Row],[Income]],0)</f>
        <v>0</v>
      </c>
      <c r="CV87" s="51">
        <f ca="1">IF(Table1[[#This Row],[Area]]="Kolkata",Table1[[#This Row],[Income]],0)</f>
        <v>0</v>
      </c>
      <c r="CW87" s="51"/>
      <c r="CX87" s="51"/>
      <c r="CY87" s="51"/>
      <c r="CZ87" s="51"/>
      <c r="DA87" s="51"/>
      <c r="DB87" s="51"/>
      <c r="DC87" s="51"/>
      <c r="DD87" s="51"/>
      <c r="DE87" s="51"/>
      <c r="DF87" s="51"/>
      <c r="DG87" s="16"/>
      <c r="DI87" s="10">
        <f ca="1">IF(Table1[[#This Row],[Field of Work]]="Teaching",Table1[[#This Row],[Income]],0)</f>
        <v>0</v>
      </c>
      <c r="DJ87" s="51">
        <f ca="1">IF(Table1[[#This Row],[Field of Work]]="Health",Table1[[#This Row],[Income]],0)</f>
        <v>0</v>
      </c>
      <c r="DK87" s="51">
        <f ca="1">IF(Table1[[#This Row],[Field of Work]]="Agriculture",Table1[[#This Row],[Income]],0)</f>
        <v>0</v>
      </c>
      <c r="DL87" s="51">
        <f ca="1">IF(Table1[[#This Row],[Field of Work]]="Information Technology",Table1[[#This Row],[Income]],0)</f>
        <v>0</v>
      </c>
      <c r="DM87" s="51">
        <f ca="1">IF(Table1[[#This Row],[Field of Work]]="Construction",Table1[[#This Row],[Income]],0)</f>
        <v>0</v>
      </c>
      <c r="DN87" s="51">
        <f ca="1">IF(Table1[[#This Row],[Field of Work]]="General Work",Table1[[#This Row],[Income]],0)</f>
        <v>49085</v>
      </c>
      <c r="DO87" s="51"/>
      <c r="DP87" s="51"/>
      <c r="DQ87" s="51"/>
      <c r="DR87" s="51"/>
      <c r="DS87" s="51"/>
      <c r="DT87" s="16"/>
      <c r="DW87" s="10">
        <f ca="1">IF(Table1[[#This Row],[Value of Debts]]&gt;Table1[[#This Row],[Income]],1,0)</f>
        <v>1</v>
      </c>
      <c r="DX87" s="51"/>
      <c r="DY87" s="16"/>
      <c r="EB87" s="48">
        <f t="shared" ca="1" si="83"/>
        <v>0</v>
      </c>
      <c r="EC87" s="51"/>
      <c r="ED87" s="51"/>
      <c r="EE87" s="16"/>
    </row>
    <row r="88" spans="1:135" ht="18.75">
      <c r="A88" s="1">
        <f t="shared" ca="1" si="69"/>
        <v>2</v>
      </c>
      <c r="B88" s="1" t="str">
        <f t="shared" ca="1" si="70"/>
        <v>Woman</v>
      </c>
      <c r="C88" s="1">
        <f t="shared" ca="1" si="71"/>
        <v>36</v>
      </c>
      <c r="D88" s="1">
        <f t="shared" ca="1" si="72"/>
        <v>5</v>
      </c>
      <c r="E88" s="1" t="str">
        <f t="shared" ca="1" si="73"/>
        <v>General Work</v>
      </c>
      <c r="F88" s="1">
        <f t="shared" ca="1" si="74"/>
        <v>3</v>
      </c>
      <c r="G88" s="1" t="str">
        <f t="shared" ca="1" si="75"/>
        <v>University</v>
      </c>
      <c r="H88" s="1">
        <f t="shared" ca="1" si="76"/>
        <v>0</v>
      </c>
      <c r="I88" s="1">
        <f t="shared" ca="1" si="51"/>
        <v>3</v>
      </c>
      <c r="J88" s="1">
        <f t="shared" ca="1" si="77"/>
        <v>81893</v>
      </c>
      <c r="K88" s="1">
        <f t="shared" ca="1" si="78"/>
        <v>3</v>
      </c>
      <c r="L88" s="1" t="str">
        <f t="shared" ca="1" si="79"/>
        <v>Faridabad</v>
      </c>
      <c r="M88" s="1">
        <f t="shared" ca="1" si="84"/>
        <v>409465</v>
      </c>
      <c r="N88" s="1">
        <f t="shared" ca="1" si="80"/>
        <v>314184.47591012815</v>
      </c>
      <c r="O88" s="1">
        <f t="shared" ca="1" si="85"/>
        <v>99465.368558261529</v>
      </c>
      <c r="P88" s="1">
        <f t="shared" ca="1" si="81"/>
        <v>83339</v>
      </c>
      <c r="Q88" s="1">
        <f t="shared" ca="1" si="86"/>
        <v>137522.35501884518</v>
      </c>
      <c r="R88" s="1">
        <f t="shared" ca="1" si="87"/>
        <v>86603.597806369522</v>
      </c>
      <c r="S88" s="1">
        <f t="shared" ca="1" si="88"/>
        <v>595533.96636463108</v>
      </c>
      <c r="T88" s="1">
        <f t="shared" ca="1" si="89"/>
        <v>535045.83092897339</v>
      </c>
      <c r="U88" s="1">
        <f t="shared" ca="1" si="90"/>
        <v>60488.135435657692</v>
      </c>
      <c r="W88" s="10">
        <f ca="1">IF(Table1[[#This Row],[Gender]]="Man",1,0)</f>
        <v>0</v>
      </c>
      <c r="X88" s="51">
        <f ca="1">IF(Table1[[#This Row],[Gender]]="Woman",1,0)</f>
        <v>1</v>
      </c>
      <c r="Y88" s="51"/>
      <c r="Z88" s="51"/>
      <c r="AA88" s="51"/>
      <c r="AB88" s="51"/>
      <c r="AC88" s="51"/>
      <c r="AD88" s="51"/>
      <c r="AE88" s="51"/>
      <c r="AF88" s="51"/>
      <c r="AG88" s="51"/>
      <c r="AH88" s="51"/>
      <c r="AI88" s="51"/>
      <c r="AJ88" s="16"/>
      <c r="AN88" s="10">
        <f t="shared" ca="1" si="52"/>
        <v>0</v>
      </c>
      <c r="AO88" s="51">
        <f t="shared" ca="1" si="53"/>
        <v>0</v>
      </c>
      <c r="AP88" s="51">
        <f t="shared" ca="1" si="54"/>
        <v>0</v>
      </c>
      <c r="AQ88" s="51">
        <f t="shared" ca="1" si="55"/>
        <v>0</v>
      </c>
      <c r="AR88" s="51">
        <f t="shared" ca="1" si="56"/>
        <v>0</v>
      </c>
      <c r="AS88" s="51">
        <f t="shared" ca="1" si="57"/>
        <v>1</v>
      </c>
      <c r="AT88" s="51"/>
      <c r="AU88" s="51"/>
      <c r="AV88" s="51"/>
      <c r="AW88" s="51"/>
      <c r="AX88" s="51"/>
      <c r="AY88" s="16"/>
      <c r="AZ88" s="51"/>
      <c r="BA88" s="20">
        <f t="shared" ca="1" si="58"/>
        <v>0</v>
      </c>
      <c r="BB88" s="21">
        <f t="shared" ca="1" si="59"/>
        <v>0</v>
      </c>
      <c r="BC88" s="21">
        <f t="shared" ca="1" si="60"/>
        <v>0</v>
      </c>
      <c r="BD88" s="21">
        <f t="shared" ca="1" si="61"/>
        <v>1</v>
      </c>
      <c r="BE88" s="21">
        <f t="shared" ca="1" si="62"/>
        <v>0</v>
      </c>
      <c r="BF88" s="21">
        <f t="shared" ca="1" si="63"/>
        <v>0</v>
      </c>
      <c r="BG88" s="21">
        <f t="shared" ca="1" si="64"/>
        <v>0</v>
      </c>
      <c r="BH88" s="21">
        <f t="shared" ca="1" si="65"/>
        <v>0</v>
      </c>
      <c r="BI88" s="21">
        <f t="shared" ca="1" si="66"/>
        <v>0</v>
      </c>
      <c r="BJ88" s="21">
        <f t="shared" ca="1" si="67"/>
        <v>0</v>
      </c>
      <c r="BK88" s="21">
        <f t="shared" ca="1" si="68"/>
        <v>0</v>
      </c>
      <c r="BL88" s="51"/>
      <c r="BM88" s="51"/>
      <c r="BN88" s="51"/>
      <c r="BO88" s="51"/>
      <c r="BP88" s="51"/>
      <c r="BQ88" s="51"/>
      <c r="BR88" s="51"/>
      <c r="BS88" s="51"/>
      <c r="BT88" s="51"/>
      <c r="BU88" s="51"/>
      <c r="BV88" s="16"/>
      <c r="BZ88" s="10">
        <f ca="1">Table1[[#This Row],[Cars Value]]/Table1[[#This Row],[Cars Owned]]</f>
        <v>33155.122852753841</v>
      </c>
      <c r="CA88" s="16"/>
      <c r="CB88" s="51"/>
      <c r="CC88" s="10">
        <f ca="1">IF(Table1[[#This Row],[Value of Debts]]&gt;$CD$3,1,0)</f>
        <v>1</v>
      </c>
      <c r="CD88" s="51"/>
      <c r="CE88" s="16"/>
      <c r="CF88" s="51"/>
      <c r="CG88" s="39">
        <f ca="1">Table1[[#This Row],[Mortgage left]]/Table1[[#This Row],[Value of House ]]</f>
        <v>0.76730483902196323</v>
      </c>
      <c r="CH88" s="51">
        <f t="shared" ca="1" si="82"/>
        <v>1</v>
      </c>
      <c r="CI88" s="51"/>
      <c r="CJ88" s="16"/>
      <c r="CL88" s="10">
        <f ca="1">IF(Table1[[#This Row],[Area]]="New Delhi",Table1[[#This Row],[Income]],0)</f>
        <v>0</v>
      </c>
      <c r="CM88" s="51">
        <f ca="1">IF(Table1[[#This Row],[Area]]="Gurgoan",Table1[[#This Row],[Income]],0)</f>
        <v>0</v>
      </c>
      <c r="CN88" s="51">
        <f ca="1">IF(Table1[[#This Row],[Area]]="Noida",Table1[[#This Row],[Income]],0)</f>
        <v>0</v>
      </c>
      <c r="CO88" s="51">
        <f ca="1">IF(Table1[[#This Row],[Area]]="Faridabad",Table1[[#This Row],[Income]],0)</f>
        <v>81893</v>
      </c>
      <c r="CP88" s="51">
        <f ca="1">IF(Table1[[#This Row],[Area]]="Pune",Table1[[#This Row],[Income]],0)</f>
        <v>0</v>
      </c>
      <c r="CQ88" s="51">
        <f ca="1">IF(Table1[[#This Row],[Area]]="Mumbai",Table1[[#This Row],[Income]],0)</f>
        <v>0</v>
      </c>
      <c r="CR88" s="51">
        <f ca="1">IF(Table1[[#This Row],[Area]]="Hyderabad",Table1[[#This Row],[Income]],0)</f>
        <v>0</v>
      </c>
      <c r="CS88" s="51">
        <f ca="1">IF(Table1[[#This Row],[Area]]="Chennai",Table1[[#This Row],[Income]],0)</f>
        <v>0</v>
      </c>
      <c r="CT88" s="51">
        <f ca="1">IF(Table1[[#This Row],[Area]]="Goa",Table1[[#This Row],[Income]],0)</f>
        <v>0</v>
      </c>
      <c r="CU88" s="51">
        <f ca="1">IF(Table1[[#This Row],[Area]]="Kochi",Table1[[#This Row],[Income]],0)</f>
        <v>0</v>
      </c>
      <c r="CV88" s="51">
        <f ca="1">IF(Table1[[#This Row],[Area]]="Kolkata",Table1[[#This Row],[Income]],0)</f>
        <v>0</v>
      </c>
      <c r="CW88" s="51"/>
      <c r="CX88" s="51"/>
      <c r="CY88" s="51"/>
      <c r="CZ88" s="51"/>
      <c r="DA88" s="51"/>
      <c r="DB88" s="51"/>
      <c r="DC88" s="51"/>
      <c r="DD88" s="51"/>
      <c r="DE88" s="51"/>
      <c r="DF88" s="51"/>
      <c r="DG88" s="16"/>
      <c r="DI88" s="10">
        <f ca="1">IF(Table1[[#This Row],[Field of Work]]="Teaching",Table1[[#This Row],[Income]],0)</f>
        <v>0</v>
      </c>
      <c r="DJ88" s="51">
        <f ca="1">IF(Table1[[#This Row],[Field of Work]]="Health",Table1[[#This Row],[Income]],0)</f>
        <v>0</v>
      </c>
      <c r="DK88" s="51">
        <f ca="1">IF(Table1[[#This Row],[Field of Work]]="Agriculture",Table1[[#This Row],[Income]],0)</f>
        <v>0</v>
      </c>
      <c r="DL88" s="51">
        <f ca="1">IF(Table1[[#This Row],[Field of Work]]="Information Technology",Table1[[#This Row],[Income]],0)</f>
        <v>0</v>
      </c>
      <c r="DM88" s="51">
        <f ca="1">IF(Table1[[#This Row],[Field of Work]]="Construction",Table1[[#This Row],[Income]],0)</f>
        <v>0</v>
      </c>
      <c r="DN88" s="51">
        <f ca="1">IF(Table1[[#This Row],[Field of Work]]="General Work",Table1[[#This Row],[Income]],0)</f>
        <v>81893</v>
      </c>
      <c r="DO88" s="51"/>
      <c r="DP88" s="51"/>
      <c r="DQ88" s="51"/>
      <c r="DR88" s="51"/>
      <c r="DS88" s="51"/>
      <c r="DT88" s="16"/>
      <c r="DW88" s="10">
        <f ca="1">IF(Table1[[#This Row],[Value of Debts]]&gt;Table1[[#This Row],[Income]],1,0)</f>
        <v>1</v>
      </c>
      <c r="DX88" s="51"/>
      <c r="DY88" s="16"/>
      <c r="EB88" s="48">
        <f t="shared" ca="1" si="83"/>
        <v>0</v>
      </c>
      <c r="EC88" s="51"/>
      <c r="ED88" s="51"/>
      <c r="EE88" s="16"/>
    </row>
    <row r="89" spans="1:135" ht="18.75">
      <c r="A89" s="1">
        <f t="shared" ca="1" si="69"/>
        <v>2</v>
      </c>
      <c r="B89" s="1" t="str">
        <f t="shared" ca="1" si="70"/>
        <v>Woman</v>
      </c>
      <c r="C89" s="1">
        <f t="shared" ca="1" si="71"/>
        <v>25</v>
      </c>
      <c r="D89" s="1">
        <f t="shared" ca="1" si="72"/>
        <v>4</v>
      </c>
      <c r="E89" s="1" t="str">
        <f t="shared" ca="1" si="73"/>
        <v>Information Technology</v>
      </c>
      <c r="F89" s="1">
        <f t="shared" ca="1" si="74"/>
        <v>2</v>
      </c>
      <c r="G89" s="1" t="str">
        <f t="shared" ca="1" si="75"/>
        <v>College</v>
      </c>
      <c r="H89" s="1">
        <f t="shared" ca="1" si="76"/>
        <v>4</v>
      </c>
      <c r="I89" s="1">
        <f t="shared" ca="1" si="51"/>
        <v>1</v>
      </c>
      <c r="J89" s="1">
        <f t="shared" ca="1" si="77"/>
        <v>64198</v>
      </c>
      <c r="K89" s="1">
        <f t="shared" ca="1" si="78"/>
        <v>10</v>
      </c>
      <c r="L89" s="1" t="str">
        <f t="shared" ca="1" si="79"/>
        <v>Goa</v>
      </c>
      <c r="M89" s="1">
        <f t="shared" ca="1" si="84"/>
        <v>256792</v>
      </c>
      <c r="N89" s="1">
        <f t="shared" ca="1" si="80"/>
        <v>145015.85216707166</v>
      </c>
      <c r="O89" s="1">
        <f t="shared" ca="1" si="85"/>
        <v>62719.338932526836</v>
      </c>
      <c r="P89" s="1">
        <f t="shared" ca="1" si="81"/>
        <v>51842</v>
      </c>
      <c r="Q89" s="1">
        <f t="shared" ca="1" si="86"/>
        <v>123356.4185342798</v>
      </c>
      <c r="R89" s="1">
        <f t="shared" ca="1" si="87"/>
        <v>14566.775879084855</v>
      </c>
      <c r="S89" s="1">
        <f t="shared" ca="1" si="88"/>
        <v>334078.11481161165</v>
      </c>
      <c r="T89" s="1">
        <f t="shared" ca="1" si="89"/>
        <v>320214.27070135146</v>
      </c>
      <c r="U89" s="1">
        <f t="shared" ca="1" si="90"/>
        <v>13863.844110260194</v>
      </c>
      <c r="W89" s="10">
        <f ca="1">IF(Table1[[#This Row],[Gender]]="Man",1,0)</f>
        <v>0</v>
      </c>
      <c r="X89" s="51">
        <f ca="1">IF(Table1[[#This Row],[Gender]]="Woman",1,0)</f>
        <v>1</v>
      </c>
      <c r="Y89" s="51"/>
      <c r="Z89" s="51"/>
      <c r="AA89" s="51"/>
      <c r="AB89" s="51"/>
      <c r="AC89" s="51"/>
      <c r="AD89" s="51"/>
      <c r="AE89" s="51"/>
      <c r="AF89" s="51"/>
      <c r="AG89" s="51"/>
      <c r="AH89" s="51"/>
      <c r="AI89" s="51"/>
      <c r="AJ89" s="16"/>
      <c r="AN89" s="10">
        <f t="shared" ca="1" si="52"/>
        <v>0</v>
      </c>
      <c r="AO89" s="51">
        <f t="shared" ca="1" si="53"/>
        <v>0</v>
      </c>
      <c r="AP89" s="51">
        <f t="shared" ca="1" si="54"/>
        <v>0</v>
      </c>
      <c r="AQ89" s="51">
        <f t="shared" ca="1" si="55"/>
        <v>1</v>
      </c>
      <c r="AR89" s="51">
        <f t="shared" ca="1" si="56"/>
        <v>0</v>
      </c>
      <c r="AS89" s="51">
        <f t="shared" ca="1" si="57"/>
        <v>0</v>
      </c>
      <c r="AT89" s="51"/>
      <c r="AU89" s="51"/>
      <c r="AV89" s="51"/>
      <c r="AW89" s="51"/>
      <c r="AX89" s="51"/>
      <c r="AY89" s="16"/>
      <c r="AZ89" s="51"/>
      <c r="BA89" s="20">
        <f t="shared" ca="1" si="58"/>
        <v>0</v>
      </c>
      <c r="BB89" s="21">
        <f t="shared" ca="1" si="59"/>
        <v>0</v>
      </c>
      <c r="BC89" s="21">
        <f t="shared" ca="1" si="60"/>
        <v>0</v>
      </c>
      <c r="BD89" s="21">
        <f t="shared" ca="1" si="61"/>
        <v>0</v>
      </c>
      <c r="BE89" s="21">
        <f t="shared" ca="1" si="62"/>
        <v>0</v>
      </c>
      <c r="BF89" s="21">
        <f t="shared" ca="1" si="63"/>
        <v>0</v>
      </c>
      <c r="BG89" s="21">
        <f t="shared" ca="1" si="64"/>
        <v>0</v>
      </c>
      <c r="BH89" s="21">
        <f t="shared" ca="1" si="65"/>
        <v>0</v>
      </c>
      <c r="BI89" s="21">
        <f t="shared" ca="1" si="66"/>
        <v>1</v>
      </c>
      <c r="BJ89" s="21">
        <f t="shared" ca="1" si="67"/>
        <v>0</v>
      </c>
      <c r="BK89" s="21">
        <f t="shared" ca="1" si="68"/>
        <v>0</v>
      </c>
      <c r="BL89" s="51"/>
      <c r="BM89" s="51"/>
      <c r="BN89" s="51"/>
      <c r="BO89" s="51"/>
      <c r="BP89" s="51"/>
      <c r="BQ89" s="51"/>
      <c r="BR89" s="51"/>
      <c r="BS89" s="51"/>
      <c r="BT89" s="51"/>
      <c r="BU89" s="51"/>
      <c r="BV89" s="16"/>
      <c r="BZ89" s="10">
        <f ca="1">Table1[[#This Row],[Cars Value]]/Table1[[#This Row],[Cars Owned]]</f>
        <v>62719.338932526836</v>
      </c>
      <c r="CA89" s="16"/>
      <c r="CB89" s="51"/>
      <c r="CC89" s="10">
        <f ca="1">IF(Table1[[#This Row],[Value of Debts]]&gt;$CD$3,1,0)</f>
        <v>1</v>
      </c>
      <c r="CD89" s="51"/>
      <c r="CE89" s="16"/>
      <c r="CF89" s="51"/>
      <c r="CG89" s="39">
        <f ca="1">Table1[[#This Row],[Mortgage left]]/Table1[[#This Row],[Value of House ]]</f>
        <v>0.56472106672743561</v>
      </c>
      <c r="CH89" s="51">
        <f t="shared" ca="1" si="82"/>
        <v>1</v>
      </c>
      <c r="CI89" s="51"/>
      <c r="CJ89" s="16"/>
      <c r="CL89" s="10">
        <f ca="1">IF(Table1[[#This Row],[Area]]="New Delhi",Table1[[#This Row],[Income]],0)</f>
        <v>0</v>
      </c>
      <c r="CM89" s="51">
        <f ca="1">IF(Table1[[#This Row],[Area]]="Gurgoan",Table1[[#This Row],[Income]],0)</f>
        <v>0</v>
      </c>
      <c r="CN89" s="51">
        <f ca="1">IF(Table1[[#This Row],[Area]]="Noida",Table1[[#This Row],[Income]],0)</f>
        <v>0</v>
      </c>
      <c r="CO89" s="51">
        <f ca="1">IF(Table1[[#This Row],[Area]]="Faridabad",Table1[[#This Row],[Income]],0)</f>
        <v>0</v>
      </c>
      <c r="CP89" s="51">
        <f ca="1">IF(Table1[[#This Row],[Area]]="Pune",Table1[[#This Row],[Income]],0)</f>
        <v>0</v>
      </c>
      <c r="CQ89" s="51">
        <f ca="1">IF(Table1[[#This Row],[Area]]="Mumbai",Table1[[#This Row],[Income]],0)</f>
        <v>0</v>
      </c>
      <c r="CR89" s="51">
        <f ca="1">IF(Table1[[#This Row],[Area]]="Hyderabad",Table1[[#This Row],[Income]],0)</f>
        <v>0</v>
      </c>
      <c r="CS89" s="51">
        <f ca="1">IF(Table1[[#This Row],[Area]]="Chennai",Table1[[#This Row],[Income]],0)</f>
        <v>0</v>
      </c>
      <c r="CT89" s="51">
        <f ca="1">IF(Table1[[#This Row],[Area]]="Goa",Table1[[#This Row],[Income]],0)</f>
        <v>64198</v>
      </c>
      <c r="CU89" s="51">
        <f ca="1">IF(Table1[[#This Row],[Area]]="Kochi",Table1[[#This Row],[Income]],0)</f>
        <v>0</v>
      </c>
      <c r="CV89" s="51">
        <f ca="1">IF(Table1[[#This Row],[Area]]="Kolkata",Table1[[#This Row],[Income]],0)</f>
        <v>0</v>
      </c>
      <c r="CW89" s="51"/>
      <c r="CX89" s="51"/>
      <c r="CY89" s="51"/>
      <c r="CZ89" s="51"/>
      <c r="DA89" s="51"/>
      <c r="DB89" s="51"/>
      <c r="DC89" s="51"/>
      <c r="DD89" s="51"/>
      <c r="DE89" s="51"/>
      <c r="DF89" s="51"/>
      <c r="DG89" s="16"/>
      <c r="DI89" s="10">
        <f ca="1">IF(Table1[[#This Row],[Field of Work]]="Teaching",Table1[[#This Row],[Income]],0)</f>
        <v>0</v>
      </c>
      <c r="DJ89" s="51">
        <f ca="1">IF(Table1[[#This Row],[Field of Work]]="Health",Table1[[#This Row],[Income]],0)</f>
        <v>0</v>
      </c>
      <c r="DK89" s="51">
        <f ca="1">IF(Table1[[#This Row],[Field of Work]]="Agriculture",Table1[[#This Row],[Income]],0)</f>
        <v>0</v>
      </c>
      <c r="DL89" s="51">
        <f ca="1">IF(Table1[[#This Row],[Field of Work]]="Information Technology",Table1[[#This Row],[Income]],0)</f>
        <v>64198</v>
      </c>
      <c r="DM89" s="51">
        <f ca="1">IF(Table1[[#This Row],[Field of Work]]="Construction",Table1[[#This Row],[Income]],0)</f>
        <v>0</v>
      </c>
      <c r="DN89" s="51">
        <f ca="1">IF(Table1[[#This Row],[Field of Work]]="General Work",Table1[[#This Row],[Income]],0)</f>
        <v>0</v>
      </c>
      <c r="DO89" s="51"/>
      <c r="DP89" s="51"/>
      <c r="DQ89" s="51"/>
      <c r="DR89" s="51"/>
      <c r="DS89" s="51"/>
      <c r="DT89" s="16"/>
      <c r="DW89" s="10">
        <f ca="1">IF(Table1[[#This Row],[Value of Debts]]&gt;Table1[[#This Row],[Income]],1,0)</f>
        <v>1</v>
      </c>
      <c r="DX89" s="51"/>
      <c r="DY89" s="16"/>
      <c r="EB89" s="48">
        <f t="shared" ca="1" si="83"/>
        <v>0</v>
      </c>
      <c r="EC89" s="51"/>
      <c r="ED89" s="51"/>
      <c r="EE89" s="16"/>
    </row>
    <row r="90" spans="1:135" ht="18.75">
      <c r="A90" s="1">
        <f t="shared" ca="1" si="69"/>
        <v>1</v>
      </c>
      <c r="B90" s="1" t="str">
        <f t="shared" ca="1" si="70"/>
        <v>Man</v>
      </c>
      <c r="C90" s="1">
        <f t="shared" ca="1" si="71"/>
        <v>30</v>
      </c>
      <c r="D90" s="1">
        <f t="shared" ca="1" si="72"/>
        <v>6</v>
      </c>
      <c r="E90" s="1" t="str">
        <f t="shared" ca="1" si="73"/>
        <v>Agriculture</v>
      </c>
      <c r="F90" s="1">
        <f t="shared" ca="1" si="74"/>
        <v>4</v>
      </c>
      <c r="G90" s="1" t="str">
        <f t="shared" ca="1" si="75"/>
        <v>Technical</v>
      </c>
      <c r="H90" s="1">
        <f t="shared" ca="1" si="76"/>
        <v>4</v>
      </c>
      <c r="I90" s="1">
        <f t="shared" ca="1" si="51"/>
        <v>1</v>
      </c>
      <c r="J90" s="1">
        <f t="shared" ca="1" si="77"/>
        <v>69855</v>
      </c>
      <c r="K90" s="1">
        <f t="shared" ca="1" si="78"/>
        <v>1</v>
      </c>
      <c r="L90" s="1" t="str">
        <f t="shared" ca="1" si="79"/>
        <v>New Delhi</v>
      </c>
      <c r="M90" s="1">
        <f t="shared" ca="1" si="84"/>
        <v>209565</v>
      </c>
      <c r="N90" s="1">
        <f t="shared" ca="1" si="80"/>
        <v>45157.429850717832</v>
      </c>
      <c r="O90" s="1">
        <f t="shared" ca="1" si="85"/>
        <v>66217.501937079112</v>
      </c>
      <c r="P90" s="1">
        <f t="shared" ca="1" si="81"/>
        <v>20799</v>
      </c>
      <c r="Q90" s="1">
        <f t="shared" ca="1" si="86"/>
        <v>54353.83035170885</v>
      </c>
      <c r="R90" s="1">
        <f t="shared" ca="1" si="87"/>
        <v>25909.33213459234</v>
      </c>
      <c r="S90" s="1">
        <f t="shared" ca="1" si="88"/>
        <v>301691.83407167147</v>
      </c>
      <c r="T90" s="1">
        <f t="shared" ca="1" si="89"/>
        <v>120310.26020242668</v>
      </c>
      <c r="U90" s="1">
        <f t="shared" ca="1" si="90"/>
        <v>181381.57386924478</v>
      </c>
      <c r="W90" s="10">
        <f ca="1">IF(Table1[[#This Row],[Gender]]="Man",1,0)</f>
        <v>1</v>
      </c>
      <c r="X90" s="51">
        <f ca="1">IF(Table1[[#This Row],[Gender]]="Woman",1,0)</f>
        <v>0</v>
      </c>
      <c r="Y90" s="51"/>
      <c r="Z90" s="51"/>
      <c r="AA90" s="51"/>
      <c r="AB90" s="51"/>
      <c r="AC90" s="51"/>
      <c r="AD90" s="51"/>
      <c r="AE90" s="51"/>
      <c r="AF90" s="51"/>
      <c r="AG90" s="51"/>
      <c r="AH90" s="51"/>
      <c r="AI90" s="51"/>
      <c r="AJ90" s="16"/>
      <c r="AN90" s="10">
        <f t="shared" ca="1" si="52"/>
        <v>0</v>
      </c>
      <c r="AO90" s="51">
        <f t="shared" ca="1" si="53"/>
        <v>0</v>
      </c>
      <c r="AP90" s="51">
        <f t="shared" ca="1" si="54"/>
        <v>1</v>
      </c>
      <c r="AQ90" s="51">
        <f t="shared" ca="1" si="55"/>
        <v>0</v>
      </c>
      <c r="AR90" s="51">
        <f t="shared" ca="1" si="56"/>
        <v>0</v>
      </c>
      <c r="AS90" s="51">
        <f t="shared" ca="1" si="57"/>
        <v>0</v>
      </c>
      <c r="AT90" s="51"/>
      <c r="AU90" s="51"/>
      <c r="AV90" s="51"/>
      <c r="AW90" s="51"/>
      <c r="AX90" s="51"/>
      <c r="AY90" s="16"/>
      <c r="AZ90" s="51"/>
      <c r="BA90" s="20">
        <f t="shared" ca="1" si="58"/>
        <v>1</v>
      </c>
      <c r="BB90" s="21">
        <f t="shared" ca="1" si="59"/>
        <v>0</v>
      </c>
      <c r="BC90" s="21">
        <f t="shared" ca="1" si="60"/>
        <v>0</v>
      </c>
      <c r="BD90" s="21">
        <f t="shared" ca="1" si="61"/>
        <v>0</v>
      </c>
      <c r="BE90" s="21">
        <f t="shared" ca="1" si="62"/>
        <v>0</v>
      </c>
      <c r="BF90" s="21">
        <f t="shared" ca="1" si="63"/>
        <v>0</v>
      </c>
      <c r="BG90" s="21">
        <f t="shared" ca="1" si="64"/>
        <v>0</v>
      </c>
      <c r="BH90" s="21">
        <f t="shared" ca="1" si="65"/>
        <v>0</v>
      </c>
      <c r="BI90" s="21">
        <f t="shared" ca="1" si="66"/>
        <v>0</v>
      </c>
      <c r="BJ90" s="21">
        <f t="shared" ca="1" si="67"/>
        <v>0</v>
      </c>
      <c r="BK90" s="21">
        <f t="shared" ca="1" si="68"/>
        <v>0</v>
      </c>
      <c r="BL90" s="51"/>
      <c r="BM90" s="51"/>
      <c r="BN90" s="51"/>
      <c r="BO90" s="51"/>
      <c r="BP90" s="51"/>
      <c r="BQ90" s="51"/>
      <c r="BR90" s="51"/>
      <c r="BS90" s="51"/>
      <c r="BT90" s="51"/>
      <c r="BU90" s="51"/>
      <c r="BV90" s="16"/>
      <c r="BZ90" s="10">
        <f ca="1">Table1[[#This Row],[Cars Value]]/Table1[[#This Row],[Cars Owned]]</f>
        <v>66217.501937079112</v>
      </c>
      <c r="CA90" s="16"/>
      <c r="CB90" s="51"/>
      <c r="CC90" s="10">
        <f ca="1">IF(Table1[[#This Row],[Value of Debts]]&gt;$CD$3,1,0)</f>
        <v>1</v>
      </c>
      <c r="CD90" s="51"/>
      <c r="CE90" s="16"/>
      <c r="CF90" s="51"/>
      <c r="CG90" s="39">
        <f ca="1">Table1[[#This Row],[Mortgage left]]/Table1[[#This Row],[Value of House ]]</f>
        <v>0.21548173526456152</v>
      </c>
      <c r="CH90" s="51">
        <f t="shared" ca="1" si="82"/>
        <v>0</v>
      </c>
      <c r="CI90" s="51"/>
      <c r="CJ90" s="16"/>
      <c r="CL90" s="10">
        <f ca="1">IF(Table1[[#This Row],[Area]]="New Delhi",Table1[[#This Row],[Income]],0)</f>
        <v>69855</v>
      </c>
      <c r="CM90" s="51">
        <f ca="1">IF(Table1[[#This Row],[Area]]="Gurgoan",Table1[[#This Row],[Income]],0)</f>
        <v>0</v>
      </c>
      <c r="CN90" s="51">
        <f ca="1">IF(Table1[[#This Row],[Area]]="Noida",Table1[[#This Row],[Income]],0)</f>
        <v>0</v>
      </c>
      <c r="CO90" s="51">
        <f ca="1">IF(Table1[[#This Row],[Area]]="Faridabad",Table1[[#This Row],[Income]],0)</f>
        <v>0</v>
      </c>
      <c r="CP90" s="51">
        <f ca="1">IF(Table1[[#This Row],[Area]]="Pune",Table1[[#This Row],[Income]],0)</f>
        <v>0</v>
      </c>
      <c r="CQ90" s="51">
        <f ca="1">IF(Table1[[#This Row],[Area]]="Mumbai",Table1[[#This Row],[Income]],0)</f>
        <v>0</v>
      </c>
      <c r="CR90" s="51">
        <f ca="1">IF(Table1[[#This Row],[Area]]="Hyderabad",Table1[[#This Row],[Income]],0)</f>
        <v>0</v>
      </c>
      <c r="CS90" s="51">
        <f ca="1">IF(Table1[[#This Row],[Area]]="Chennai",Table1[[#This Row],[Income]],0)</f>
        <v>0</v>
      </c>
      <c r="CT90" s="51">
        <f ca="1">IF(Table1[[#This Row],[Area]]="Goa",Table1[[#This Row],[Income]],0)</f>
        <v>0</v>
      </c>
      <c r="CU90" s="51">
        <f ca="1">IF(Table1[[#This Row],[Area]]="Kochi",Table1[[#This Row],[Income]],0)</f>
        <v>0</v>
      </c>
      <c r="CV90" s="51">
        <f ca="1">IF(Table1[[#This Row],[Area]]="Kolkata",Table1[[#This Row],[Income]],0)</f>
        <v>0</v>
      </c>
      <c r="CW90" s="51"/>
      <c r="CX90" s="51"/>
      <c r="CY90" s="51"/>
      <c r="CZ90" s="51"/>
      <c r="DA90" s="51"/>
      <c r="DB90" s="51"/>
      <c r="DC90" s="51"/>
      <c r="DD90" s="51"/>
      <c r="DE90" s="51"/>
      <c r="DF90" s="51"/>
      <c r="DG90" s="16"/>
      <c r="DI90" s="10">
        <f ca="1">IF(Table1[[#This Row],[Field of Work]]="Teaching",Table1[[#This Row],[Income]],0)</f>
        <v>0</v>
      </c>
      <c r="DJ90" s="51">
        <f ca="1">IF(Table1[[#This Row],[Field of Work]]="Health",Table1[[#This Row],[Income]],0)</f>
        <v>0</v>
      </c>
      <c r="DK90" s="51">
        <f ca="1">IF(Table1[[#This Row],[Field of Work]]="Agriculture",Table1[[#This Row],[Income]],0)</f>
        <v>69855</v>
      </c>
      <c r="DL90" s="51">
        <f ca="1">IF(Table1[[#This Row],[Field of Work]]="Information Technology",Table1[[#This Row],[Income]],0)</f>
        <v>0</v>
      </c>
      <c r="DM90" s="51">
        <f ca="1">IF(Table1[[#This Row],[Field of Work]]="Construction",Table1[[#This Row],[Income]],0)</f>
        <v>0</v>
      </c>
      <c r="DN90" s="51">
        <f ca="1">IF(Table1[[#This Row],[Field of Work]]="General Work",Table1[[#This Row],[Income]],0)</f>
        <v>0</v>
      </c>
      <c r="DO90" s="51"/>
      <c r="DP90" s="51"/>
      <c r="DQ90" s="51"/>
      <c r="DR90" s="51"/>
      <c r="DS90" s="51"/>
      <c r="DT90" s="16"/>
      <c r="DW90" s="10">
        <f ca="1">IF(Table1[[#This Row],[Value of Debts]]&gt;Table1[[#This Row],[Income]],1,0)</f>
        <v>1</v>
      </c>
      <c r="DX90" s="51"/>
      <c r="DY90" s="16"/>
      <c r="EB90" s="48">
        <f t="shared" ca="1" si="83"/>
        <v>30</v>
      </c>
      <c r="EC90" s="51"/>
      <c r="ED90" s="51"/>
      <c r="EE90" s="16"/>
    </row>
    <row r="91" spans="1:135" ht="18.75">
      <c r="A91" s="1">
        <f t="shared" ca="1" si="69"/>
        <v>2</v>
      </c>
      <c r="B91" s="1" t="str">
        <f t="shared" ca="1" si="70"/>
        <v>Woman</v>
      </c>
      <c r="C91" s="1">
        <f t="shared" ca="1" si="71"/>
        <v>45</v>
      </c>
      <c r="D91" s="1">
        <f t="shared" ca="1" si="72"/>
        <v>3</v>
      </c>
      <c r="E91" s="1" t="str">
        <f t="shared" ca="1" si="73"/>
        <v>Teaching</v>
      </c>
      <c r="F91" s="1">
        <f t="shared" ca="1" si="74"/>
        <v>4</v>
      </c>
      <c r="G91" s="1" t="str">
        <f t="shared" ca="1" si="75"/>
        <v>Technical</v>
      </c>
      <c r="H91" s="1">
        <f t="shared" ca="1" si="76"/>
        <v>2</v>
      </c>
      <c r="I91" s="1">
        <f t="shared" ca="1" si="51"/>
        <v>3</v>
      </c>
      <c r="J91" s="1">
        <f t="shared" ca="1" si="77"/>
        <v>73340</v>
      </c>
      <c r="K91" s="1">
        <f t="shared" ca="1" si="78"/>
        <v>7</v>
      </c>
      <c r="L91" s="1" t="str">
        <f t="shared" ca="1" si="79"/>
        <v>Hyderabad</v>
      </c>
      <c r="M91" s="1">
        <f t="shared" ca="1" si="84"/>
        <v>440040</v>
      </c>
      <c r="N91" s="1">
        <f t="shared" ca="1" si="80"/>
        <v>314386.51351023442</v>
      </c>
      <c r="O91" s="1">
        <f t="shared" ca="1" si="85"/>
        <v>184450.24108272238</v>
      </c>
      <c r="P91" s="1">
        <f t="shared" ca="1" si="81"/>
        <v>168391</v>
      </c>
      <c r="Q91" s="1">
        <f t="shared" ca="1" si="86"/>
        <v>30524.435111182538</v>
      </c>
      <c r="R91" s="1">
        <f t="shared" ca="1" si="87"/>
        <v>91933.548722417763</v>
      </c>
      <c r="S91" s="1">
        <f t="shared" ca="1" si="88"/>
        <v>716423.78980514011</v>
      </c>
      <c r="T91" s="1">
        <f t="shared" ca="1" si="89"/>
        <v>513301.94862141693</v>
      </c>
      <c r="U91" s="1">
        <f t="shared" ca="1" si="90"/>
        <v>203121.84118372318</v>
      </c>
      <c r="W91" s="10">
        <f ca="1">IF(Table1[[#This Row],[Gender]]="Man",1,0)</f>
        <v>0</v>
      </c>
      <c r="X91" s="51">
        <f ca="1">IF(Table1[[#This Row],[Gender]]="Woman",1,0)</f>
        <v>1</v>
      </c>
      <c r="Y91" s="51"/>
      <c r="Z91" s="51"/>
      <c r="AA91" s="51"/>
      <c r="AB91" s="51"/>
      <c r="AC91" s="51"/>
      <c r="AD91" s="51"/>
      <c r="AE91" s="51"/>
      <c r="AF91" s="51"/>
      <c r="AG91" s="51"/>
      <c r="AH91" s="51"/>
      <c r="AI91" s="51"/>
      <c r="AJ91" s="16"/>
      <c r="AN91" s="10">
        <f t="shared" ca="1" si="52"/>
        <v>1</v>
      </c>
      <c r="AO91" s="51">
        <f t="shared" ca="1" si="53"/>
        <v>0</v>
      </c>
      <c r="AP91" s="51">
        <f t="shared" ca="1" si="54"/>
        <v>0</v>
      </c>
      <c r="AQ91" s="51">
        <f t="shared" ca="1" si="55"/>
        <v>0</v>
      </c>
      <c r="AR91" s="51">
        <f t="shared" ca="1" si="56"/>
        <v>0</v>
      </c>
      <c r="AS91" s="51">
        <f t="shared" ca="1" si="57"/>
        <v>0</v>
      </c>
      <c r="AT91" s="51"/>
      <c r="AU91" s="51"/>
      <c r="AV91" s="51"/>
      <c r="AW91" s="51"/>
      <c r="AX91" s="51"/>
      <c r="AY91" s="16"/>
      <c r="AZ91" s="51"/>
      <c r="BA91" s="20">
        <f t="shared" ca="1" si="58"/>
        <v>0</v>
      </c>
      <c r="BB91" s="21">
        <f t="shared" ca="1" si="59"/>
        <v>0</v>
      </c>
      <c r="BC91" s="21">
        <f t="shared" ca="1" si="60"/>
        <v>0</v>
      </c>
      <c r="BD91" s="21">
        <f t="shared" ca="1" si="61"/>
        <v>0</v>
      </c>
      <c r="BE91" s="21">
        <f t="shared" ca="1" si="62"/>
        <v>0</v>
      </c>
      <c r="BF91" s="21">
        <f t="shared" ca="1" si="63"/>
        <v>0</v>
      </c>
      <c r="BG91" s="21">
        <f t="shared" ca="1" si="64"/>
        <v>1</v>
      </c>
      <c r="BH91" s="21">
        <f t="shared" ca="1" si="65"/>
        <v>0</v>
      </c>
      <c r="BI91" s="21">
        <f t="shared" ca="1" si="66"/>
        <v>0</v>
      </c>
      <c r="BJ91" s="21">
        <f t="shared" ca="1" si="67"/>
        <v>0</v>
      </c>
      <c r="BK91" s="21">
        <f t="shared" ca="1" si="68"/>
        <v>0</v>
      </c>
      <c r="BL91" s="51"/>
      <c r="BM91" s="51"/>
      <c r="BN91" s="51"/>
      <c r="BO91" s="51"/>
      <c r="BP91" s="51"/>
      <c r="BQ91" s="51"/>
      <c r="BR91" s="51"/>
      <c r="BS91" s="51"/>
      <c r="BT91" s="51"/>
      <c r="BU91" s="51"/>
      <c r="BV91" s="16"/>
      <c r="BZ91" s="10">
        <f ca="1">Table1[[#This Row],[Cars Value]]/Table1[[#This Row],[Cars Owned]]</f>
        <v>61483.413694240793</v>
      </c>
      <c r="CA91" s="16"/>
      <c r="CB91" s="51"/>
      <c r="CC91" s="10">
        <f ca="1">IF(Table1[[#This Row],[Value of Debts]]&gt;$CD$3,1,0)</f>
        <v>1</v>
      </c>
      <c r="CD91" s="51"/>
      <c r="CE91" s="16"/>
      <c r="CF91" s="51"/>
      <c r="CG91" s="39">
        <f ca="1">Table1[[#This Row],[Mortgage left]]/Table1[[#This Row],[Value of House ]]</f>
        <v>0.71444985344567413</v>
      </c>
      <c r="CH91" s="51">
        <f t="shared" ca="1" si="82"/>
        <v>1</v>
      </c>
      <c r="CI91" s="51"/>
      <c r="CJ91" s="16"/>
      <c r="CL91" s="10">
        <f ca="1">IF(Table1[[#This Row],[Area]]="New Delhi",Table1[[#This Row],[Income]],0)</f>
        <v>0</v>
      </c>
      <c r="CM91" s="51">
        <f ca="1">IF(Table1[[#This Row],[Area]]="Gurgoan",Table1[[#This Row],[Income]],0)</f>
        <v>0</v>
      </c>
      <c r="CN91" s="51">
        <f ca="1">IF(Table1[[#This Row],[Area]]="Noida",Table1[[#This Row],[Income]],0)</f>
        <v>0</v>
      </c>
      <c r="CO91" s="51">
        <f ca="1">IF(Table1[[#This Row],[Area]]="Faridabad",Table1[[#This Row],[Income]],0)</f>
        <v>0</v>
      </c>
      <c r="CP91" s="51">
        <f ca="1">IF(Table1[[#This Row],[Area]]="Pune",Table1[[#This Row],[Income]],0)</f>
        <v>0</v>
      </c>
      <c r="CQ91" s="51">
        <f ca="1">IF(Table1[[#This Row],[Area]]="Mumbai",Table1[[#This Row],[Income]],0)</f>
        <v>0</v>
      </c>
      <c r="CR91" s="51">
        <f ca="1">IF(Table1[[#This Row],[Area]]="Hyderabad",Table1[[#This Row],[Income]],0)</f>
        <v>73340</v>
      </c>
      <c r="CS91" s="51">
        <f ca="1">IF(Table1[[#This Row],[Area]]="Chennai",Table1[[#This Row],[Income]],0)</f>
        <v>0</v>
      </c>
      <c r="CT91" s="51">
        <f ca="1">IF(Table1[[#This Row],[Area]]="Goa",Table1[[#This Row],[Income]],0)</f>
        <v>0</v>
      </c>
      <c r="CU91" s="51">
        <f ca="1">IF(Table1[[#This Row],[Area]]="Kochi",Table1[[#This Row],[Income]],0)</f>
        <v>0</v>
      </c>
      <c r="CV91" s="51">
        <f ca="1">IF(Table1[[#This Row],[Area]]="Kolkata",Table1[[#This Row],[Income]],0)</f>
        <v>0</v>
      </c>
      <c r="CW91" s="51"/>
      <c r="CX91" s="51"/>
      <c r="CY91" s="51"/>
      <c r="CZ91" s="51"/>
      <c r="DA91" s="51"/>
      <c r="DB91" s="51"/>
      <c r="DC91" s="51"/>
      <c r="DD91" s="51"/>
      <c r="DE91" s="51"/>
      <c r="DF91" s="51"/>
      <c r="DG91" s="16"/>
      <c r="DI91" s="10">
        <f ca="1">IF(Table1[[#This Row],[Field of Work]]="Teaching",Table1[[#This Row],[Income]],0)</f>
        <v>73340</v>
      </c>
      <c r="DJ91" s="51">
        <f ca="1">IF(Table1[[#This Row],[Field of Work]]="Health",Table1[[#This Row],[Income]],0)</f>
        <v>0</v>
      </c>
      <c r="DK91" s="51">
        <f ca="1">IF(Table1[[#This Row],[Field of Work]]="Agriculture",Table1[[#This Row],[Income]],0)</f>
        <v>0</v>
      </c>
      <c r="DL91" s="51">
        <f ca="1">IF(Table1[[#This Row],[Field of Work]]="Information Technology",Table1[[#This Row],[Income]],0)</f>
        <v>0</v>
      </c>
      <c r="DM91" s="51">
        <f ca="1">IF(Table1[[#This Row],[Field of Work]]="Construction",Table1[[#This Row],[Income]],0)</f>
        <v>0</v>
      </c>
      <c r="DN91" s="51">
        <f ca="1">IF(Table1[[#This Row],[Field of Work]]="General Work",Table1[[#This Row],[Income]],0)</f>
        <v>0</v>
      </c>
      <c r="DO91" s="51"/>
      <c r="DP91" s="51"/>
      <c r="DQ91" s="51"/>
      <c r="DR91" s="51"/>
      <c r="DS91" s="51"/>
      <c r="DT91" s="16"/>
      <c r="DW91" s="10">
        <f ca="1">IF(Table1[[#This Row],[Value of Debts]]&gt;Table1[[#This Row],[Income]],1,0)</f>
        <v>1</v>
      </c>
      <c r="DX91" s="51"/>
      <c r="DY91" s="16"/>
      <c r="EB91" s="48">
        <f t="shared" ca="1" si="83"/>
        <v>45</v>
      </c>
      <c r="EC91" s="51"/>
      <c r="ED91" s="51"/>
      <c r="EE91" s="16"/>
    </row>
    <row r="92" spans="1:135" ht="18.75">
      <c r="A92" s="1">
        <f t="shared" ca="1" si="69"/>
        <v>2</v>
      </c>
      <c r="B92" s="1" t="str">
        <f t="shared" ca="1" si="70"/>
        <v>Woman</v>
      </c>
      <c r="C92" s="1">
        <f t="shared" ca="1" si="71"/>
        <v>41</v>
      </c>
      <c r="D92" s="1">
        <f t="shared" ca="1" si="72"/>
        <v>5</v>
      </c>
      <c r="E92" s="1" t="str">
        <f t="shared" ca="1" si="73"/>
        <v>General Work</v>
      </c>
      <c r="F92" s="1">
        <f t="shared" ca="1" si="74"/>
        <v>1</v>
      </c>
      <c r="G92" s="1" t="str">
        <f t="shared" ca="1" si="75"/>
        <v>High School</v>
      </c>
      <c r="H92" s="1">
        <f t="shared" ca="1" si="76"/>
        <v>0</v>
      </c>
      <c r="I92" s="1">
        <f t="shared" ca="1" si="51"/>
        <v>2</v>
      </c>
      <c r="J92" s="1">
        <f t="shared" ca="1" si="77"/>
        <v>43834</v>
      </c>
      <c r="K92" s="1">
        <f t="shared" ca="1" si="78"/>
        <v>11</v>
      </c>
      <c r="L92" s="1" t="str">
        <f t="shared" ca="1" si="79"/>
        <v>Kolkata</v>
      </c>
      <c r="M92" s="1">
        <f t="shared" ca="1" si="84"/>
        <v>219170</v>
      </c>
      <c r="N92" s="1">
        <f t="shared" ca="1" si="80"/>
        <v>142306.01837712788</v>
      </c>
      <c r="O92" s="1">
        <f t="shared" ca="1" si="85"/>
        <v>21638.842861537149</v>
      </c>
      <c r="P92" s="1">
        <f t="shared" ca="1" si="81"/>
        <v>9834</v>
      </c>
      <c r="Q92" s="1">
        <f t="shared" ca="1" si="86"/>
        <v>10390.244883212872</v>
      </c>
      <c r="R92" s="1">
        <f t="shared" ca="1" si="87"/>
        <v>20925.859070565642</v>
      </c>
      <c r="S92" s="1">
        <f t="shared" ca="1" si="88"/>
        <v>261734.70193210279</v>
      </c>
      <c r="T92" s="1">
        <f t="shared" ca="1" si="89"/>
        <v>162530.26326034075</v>
      </c>
      <c r="U92" s="1">
        <f t="shared" ca="1" si="90"/>
        <v>99204.438671762036</v>
      </c>
      <c r="W92" s="10">
        <f ca="1">IF(Table1[[#This Row],[Gender]]="Man",1,0)</f>
        <v>0</v>
      </c>
      <c r="X92" s="51">
        <f ca="1">IF(Table1[[#This Row],[Gender]]="Woman",1,0)</f>
        <v>1</v>
      </c>
      <c r="Y92" s="51"/>
      <c r="Z92" s="51"/>
      <c r="AA92" s="51"/>
      <c r="AB92" s="51"/>
      <c r="AC92" s="51"/>
      <c r="AD92" s="51"/>
      <c r="AE92" s="51"/>
      <c r="AF92" s="51"/>
      <c r="AG92" s="51"/>
      <c r="AH92" s="51"/>
      <c r="AI92" s="51"/>
      <c r="AJ92" s="16"/>
      <c r="AN92" s="10">
        <f t="shared" ca="1" si="52"/>
        <v>0</v>
      </c>
      <c r="AO92" s="51">
        <f t="shared" ca="1" si="53"/>
        <v>0</v>
      </c>
      <c r="AP92" s="51">
        <f t="shared" ca="1" si="54"/>
        <v>0</v>
      </c>
      <c r="AQ92" s="51">
        <f t="shared" ca="1" si="55"/>
        <v>0</v>
      </c>
      <c r="AR92" s="51">
        <f t="shared" ca="1" si="56"/>
        <v>0</v>
      </c>
      <c r="AS92" s="51">
        <f t="shared" ca="1" si="57"/>
        <v>1</v>
      </c>
      <c r="AT92" s="51"/>
      <c r="AU92" s="51"/>
      <c r="AV92" s="51"/>
      <c r="AW92" s="51"/>
      <c r="AX92" s="51"/>
      <c r="AY92" s="16"/>
      <c r="AZ92" s="51"/>
      <c r="BA92" s="20">
        <f t="shared" ca="1" si="58"/>
        <v>0</v>
      </c>
      <c r="BB92" s="21">
        <f t="shared" ca="1" si="59"/>
        <v>0</v>
      </c>
      <c r="BC92" s="21">
        <f t="shared" ca="1" si="60"/>
        <v>0</v>
      </c>
      <c r="BD92" s="21">
        <f t="shared" ca="1" si="61"/>
        <v>0</v>
      </c>
      <c r="BE92" s="21">
        <f t="shared" ca="1" si="62"/>
        <v>0</v>
      </c>
      <c r="BF92" s="21">
        <f t="shared" ca="1" si="63"/>
        <v>0</v>
      </c>
      <c r="BG92" s="21">
        <f t="shared" ca="1" si="64"/>
        <v>0</v>
      </c>
      <c r="BH92" s="21">
        <f t="shared" ca="1" si="65"/>
        <v>0</v>
      </c>
      <c r="BI92" s="21">
        <f t="shared" ca="1" si="66"/>
        <v>0</v>
      </c>
      <c r="BJ92" s="21">
        <f t="shared" ca="1" si="67"/>
        <v>0</v>
      </c>
      <c r="BK92" s="21">
        <f t="shared" ca="1" si="68"/>
        <v>1</v>
      </c>
      <c r="BL92" s="51"/>
      <c r="BM92" s="51"/>
      <c r="BN92" s="51"/>
      <c r="BO92" s="51"/>
      <c r="BP92" s="51"/>
      <c r="BQ92" s="51"/>
      <c r="BR92" s="51"/>
      <c r="BS92" s="51"/>
      <c r="BT92" s="51"/>
      <c r="BU92" s="51"/>
      <c r="BV92" s="16"/>
      <c r="BZ92" s="10">
        <f ca="1">Table1[[#This Row],[Cars Value]]/Table1[[#This Row],[Cars Owned]]</f>
        <v>10819.421430768574</v>
      </c>
      <c r="CA92" s="16"/>
      <c r="CB92" s="51"/>
      <c r="CC92" s="10">
        <f ca="1">IF(Table1[[#This Row],[Value of Debts]]&gt;$CD$3,1,0)</f>
        <v>1</v>
      </c>
      <c r="CD92" s="51"/>
      <c r="CE92" s="16"/>
      <c r="CF92" s="51"/>
      <c r="CG92" s="39">
        <f ca="1">Table1[[#This Row],[Mortgage left]]/Table1[[#This Row],[Value of House ]]</f>
        <v>0.64929515160436135</v>
      </c>
      <c r="CH92" s="51">
        <f t="shared" ca="1" si="82"/>
        <v>1</v>
      </c>
      <c r="CI92" s="51"/>
      <c r="CJ92" s="16"/>
      <c r="CL92" s="10">
        <f ca="1">IF(Table1[[#This Row],[Area]]="New Delhi",Table1[[#This Row],[Income]],0)</f>
        <v>0</v>
      </c>
      <c r="CM92" s="51">
        <f ca="1">IF(Table1[[#This Row],[Area]]="Gurgoan",Table1[[#This Row],[Income]],0)</f>
        <v>0</v>
      </c>
      <c r="CN92" s="51">
        <f ca="1">IF(Table1[[#This Row],[Area]]="Noida",Table1[[#This Row],[Income]],0)</f>
        <v>0</v>
      </c>
      <c r="CO92" s="51">
        <f ca="1">IF(Table1[[#This Row],[Area]]="Faridabad",Table1[[#This Row],[Income]],0)</f>
        <v>0</v>
      </c>
      <c r="CP92" s="51">
        <f ca="1">IF(Table1[[#This Row],[Area]]="Pune",Table1[[#This Row],[Income]],0)</f>
        <v>0</v>
      </c>
      <c r="CQ92" s="51">
        <f ca="1">IF(Table1[[#This Row],[Area]]="Mumbai",Table1[[#This Row],[Income]],0)</f>
        <v>0</v>
      </c>
      <c r="CR92" s="51">
        <f ca="1">IF(Table1[[#This Row],[Area]]="Hyderabad",Table1[[#This Row],[Income]],0)</f>
        <v>0</v>
      </c>
      <c r="CS92" s="51">
        <f ca="1">IF(Table1[[#This Row],[Area]]="Chennai",Table1[[#This Row],[Income]],0)</f>
        <v>0</v>
      </c>
      <c r="CT92" s="51">
        <f ca="1">IF(Table1[[#This Row],[Area]]="Goa",Table1[[#This Row],[Income]],0)</f>
        <v>0</v>
      </c>
      <c r="CU92" s="51">
        <f ca="1">IF(Table1[[#This Row],[Area]]="Kochi",Table1[[#This Row],[Income]],0)</f>
        <v>0</v>
      </c>
      <c r="CV92" s="51">
        <f ca="1">IF(Table1[[#This Row],[Area]]="Kolkata",Table1[[#This Row],[Income]],0)</f>
        <v>43834</v>
      </c>
      <c r="CW92" s="51"/>
      <c r="CX92" s="51"/>
      <c r="CY92" s="51"/>
      <c r="CZ92" s="51"/>
      <c r="DA92" s="51"/>
      <c r="DB92" s="51"/>
      <c r="DC92" s="51"/>
      <c r="DD92" s="51"/>
      <c r="DE92" s="51"/>
      <c r="DF92" s="51"/>
      <c r="DG92" s="16"/>
      <c r="DI92" s="10">
        <f ca="1">IF(Table1[[#This Row],[Field of Work]]="Teaching",Table1[[#This Row],[Income]],0)</f>
        <v>0</v>
      </c>
      <c r="DJ92" s="51">
        <f ca="1">IF(Table1[[#This Row],[Field of Work]]="Health",Table1[[#This Row],[Income]],0)</f>
        <v>0</v>
      </c>
      <c r="DK92" s="51">
        <f ca="1">IF(Table1[[#This Row],[Field of Work]]="Agriculture",Table1[[#This Row],[Income]],0)</f>
        <v>0</v>
      </c>
      <c r="DL92" s="51">
        <f ca="1">IF(Table1[[#This Row],[Field of Work]]="Information Technology",Table1[[#This Row],[Income]],0)</f>
        <v>0</v>
      </c>
      <c r="DM92" s="51">
        <f ca="1">IF(Table1[[#This Row],[Field of Work]]="Construction",Table1[[#This Row],[Income]],0)</f>
        <v>0</v>
      </c>
      <c r="DN92" s="51">
        <f ca="1">IF(Table1[[#This Row],[Field of Work]]="General Work",Table1[[#This Row],[Income]],0)</f>
        <v>43834</v>
      </c>
      <c r="DO92" s="51"/>
      <c r="DP92" s="51"/>
      <c r="DQ92" s="51"/>
      <c r="DR92" s="51"/>
      <c r="DS92" s="51"/>
      <c r="DT92" s="16"/>
      <c r="DW92" s="10">
        <f ca="1">IF(Table1[[#This Row],[Value of Debts]]&gt;Table1[[#This Row],[Income]],1,0)</f>
        <v>1</v>
      </c>
      <c r="DX92" s="51"/>
      <c r="DY92" s="16"/>
      <c r="EB92" s="48">
        <f t="shared" ca="1" si="83"/>
        <v>0</v>
      </c>
      <c r="EC92" s="51"/>
      <c r="ED92" s="51"/>
      <c r="EE92" s="16"/>
    </row>
    <row r="93" spans="1:135" ht="18.75">
      <c r="A93" s="1">
        <f t="shared" ca="1" si="69"/>
        <v>1</v>
      </c>
      <c r="B93" s="1" t="str">
        <f t="shared" ca="1" si="70"/>
        <v>Man</v>
      </c>
      <c r="C93" s="1">
        <f t="shared" ca="1" si="71"/>
        <v>31</v>
      </c>
      <c r="D93" s="1">
        <f t="shared" ca="1" si="72"/>
        <v>1</v>
      </c>
      <c r="E93" s="1" t="str">
        <f t="shared" ca="1" si="73"/>
        <v>Health</v>
      </c>
      <c r="F93" s="1">
        <f t="shared" ca="1" si="74"/>
        <v>4</v>
      </c>
      <c r="G93" s="1" t="str">
        <f t="shared" ca="1" si="75"/>
        <v>Technical</v>
      </c>
      <c r="H93" s="1">
        <f t="shared" ca="1" si="76"/>
        <v>4</v>
      </c>
      <c r="I93" s="1">
        <f t="shared" ca="1" si="51"/>
        <v>1</v>
      </c>
      <c r="J93" s="1">
        <f t="shared" ca="1" si="77"/>
        <v>46498</v>
      </c>
      <c r="K93" s="1">
        <f t="shared" ca="1" si="78"/>
        <v>1</v>
      </c>
      <c r="L93" s="1" t="str">
        <f t="shared" ca="1" si="79"/>
        <v>New Delhi</v>
      </c>
      <c r="M93" s="1">
        <f t="shared" ca="1" si="84"/>
        <v>278988</v>
      </c>
      <c r="N93" s="1">
        <f t="shared" ca="1" si="80"/>
        <v>98044.522477754581</v>
      </c>
      <c r="O93" s="1">
        <f t="shared" ca="1" si="85"/>
        <v>19166.24894326193</v>
      </c>
      <c r="P93" s="1">
        <f t="shared" ca="1" si="81"/>
        <v>15598</v>
      </c>
      <c r="Q93" s="1">
        <f t="shared" ca="1" si="86"/>
        <v>19133.493295763445</v>
      </c>
      <c r="R93" s="1">
        <f t="shared" ca="1" si="87"/>
        <v>12934.205452179223</v>
      </c>
      <c r="S93" s="1">
        <f t="shared" ca="1" si="88"/>
        <v>311088.45439544116</v>
      </c>
      <c r="T93" s="1">
        <f t="shared" ca="1" si="89"/>
        <v>132776.01577351801</v>
      </c>
      <c r="U93" s="1">
        <f t="shared" ca="1" si="90"/>
        <v>178312.43862192315</v>
      </c>
      <c r="W93" s="10">
        <f ca="1">IF(Table1[[#This Row],[Gender]]="Man",1,0)</f>
        <v>1</v>
      </c>
      <c r="X93" s="51">
        <f ca="1">IF(Table1[[#This Row],[Gender]]="Woman",1,0)</f>
        <v>0</v>
      </c>
      <c r="Y93" s="51"/>
      <c r="Z93" s="51"/>
      <c r="AA93" s="51"/>
      <c r="AB93" s="51"/>
      <c r="AC93" s="51"/>
      <c r="AD93" s="51"/>
      <c r="AE93" s="51"/>
      <c r="AF93" s="51"/>
      <c r="AG93" s="51"/>
      <c r="AH93" s="51"/>
      <c r="AI93" s="51"/>
      <c r="AJ93" s="16"/>
      <c r="AN93" s="10">
        <f t="shared" ca="1" si="52"/>
        <v>0</v>
      </c>
      <c r="AO93" s="51">
        <f t="shared" ca="1" si="53"/>
        <v>1</v>
      </c>
      <c r="AP93" s="51">
        <f t="shared" ca="1" si="54"/>
        <v>0</v>
      </c>
      <c r="AQ93" s="51">
        <f t="shared" ca="1" si="55"/>
        <v>0</v>
      </c>
      <c r="AR93" s="51">
        <f t="shared" ca="1" si="56"/>
        <v>0</v>
      </c>
      <c r="AS93" s="51">
        <f t="shared" ca="1" si="57"/>
        <v>0</v>
      </c>
      <c r="AT93" s="51"/>
      <c r="AU93" s="51"/>
      <c r="AV93" s="51"/>
      <c r="AW93" s="51"/>
      <c r="AX93" s="51"/>
      <c r="AY93" s="16"/>
      <c r="AZ93" s="51"/>
      <c r="BA93" s="20">
        <f t="shared" ca="1" si="58"/>
        <v>1</v>
      </c>
      <c r="BB93" s="21">
        <f t="shared" ca="1" si="59"/>
        <v>0</v>
      </c>
      <c r="BC93" s="21">
        <f t="shared" ca="1" si="60"/>
        <v>0</v>
      </c>
      <c r="BD93" s="21">
        <f t="shared" ca="1" si="61"/>
        <v>0</v>
      </c>
      <c r="BE93" s="21">
        <f t="shared" ca="1" si="62"/>
        <v>0</v>
      </c>
      <c r="BF93" s="21">
        <f t="shared" ca="1" si="63"/>
        <v>0</v>
      </c>
      <c r="BG93" s="21">
        <f t="shared" ca="1" si="64"/>
        <v>0</v>
      </c>
      <c r="BH93" s="21">
        <f t="shared" ca="1" si="65"/>
        <v>0</v>
      </c>
      <c r="BI93" s="21">
        <f t="shared" ca="1" si="66"/>
        <v>0</v>
      </c>
      <c r="BJ93" s="21">
        <f t="shared" ca="1" si="67"/>
        <v>0</v>
      </c>
      <c r="BK93" s="21">
        <f t="shared" ca="1" si="68"/>
        <v>0</v>
      </c>
      <c r="BL93" s="51"/>
      <c r="BM93" s="51"/>
      <c r="BN93" s="51"/>
      <c r="BO93" s="51"/>
      <c r="BP93" s="51"/>
      <c r="BQ93" s="51"/>
      <c r="BR93" s="51"/>
      <c r="BS93" s="51"/>
      <c r="BT93" s="51"/>
      <c r="BU93" s="51"/>
      <c r="BV93" s="16"/>
      <c r="BZ93" s="10">
        <f ca="1">Table1[[#This Row],[Cars Value]]/Table1[[#This Row],[Cars Owned]]</f>
        <v>19166.24894326193</v>
      </c>
      <c r="CA93" s="16"/>
      <c r="CB93" s="51"/>
      <c r="CC93" s="10">
        <f ca="1">IF(Table1[[#This Row],[Value of Debts]]&gt;$CD$3,1,0)</f>
        <v>1</v>
      </c>
      <c r="CD93" s="51"/>
      <c r="CE93" s="16"/>
      <c r="CF93" s="51"/>
      <c r="CG93" s="39">
        <f ca="1">Table1[[#This Row],[Mortgage left]]/Table1[[#This Row],[Value of House ]]</f>
        <v>0.35142917429335518</v>
      </c>
      <c r="CH93" s="51">
        <f t="shared" ca="1" si="82"/>
        <v>1</v>
      </c>
      <c r="CI93" s="51"/>
      <c r="CJ93" s="16"/>
      <c r="CL93" s="10">
        <f ca="1">IF(Table1[[#This Row],[Area]]="New Delhi",Table1[[#This Row],[Income]],0)</f>
        <v>46498</v>
      </c>
      <c r="CM93" s="51">
        <f ca="1">IF(Table1[[#This Row],[Area]]="Gurgoan",Table1[[#This Row],[Income]],0)</f>
        <v>0</v>
      </c>
      <c r="CN93" s="51">
        <f ca="1">IF(Table1[[#This Row],[Area]]="Noida",Table1[[#This Row],[Income]],0)</f>
        <v>0</v>
      </c>
      <c r="CO93" s="51">
        <f ca="1">IF(Table1[[#This Row],[Area]]="Faridabad",Table1[[#This Row],[Income]],0)</f>
        <v>0</v>
      </c>
      <c r="CP93" s="51">
        <f ca="1">IF(Table1[[#This Row],[Area]]="Pune",Table1[[#This Row],[Income]],0)</f>
        <v>0</v>
      </c>
      <c r="CQ93" s="51">
        <f ca="1">IF(Table1[[#This Row],[Area]]="Mumbai",Table1[[#This Row],[Income]],0)</f>
        <v>0</v>
      </c>
      <c r="CR93" s="51">
        <f ca="1">IF(Table1[[#This Row],[Area]]="Hyderabad",Table1[[#This Row],[Income]],0)</f>
        <v>0</v>
      </c>
      <c r="CS93" s="51">
        <f ca="1">IF(Table1[[#This Row],[Area]]="Chennai",Table1[[#This Row],[Income]],0)</f>
        <v>0</v>
      </c>
      <c r="CT93" s="51">
        <f ca="1">IF(Table1[[#This Row],[Area]]="Goa",Table1[[#This Row],[Income]],0)</f>
        <v>0</v>
      </c>
      <c r="CU93" s="51">
        <f ca="1">IF(Table1[[#This Row],[Area]]="Kochi",Table1[[#This Row],[Income]],0)</f>
        <v>0</v>
      </c>
      <c r="CV93" s="51">
        <f ca="1">IF(Table1[[#This Row],[Area]]="Kolkata",Table1[[#This Row],[Income]],0)</f>
        <v>0</v>
      </c>
      <c r="CW93" s="51"/>
      <c r="CX93" s="51"/>
      <c r="CY93" s="51"/>
      <c r="CZ93" s="51"/>
      <c r="DA93" s="51"/>
      <c r="DB93" s="51"/>
      <c r="DC93" s="51"/>
      <c r="DD93" s="51"/>
      <c r="DE93" s="51"/>
      <c r="DF93" s="51"/>
      <c r="DG93" s="16"/>
      <c r="DI93" s="10">
        <f ca="1">IF(Table1[[#This Row],[Field of Work]]="Teaching",Table1[[#This Row],[Income]],0)</f>
        <v>0</v>
      </c>
      <c r="DJ93" s="51">
        <f ca="1">IF(Table1[[#This Row],[Field of Work]]="Health",Table1[[#This Row],[Income]],0)</f>
        <v>46498</v>
      </c>
      <c r="DK93" s="51">
        <f ca="1">IF(Table1[[#This Row],[Field of Work]]="Agriculture",Table1[[#This Row],[Income]],0)</f>
        <v>0</v>
      </c>
      <c r="DL93" s="51">
        <f ca="1">IF(Table1[[#This Row],[Field of Work]]="Information Technology",Table1[[#This Row],[Income]],0)</f>
        <v>0</v>
      </c>
      <c r="DM93" s="51">
        <f ca="1">IF(Table1[[#This Row],[Field of Work]]="Construction",Table1[[#This Row],[Income]],0)</f>
        <v>0</v>
      </c>
      <c r="DN93" s="51">
        <f ca="1">IF(Table1[[#This Row],[Field of Work]]="General Work",Table1[[#This Row],[Income]],0)</f>
        <v>0</v>
      </c>
      <c r="DO93" s="51"/>
      <c r="DP93" s="51"/>
      <c r="DQ93" s="51"/>
      <c r="DR93" s="51"/>
      <c r="DS93" s="51"/>
      <c r="DT93" s="16"/>
      <c r="DW93" s="10">
        <f ca="1">IF(Table1[[#This Row],[Value of Debts]]&gt;Table1[[#This Row],[Income]],1,0)</f>
        <v>1</v>
      </c>
      <c r="DX93" s="51"/>
      <c r="DY93" s="16"/>
      <c r="EB93" s="48">
        <f t="shared" ca="1" si="83"/>
        <v>31</v>
      </c>
      <c r="EC93" s="51"/>
      <c r="ED93" s="51"/>
      <c r="EE93" s="16"/>
    </row>
    <row r="94" spans="1:135" ht="18.75">
      <c r="A94" s="1">
        <f t="shared" ca="1" si="69"/>
        <v>2</v>
      </c>
      <c r="B94" s="1" t="str">
        <f t="shared" ca="1" si="70"/>
        <v>Woman</v>
      </c>
      <c r="C94" s="1">
        <f t="shared" ca="1" si="71"/>
        <v>38</v>
      </c>
      <c r="D94" s="1">
        <f t="shared" ca="1" si="72"/>
        <v>6</v>
      </c>
      <c r="E94" s="1" t="str">
        <f t="shared" ca="1" si="73"/>
        <v>Agriculture</v>
      </c>
      <c r="F94" s="1">
        <f t="shared" ca="1" si="74"/>
        <v>4</v>
      </c>
      <c r="G94" s="1" t="str">
        <f t="shared" ca="1" si="75"/>
        <v>Technical</v>
      </c>
      <c r="H94" s="1">
        <f t="shared" ca="1" si="76"/>
        <v>2</v>
      </c>
      <c r="I94" s="1">
        <f t="shared" ca="1" si="51"/>
        <v>1</v>
      </c>
      <c r="J94" s="1">
        <f t="shared" ca="1" si="77"/>
        <v>34768</v>
      </c>
      <c r="K94" s="1">
        <f t="shared" ca="1" si="78"/>
        <v>7</v>
      </c>
      <c r="L94" s="1" t="str">
        <f t="shared" ca="1" si="79"/>
        <v>Hyderabad</v>
      </c>
      <c r="M94" s="1">
        <f t="shared" ca="1" si="84"/>
        <v>104304</v>
      </c>
      <c r="N94" s="1">
        <f t="shared" ca="1" si="80"/>
        <v>48179.487415317068</v>
      </c>
      <c r="O94" s="1">
        <f t="shared" ca="1" si="85"/>
        <v>7518.6900487033436</v>
      </c>
      <c r="P94" s="1">
        <f t="shared" ca="1" si="81"/>
        <v>1798</v>
      </c>
      <c r="Q94" s="1">
        <f t="shared" ca="1" si="86"/>
        <v>43700.203784842488</v>
      </c>
      <c r="R94" s="1">
        <f t="shared" ca="1" si="87"/>
        <v>47229.390077030039</v>
      </c>
      <c r="S94" s="1">
        <f t="shared" ca="1" si="88"/>
        <v>159052.0801257334</v>
      </c>
      <c r="T94" s="1">
        <f t="shared" ca="1" si="89"/>
        <v>93677.691200159548</v>
      </c>
      <c r="U94" s="1">
        <f t="shared" ca="1" si="90"/>
        <v>65374.388925573847</v>
      </c>
      <c r="W94" s="10">
        <f ca="1">IF(Table1[[#This Row],[Gender]]="Man",1,0)</f>
        <v>0</v>
      </c>
      <c r="X94" s="51">
        <f ca="1">IF(Table1[[#This Row],[Gender]]="Woman",1,0)</f>
        <v>1</v>
      </c>
      <c r="Y94" s="51"/>
      <c r="Z94" s="51"/>
      <c r="AA94" s="51"/>
      <c r="AB94" s="51"/>
      <c r="AC94" s="51"/>
      <c r="AD94" s="51"/>
      <c r="AE94" s="51"/>
      <c r="AF94" s="51"/>
      <c r="AG94" s="51"/>
      <c r="AH94" s="51"/>
      <c r="AI94" s="51"/>
      <c r="AJ94" s="16"/>
      <c r="AN94" s="10">
        <f t="shared" ca="1" si="52"/>
        <v>0</v>
      </c>
      <c r="AO94" s="51">
        <f t="shared" ca="1" si="53"/>
        <v>0</v>
      </c>
      <c r="AP94" s="51">
        <f t="shared" ca="1" si="54"/>
        <v>1</v>
      </c>
      <c r="AQ94" s="51">
        <f t="shared" ca="1" si="55"/>
        <v>0</v>
      </c>
      <c r="AR94" s="51">
        <f t="shared" ca="1" si="56"/>
        <v>0</v>
      </c>
      <c r="AS94" s="51">
        <f t="shared" ca="1" si="57"/>
        <v>0</v>
      </c>
      <c r="AT94" s="51"/>
      <c r="AU94" s="51"/>
      <c r="AV94" s="51"/>
      <c r="AW94" s="51"/>
      <c r="AX94" s="51"/>
      <c r="AY94" s="16"/>
      <c r="AZ94" s="51"/>
      <c r="BA94" s="20">
        <f t="shared" ca="1" si="58"/>
        <v>0</v>
      </c>
      <c r="BB94" s="21">
        <f t="shared" ca="1" si="59"/>
        <v>0</v>
      </c>
      <c r="BC94" s="21">
        <f t="shared" ca="1" si="60"/>
        <v>0</v>
      </c>
      <c r="BD94" s="21">
        <f t="shared" ca="1" si="61"/>
        <v>0</v>
      </c>
      <c r="BE94" s="21">
        <f t="shared" ca="1" si="62"/>
        <v>0</v>
      </c>
      <c r="BF94" s="21">
        <f t="shared" ca="1" si="63"/>
        <v>0</v>
      </c>
      <c r="BG94" s="21">
        <f t="shared" ca="1" si="64"/>
        <v>1</v>
      </c>
      <c r="BH94" s="21">
        <f t="shared" ca="1" si="65"/>
        <v>0</v>
      </c>
      <c r="BI94" s="21">
        <f t="shared" ca="1" si="66"/>
        <v>0</v>
      </c>
      <c r="BJ94" s="21">
        <f t="shared" ca="1" si="67"/>
        <v>0</v>
      </c>
      <c r="BK94" s="21">
        <f t="shared" ca="1" si="68"/>
        <v>0</v>
      </c>
      <c r="BL94" s="51"/>
      <c r="BM94" s="51"/>
      <c r="BN94" s="51"/>
      <c r="BO94" s="51"/>
      <c r="BP94" s="51"/>
      <c r="BQ94" s="51"/>
      <c r="BR94" s="51"/>
      <c r="BS94" s="51"/>
      <c r="BT94" s="51"/>
      <c r="BU94" s="51"/>
      <c r="BV94" s="16"/>
      <c r="BZ94" s="10">
        <f ca="1">Table1[[#This Row],[Cars Value]]/Table1[[#This Row],[Cars Owned]]</f>
        <v>7518.6900487033436</v>
      </c>
      <c r="CA94" s="16"/>
      <c r="CB94" s="51"/>
      <c r="CC94" s="10">
        <f ca="1">IF(Table1[[#This Row],[Value of Debts]]&gt;$CD$3,1,0)</f>
        <v>1</v>
      </c>
      <c r="CD94" s="51"/>
      <c r="CE94" s="16"/>
      <c r="CF94" s="51"/>
      <c r="CG94" s="39">
        <f ca="1">Table1[[#This Row],[Mortgage left]]/Table1[[#This Row],[Value of House ]]</f>
        <v>0.4619140916486143</v>
      </c>
      <c r="CH94" s="51">
        <f t="shared" ca="1" si="82"/>
        <v>1</v>
      </c>
      <c r="CI94" s="51"/>
      <c r="CJ94" s="16"/>
      <c r="CL94" s="10">
        <f ca="1">IF(Table1[[#This Row],[Area]]="New Delhi",Table1[[#This Row],[Income]],0)</f>
        <v>0</v>
      </c>
      <c r="CM94" s="51">
        <f ca="1">IF(Table1[[#This Row],[Area]]="Gurgoan",Table1[[#This Row],[Income]],0)</f>
        <v>0</v>
      </c>
      <c r="CN94" s="51">
        <f ca="1">IF(Table1[[#This Row],[Area]]="Noida",Table1[[#This Row],[Income]],0)</f>
        <v>0</v>
      </c>
      <c r="CO94" s="51">
        <f ca="1">IF(Table1[[#This Row],[Area]]="Faridabad",Table1[[#This Row],[Income]],0)</f>
        <v>0</v>
      </c>
      <c r="CP94" s="51">
        <f ca="1">IF(Table1[[#This Row],[Area]]="Pune",Table1[[#This Row],[Income]],0)</f>
        <v>0</v>
      </c>
      <c r="CQ94" s="51">
        <f ca="1">IF(Table1[[#This Row],[Area]]="Mumbai",Table1[[#This Row],[Income]],0)</f>
        <v>0</v>
      </c>
      <c r="CR94" s="51">
        <f ca="1">IF(Table1[[#This Row],[Area]]="Hyderabad",Table1[[#This Row],[Income]],0)</f>
        <v>34768</v>
      </c>
      <c r="CS94" s="51">
        <f ca="1">IF(Table1[[#This Row],[Area]]="Chennai",Table1[[#This Row],[Income]],0)</f>
        <v>0</v>
      </c>
      <c r="CT94" s="51">
        <f ca="1">IF(Table1[[#This Row],[Area]]="Goa",Table1[[#This Row],[Income]],0)</f>
        <v>0</v>
      </c>
      <c r="CU94" s="51">
        <f ca="1">IF(Table1[[#This Row],[Area]]="Kochi",Table1[[#This Row],[Income]],0)</f>
        <v>0</v>
      </c>
      <c r="CV94" s="51">
        <f ca="1">IF(Table1[[#This Row],[Area]]="Kolkata",Table1[[#This Row],[Income]],0)</f>
        <v>0</v>
      </c>
      <c r="CW94" s="51"/>
      <c r="CX94" s="51"/>
      <c r="CY94" s="51"/>
      <c r="CZ94" s="51"/>
      <c r="DA94" s="51"/>
      <c r="DB94" s="51"/>
      <c r="DC94" s="51"/>
      <c r="DD94" s="51"/>
      <c r="DE94" s="51"/>
      <c r="DF94" s="51"/>
      <c r="DG94" s="16"/>
      <c r="DI94" s="10">
        <f ca="1">IF(Table1[[#This Row],[Field of Work]]="Teaching",Table1[[#This Row],[Income]],0)</f>
        <v>0</v>
      </c>
      <c r="DJ94" s="51">
        <f ca="1">IF(Table1[[#This Row],[Field of Work]]="Health",Table1[[#This Row],[Income]],0)</f>
        <v>0</v>
      </c>
      <c r="DK94" s="51">
        <f ca="1">IF(Table1[[#This Row],[Field of Work]]="Agriculture",Table1[[#This Row],[Income]],0)</f>
        <v>34768</v>
      </c>
      <c r="DL94" s="51">
        <f ca="1">IF(Table1[[#This Row],[Field of Work]]="Information Technology",Table1[[#This Row],[Income]],0)</f>
        <v>0</v>
      </c>
      <c r="DM94" s="51">
        <f ca="1">IF(Table1[[#This Row],[Field of Work]]="Construction",Table1[[#This Row],[Income]],0)</f>
        <v>0</v>
      </c>
      <c r="DN94" s="51">
        <f ca="1">IF(Table1[[#This Row],[Field of Work]]="General Work",Table1[[#This Row],[Income]],0)</f>
        <v>0</v>
      </c>
      <c r="DO94" s="51"/>
      <c r="DP94" s="51"/>
      <c r="DQ94" s="51"/>
      <c r="DR94" s="51"/>
      <c r="DS94" s="51"/>
      <c r="DT94" s="16"/>
      <c r="DW94" s="10">
        <f ca="1">IF(Table1[[#This Row],[Value of Debts]]&gt;Table1[[#This Row],[Income]],1,0)</f>
        <v>1</v>
      </c>
      <c r="DX94" s="51"/>
      <c r="DY94" s="16"/>
      <c r="EB94" s="48">
        <f t="shared" ca="1" si="83"/>
        <v>0</v>
      </c>
      <c r="EC94" s="51"/>
      <c r="ED94" s="51"/>
      <c r="EE94" s="16"/>
    </row>
    <row r="95" spans="1:135" ht="18.75">
      <c r="A95" s="1">
        <f t="shared" ca="1" si="69"/>
        <v>1</v>
      </c>
      <c r="B95" s="1" t="str">
        <f t="shared" ca="1" si="70"/>
        <v>Man</v>
      </c>
      <c r="C95" s="1">
        <f t="shared" ca="1" si="71"/>
        <v>38</v>
      </c>
      <c r="D95" s="1">
        <f t="shared" ca="1" si="72"/>
        <v>3</v>
      </c>
      <c r="E95" s="1" t="str">
        <f t="shared" ca="1" si="73"/>
        <v>Teaching</v>
      </c>
      <c r="F95" s="1">
        <f t="shared" ca="1" si="74"/>
        <v>5</v>
      </c>
      <c r="G95" s="1" t="str">
        <f t="shared" ca="1" si="75"/>
        <v>Other</v>
      </c>
      <c r="H95" s="1">
        <f t="shared" ca="1" si="76"/>
        <v>3</v>
      </c>
      <c r="I95" s="1">
        <f t="shared" ca="1" si="51"/>
        <v>3</v>
      </c>
      <c r="J95" s="1">
        <f t="shared" ca="1" si="77"/>
        <v>43082</v>
      </c>
      <c r="K95" s="1">
        <f t="shared" ca="1" si="78"/>
        <v>8</v>
      </c>
      <c r="L95" s="1" t="str">
        <f t="shared" ca="1" si="79"/>
        <v>Chennai</v>
      </c>
      <c r="M95" s="1">
        <f t="shared" ca="1" si="84"/>
        <v>172328</v>
      </c>
      <c r="N95" s="1">
        <f t="shared" ca="1" si="80"/>
        <v>9754.2223982395262</v>
      </c>
      <c r="O95" s="1">
        <f t="shared" ca="1" si="85"/>
        <v>68670.798577286332</v>
      </c>
      <c r="P95" s="1">
        <f t="shared" ca="1" si="81"/>
        <v>30308</v>
      </c>
      <c r="Q95" s="1">
        <f t="shared" ca="1" si="86"/>
        <v>34669.91934512704</v>
      </c>
      <c r="R95" s="1">
        <f t="shared" ca="1" si="87"/>
        <v>14241.495123115663</v>
      </c>
      <c r="S95" s="1">
        <f t="shared" ca="1" si="88"/>
        <v>255240.29370040199</v>
      </c>
      <c r="T95" s="1">
        <f t="shared" ca="1" si="89"/>
        <v>74732.141743366563</v>
      </c>
      <c r="U95" s="1">
        <f t="shared" ca="1" si="90"/>
        <v>180508.15195703541</v>
      </c>
      <c r="W95" s="10">
        <f ca="1">IF(Table1[[#This Row],[Gender]]="Man",1,0)</f>
        <v>1</v>
      </c>
      <c r="X95" s="51">
        <f ca="1">IF(Table1[[#This Row],[Gender]]="Woman",1,0)</f>
        <v>0</v>
      </c>
      <c r="Y95" s="51"/>
      <c r="Z95" s="51"/>
      <c r="AA95" s="51"/>
      <c r="AB95" s="51"/>
      <c r="AC95" s="51"/>
      <c r="AD95" s="51"/>
      <c r="AE95" s="51"/>
      <c r="AF95" s="51"/>
      <c r="AG95" s="51"/>
      <c r="AH95" s="51"/>
      <c r="AI95" s="51"/>
      <c r="AJ95" s="16"/>
      <c r="AN95" s="10">
        <f t="shared" ca="1" si="52"/>
        <v>1</v>
      </c>
      <c r="AO95" s="51">
        <f t="shared" ca="1" si="53"/>
        <v>0</v>
      </c>
      <c r="AP95" s="51">
        <f t="shared" ca="1" si="54"/>
        <v>0</v>
      </c>
      <c r="AQ95" s="51">
        <f t="shared" ca="1" si="55"/>
        <v>0</v>
      </c>
      <c r="AR95" s="51">
        <f t="shared" ca="1" si="56"/>
        <v>0</v>
      </c>
      <c r="AS95" s="51">
        <f t="shared" ca="1" si="57"/>
        <v>0</v>
      </c>
      <c r="AT95" s="51"/>
      <c r="AU95" s="51"/>
      <c r="AV95" s="51"/>
      <c r="AW95" s="51"/>
      <c r="AX95" s="51"/>
      <c r="AY95" s="16"/>
      <c r="AZ95" s="51"/>
      <c r="BA95" s="20">
        <f t="shared" ca="1" si="58"/>
        <v>0</v>
      </c>
      <c r="BB95" s="21">
        <f t="shared" ca="1" si="59"/>
        <v>0</v>
      </c>
      <c r="BC95" s="21">
        <f t="shared" ca="1" si="60"/>
        <v>0</v>
      </c>
      <c r="BD95" s="21">
        <f t="shared" ca="1" si="61"/>
        <v>0</v>
      </c>
      <c r="BE95" s="21">
        <f t="shared" ca="1" si="62"/>
        <v>0</v>
      </c>
      <c r="BF95" s="21">
        <f t="shared" ca="1" si="63"/>
        <v>0</v>
      </c>
      <c r="BG95" s="21">
        <f t="shared" ca="1" si="64"/>
        <v>0</v>
      </c>
      <c r="BH95" s="21">
        <f t="shared" ca="1" si="65"/>
        <v>1</v>
      </c>
      <c r="BI95" s="21">
        <f t="shared" ca="1" si="66"/>
        <v>0</v>
      </c>
      <c r="BJ95" s="21">
        <f t="shared" ca="1" si="67"/>
        <v>0</v>
      </c>
      <c r="BK95" s="21">
        <f t="shared" ca="1" si="68"/>
        <v>0</v>
      </c>
      <c r="BL95" s="51"/>
      <c r="BM95" s="51"/>
      <c r="BN95" s="51"/>
      <c r="BO95" s="51"/>
      <c r="BP95" s="51"/>
      <c r="BQ95" s="51"/>
      <c r="BR95" s="51"/>
      <c r="BS95" s="51"/>
      <c r="BT95" s="51"/>
      <c r="BU95" s="51"/>
      <c r="BV95" s="16"/>
      <c r="BZ95" s="10">
        <f ca="1">Table1[[#This Row],[Cars Value]]/Table1[[#This Row],[Cars Owned]]</f>
        <v>22890.266192428779</v>
      </c>
      <c r="CA95" s="16"/>
      <c r="CB95" s="51"/>
      <c r="CC95" s="10">
        <f ca="1">IF(Table1[[#This Row],[Value of Debts]]&gt;$CD$3,1,0)</f>
        <v>1</v>
      </c>
      <c r="CD95" s="51"/>
      <c r="CE95" s="16"/>
      <c r="CF95" s="51"/>
      <c r="CG95" s="39">
        <f ca="1">Table1[[#This Row],[Mortgage left]]/Table1[[#This Row],[Value of House ]]</f>
        <v>5.6602655391111867E-2</v>
      </c>
      <c r="CH95" s="51">
        <f t="shared" ca="1" si="82"/>
        <v>0</v>
      </c>
      <c r="CI95" s="51"/>
      <c r="CJ95" s="16"/>
      <c r="CL95" s="10">
        <f ca="1">IF(Table1[[#This Row],[Area]]="New Delhi",Table1[[#This Row],[Income]],0)</f>
        <v>0</v>
      </c>
      <c r="CM95" s="51">
        <f ca="1">IF(Table1[[#This Row],[Area]]="Gurgoan",Table1[[#This Row],[Income]],0)</f>
        <v>0</v>
      </c>
      <c r="CN95" s="51">
        <f ca="1">IF(Table1[[#This Row],[Area]]="Noida",Table1[[#This Row],[Income]],0)</f>
        <v>0</v>
      </c>
      <c r="CO95" s="51">
        <f ca="1">IF(Table1[[#This Row],[Area]]="Faridabad",Table1[[#This Row],[Income]],0)</f>
        <v>0</v>
      </c>
      <c r="CP95" s="51">
        <f ca="1">IF(Table1[[#This Row],[Area]]="Pune",Table1[[#This Row],[Income]],0)</f>
        <v>0</v>
      </c>
      <c r="CQ95" s="51">
        <f ca="1">IF(Table1[[#This Row],[Area]]="Mumbai",Table1[[#This Row],[Income]],0)</f>
        <v>0</v>
      </c>
      <c r="CR95" s="51">
        <f ca="1">IF(Table1[[#This Row],[Area]]="Hyderabad",Table1[[#This Row],[Income]],0)</f>
        <v>0</v>
      </c>
      <c r="CS95" s="51">
        <f ca="1">IF(Table1[[#This Row],[Area]]="Chennai",Table1[[#This Row],[Income]],0)</f>
        <v>43082</v>
      </c>
      <c r="CT95" s="51">
        <f ca="1">IF(Table1[[#This Row],[Area]]="Goa",Table1[[#This Row],[Income]],0)</f>
        <v>0</v>
      </c>
      <c r="CU95" s="51">
        <f ca="1">IF(Table1[[#This Row],[Area]]="Kochi",Table1[[#This Row],[Income]],0)</f>
        <v>0</v>
      </c>
      <c r="CV95" s="51">
        <f ca="1">IF(Table1[[#This Row],[Area]]="Kolkata",Table1[[#This Row],[Income]],0)</f>
        <v>0</v>
      </c>
      <c r="CW95" s="51"/>
      <c r="CX95" s="51"/>
      <c r="CY95" s="51"/>
      <c r="CZ95" s="51"/>
      <c r="DA95" s="51"/>
      <c r="DB95" s="51"/>
      <c r="DC95" s="51"/>
      <c r="DD95" s="51"/>
      <c r="DE95" s="51"/>
      <c r="DF95" s="51"/>
      <c r="DG95" s="16"/>
      <c r="DI95" s="10">
        <f ca="1">IF(Table1[[#This Row],[Field of Work]]="Teaching",Table1[[#This Row],[Income]],0)</f>
        <v>43082</v>
      </c>
      <c r="DJ95" s="51">
        <f ca="1">IF(Table1[[#This Row],[Field of Work]]="Health",Table1[[#This Row],[Income]],0)</f>
        <v>0</v>
      </c>
      <c r="DK95" s="51">
        <f ca="1">IF(Table1[[#This Row],[Field of Work]]="Agriculture",Table1[[#This Row],[Income]],0)</f>
        <v>0</v>
      </c>
      <c r="DL95" s="51">
        <f ca="1">IF(Table1[[#This Row],[Field of Work]]="Information Technology",Table1[[#This Row],[Income]],0)</f>
        <v>0</v>
      </c>
      <c r="DM95" s="51">
        <f ca="1">IF(Table1[[#This Row],[Field of Work]]="Construction",Table1[[#This Row],[Income]],0)</f>
        <v>0</v>
      </c>
      <c r="DN95" s="51">
        <f ca="1">IF(Table1[[#This Row],[Field of Work]]="General Work",Table1[[#This Row],[Income]],0)</f>
        <v>0</v>
      </c>
      <c r="DO95" s="51"/>
      <c r="DP95" s="51"/>
      <c r="DQ95" s="51"/>
      <c r="DR95" s="51"/>
      <c r="DS95" s="51"/>
      <c r="DT95" s="16"/>
      <c r="DW95" s="10">
        <f ca="1">IF(Table1[[#This Row],[Value of Debts]]&gt;Table1[[#This Row],[Income]],1,0)</f>
        <v>1</v>
      </c>
      <c r="DX95" s="51"/>
      <c r="DY95" s="16"/>
      <c r="EB95" s="48">
        <f t="shared" ca="1" si="83"/>
        <v>38</v>
      </c>
      <c r="EC95" s="51"/>
      <c r="ED95" s="51"/>
      <c r="EE95" s="16"/>
    </row>
    <row r="96" spans="1:135" ht="18.75">
      <c r="A96" s="1">
        <f t="shared" ca="1" si="69"/>
        <v>1</v>
      </c>
      <c r="B96" s="1" t="str">
        <f t="shared" ca="1" si="70"/>
        <v>Man</v>
      </c>
      <c r="C96" s="1">
        <f t="shared" ca="1" si="71"/>
        <v>43</v>
      </c>
      <c r="D96" s="1">
        <f t="shared" ca="1" si="72"/>
        <v>3</v>
      </c>
      <c r="E96" s="1" t="str">
        <f t="shared" ca="1" si="73"/>
        <v>Teaching</v>
      </c>
      <c r="F96" s="1">
        <f t="shared" ca="1" si="74"/>
        <v>4</v>
      </c>
      <c r="G96" s="1" t="str">
        <f t="shared" ca="1" si="75"/>
        <v>Technical</v>
      </c>
      <c r="H96" s="1">
        <f t="shared" ca="1" si="76"/>
        <v>3</v>
      </c>
      <c r="I96" s="1">
        <f t="shared" ca="1" si="51"/>
        <v>3</v>
      </c>
      <c r="J96" s="1">
        <f t="shared" ca="1" si="77"/>
        <v>41154</v>
      </c>
      <c r="K96" s="1">
        <f t="shared" ca="1" si="78"/>
        <v>9</v>
      </c>
      <c r="L96" s="1" t="str">
        <f t="shared" ca="1" si="79"/>
        <v>Kochi</v>
      </c>
      <c r="M96" s="1">
        <f t="shared" ca="1" si="84"/>
        <v>205770</v>
      </c>
      <c r="N96" s="1">
        <f t="shared" ca="1" si="80"/>
        <v>68206.840575192167</v>
      </c>
      <c r="O96" s="1">
        <f t="shared" ca="1" si="85"/>
        <v>36564.756313936923</v>
      </c>
      <c r="P96" s="1">
        <f t="shared" ca="1" si="81"/>
        <v>34</v>
      </c>
      <c r="Q96" s="1">
        <f t="shared" ca="1" si="86"/>
        <v>29031.946918781603</v>
      </c>
      <c r="R96" s="1">
        <f t="shared" ca="1" si="87"/>
        <v>442.06819466995898</v>
      </c>
      <c r="S96" s="1">
        <f t="shared" ca="1" si="88"/>
        <v>242776.82450860689</v>
      </c>
      <c r="T96" s="1">
        <f t="shared" ca="1" si="89"/>
        <v>97272.787493973767</v>
      </c>
      <c r="U96" s="1">
        <f t="shared" ca="1" si="90"/>
        <v>145504.03701463313</v>
      </c>
      <c r="W96" s="10">
        <f ca="1">IF(Table1[[#This Row],[Gender]]="Man",1,0)</f>
        <v>1</v>
      </c>
      <c r="X96" s="51">
        <f ca="1">IF(Table1[[#This Row],[Gender]]="Woman",1,0)</f>
        <v>0</v>
      </c>
      <c r="Y96" s="51"/>
      <c r="Z96" s="51"/>
      <c r="AA96" s="51"/>
      <c r="AB96" s="51"/>
      <c r="AC96" s="51"/>
      <c r="AD96" s="51"/>
      <c r="AE96" s="51"/>
      <c r="AF96" s="51"/>
      <c r="AG96" s="51"/>
      <c r="AH96" s="51"/>
      <c r="AI96" s="51"/>
      <c r="AJ96" s="16"/>
      <c r="AN96" s="10">
        <f t="shared" ca="1" si="52"/>
        <v>1</v>
      </c>
      <c r="AO96" s="51">
        <f t="shared" ca="1" si="53"/>
        <v>0</v>
      </c>
      <c r="AP96" s="51">
        <f t="shared" ca="1" si="54"/>
        <v>0</v>
      </c>
      <c r="AQ96" s="51">
        <f t="shared" ca="1" si="55"/>
        <v>0</v>
      </c>
      <c r="AR96" s="51">
        <f t="shared" ca="1" si="56"/>
        <v>0</v>
      </c>
      <c r="AS96" s="51">
        <f t="shared" ca="1" si="57"/>
        <v>0</v>
      </c>
      <c r="AT96" s="51"/>
      <c r="AU96" s="51"/>
      <c r="AV96" s="51"/>
      <c r="AW96" s="51"/>
      <c r="AX96" s="51"/>
      <c r="AY96" s="16"/>
      <c r="AZ96" s="51"/>
      <c r="BA96" s="20">
        <f t="shared" ca="1" si="58"/>
        <v>0</v>
      </c>
      <c r="BB96" s="21">
        <f t="shared" ca="1" si="59"/>
        <v>0</v>
      </c>
      <c r="BC96" s="21">
        <f t="shared" ca="1" si="60"/>
        <v>0</v>
      </c>
      <c r="BD96" s="21">
        <f t="shared" ca="1" si="61"/>
        <v>0</v>
      </c>
      <c r="BE96" s="21">
        <f t="shared" ca="1" si="62"/>
        <v>0</v>
      </c>
      <c r="BF96" s="21">
        <f t="shared" ca="1" si="63"/>
        <v>0</v>
      </c>
      <c r="BG96" s="21">
        <f t="shared" ca="1" si="64"/>
        <v>0</v>
      </c>
      <c r="BH96" s="21">
        <f t="shared" ca="1" si="65"/>
        <v>0</v>
      </c>
      <c r="BI96" s="21">
        <f t="shared" ca="1" si="66"/>
        <v>0</v>
      </c>
      <c r="BJ96" s="21">
        <f t="shared" ca="1" si="67"/>
        <v>1</v>
      </c>
      <c r="BK96" s="21">
        <f t="shared" ca="1" si="68"/>
        <v>0</v>
      </c>
      <c r="BL96" s="51"/>
      <c r="BM96" s="51"/>
      <c r="BN96" s="51"/>
      <c r="BO96" s="51"/>
      <c r="BP96" s="51"/>
      <c r="BQ96" s="51"/>
      <c r="BR96" s="51"/>
      <c r="BS96" s="51"/>
      <c r="BT96" s="51"/>
      <c r="BU96" s="51"/>
      <c r="BV96" s="16"/>
      <c r="BZ96" s="10">
        <f ca="1">Table1[[#This Row],[Cars Value]]/Table1[[#This Row],[Cars Owned]]</f>
        <v>12188.25210464564</v>
      </c>
      <c r="CA96" s="16"/>
      <c r="CB96" s="51"/>
      <c r="CC96" s="10">
        <f ca="1">IF(Table1[[#This Row],[Value of Debts]]&gt;$CD$3,1,0)</f>
        <v>1</v>
      </c>
      <c r="CD96" s="51"/>
      <c r="CE96" s="16"/>
      <c r="CF96" s="51"/>
      <c r="CG96" s="39">
        <f ca="1">Table1[[#This Row],[Mortgage left]]/Table1[[#This Row],[Value of House ]]</f>
        <v>0.33147125710838393</v>
      </c>
      <c r="CH96" s="51">
        <f t="shared" ca="1" si="82"/>
        <v>1</v>
      </c>
      <c r="CI96" s="51"/>
      <c r="CJ96" s="16"/>
      <c r="CL96" s="10">
        <f ca="1">IF(Table1[[#This Row],[Area]]="New Delhi",Table1[[#This Row],[Income]],0)</f>
        <v>0</v>
      </c>
      <c r="CM96" s="51">
        <f ca="1">IF(Table1[[#This Row],[Area]]="Gurgoan",Table1[[#This Row],[Income]],0)</f>
        <v>0</v>
      </c>
      <c r="CN96" s="51">
        <f ca="1">IF(Table1[[#This Row],[Area]]="Noida",Table1[[#This Row],[Income]],0)</f>
        <v>0</v>
      </c>
      <c r="CO96" s="51">
        <f ca="1">IF(Table1[[#This Row],[Area]]="Faridabad",Table1[[#This Row],[Income]],0)</f>
        <v>0</v>
      </c>
      <c r="CP96" s="51">
        <f ca="1">IF(Table1[[#This Row],[Area]]="Pune",Table1[[#This Row],[Income]],0)</f>
        <v>0</v>
      </c>
      <c r="CQ96" s="51">
        <f ca="1">IF(Table1[[#This Row],[Area]]="Mumbai",Table1[[#This Row],[Income]],0)</f>
        <v>0</v>
      </c>
      <c r="CR96" s="51">
        <f ca="1">IF(Table1[[#This Row],[Area]]="Hyderabad",Table1[[#This Row],[Income]],0)</f>
        <v>0</v>
      </c>
      <c r="CS96" s="51">
        <f ca="1">IF(Table1[[#This Row],[Area]]="Chennai",Table1[[#This Row],[Income]],0)</f>
        <v>0</v>
      </c>
      <c r="CT96" s="51">
        <f ca="1">IF(Table1[[#This Row],[Area]]="Goa",Table1[[#This Row],[Income]],0)</f>
        <v>0</v>
      </c>
      <c r="CU96" s="51">
        <f ca="1">IF(Table1[[#This Row],[Area]]="Kochi",Table1[[#This Row],[Income]],0)</f>
        <v>41154</v>
      </c>
      <c r="CV96" s="51">
        <f ca="1">IF(Table1[[#This Row],[Area]]="Kolkata",Table1[[#This Row],[Income]],0)</f>
        <v>0</v>
      </c>
      <c r="CW96" s="51"/>
      <c r="CX96" s="51"/>
      <c r="CY96" s="51"/>
      <c r="CZ96" s="51"/>
      <c r="DA96" s="51"/>
      <c r="DB96" s="51"/>
      <c r="DC96" s="51"/>
      <c r="DD96" s="51"/>
      <c r="DE96" s="51"/>
      <c r="DF96" s="51"/>
      <c r="DG96" s="16"/>
      <c r="DI96" s="10">
        <f ca="1">IF(Table1[[#This Row],[Field of Work]]="Teaching",Table1[[#This Row],[Income]],0)</f>
        <v>41154</v>
      </c>
      <c r="DJ96" s="51">
        <f ca="1">IF(Table1[[#This Row],[Field of Work]]="Health",Table1[[#This Row],[Income]],0)</f>
        <v>0</v>
      </c>
      <c r="DK96" s="51">
        <f ca="1">IF(Table1[[#This Row],[Field of Work]]="Agriculture",Table1[[#This Row],[Income]],0)</f>
        <v>0</v>
      </c>
      <c r="DL96" s="51">
        <f ca="1">IF(Table1[[#This Row],[Field of Work]]="Information Technology",Table1[[#This Row],[Income]],0)</f>
        <v>0</v>
      </c>
      <c r="DM96" s="51">
        <f ca="1">IF(Table1[[#This Row],[Field of Work]]="Construction",Table1[[#This Row],[Income]],0)</f>
        <v>0</v>
      </c>
      <c r="DN96" s="51">
        <f ca="1">IF(Table1[[#This Row],[Field of Work]]="General Work",Table1[[#This Row],[Income]],0)</f>
        <v>0</v>
      </c>
      <c r="DO96" s="51"/>
      <c r="DP96" s="51"/>
      <c r="DQ96" s="51"/>
      <c r="DR96" s="51"/>
      <c r="DS96" s="51"/>
      <c r="DT96" s="16"/>
      <c r="DW96" s="10">
        <f ca="1">IF(Table1[[#This Row],[Value of Debts]]&gt;Table1[[#This Row],[Income]],1,0)</f>
        <v>1</v>
      </c>
      <c r="DX96" s="51"/>
      <c r="DY96" s="16"/>
      <c r="EB96" s="48">
        <f t="shared" ca="1" si="83"/>
        <v>43</v>
      </c>
      <c r="EC96" s="51"/>
      <c r="ED96" s="51"/>
      <c r="EE96" s="16"/>
    </row>
    <row r="97" spans="1:135" ht="18.75">
      <c r="A97" s="1">
        <f t="shared" ca="1" si="69"/>
        <v>1</v>
      </c>
      <c r="B97" s="1" t="str">
        <f t="shared" ca="1" si="70"/>
        <v>Man</v>
      </c>
      <c r="C97" s="1">
        <f t="shared" ca="1" si="71"/>
        <v>36</v>
      </c>
      <c r="D97" s="1">
        <f t="shared" ca="1" si="72"/>
        <v>4</v>
      </c>
      <c r="E97" s="1" t="str">
        <f t="shared" ca="1" si="73"/>
        <v>Information Technology</v>
      </c>
      <c r="F97" s="1">
        <f t="shared" ca="1" si="74"/>
        <v>5</v>
      </c>
      <c r="G97" s="1" t="str">
        <f t="shared" ca="1" si="75"/>
        <v>Other</v>
      </c>
      <c r="H97" s="1">
        <f t="shared" ca="1" si="76"/>
        <v>2</v>
      </c>
      <c r="I97" s="1">
        <f t="shared" ca="1" si="51"/>
        <v>1</v>
      </c>
      <c r="J97" s="1">
        <f t="shared" ca="1" si="77"/>
        <v>82974</v>
      </c>
      <c r="K97" s="1">
        <f t="shared" ca="1" si="78"/>
        <v>9</v>
      </c>
      <c r="L97" s="1" t="str">
        <f t="shared" ca="1" si="79"/>
        <v>Kochi</v>
      </c>
      <c r="M97" s="1">
        <f t="shared" ca="1" si="84"/>
        <v>331896</v>
      </c>
      <c r="N97" s="1">
        <f t="shared" ca="1" si="80"/>
        <v>252267.40144064897</v>
      </c>
      <c r="O97" s="1">
        <f t="shared" ca="1" si="85"/>
        <v>20231.717854587117</v>
      </c>
      <c r="P97" s="1">
        <f t="shared" ca="1" si="81"/>
        <v>1979</v>
      </c>
      <c r="Q97" s="1">
        <f t="shared" ca="1" si="86"/>
        <v>83002.307608554387</v>
      </c>
      <c r="R97" s="1">
        <f t="shared" ca="1" si="87"/>
        <v>8178.2218866986541</v>
      </c>
      <c r="S97" s="1">
        <f t="shared" ca="1" si="88"/>
        <v>360305.93974128581</v>
      </c>
      <c r="T97" s="1">
        <f t="shared" ca="1" si="89"/>
        <v>337248.70904920337</v>
      </c>
      <c r="U97" s="1">
        <f t="shared" ca="1" si="90"/>
        <v>23057.230692082434</v>
      </c>
      <c r="W97" s="10">
        <f ca="1">IF(Table1[[#This Row],[Gender]]="Man",1,0)</f>
        <v>1</v>
      </c>
      <c r="X97" s="51">
        <f ca="1">IF(Table1[[#This Row],[Gender]]="Woman",1,0)</f>
        <v>0</v>
      </c>
      <c r="Y97" s="51"/>
      <c r="Z97" s="51"/>
      <c r="AA97" s="51"/>
      <c r="AB97" s="51"/>
      <c r="AC97" s="51"/>
      <c r="AD97" s="51"/>
      <c r="AE97" s="51"/>
      <c r="AF97" s="51"/>
      <c r="AG97" s="51"/>
      <c r="AH97" s="51"/>
      <c r="AI97" s="51"/>
      <c r="AJ97" s="16"/>
      <c r="AN97" s="10">
        <f t="shared" ca="1" si="52"/>
        <v>0</v>
      </c>
      <c r="AO97" s="51">
        <f t="shared" ca="1" si="53"/>
        <v>0</v>
      </c>
      <c r="AP97" s="51">
        <f t="shared" ca="1" si="54"/>
        <v>0</v>
      </c>
      <c r="AQ97" s="51">
        <f t="shared" ca="1" si="55"/>
        <v>1</v>
      </c>
      <c r="AR97" s="51">
        <f t="shared" ca="1" si="56"/>
        <v>0</v>
      </c>
      <c r="AS97" s="51">
        <f t="shared" ca="1" si="57"/>
        <v>0</v>
      </c>
      <c r="AT97" s="51"/>
      <c r="AU97" s="51"/>
      <c r="AV97" s="51"/>
      <c r="AW97" s="51"/>
      <c r="AX97" s="51"/>
      <c r="AY97" s="16"/>
      <c r="AZ97" s="51"/>
      <c r="BA97" s="20">
        <f t="shared" ca="1" si="58"/>
        <v>0</v>
      </c>
      <c r="BB97" s="21">
        <f t="shared" ca="1" si="59"/>
        <v>0</v>
      </c>
      <c r="BC97" s="21">
        <f t="shared" ca="1" si="60"/>
        <v>0</v>
      </c>
      <c r="BD97" s="21">
        <f t="shared" ca="1" si="61"/>
        <v>0</v>
      </c>
      <c r="BE97" s="21">
        <f t="shared" ca="1" si="62"/>
        <v>0</v>
      </c>
      <c r="BF97" s="21">
        <f t="shared" ca="1" si="63"/>
        <v>0</v>
      </c>
      <c r="BG97" s="21">
        <f t="shared" ca="1" si="64"/>
        <v>0</v>
      </c>
      <c r="BH97" s="21">
        <f t="shared" ca="1" si="65"/>
        <v>0</v>
      </c>
      <c r="BI97" s="21">
        <f t="shared" ca="1" si="66"/>
        <v>0</v>
      </c>
      <c r="BJ97" s="21">
        <f t="shared" ca="1" si="67"/>
        <v>1</v>
      </c>
      <c r="BK97" s="21">
        <f t="shared" ca="1" si="68"/>
        <v>0</v>
      </c>
      <c r="BL97" s="51"/>
      <c r="BM97" s="51"/>
      <c r="BN97" s="51"/>
      <c r="BO97" s="51"/>
      <c r="BP97" s="51"/>
      <c r="BQ97" s="51"/>
      <c r="BR97" s="51"/>
      <c r="BS97" s="51"/>
      <c r="BT97" s="51"/>
      <c r="BU97" s="51"/>
      <c r="BV97" s="16"/>
      <c r="BZ97" s="10">
        <f ca="1">Table1[[#This Row],[Cars Value]]/Table1[[#This Row],[Cars Owned]]</f>
        <v>20231.717854587117</v>
      </c>
      <c r="CA97" s="16"/>
      <c r="CB97" s="51"/>
      <c r="CC97" s="10">
        <f ca="1">IF(Table1[[#This Row],[Value of Debts]]&gt;$CD$3,1,0)</f>
        <v>1</v>
      </c>
      <c r="CD97" s="51"/>
      <c r="CE97" s="16"/>
      <c r="CF97" s="51"/>
      <c r="CG97" s="39">
        <f ca="1">Table1[[#This Row],[Mortgage left]]/Table1[[#This Row],[Value of House ]]</f>
        <v>0.76007966784971492</v>
      </c>
      <c r="CH97" s="51">
        <f t="shared" ca="1" si="82"/>
        <v>1</v>
      </c>
      <c r="CI97" s="51"/>
      <c r="CJ97" s="16"/>
      <c r="CL97" s="10">
        <f ca="1">IF(Table1[[#This Row],[Area]]="New Delhi",Table1[[#This Row],[Income]],0)</f>
        <v>0</v>
      </c>
      <c r="CM97" s="51">
        <f ca="1">IF(Table1[[#This Row],[Area]]="Gurgoan",Table1[[#This Row],[Income]],0)</f>
        <v>0</v>
      </c>
      <c r="CN97" s="51">
        <f ca="1">IF(Table1[[#This Row],[Area]]="Noida",Table1[[#This Row],[Income]],0)</f>
        <v>0</v>
      </c>
      <c r="CO97" s="51">
        <f ca="1">IF(Table1[[#This Row],[Area]]="Faridabad",Table1[[#This Row],[Income]],0)</f>
        <v>0</v>
      </c>
      <c r="CP97" s="51">
        <f ca="1">IF(Table1[[#This Row],[Area]]="Pune",Table1[[#This Row],[Income]],0)</f>
        <v>0</v>
      </c>
      <c r="CQ97" s="51">
        <f ca="1">IF(Table1[[#This Row],[Area]]="Mumbai",Table1[[#This Row],[Income]],0)</f>
        <v>0</v>
      </c>
      <c r="CR97" s="51">
        <f ca="1">IF(Table1[[#This Row],[Area]]="Hyderabad",Table1[[#This Row],[Income]],0)</f>
        <v>0</v>
      </c>
      <c r="CS97" s="51">
        <f ca="1">IF(Table1[[#This Row],[Area]]="Chennai",Table1[[#This Row],[Income]],0)</f>
        <v>0</v>
      </c>
      <c r="CT97" s="51">
        <f ca="1">IF(Table1[[#This Row],[Area]]="Goa",Table1[[#This Row],[Income]],0)</f>
        <v>0</v>
      </c>
      <c r="CU97" s="51">
        <f ca="1">IF(Table1[[#This Row],[Area]]="Kochi",Table1[[#This Row],[Income]],0)</f>
        <v>82974</v>
      </c>
      <c r="CV97" s="51">
        <f ca="1">IF(Table1[[#This Row],[Area]]="Kolkata",Table1[[#This Row],[Income]],0)</f>
        <v>0</v>
      </c>
      <c r="CW97" s="51"/>
      <c r="CX97" s="51"/>
      <c r="CY97" s="51"/>
      <c r="CZ97" s="51"/>
      <c r="DA97" s="51"/>
      <c r="DB97" s="51"/>
      <c r="DC97" s="51"/>
      <c r="DD97" s="51"/>
      <c r="DE97" s="51"/>
      <c r="DF97" s="51"/>
      <c r="DG97" s="16"/>
      <c r="DI97" s="10">
        <f ca="1">IF(Table1[[#This Row],[Field of Work]]="Teaching",Table1[[#This Row],[Income]],0)</f>
        <v>0</v>
      </c>
      <c r="DJ97" s="51">
        <f ca="1">IF(Table1[[#This Row],[Field of Work]]="Health",Table1[[#This Row],[Income]],0)</f>
        <v>0</v>
      </c>
      <c r="DK97" s="51">
        <f ca="1">IF(Table1[[#This Row],[Field of Work]]="Agriculture",Table1[[#This Row],[Income]],0)</f>
        <v>0</v>
      </c>
      <c r="DL97" s="51">
        <f ca="1">IF(Table1[[#This Row],[Field of Work]]="Information Technology",Table1[[#This Row],[Income]],0)</f>
        <v>82974</v>
      </c>
      <c r="DM97" s="51">
        <f ca="1">IF(Table1[[#This Row],[Field of Work]]="Construction",Table1[[#This Row],[Income]],0)</f>
        <v>0</v>
      </c>
      <c r="DN97" s="51">
        <f ca="1">IF(Table1[[#This Row],[Field of Work]]="General Work",Table1[[#This Row],[Income]],0)</f>
        <v>0</v>
      </c>
      <c r="DO97" s="51"/>
      <c r="DP97" s="51"/>
      <c r="DQ97" s="51"/>
      <c r="DR97" s="51"/>
      <c r="DS97" s="51"/>
      <c r="DT97" s="16"/>
      <c r="DW97" s="10">
        <f ca="1">IF(Table1[[#This Row],[Value of Debts]]&gt;Table1[[#This Row],[Income]],1,0)</f>
        <v>1</v>
      </c>
      <c r="DX97" s="51"/>
      <c r="DY97" s="16"/>
      <c r="EB97" s="48">
        <f t="shared" ca="1" si="83"/>
        <v>0</v>
      </c>
      <c r="EC97" s="51"/>
      <c r="ED97" s="51"/>
      <c r="EE97" s="16"/>
    </row>
    <row r="98" spans="1:135" ht="18.75">
      <c r="A98" s="1">
        <f t="shared" ca="1" si="69"/>
        <v>1</v>
      </c>
      <c r="B98" s="1" t="str">
        <f t="shared" ca="1" si="70"/>
        <v>Man</v>
      </c>
      <c r="C98" s="1">
        <f t="shared" ca="1" si="71"/>
        <v>36</v>
      </c>
      <c r="D98" s="1">
        <f t="shared" ca="1" si="72"/>
        <v>3</v>
      </c>
      <c r="E98" s="1" t="str">
        <f t="shared" ca="1" si="73"/>
        <v>Teaching</v>
      </c>
      <c r="F98" s="1">
        <f t="shared" ca="1" si="74"/>
        <v>4</v>
      </c>
      <c r="G98" s="1" t="str">
        <f t="shared" ca="1" si="75"/>
        <v>Technical</v>
      </c>
      <c r="H98" s="1">
        <f t="shared" ca="1" si="76"/>
        <v>2</v>
      </c>
      <c r="I98" s="1">
        <f t="shared" ca="1" si="51"/>
        <v>3</v>
      </c>
      <c r="J98" s="1">
        <f t="shared" ca="1" si="77"/>
        <v>78975</v>
      </c>
      <c r="K98" s="1">
        <f t="shared" ca="1" si="78"/>
        <v>8</v>
      </c>
      <c r="L98" s="1" t="str">
        <f t="shared" ca="1" si="79"/>
        <v>Chennai</v>
      </c>
      <c r="M98" s="1">
        <f t="shared" ca="1" si="84"/>
        <v>394875</v>
      </c>
      <c r="N98" s="1">
        <f t="shared" ca="1" si="80"/>
        <v>299296.46410565078</v>
      </c>
      <c r="O98" s="1">
        <f t="shared" ca="1" si="85"/>
        <v>12980.822712413004</v>
      </c>
      <c r="P98" s="1">
        <f t="shared" ca="1" si="81"/>
        <v>8012</v>
      </c>
      <c r="Q98" s="1">
        <f t="shared" ca="1" si="86"/>
        <v>157424.86883774339</v>
      </c>
      <c r="R98" s="1">
        <f t="shared" ca="1" si="87"/>
        <v>75475.365361532677</v>
      </c>
      <c r="S98" s="1">
        <f t="shared" ca="1" si="88"/>
        <v>483331.18807394564</v>
      </c>
      <c r="T98" s="1">
        <f t="shared" ca="1" si="89"/>
        <v>464733.3329433942</v>
      </c>
      <c r="U98" s="1">
        <f t="shared" ca="1" si="90"/>
        <v>18597.855130551441</v>
      </c>
      <c r="W98" s="10">
        <f ca="1">IF(Table1[[#This Row],[Gender]]="Man",1,0)</f>
        <v>1</v>
      </c>
      <c r="X98" s="51">
        <f ca="1">IF(Table1[[#This Row],[Gender]]="Woman",1,0)</f>
        <v>0</v>
      </c>
      <c r="Y98" s="51"/>
      <c r="Z98" s="51"/>
      <c r="AA98" s="51"/>
      <c r="AB98" s="51"/>
      <c r="AC98" s="51"/>
      <c r="AD98" s="51"/>
      <c r="AE98" s="51"/>
      <c r="AF98" s="51"/>
      <c r="AG98" s="51"/>
      <c r="AH98" s="51"/>
      <c r="AI98" s="51"/>
      <c r="AJ98" s="16"/>
      <c r="AN98" s="10">
        <f t="shared" ca="1" si="52"/>
        <v>1</v>
      </c>
      <c r="AO98" s="51">
        <f t="shared" ca="1" si="53"/>
        <v>0</v>
      </c>
      <c r="AP98" s="51">
        <f t="shared" ca="1" si="54"/>
        <v>0</v>
      </c>
      <c r="AQ98" s="51">
        <f t="shared" ca="1" si="55"/>
        <v>0</v>
      </c>
      <c r="AR98" s="51">
        <f t="shared" ca="1" si="56"/>
        <v>0</v>
      </c>
      <c r="AS98" s="51">
        <f t="shared" ca="1" si="57"/>
        <v>0</v>
      </c>
      <c r="AT98" s="51"/>
      <c r="AU98" s="51"/>
      <c r="AV98" s="51"/>
      <c r="AW98" s="51"/>
      <c r="AX98" s="51"/>
      <c r="AY98" s="16"/>
      <c r="AZ98" s="51"/>
      <c r="BA98" s="20">
        <f t="shared" ca="1" si="58"/>
        <v>0</v>
      </c>
      <c r="BB98" s="21">
        <f t="shared" ca="1" si="59"/>
        <v>0</v>
      </c>
      <c r="BC98" s="21">
        <f t="shared" ca="1" si="60"/>
        <v>0</v>
      </c>
      <c r="BD98" s="21">
        <f t="shared" ca="1" si="61"/>
        <v>0</v>
      </c>
      <c r="BE98" s="21">
        <f t="shared" ca="1" si="62"/>
        <v>0</v>
      </c>
      <c r="BF98" s="21">
        <f t="shared" ca="1" si="63"/>
        <v>0</v>
      </c>
      <c r="BG98" s="21">
        <f t="shared" ca="1" si="64"/>
        <v>0</v>
      </c>
      <c r="BH98" s="21">
        <f t="shared" ca="1" si="65"/>
        <v>1</v>
      </c>
      <c r="BI98" s="21">
        <f t="shared" ca="1" si="66"/>
        <v>0</v>
      </c>
      <c r="BJ98" s="21">
        <f t="shared" ca="1" si="67"/>
        <v>0</v>
      </c>
      <c r="BK98" s="21">
        <f t="shared" ca="1" si="68"/>
        <v>0</v>
      </c>
      <c r="BL98" s="51"/>
      <c r="BM98" s="51"/>
      <c r="BN98" s="51"/>
      <c r="BO98" s="51"/>
      <c r="BP98" s="51"/>
      <c r="BQ98" s="51"/>
      <c r="BR98" s="51"/>
      <c r="BS98" s="51"/>
      <c r="BT98" s="51"/>
      <c r="BU98" s="51"/>
      <c r="BV98" s="16"/>
      <c r="BZ98" s="10">
        <f ca="1">Table1[[#This Row],[Cars Value]]/Table1[[#This Row],[Cars Owned]]</f>
        <v>4326.9409041376684</v>
      </c>
      <c r="CA98" s="16"/>
      <c r="CB98" s="51"/>
      <c r="CC98" s="10">
        <f ca="1">IF(Table1[[#This Row],[Value of Debts]]&gt;$CD$3,1,0)</f>
        <v>1</v>
      </c>
      <c r="CD98" s="51"/>
      <c r="CE98" s="16"/>
      <c r="CF98" s="51"/>
      <c r="CG98" s="39">
        <f ca="1">Table1[[#This Row],[Mortgage left]]/Table1[[#This Row],[Value of House ]]</f>
        <v>0.75795242571864707</v>
      </c>
      <c r="CH98" s="51">
        <f t="shared" ca="1" si="82"/>
        <v>1</v>
      </c>
      <c r="CI98" s="51"/>
      <c r="CJ98" s="16"/>
      <c r="CL98" s="10">
        <f ca="1">IF(Table1[[#This Row],[Area]]="New Delhi",Table1[[#This Row],[Income]],0)</f>
        <v>0</v>
      </c>
      <c r="CM98" s="51">
        <f ca="1">IF(Table1[[#This Row],[Area]]="Gurgoan",Table1[[#This Row],[Income]],0)</f>
        <v>0</v>
      </c>
      <c r="CN98" s="51">
        <f ca="1">IF(Table1[[#This Row],[Area]]="Noida",Table1[[#This Row],[Income]],0)</f>
        <v>0</v>
      </c>
      <c r="CO98" s="51">
        <f ca="1">IF(Table1[[#This Row],[Area]]="Faridabad",Table1[[#This Row],[Income]],0)</f>
        <v>0</v>
      </c>
      <c r="CP98" s="51">
        <f ca="1">IF(Table1[[#This Row],[Area]]="Pune",Table1[[#This Row],[Income]],0)</f>
        <v>0</v>
      </c>
      <c r="CQ98" s="51">
        <f ca="1">IF(Table1[[#This Row],[Area]]="Mumbai",Table1[[#This Row],[Income]],0)</f>
        <v>0</v>
      </c>
      <c r="CR98" s="51">
        <f ca="1">IF(Table1[[#This Row],[Area]]="Hyderabad",Table1[[#This Row],[Income]],0)</f>
        <v>0</v>
      </c>
      <c r="CS98" s="51">
        <f ca="1">IF(Table1[[#This Row],[Area]]="Chennai",Table1[[#This Row],[Income]],0)</f>
        <v>78975</v>
      </c>
      <c r="CT98" s="51">
        <f ca="1">IF(Table1[[#This Row],[Area]]="Goa",Table1[[#This Row],[Income]],0)</f>
        <v>0</v>
      </c>
      <c r="CU98" s="51">
        <f ca="1">IF(Table1[[#This Row],[Area]]="Kochi",Table1[[#This Row],[Income]],0)</f>
        <v>0</v>
      </c>
      <c r="CV98" s="51">
        <f ca="1">IF(Table1[[#This Row],[Area]]="Kolkata",Table1[[#This Row],[Income]],0)</f>
        <v>0</v>
      </c>
      <c r="CW98" s="51"/>
      <c r="CX98" s="51"/>
      <c r="CY98" s="51"/>
      <c r="CZ98" s="51"/>
      <c r="DA98" s="51"/>
      <c r="DB98" s="51"/>
      <c r="DC98" s="51"/>
      <c r="DD98" s="51"/>
      <c r="DE98" s="51"/>
      <c r="DF98" s="51"/>
      <c r="DG98" s="16"/>
      <c r="DI98" s="10">
        <f ca="1">IF(Table1[[#This Row],[Field of Work]]="Teaching",Table1[[#This Row],[Income]],0)</f>
        <v>78975</v>
      </c>
      <c r="DJ98" s="51">
        <f ca="1">IF(Table1[[#This Row],[Field of Work]]="Health",Table1[[#This Row],[Income]],0)</f>
        <v>0</v>
      </c>
      <c r="DK98" s="51">
        <f ca="1">IF(Table1[[#This Row],[Field of Work]]="Agriculture",Table1[[#This Row],[Income]],0)</f>
        <v>0</v>
      </c>
      <c r="DL98" s="51">
        <f ca="1">IF(Table1[[#This Row],[Field of Work]]="Information Technology",Table1[[#This Row],[Income]],0)</f>
        <v>0</v>
      </c>
      <c r="DM98" s="51">
        <f ca="1">IF(Table1[[#This Row],[Field of Work]]="Construction",Table1[[#This Row],[Income]],0)</f>
        <v>0</v>
      </c>
      <c r="DN98" s="51">
        <f ca="1">IF(Table1[[#This Row],[Field of Work]]="General Work",Table1[[#This Row],[Income]],0)</f>
        <v>0</v>
      </c>
      <c r="DO98" s="51"/>
      <c r="DP98" s="51"/>
      <c r="DQ98" s="51"/>
      <c r="DR98" s="51"/>
      <c r="DS98" s="51"/>
      <c r="DT98" s="16"/>
      <c r="DW98" s="10">
        <f ca="1">IF(Table1[[#This Row],[Value of Debts]]&gt;Table1[[#This Row],[Income]],1,0)</f>
        <v>1</v>
      </c>
      <c r="DX98" s="51"/>
      <c r="DY98" s="16"/>
      <c r="EB98" s="48">
        <f t="shared" ca="1" si="83"/>
        <v>0</v>
      </c>
      <c r="EC98" s="51"/>
      <c r="ED98" s="51"/>
      <c r="EE98" s="16"/>
    </row>
    <row r="99" spans="1:135" ht="18.75">
      <c r="A99" s="1">
        <f t="shared" ca="1" si="69"/>
        <v>1</v>
      </c>
      <c r="B99" s="1" t="str">
        <f t="shared" ca="1" si="70"/>
        <v>Man</v>
      </c>
      <c r="C99" s="1">
        <f t="shared" ca="1" si="71"/>
        <v>43</v>
      </c>
      <c r="D99" s="1">
        <f t="shared" ca="1" si="72"/>
        <v>6</v>
      </c>
      <c r="E99" s="1" t="str">
        <f t="shared" ca="1" si="73"/>
        <v>Agriculture</v>
      </c>
      <c r="F99" s="1">
        <f t="shared" ca="1" si="74"/>
        <v>4</v>
      </c>
      <c r="G99" s="1" t="str">
        <f t="shared" ca="1" si="75"/>
        <v>Technical</v>
      </c>
      <c r="H99" s="1">
        <f t="shared" ca="1" si="76"/>
        <v>3</v>
      </c>
      <c r="I99" s="1">
        <f t="shared" ca="1" si="51"/>
        <v>3</v>
      </c>
      <c r="J99" s="1">
        <f t="shared" ca="1" si="77"/>
        <v>29919</v>
      </c>
      <c r="K99" s="1">
        <f t="shared" ca="1" si="78"/>
        <v>7</v>
      </c>
      <c r="L99" s="1" t="str">
        <f t="shared" ca="1" si="79"/>
        <v>Hyderabad</v>
      </c>
      <c r="M99" s="1">
        <f t="shared" ca="1" si="84"/>
        <v>119676</v>
      </c>
      <c r="N99" s="1">
        <f t="shared" ca="1" si="80"/>
        <v>113577.10513203302</v>
      </c>
      <c r="O99" s="1">
        <f t="shared" ca="1" si="85"/>
        <v>71029.625799967689</v>
      </c>
      <c r="P99" s="1">
        <f t="shared" ca="1" si="81"/>
        <v>49936</v>
      </c>
      <c r="Q99" s="1">
        <f t="shared" ca="1" si="86"/>
        <v>9794.8168787867744</v>
      </c>
      <c r="R99" s="1">
        <f t="shared" ca="1" si="87"/>
        <v>42494.180687984612</v>
      </c>
      <c r="S99" s="1">
        <f t="shared" ca="1" si="88"/>
        <v>233199.8064879523</v>
      </c>
      <c r="T99" s="1">
        <f t="shared" ca="1" si="89"/>
        <v>173307.92201081978</v>
      </c>
      <c r="U99" s="1">
        <f t="shared" ca="1" si="90"/>
        <v>59891.884477132524</v>
      </c>
      <c r="W99" s="10">
        <f ca="1">IF(Table1[[#This Row],[Gender]]="Man",1,0)</f>
        <v>1</v>
      </c>
      <c r="X99" s="51">
        <f ca="1">IF(Table1[[#This Row],[Gender]]="Woman",1,0)</f>
        <v>0</v>
      </c>
      <c r="Y99" s="51"/>
      <c r="Z99" s="51"/>
      <c r="AA99" s="51"/>
      <c r="AB99" s="51"/>
      <c r="AC99" s="51"/>
      <c r="AD99" s="51"/>
      <c r="AE99" s="51"/>
      <c r="AF99" s="51"/>
      <c r="AG99" s="51"/>
      <c r="AH99" s="51"/>
      <c r="AI99" s="51"/>
      <c r="AJ99" s="16"/>
      <c r="AN99" s="10">
        <f t="shared" ca="1" si="52"/>
        <v>0</v>
      </c>
      <c r="AO99" s="51">
        <f t="shared" ca="1" si="53"/>
        <v>0</v>
      </c>
      <c r="AP99" s="51">
        <f t="shared" ca="1" si="54"/>
        <v>1</v>
      </c>
      <c r="AQ99" s="51">
        <f t="shared" ca="1" si="55"/>
        <v>0</v>
      </c>
      <c r="AR99" s="51">
        <f t="shared" ca="1" si="56"/>
        <v>0</v>
      </c>
      <c r="AS99" s="51">
        <f t="shared" ca="1" si="57"/>
        <v>0</v>
      </c>
      <c r="AT99" s="51"/>
      <c r="AU99" s="51"/>
      <c r="AV99" s="51"/>
      <c r="AW99" s="51"/>
      <c r="AX99" s="51"/>
      <c r="AY99" s="16"/>
      <c r="AZ99" s="51"/>
      <c r="BA99" s="20">
        <f t="shared" ca="1" si="58"/>
        <v>0</v>
      </c>
      <c r="BB99" s="21">
        <f t="shared" ca="1" si="59"/>
        <v>0</v>
      </c>
      <c r="BC99" s="21">
        <f t="shared" ca="1" si="60"/>
        <v>0</v>
      </c>
      <c r="BD99" s="21">
        <f t="shared" ca="1" si="61"/>
        <v>0</v>
      </c>
      <c r="BE99" s="21">
        <f t="shared" ca="1" si="62"/>
        <v>0</v>
      </c>
      <c r="BF99" s="21">
        <f t="shared" ca="1" si="63"/>
        <v>0</v>
      </c>
      <c r="BG99" s="21">
        <f t="shared" ca="1" si="64"/>
        <v>1</v>
      </c>
      <c r="BH99" s="21">
        <f t="shared" ca="1" si="65"/>
        <v>0</v>
      </c>
      <c r="BI99" s="21">
        <f t="shared" ca="1" si="66"/>
        <v>0</v>
      </c>
      <c r="BJ99" s="21">
        <f t="shared" ca="1" si="67"/>
        <v>0</v>
      </c>
      <c r="BK99" s="21">
        <f t="shared" ca="1" si="68"/>
        <v>0</v>
      </c>
      <c r="BL99" s="51"/>
      <c r="BM99" s="51"/>
      <c r="BN99" s="51"/>
      <c r="BO99" s="51"/>
      <c r="BP99" s="51"/>
      <c r="BQ99" s="51"/>
      <c r="BR99" s="51"/>
      <c r="BS99" s="51"/>
      <c r="BT99" s="51"/>
      <c r="BU99" s="51"/>
      <c r="BV99" s="16"/>
      <c r="BZ99" s="10">
        <f ca="1">Table1[[#This Row],[Cars Value]]/Table1[[#This Row],[Cars Owned]]</f>
        <v>23676.541933322562</v>
      </c>
      <c r="CA99" s="16"/>
      <c r="CB99" s="51"/>
      <c r="CC99" s="10">
        <f ca="1">IF(Table1[[#This Row],[Value of Debts]]&gt;$CD$3,1,0)</f>
        <v>1</v>
      </c>
      <c r="CD99" s="51"/>
      <c r="CE99" s="16"/>
      <c r="CF99" s="51"/>
      <c r="CG99" s="39">
        <f ca="1">Table1[[#This Row],[Mortgage left]]/Table1[[#This Row],[Value of House ]]</f>
        <v>0.94903827945480312</v>
      </c>
      <c r="CH99" s="51">
        <f t="shared" ca="1" si="82"/>
        <v>1</v>
      </c>
      <c r="CI99" s="51"/>
      <c r="CJ99" s="16"/>
      <c r="CL99" s="10">
        <f ca="1">IF(Table1[[#This Row],[Area]]="New Delhi",Table1[[#This Row],[Income]],0)</f>
        <v>0</v>
      </c>
      <c r="CM99" s="51">
        <f ca="1">IF(Table1[[#This Row],[Area]]="Gurgoan",Table1[[#This Row],[Income]],0)</f>
        <v>0</v>
      </c>
      <c r="CN99" s="51">
        <f ca="1">IF(Table1[[#This Row],[Area]]="Noida",Table1[[#This Row],[Income]],0)</f>
        <v>0</v>
      </c>
      <c r="CO99" s="51">
        <f ca="1">IF(Table1[[#This Row],[Area]]="Faridabad",Table1[[#This Row],[Income]],0)</f>
        <v>0</v>
      </c>
      <c r="CP99" s="51">
        <f ca="1">IF(Table1[[#This Row],[Area]]="Pune",Table1[[#This Row],[Income]],0)</f>
        <v>0</v>
      </c>
      <c r="CQ99" s="51">
        <f ca="1">IF(Table1[[#This Row],[Area]]="Mumbai",Table1[[#This Row],[Income]],0)</f>
        <v>0</v>
      </c>
      <c r="CR99" s="51">
        <f ca="1">IF(Table1[[#This Row],[Area]]="Hyderabad",Table1[[#This Row],[Income]],0)</f>
        <v>29919</v>
      </c>
      <c r="CS99" s="51">
        <f ca="1">IF(Table1[[#This Row],[Area]]="Chennai",Table1[[#This Row],[Income]],0)</f>
        <v>0</v>
      </c>
      <c r="CT99" s="51">
        <f ca="1">IF(Table1[[#This Row],[Area]]="Goa",Table1[[#This Row],[Income]],0)</f>
        <v>0</v>
      </c>
      <c r="CU99" s="51">
        <f ca="1">IF(Table1[[#This Row],[Area]]="Kochi",Table1[[#This Row],[Income]],0)</f>
        <v>0</v>
      </c>
      <c r="CV99" s="51">
        <f ca="1">IF(Table1[[#This Row],[Area]]="Kolkata",Table1[[#This Row],[Income]],0)</f>
        <v>0</v>
      </c>
      <c r="CW99" s="51"/>
      <c r="CX99" s="51"/>
      <c r="CY99" s="51"/>
      <c r="CZ99" s="51"/>
      <c r="DA99" s="51"/>
      <c r="DB99" s="51"/>
      <c r="DC99" s="51"/>
      <c r="DD99" s="51"/>
      <c r="DE99" s="51"/>
      <c r="DF99" s="51"/>
      <c r="DG99" s="16"/>
      <c r="DI99" s="10">
        <f ca="1">IF(Table1[[#This Row],[Field of Work]]="Teaching",Table1[[#This Row],[Income]],0)</f>
        <v>0</v>
      </c>
      <c r="DJ99" s="51">
        <f ca="1">IF(Table1[[#This Row],[Field of Work]]="Health",Table1[[#This Row],[Income]],0)</f>
        <v>0</v>
      </c>
      <c r="DK99" s="51">
        <f ca="1">IF(Table1[[#This Row],[Field of Work]]="Agriculture",Table1[[#This Row],[Income]],0)</f>
        <v>29919</v>
      </c>
      <c r="DL99" s="51">
        <f ca="1">IF(Table1[[#This Row],[Field of Work]]="Information Technology",Table1[[#This Row],[Income]],0)</f>
        <v>0</v>
      </c>
      <c r="DM99" s="51">
        <f ca="1">IF(Table1[[#This Row],[Field of Work]]="Construction",Table1[[#This Row],[Income]],0)</f>
        <v>0</v>
      </c>
      <c r="DN99" s="51">
        <f ca="1">IF(Table1[[#This Row],[Field of Work]]="General Work",Table1[[#This Row],[Income]],0)</f>
        <v>0</v>
      </c>
      <c r="DO99" s="51"/>
      <c r="DP99" s="51"/>
      <c r="DQ99" s="51"/>
      <c r="DR99" s="51"/>
      <c r="DS99" s="51"/>
      <c r="DT99" s="16"/>
      <c r="DW99" s="10">
        <f ca="1">IF(Table1[[#This Row],[Value of Debts]]&gt;Table1[[#This Row],[Income]],1,0)</f>
        <v>1</v>
      </c>
      <c r="DX99" s="51"/>
      <c r="DY99" s="16"/>
      <c r="EB99" s="48">
        <f t="shared" ca="1" si="83"/>
        <v>0</v>
      </c>
      <c r="EC99" s="51"/>
      <c r="ED99" s="51"/>
      <c r="EE99" s="16"/>
    </row>
    <row r="100" spans="1:135" ht="18.75">
      <c r="A100" s="1">
        <f t="shared" ca="1" si="69"/>
        <v>1</v>
      </c>
      <c r="B100" s="1" t="str">
        <f t="shared" ca="1" si="70"/>
        <v>Man</v>
      </c>
      <c r="C100" s="1">
        <f t="shared" ca="1" si="71"/>
        <v>44</v>
      </c>
      <c r="D100" s="1">
        <f t="shared" ca="1" si="72"/>
        <v>4</v>
      </c>
      <c r="E100" s="1" t="str">
        <f t="shared" ca="1" si="73"/>
        <v>Information Technology</v>
      </c>
      <c r="F100" s="1">
        <f t="shared" ca="1" si="74"/>
        <v>2</v>
      </c>
      <c r="G100" s="1" t="str">
        <f t="shared" ca="1" si="75"/>
        <v>College</v>
      </c>
      <c r="H100" s="1">
        <f t="shared" ca="1" si="76"/>
        <v>1</v>
      </c>
      <c r="I100" s="1">
        <f t="shared" ca="1" si="51"/>
        <v>1</v>
      </c>
      <c r="J100" s="1">
        <f t="shared" ca="1" si="77"/>
        <v>71156</v>
      </c>
      <c r="K100" s="1">
        <f t="shared" ca="1" si="78"/>
        <v>11</v>
      </c>
      <c r="L100" s="1" t="str">
        <f t="shared" ca="1" si="79"/>
        <v>Kolkata</v>
      </c>
      <c r="M100" s="1">
        <f t="shared" ca="1" si="84"/>
        <v>284624</v>
      </c>
      <c r="N100" s="1">
        <f t="shared" ca="1" si="80"/>
        <v>20542.306782841912</v>
      </c>
      <c r="O100" s="1">
        <f t="shared" ca="1" si="85"/>
        <v>22655.695789875648</v>
      </c>
      <c r="P100" s="1">
        <f t="shared" ca="1" si="81"/>
        <v>17915</v>
      </c>
      <c r="Q100" s="1">
        <f t="shared" ca="1" si="86"/>
        <v>33797.040384917491</v>
      </c>
      <c r="R100" s="1">
        <f t="shared" ca="1" si="87"/>
        <v>50077.944712181372</v>
      </c>
      <c r="S100" s="1">
        <f t="shared" ca="1" si="88"/>
        <v>357357.64050205704</v>
      </c>
      <c r="T100" s="1">
        <f t="shared" ca="1" si="89"/>
        <v>72254.347167759406</v>
      </c>
      <c r="U100" s="1">
        <f t="shared" ca="1" si="90"/>
        <v>285103.2933342976</v>
      </c>
      <c r="W100" s="10">
        <f ca="1">IF(Table1[[#This Row],[Gender]]="Man",1,0)</f>
        <v>1</v>
      </c>
      <c r="X100" s="51">
        <f ca="1">IF(Table1[[#This Row],[Gender]]="Woman",1,0)</f>
        <v>0</v>
      </c>
      <c r="Y100" s="51"/>
      <c r="Z100" s="51"/>
      <c r="AA100" s="51"/>
      <c r="AB100" s="51"/>
      <c r="AC100" s="51"/>
      <c r="AD100" s="51"/>
      <c r="AE100" s="51"/>
      <c r="AF100" s="51"/>
      <c r="AG100" s="51"/>
      <c r="AH100" s="51"/>
      <c r="AI100" s="51"/>
      <c r="AJ100" s="16"/>
      <c r="AN100" s="10">
        <f t="shared" ca="1" si="52"/>
        <v>0</v>
      </c>
      <c r="AO100" s="51">
        <f t="shared" ca="1" si="53"/>
        <v>0</v>
      </c>
      <c r="AP100" s="51">
        <f t="shared" ca="1" si="54"/>
        <v>0</v>
      </c>
      <c r="AQ100" s="51">
        <f t="shared" ca="1" si="55"/>
        <v>1</v>
      </c>
      <c r="AR100" s="51">
        <f t="shared" ca="1" si="56"/>
        <v>0</v>
      </c>
      <c r="AS100" s="51">
        <f t="shared" ca="1" si="57"/>
        <v>0</v>
      </c>
      <c r="AT100" s="51"/>
      <c r="AU100" s="51"/>
      <c r="AV100" s="51"/>
      <c r="AW100" s="51"/>
      <c r="AX100" s="51"/>
      <c r="AY100" s="16"/>
      <c r="AZ100" s="51"/>
      <c r="BA100" s="20">
        <f t="shared" ca="1" si="58"/>
        <v>0</v>
      </c>
      <c r="BB100" s="21">
        <f t="shared" ca="1" si="59"/>
        <v>0</v>
      </c>
      <c r="BC100" s="21">
        <f t="shared" ca="1" si="60"/>
        <v>0</v>
      </c>
      <c r="BD100" s="21">
        <f t="shared" ca="1" si="61"/>
        <v>0</v>
      </c>
      <c r="BE100" s="21">
        <f t="shared" ca="1" si="62"/>
        <v>0</v>
      </c>
      <c r="BF100" s="21">
        <f t="shared" ca="1" si="63"/>
        <v>0</v>
      </c>
      <c r="BG100" s="21">
        <f t="shared" ca="1" si="64"/>
        <v>0</v>
      </c>
      <c r="BH100" s="21">
        <f t="shared" ca="1" si="65"/>
        <v>0</v>
      </c>
      <c r="BI100" s="21">
        <f t="shared" ca="1" si="66"/>
        <v>0</v>
      </c>
      <c r="BJ100" s="21">
        <f t="shared" ca="1" si="67"/>
        <v>0</v>
      </c>
      <c r="BK100" s="21">
        <f t="shared" ca="1" si="68"/>
        <v>1</v>
      </c>
      <c r="BL100" s="51"/>
      <c r="BM100" s="51"/>
      <c r="BN100" s="51"/>
      <c r="BO100" s="51"/>
      <c r="BP100" s="51"/>
      <c r="BQ100" s="51"/>
      <c r="BR100" s="51"/>
      <c r="BS100" s="51"/>
      <c r="BT100" s="51"/>
      <c r="BU100" s="51"/>
      <c r="BV100" s="16"/>
      <c r="BZ100" s="10">
        <f ca="1">Table1[[#This Row],[Cars Value]]/Table1[[#This Row],[Cars Owned]]</f>
        <v>22655.695789875648</v>
      </c>
      <c r="CA100" s="16"/>
      <c r="CB100" s="51"/>
      <c r="CC100" s="10">
        <f ca="1">IF(Table1[[#This Row],[Value of Debts]]&gt;$CD$3,1,0)</f>
        <v>1</v>
      </c>
      <c r="CD100" s="51"/>
      <c r="CE100" s="16"/>
      <c r="CF100" s="51"/>
      <c r="CG100" s="39">
        <f ca="1">Table1[[#This Row],[Mortgage left]]/Table1[[#This Row],[Value of House ]]</f>
        <v>7.2173487769274236E-2</v>
      </c>
      <c r="CH100" s="51">
        <f t="shared" ca="1" si="82"/>
        <v>0</v>
      </c>
      <c r="CI100" s="51"/>
      <c r="CJ100" s="16"/>
      <c r="CL100" s="10">
        <f ca="1">IF(Table1[[#This Row],[Area]]="New Delhi",Table1[[#This Row],[Income]],0)</f>
        <v>0</v>
      </c>
      <c r="CM100" s="51">
        <f ca="1">IF(Table1[[#This Row],[Area]]="Gurgoan",Table1[[#This Row],[Income]],0)</f>
        <v>0</v>
      </c>
      <c r="CN100" s="51">
        <f ca="1">IF(Table1[[#This Row],[Area]]="Noida",Table1[[#This Row],[Income]],0)</f>
        <v>0</v>
      </c>
      <c r="CO100" s="51">
        <f ca="1">IF(Table1[[#This Row],[Area]]="Faridabad",Table1[[#This Row],[Income]],0)</f>
        <v>0</v>
      </c>
      <c r="CP100" s="51">
        <f ca="1">IF(Table1[[#This Row],[Area]]="Pune",Table1[[#This Row],[Income]],0)</f>
        <v>0</v>
      </c>
      <c r="CQ100" s="51">
        <f ca="1">IF(Table1[[#This Row],[Area]]="Mumbai",Table1[[#This Row],[Income]],0)</f>
        <v>0</v>
      </c>
      <c r="CR100" s="51">
        <f ca="1">IF(Table1[[#This Row],[Area]]="Hyderabad",Table1[[#This Row],[Income]],0)</f>
        <v>0</v>
      </c>
      <c r="CS100" s="51">
        <f ca="1">IF(Table1[[#This Row],[Area]]="Chennai",Table1[[#This Row],[Income]],0)</f>
        <v>0</v>
      </c>
      <c r="CT100" s="51">
        <f ca="1">IF(Table1[[#This Row],[Area]]="Goa",Table1[[#This Row],[Income]],0)</f>
        <v>0</v>
      </c>
      <c r="CU100" s="51">
        <f ca="1">IF(Table1[[#This Row],[Area]]="Kochi",Table1[[#This Row],[Income]],0)</f>
        <v>0</v>
      </c>
      <c r="CV100" s="51">
        <f ca="1">IF(Table1[[#This Row],[Area]]="Kolkata",Table1[[#This Row],[Income]],0)</f>
        <v>71156</v>
      </c>
      <c r="CW100" s="51"/>
      <c r="CX100" s="51"/>
      <c r="CY100" s="51"/>
      <c r="CZ100" s="51"/>
      <c r="DA100" s="51"/>
      <c r="DB100" s="51"/>
      <c r="DC100" s="51"/>
      <c r="DD100" s="51"/>
      <c r="DE100" s="51"/>
      <c r="DF100" s="51"/>
      <c r="DG100" s="16"/>
      <c r="DI100" s="10">
        <f ca="1">IF(Table1[[#This Row],[Field of Work]]="Teaching",Table1[[#This Row],[Income]],0)</f>
        <v>0</v>
      </c>
      <c r="DJ100" s="51">
        <f ca="1">IF(Table1[[#This Row],[Field of Work]]="Health",Table1[[#This Row],[Income]],0)</f>
        <v>0</v>
      </c>
      <c r="DK100" s="51">
        <f ca="1">IF(Table1[[#This Row],[Field of Work]]="Agriculture",Table1[[#This Row],[Income]],0)</f>
        <v>0</v>
      </c>
      <c r="DL100" s="51">
        <f ca="1">IF(Table1[[#This Row],[Field of Work]]="Information Technology",Table1[[#This Row],[Income]],0)</f>
        <v>71156</v>
      </c>
      <c r="DM100" s="51">
        <f ca="1">IF(Table1[[#This Row],[Field of Work]]="Construction",Table1[[#This Row],[Income]],0)</f>
        <v>0</v>
      </c>
      <c r="DN100" s="51">
        <f ca="1">IF(Table1[[#This Row],[Field of Work]]="General Work",Table1[[#This Row],[Income]],0)</f>
        <v>0</v>
      </c>
      <c r="DO100" s="51"/>
      <c r="DP100" s="51"/>
      <c r="DQ100" s="51"/>
      <c r="DR100" s="51"/>
      <c r="DS100" s="51"/>
      <c r="DT100" s="16"/>
      <c r="DW100" s="10">
        <f ca="1">IF(Table1[[#This Row],[Value of Debts]]&gt;Table1[[#This Row],[Income]],1,0)</f>
        <v>1</v>
      </c>
      <c r="DX100" s="51"/>
      <c r="DY100" s="16"/>
      <c r="EB100" s="48">
        <f t="shared" ca="1" si="83"/>
        <v>44</v>
      </c>
      <c r="EC100" s="51"/>
      <c r="ED100" s="51"/>
      <c r="EE100" s="16"/>
    </row>
    <row r="101" spans="1:135" ht="18.75">
      <c r="A101" s="1">
        <f t="shared" ca="1" si="69"/>
        <v>2</v>
      </c>
      <c r="B101" s="1" t="str">
        <f t="shared" ca="1" si="70"/>
        <v>Woman</v>
      </c>
      <c r="C101" s="1">
        <f t="shared" ca="1" si="71"/>
        <v>25</v>
      </c>
      <c r="D101" s="1">
        <f t="shared" ca="1" si="72"/>
        <v>5</v>
      </c>
      <c r="E101" s="1" t="str">
        <f t="shared" ca="1" si="73"/>
        <v>General Work</v>
      </c>
      <c r="F101" s="1">
        <f t="shared" ca="1" si="74"/>
        <v>4</v>
      </c>
      <c r="G101" s="1" t="str">
        <f t="shared" ca="1" si="75"/>
        <v>Technical</v>
      </c>
      <c r="H101" s="1">
        <f t="shared" ca="1" si="76"/>
        <v>2</v>
      </c>
      <c r="I101" s="1">
        <f t="shared" ca="1" si="51"/>
        <v>2</v>
      </c>
      <c r="J101" s="1">
        <f t="shared" ca="1" si="77"/>
        <v>80703</v>
      </c>
      <c r="K101" s="1">
        <f t="shared" ca="1" si="78"/>
        <v>3</v>
      </c>
      <c r="L101" s="1" t="str">
        <f t="shared" ca="1" si="79"/>
        <v>Faridabad</v>
      </c>
      <c r="M101" s="1">
        <f t="shared" ca="1" si="84"/>
        <v>403515</v>
      </c>
      <c r="N101" s="1">
        <f t="shared" ca="1" si="80"/>
        <v>384893.24812078272</v>
      </c>
      <c r="O101" s="1">
        <f t="shared" ca="1" si="85"/>
        <v>81967.08811209118</v>
      </c>
      <c r="P101" s="1">
        <f t="shared" ca="1" si="81"/>
        <v>4597</v>
      </c>
      <c r="Q101" s="1">
        <f t="shared" ca="1" si="86"/>
        <v>145329.34314511067</v>
      </c>
      <c r="R101" s="1">
        <f t="shared" ca="1" si="87"/>
        <v>46079.604292386299</v>
      </c>
      <c r="S101" s="1">
        <f t="shared" ca="1" si="88"/>
        <v>531561.69240447751</v>
      </c>
      <c r="T101" s="1">
        <f t="shared" ca="1" si="89"/>
        <v>534819.59126589342</v>
      </c>
      <c r="U101" s="1">
        <f t="shared" ca="1" si="90"/>
        <v>-3257.8988614159171</v>
      </c>
      <c r="W101" s="10">
        <f ca="1">IF(Table1[[#This Row],[Gender]]="Man",1,0)</f>
        <v>0</v>
      </c>
      <c r="X101" s="51">
        <f ca="1">IF(Table1[[#This Row],[Gender]]="Woman",1,0)</f>
        <v>1</v>
      </c>
      <c r="Y101" s="51"/>
      <c r="Z101" s="51"/>
      <c r="AA101" s="51"/>
      <c r="AB101" s="51"/>
      <c r="AC101" s="51"/>
      <c r="AD101" s="51"/>
      <c r="AE101" s="51"/>
      <c r="AF101" s="51"/>
      <c r="AG101" s="51"/>
      <c r="AH101" s="51"/>
      <c r="AI101" s="51"/>
      <c r="AJ101" s="16"/>
      <c r="AN101" s="10">
        <f t="shared" ca="1" si="52"/>
        <v>0</v>
      </c>
      <c r="AO101" s="51">
        <f t="shared" ca="1" si="53"/>
        <v>0</v>
      </c>
      <c r="AP101" s="51">
        <f t="shared" ca="1" si="54"/>
        <v>0</v>
      </c>
      <c r="AQ101" s="51">
        <f t="shared" ca="1" si="55"/>
        <v>0</v>
      </c>
      <c r="AR101" s="51">
        <f t="shared" ca="1" si="56"/>
        <v>0</v>
      </c>
      <c r="AS101" s="51">
        <f t="shared" ca="1" si="57"/>
        <v>1</v>
      </c>
      <c r="AT101" s="51"/>
      <c r="AU101" s="51"/>
      <c r="AV101" s="51"/>
      <c r="AW101" s="51"/>
      <c r="AX101" s="51"/>
      <c r="AY101" s="16"/>
      <c r="AZ101" s="51"/>
      <c r="BA101" s="20">
        <f t="shared" ca="1" si="58"/>
        <v>0</v>
      </c>
      <c r="BB101" s="21">
        <f t="shared" ca="1" si="59"/>
        <v>0</v>
      </c>
      <c r="BC101" s="21">
        <f t="shared" ca="1" si="60"/>
        <v>0</v>
      </c>
      <c r="BD101" s="21">
        <f t="shared" ca="1" si="61"/>
        <v>1</v>
      </c>
      <c r="BE101" s="21">
        <f t="shared" ca="1" si="62"/>
        <v>0</v>
      </c>
      <c r="BF101" s="21">
        <f t="shared" ca="1" si="63"/>
        <v>0</v>
      </c>
      <c r="BG101" s="21">
        <f t="shared" ca="1" si="64"/>
        <v>0</v>
      </c>
      <c r="BH101" s="21">
        <f t="shared" ca="1" si="65"/>
        <v>0</v>
      </c>
      <c r="BI101" s="21">
        <f t="shared" ca="1" si="66"/>
        <v>0</v>
      </c>
      <c r="BJ101" s="21">
        <f t="shared" ca="1" si="67"/>
        <v>0</v>
      </c>
      <c r="BK101" s="21">
        <f t="shared" ca="1" si="68"/>
        <v>0</v>
      </c>
      <c r="BL101" s="51"/>
      <c r="BM101" s="51"/>
      <c r="BN101" s="51"/>
      <c r="BO101" s="51"/>
      <c r="BP101" s="51"/>
      <c r="BQ101" s="51"/>
      <c r="BR101" s="51"/>
      <c r="BS101" s="51"/>
      <c r="BT101" s="51"/>
      <c r="BU101" s="51"/>
      <c r="BV101" s="16"/>
      <c r="BZ101" s="10">
        <f ca="1">Table1[[#This Row],[Cars Value]]/Table1[[#This Row],[Cars Owned]]</f>
        <v>40983.54405604559</v>
      </c>
      <c r="CA101" s="16"/>
      <c r="CB101" s="51"/>
      <c r="CC101" s="10">
        <f ca="1">IF(Table1[[#This Row],[Value of Debts]]&gt;$CD$3,1,0)</f>
        <v>1</v>
      </c>
      <c r="CD101" s="51"/>
      <c r="CE101" s="16"/>
      <c r="CF101" s="51"/>
      <c r="CG101" s="39">
        <f ca="1">Table1[[#This Row],[Mortgage left]]/Table1[[#This Row],[Value of House ]]</f>
        <v>0.95385115329239989</v>
      </c>
      <c r="CH101" s="51">
        <f t="shared" ca="1" si="82"/>
        <v>1</v>
      </c>
      <c r="CI101" s="51"/>
      <c r="CJ101" s="16"/>
      <c r="CL101" s="10">
        <f ca="1">IF(Table1[[#This Row],[Area]]="New Delhi",Table1[[#This Row],[Income]],0)</f>
        <v>0</v>
      </c>
      <c r="CM101" s="51">
        <f ca="1">IF(Table1[[#This Row],[Area]]="Gurgoan",Table1[[#This Row],[Income]],0)</f>
        <v>0</v>
      </c>
      <c r="CN101" s="51">
        <f ca="1">IF(Table1[[#This Row],[Area]]="Noida",Table1[[#This Row],[Income]],0)</f>
        <v>0</v>
      </c>
      <c r="CO101" s="51">
        <f ca="1">IF(Table1[[#This Row],[Area]]="Faridabad",Table1[[#This Row],[Income]],0)</f>
        <v>80703</v>
      </c>
      <c r="CP101" s="51">
        <f ca="1">IF(Table1[[#This Row],[Area]]="Pune",Table1[[#This Row],[Income]],0)</f>
        <v>0</v>
      </c>
      <c r="CQ101" s="51">
        <f ca="1">IF(Table1[[#This Row],[Area]]="Mumbai",Table1[[#This Row],[Income]],0)</f>
        <v>0</v>
      </c>
      <c r="CR101" s="51">
        <f ca="1">IF(Table1[[#This Row],[Area]]="Hyderabad",Table1[[#This Row],[Income]],0)</f>
        <v>0</v>
      </c>
      <c r="CS101" s="51">
        <f ca="1">IF(Table1[[#This Row],[Area]]="Chennai",Table1[[#This Row],[Income]],0)</f>
        <v>0</v>
      </c>
      <c r="CT101" s="51">
        <f ca="1">IF(Table1[[#This Row],[Area]]="Goa",Table1[[#This Row],[Income]],0)</f>
        <v>0</v>
      </c>
      <c r="CU101" s="51">
        <f ca="1">IF(Table1[[#This Row],[Area]]="Kochi",Table1[[#This Row],[Income]],0)</f>
        <v>0</v>
      </c>
      <c r="CV101" s="51">
        <f ca="1">IF(Table1[[#This Row],[Area]]="Kolkata",Table1[[#This Row],[Income]],0)</f>
        <v>0</v>
      </c>
      <c r="CW101" s="51"/>
      <c r="CX101" s="51"/>
      <c r="CY101" s="51"/>
      <c r="CZ101" s="51"/>
      <c r="DA101" s="51"/>
      <c r="DB101" s="51"/>
      <c r="DC101" s="51"/>
      <c r="DD101" s="51"/>
      <c r="DE101" s="51"/>
      <c r="DF101" s="51"/>
      <c r="DG101" s="16"/>
      <c r="DI101" s="10">
        <f ca="1">IF(Table1[[#This Row],[Field of Work]]="Teaching",Table1[[#This Row],[Income]],0)</f>
        <v>0</v>
      </c>
      <c r="DJ101" s="51">
        <f ca="1">IF(Table1[[#This Row],[Field of Work]]="Health",Table1[[#This Row],[Income]],0)</f>
        <v>0</v>
      </c>
      <c r="DK101" s="51">
        <f ca="1">IF(Table1[[#This Row],[Field of Work]]="Agriculture",Table1[[#This Row],[Income]],0)</f>
        <v>0</v>
      </c>
      <c r="DL101" s="51">
        <f ca="1">IF(Table1[[#This Row],[Field of Work]]="Information Technology",Table1[[#This Row],[Income]],0)</f>
        <v>0</v>
      </c>
      <c r="DM101" s="51">
        <f ca="1">IF(Table1[[#This Row],[Field of Work]]="Construction",Table1[[#This Row],[Income]],0)</f>
        <v>0</v>
      </c>
      <c r="DN101" s="51">
        <f ca="1">IF(Table1[[#This Row],[Field of Work]]="General Work",Table1[[#This Row],[Income]],0)</f>
        <v>80703</v>
      </c>
      <c r="DO101" s="51"/>
      <c r="DP101" s="51"/>
      <c r="DQ101" s="51"/>
      <c r="DR101" s="51"/>
      <c r="DS101" s="51"/>
      <c r="DT101" s="16"/>
      <c r="DW101" s="10">
        <f ca="1">IF(Table1[[#This Row],[Value of Debts]]&gt;Table1[[#This Row],[Income]],1,0)</f>
        <v>1</v>
      </c>
      <c r="DX101" s="51"/>
      <c r="DY101" s="16"/>
      <c r="EB101" s="48">
        <f t="shared" ca="1" si="83"/>
        <v>0</v>
      </c>
      <c r="EC101" s="51"/>
      <c r="ED101" s="51"/>
      <c r="EE101" s="16"/>
    </row>
    <row r="102" spans="1:135" ht="18.75">
      <c r="A102" s="1">
        <f t="shared" ca="1" si="69"/>
        <v>1</v>
      </c>
      <c r="B102" s="1" t="str">
        <f t="shared" ca="1" si="70"/>
        <v>Man</v>
      </c>
      <c r="C102" s="1">
        <f t="shared" ca="1" si="71"/>
        <v>42</v>
      </c>
      <c r="D102" s="1">
        <f t="shared" ca="1" si="72"/>
        <v>4</v>
      </c>
      <c r="E102" s="1" t="str">
        <f t="shared" ca="1" si="73"/>
        <v>Information Technology</v>
      </c>
      <c r="F102" s="1">
        <f t="shared" ca="1" si="74"/>
        <v>2</v>
      </c>
      <c r="G102" s="1" t="str">
        <f t="shared" ca="1" si="75"/>
        <v>College</v>
      </c>
      <c r="H102" s="1">
        <f t="shared" ca="1" si="76"/>
        <v>2</v>
      </c>
      <c r="I102" s="1">
        <f t="shared" ca="1" si="51"/>
        <v>2</v>
      </c>
      <c r="J102" s="1">
        <f t="shared" ca="1" si="77"/>
        <v>69623</v>
      </c>
      <c r="K102" s="1">
        <f t="shared" ca="1" si="78"/>
        <v>7</v>
      </c>
      <c r="L102" s="1" t="str">
        <f t="shared" ca="1" si="79"/>
        <v>Hyderabad</v>
      </c>
      <c r="M102" s="1">
        <f t="shared" ca="1" si="84"/>
        <v>417738</v>
      </c>
      <c r="N102" s="1">
        <f t="shared" ca="1" si="80"/>
        <v>262511.01077518048</v>
      </c>
      <c r="O102" s="1">
        <f t="shared" ca="1" si="85"/>
        <v>66485.19407008322</v>
      </c>
      <c r="P102" s="1">
        <f t="shared" ca="1" si="81"/>
        <v>1366</v>
      </c>
      <c r="Q102" s="1">
        <f t="shared" ca="1" si="86"/>
        <v>12895.591822422484</v>
      </c>
      <c r="R102" s="1">
        <f t="shared" ca="1" si="87"/>
        <v>95421.8456429168</v>
      </c>
      <c r="S102" s="1">
        <f t="shared" ca="1" si="88"/>
        <v>579645.03971299995</v>
      </c>
      <c r="T102" s="1">
        <f t="shared" ca="1" si="89"/>
        <v>276772.60259760293</v>
      </c>
      <c r="U102" s="1">
        <f t="shared" ca="1" si="90"/>
        <v>302872.43711539701</v>
      </c>
      <c r="W102" s="10">
        <f ca="1">IF(Table1[[#This Row],[Gender]]="Man",1,0)</f>
        <v>1</v>
      </c>
      <c r="X102" s="51">
        <f ca="1">IF(Table1[[#This Row],[Gender]]="Woman",1,0)</f>
        <v>0</v>
      </c>
      <c r="Y102" s="51"/>
      <c r="Z102" s="51"/>
      <c r="AA102" s="51"/>
      <c r="AB102" s="51"/>
      <c r="AC102" s="51"/>
      <c r="AD102" s="51"/>
      <c r="AE102" s="51"/>
      <c r="AF102" s="51"/>
      <c r="AG102" s="51"/>
      <c r="AH102" s="51"/>
      <c r="AI102" s="51"/>
      <c r="AJ102" s="16"/>
      <c r="AN102" s="10">
        <f t="shared" ca="1" si="52"/>
        <v>0</v>
      </c>
      <c r="AO102" s="51">
        <f t="shared" ca="1" si="53"/>
        <v>0</v>
      </c>
      <c r="AP102" s="51">
        <f t="shared" ca="1" si="54"/>
        <v>0</v>
      </c>
      <c r="AQ102" s="51">
        <f t="shared" ca="1" si="55"/>
        <v>1</v>
      </c>
      <c r="AR102" s="51">
        <f t="shared" ca="1" si="56"/>
        <v>0</v>
      </c>
      <c r="AS102" s="51">
        <f t="shared" ca="1" si="57"/>
        <v>0</v>
      </c>
      <c r="AT102" s="51"/>
      <c r="AU102" s="51"/>
      <c r="AV102" s="51"/>
      <c r="AW102" s="51"/>
      <c r="AX102" s="51"/>
      <c r="AY102" s="16"/>
      <c r="AZ102" s="51"/>
      <c r="BA102" s="20">
        <f t="shared" ca="1" si="58"/>
        <v>0</v>
      </c>
      <c r="BB102" s="21">
        <f t="shared" ca="1" si="59"/>
        <v>0</v>
      </c>
      <c r="BC102" s="21">
        <f t="shared" ca="1" si="60"/>
        <v>0</v>
      </c>
      <c r="BD102" s="21">
        <f t="shared" ca="1" si="61"/>
        <v>0</v>
      </c>
      <c r="BE102" s="21">
        <f t="shared" ca="1" si="62"/>
        <v>0</v>
      </c>
      <c r="BF102" s="21">
        <f t="shared" ca="1" si="63"/>
        <v>0</v>
      </c>
      <c r="BG102" s="21">
        <f t="shared" ca="1" si="64"/>
        <v>1</v>
      </c>
      <c r="BH102" s="21">
        <f t="shared" ca="1" si="65"/>
        <v>0</v>
      </c>
      <c r="BI102" s="21">
        <f t="shared" ca="1" si="66"/>
        <v>0</v>
      </c>
      <c r="BJ102" s="21">
        <f t="shared" ca="1" si="67"/>
        <v>0</v>
      </c>
      <c r="BK102" s="21">
        <f t="shared" ca="1" si="68"/>
        <v>0</v>
      </c>
      <c r="BL102" s="51"/>
      <c r="BM102" s="51"/>
      <c r="BN102" s="51"/>
      <c r="BO102" s="51"/>
      <c r="BP102" s="51"/>
      <c r="BQ102" s="51"/>
      <c r="BR102" s="51"/>
      <c r="BS102" s="51"/>
      <c r="BT102" s="51"/>
      <c r="BU102" s="51"/>
      <c r="BV102" s="16"/>
      <c r="BZ102" s="10">
        <f ca="1">Table1[[#This Row],[Cars Value]]/Table1[[#This Row],[Cars Owned]]</f>
        <v>33242.59703504161</v>
      </c>
      <c r="CA102" s="16"/>
      <c r="CB102" s="51"/>
      <c r="CC102" s="10">
        <f ca="1">IF(Table1[[#This Row],[Value of Debts]]&gt;$CD$3,1,0)</f>
        <v>1</v>
      </c>
      <c r="CD102" s="51"/>
      <c r="CE102" s="16"/>
      <c r="CF102" s="51"/>
      <c r="CG102" s="39">
        <f ca="1">Table1[[#This Row],[Mortgage left]]/Table1[[#This Row],[Value of House ]]</f>
        <v>0.628410656380747</v>
      </c>
      <c r="CH102" s="51">
        <f t="shared" ca="1" si="82"/>
        <v>1</v>
      </c>
      <c r="CI102" s="51"/>
      <c r="CJ102" s="16"/>
      <c r="CL102" s="10">
        <f ca="1">IF(Table1[[#This Row],[Area]]="New Delhi",Table1[[#This Row],[Income]],0)</f>
        <v>0</v>
      </c>
      <c r="CM102" s="51">
        <f ca="1">IF(Table1[[#This Row],[Area]]="Gurgoan",Table1[[#This Row],[Income]],0)</f>
        <v>0</v>
      </c>
      <c r="CN102" s="51">
        <f ca="1">IF(Table1[[#This Row],[Area]]="Noida",Table1[[#This Row],[Income]],0)</f>
        <v>0</v>
      </c>
      <c r="CO102" s="51">
        <f ca="1">IF(Table1[[#This Row],[Area]]="Faridabad",Table1[[#This Row],[Income]],0)</f>
        <v>0</v>
      </c>
      <c r="CP102" s="51">
        <f ca="1">IF(Table1[[#This Row],[Area]]="Pune",Table1[[#This Row],[Income]],0)</f>
        <v>0</v>
      </c>
      <c r="CQ102" s="51">
        <f ca="1">IF(Table1[[#This Row],[Area]]="Mumbai",Table1[[#This Row],[Income]],0)</f>
        <v>0</v>
      </c>
      <c r="CR102" s="51">
        <f ca="1">IF(Table1[[#This Row],[Area]]="Hyderabad",Table1[[#This Row],[Income]],0)</f>
        <v>69623</v>
      </c>
      <c r="CS102" s="51">
        <f ca="1">IF(Table1[[#This Row],[Area]]="Chennai",Table1[[#This Row],[Income]],0)</f>
        <v>0</v>
      </c>
      <c r="CT102" s="51">
        <f ca="1">IF(Table1[[#This Row],[Area]]="Goa",Table1[[#This Row],[Income]],0)</f>
        <v>0</v>
      </c>
      <c r="CU102" s="51">
        <f ca="1">IF(Table1[[#This Row],[Area]]="Kochi",Table1[[#This Row],[Income]],0)</f>
        <v>0</v>
      </c>
      <c r="CV102" s="51">
        <f ca="1">IF(Table1[[#This Row],[Area]]="Kolkata",Table1[[#This Row],[Income]],0)</f>
        <v>0</v>
      </c>
      <c r="CW102" s="51"/>
      <c r="CX102" s="51"/>
      <c r="CY102" s="51"/>
      <c r="CZ102" s="51"/>
      <c r="DA102" s="51"/>
      <c r="DB102" s="51"/>
      <c r="DC102" s="51"/>
      <c r="DD102" s="51"/>
      <c r="DE102" s="51"/>
      <c r="DF102" s="51"/>
      <c r="DG102" s="16"/>
      <c r="DI102" s="10">
        <f ca="1">IF(Table1[[#This Row],[Field of Work]]="Teaching",Table1[[#This Row],[Income]],0)</f>
        <v>0</v>
      </c>
      <c r="DJ102" s="51">
        <f ca="1">IF(Table1[[#This Row],[Field of Work]]="Health",Table1[[#This Row],[Income]],0)</f>
        <v>0</v>
      </c>
      <c r="DK102" s="51">
        <f ca="1">IF(Table1[[#This Row],[Field of Work]]="Agriculture",Table1[[#This Row],[Income]],0)</f>
        <v>0</v>
      </c>
      <c r="DL102" s="51">
        <f ca="1">IF(Table1[[#This Row],[Field of Work]]="Information Technology",Table1[[#This Row],[Income]],0)</f>
        <v>69623</v>
      </c>
      <c r="DM102" s="51">
        <f ca="1">IF(Table1[[#This Row],[Field of Work]]="Construction",Table1[[#This Row],[Income]],0)</f>
        <v>0</v>
      </c>
      <c r="DN102" s="51">
        <f ca="1">IF(Table1[[#This Row],[Field of Work]]="General Work",Table1[[#This Row],[Income]],0)</f>
        <v>0</v>
      </c>
      <c r="DO102" s="51"/>
      <c r="DP102" s="51"/>
      <c r="DQ102" s="51"/>
      <c r="DR102" s="51"/>
      <c r="DS102" s="51"/>
      <c r="DT102" s="16"/>
      <c r="DW102" s="10">
        <f ca="1">IF(Table1[[#This Row],[Value of Debts]]&gt;Table1[[#This Row],[Income]],1,0)</f>
        <v>1</v>
      </c>
      <c r="DX102" s="51"/>
      <c r="DY102" s="16"/>
      <c r="EB102" s="48">
        <f t="shared" ca="1" si="83"/>
        <v>42</v>
      </c>
      <c r="EC102" s="51"/>
      <c r="ED102" s="51"/>
      <c r="EE102" s="16"/>
    </row>
    <row r="103" spans="1:135" ht="18.75">
      <c r="A103" s="1">
        <f t="shared" ca="1" si="69"/>
        <v>2</v>
      </c>
      <c r="B103" s="1" t="str">
        <f t="shared" ca="1" si="70"/>
        <v>Woman</v>
      </c>
      <c r="C103" s="1">
        <f t="shared" ca="1" si="71"/>
        <v>33</v>
      </c>
      <c r="D103" s="1">
        <f t="shared" ca="1" si="72"/>
        <v>5</v>
      </c>
      <c r="E103" s="1" t="str">
        <f t="shared" ca="1" si="73"/>
        <v>General Work</v>
      </c>
      <c r="F103" s="1">
        <f t="shared" ca="1" si="74"/>
        <v>3</v>
      </c>
      <c r="G103" s="1" t="str">
        <f t="shared" ca="1" si="75"/>
        <v>University</v>
      </c>
      <c r="H103" s="1">
        <f t="shared" ca="1" si="76"/>
        <v>4</v>
      </c>
      <c r="I103" s="1">
        <f t="shared" ca="1" si="51"/>
        <v>3</v>
      </c>
      <c r="J103" s="1">
        <f t="shared" ca="1" si="77"/>
        <v>47264</v>
      </c>
      <c r="K103" s="1">
        <f t="shared" ca="1" si="78"/>
        <v>4</v>
      </c>
      <c r="L103" s="1" t="str">
        <f t="shared" ca="1" si="79"/>
        <v>Noida</v>
      </c>
      <c r="M103" s="1">
        <f t="shared" ca="1" si="84"/>
        <v>236320</v>
      </c>
      <c r="N103" s="1">
        <f t="shared" ca="1" si="80"/>
        <v>203010.26615946312</v>
      </c>
      <c r="O103" s="1">
        <f t="shared" ca="1" si="85"/>
        <v>37622.434680269136</v>
      </c>
      <c r="P103" s="1">
        <f t="shared" ca="1" si="81"/>
        <v>14487</v>
      </c>
      <c r="Q103" s="1">
        <f t="shared" ca="1" si="86"/>
        <v>49402.520951195678</v>
      </c>
      <c r="R103" s="1">
        <f t="shared" ca="1" si="87"/>
        <v>16494.744176543343</v>
      </c>
      <c r="S103" s="1">
        <f t="shared" ca="1" si="88"/>
        <v>290437.17885681248</v>
      </c>
      <c r="T103" s="1">
        <f t="shared" ca="1" si="89"/>
        <v>266899.78711065883</v>
      </c>
      <c r="U103" s="1">
        <f t="shared" ca="1" si="90"/>
        <v>23537.391746153648</v>
      </c>
      <c r="W103" s="10">
        <f ca="1">IF(Table1[[#This Row],[Gender]]="Man",1,0)</f>
        <v>0</v>
      </c>
      <c r="X103" s="51">
        <f ca="1">IF(Table1[[#This Row],[Gender]]="Woman",1,0)</f>
        <v>1</v>
      </c>
      <c r="Y103" s="51"/>
      <c r="Z103" s="51"/>
      <c r="AA103" s="51"/>
      <c r="AB103" s="51"/>
      <c r="AC103" s="51"/>
      <c r="AD103" s="51"/>
      <c r="AE103" s="51"/>
      <c r="AF103" s="51"/>
      <c r="AG103" s="51"/>
      <c r="AH103" s="51"/>
      <c r="AI103" s="51"/>
      <c r="AJ103" s="16"/>
      <c r="AN103" s="10">
        <f t="shared" ca="1" si="52"/>
        <v>0</v>
      </c>
      <c r="AO103" s="51">
        <f t="shared" ca="1" si="53"/>
        <v>0</v>
      </c>
      <c r="AP103" s="51">
        <f t="shared" ca="1" si="54"/>
        <v>0</v>
      </c>
      <c r="AQ103" s="51">
        <f t="shared" ca="1" si="55"/>
        <v>0</v>
      </c>
      <c r="AR103" s="51">
        <f t="shared" ca="1" si="56"/>
        <v>0</v>
      </c>
      <c r="AS103" s="51">
        <f t="shared" ca="1" si="57"/>
        <v>1</v>
      </c>
      <c r="AT103" s="51"/>
      <c r="AU103" s="51"/>
      <c r="AV103" s="51"/>
      <c r="AW103" s="51"/>
      <c r="AX103" s="51"/>
      <c r="AY103" s="16"/>
      <c r="AZ103" s="51"/>
      <c r="BA103" s="20">
        <f t="shared" ca="1" si="58"/>
        <v>0</v>
      </c>
      <c r="BB103" s="21">
        <f t="shared" ca="1" si="59"/>
        <v>0</v>
      </c>
      <c r="BC103" s="21">
        <f t="shared" ca="1" si="60"/>
        <v>1</v>
      </c>
      <c r="BD103" s="21">
        <f t="shared" ca="1" si="61"/>
        <v>0</v>
      </c>
      <c r="BE103" s="21">
        <f t="shared" ca="1" si="62"/>
        <v>0</v>
      </c>
      <c r="BF103" s="21">
        <f t="shared" ca="1" si="63"/>
        <v>0</v>
      </c>
      <c r="BG103" s="21">
        <f t="shared" ca="1" si="64"/>
        <v>0</v>
      </c>
      <c r="BH103" s="21">
        <f t="shared" ca="1" si="65"/>
        <v>0</v>
      </c>
      <c r="BI103" s="21">
        <f t="shared" ca="1" si="66"/>
        <v>0</v>
      </c>
      <c r="BJ103" s="21">
        <f t="shared" ca="1" si="67"/>
        <v>0</v>
      </c>
      <c r="BK103" s="21">
        <f t="shared" ca="1" si="68"/>
        <v>0</v>
      </c>
      <c r="BL103" s="51"/>
      <c r="BM103" s="51"/>
      <c r="BN103" s="51"/>
      <c r="BO103" s="51"/>
      <c r="BP103" s="51"/>
      <c r="BQ103" s="51"/>
      <c r="BR103" s="51"/>
      <c r="BS103" s="51"/>
      <c r="BT103" s="51"/>
      <c r="BU103" s="51"/>
      <c r="BV103" s="16"/>
      <c r="BZ103" s="10">
        <f ca="1">Table1[[#This Row],[Cars Value]]/Table1[[#This Row],[Cars Owned]]</f>
        <v>12540.811560089713</v>
      </c>
      <c r="CA103" s="16"/>
      <c r="CB103" s="51"/>
      <c r="CC103" s="10">
        <f ca="1">IF(Table1[[#This Row],[Value of Debts]]&gt;$CD$3,1,0)</f>
        <v>1</v>
      </c>
      <c r="CD103" s="51"/>
      <c r="CE103" s="16"/>
      <c r="CF103" s="51"/>
      <c r="CG103" s="39">
        <f ca="1">Table1[[#This Row],[Mortgage left]]/Table1[[#This Row],[Value of House ]]</f>
        <v>0.85904818110808701</v>
      </c>
      <c r="CH103" s="51">
        <f t="shared" ca="1" si="82"/>
        <v>1</v>
      </c>
      <c r="CI103" s="51"/>
      <c r="CJ103" s="16"/>
      <c r="CL103" s="10">
        <f ca="1">IF(Table1[[#This Row],[Area]]="New Delhi",Table1[[#This Row],[Income]],0)</f>
        <v>0</v>
      </c>
      <c r="CM103" s="51">
        <f ca="1">IF(Table1[[#This Row],[Area]]="Gurgoan",Table1[[#This Row],[Income]],0)</f>
        <v>0</v>
      </c>
      <c r="CN103" s="51">
        <f ca="1">IF(Table1[[#This Row],[Area]]="Noida",Table1[[#This Row],[Income]],0)</f>
        <v>47264</v>
      </c>
      <c r="CO103" s="51">
        <f ca="1">IF(Table1[[#This Row],[Area]]="Faridabad",Table1[[#This Row],[Income]],0)</f>
        <v>0</v>
      </c>
      <c r="CP103" s="51">
        <f ca="1">IF(Table1[[#This Row],[Area]]="Pune",Table1[[#This Row],[Income]],0)</f>
        <v>0</v>
      </c>
      <c r="CQ103" s="51">
        <f ca="1">IF(Table1[[#This Row],[Area]]="Mumbai",Table1[[#This Row],[Income]],0)</f>
        <v>0</v>
      </c>
      <c r="CR103" s="51">
        <f ca="1">IF(Table1[[#This Row],[Area]]="Hyderabad",Table1[[#This Row],[Income]],0)</f>
        <v>0</v>
      </c>
      <c r="CS103" s="51">
        <f ca="1">IF(Table1[[#This Row],[Area]]="Chennai",Table1[[#This Row],[Income]],0)</f>
        <v>0</v>
      </c>
      <c r="CT103" s="51">
        <f ca="1">IF(Table1[[#This Row],[Area]]="Goa",Table1[[#This Row],[Income]],0)</f>
        <v>0</v>
      </c>
      <c r="CU103" s="51">
        <f ca="1">IF(Table1[[#This Row],[Area]]="Kochi",Table1[[#This Row],[Income]],0)</f>
        <v>0</v>
      </c>
      <c r="CV103" s="51">
        <f ca="1">IF(Table1[[#This Row],[Area]]="Kolkata",Table1[[#This Row],[Income]],0)</f>
        <v>0</v>
      </c>
      <c r="CW103" s="51"/>
      <c r="CX103" s="51"/>
      <c r="CY103" s="51"/>
      <c r="CZ103" s="51"/>
      <c r="DA103" s="51"/>
      <c r="DB103" s="51"/>
      <c r="DC103" s="51"/>
      <c r="DD103" s="51"/>
      <c r="DE103" s="51"/>
      <c r="DF103" s="51"/>
      <c r="DG103" s="16"/>
      <c r="DI103" s="10">
        <f ca="1">IF(Table1[[#This Row],[Field of Work]]="Teaching",Table1[[#This Row],[Income]],0)</f>
        <v>0</v>
      </c>
      <c r="DJ103" s="51">
        <f ca="1">IF(Table1[[#This Row],[Field of Work]]="Health",Table1[[#This Row],[Income]],0)</f>
        <v>0</v>
      </c>
      <c r="DK103" s="51">
        <f ca="1">IF(Table1[[#This Row],[Field of Work]]="Agriculture",Table1[[#This Row],[Income]],0)</f>
        <v>0</v>
      </c>
      <c r="DL103" s="51">
        <f ca="1">IF(Table1[[#This Row],[Field of Work]]="Information Technology",Table1[[#This Row],[Income]],0)</f>
        <v>0</v>
      </c>
      <c r="DM103" s="51">
        <f ca="1">IF(Table1[[#This Row],[Field of Work]]="Construction",Table1[[#This Row],[Income]],0)</f>
        <v>0</v>
      </c>
      <c r="DN103" s="51">
        <f ca="1">IF(Table1[[#This Row],[Field of Work]]="General Work",Table1[[#This Row],[Income]],0)</f>
        <v>47264</v>
      </c>
      <c r="DO103" s="51"/>
      <c r="DP103" s="51"/>
      <c r="DQ103" s="51"/>
      <c r="DR103" s="51"/>
      <c r="DS103" s="51"/>
      <c r="DT103" s="16"/>
      <c r="DW103" s="10">
        <f ca="1">IF(Table1[[#This Row],[Value of Debts]]&gt;Table1[[#This Row],[Income]],1,0)</f>
        <v>1</v>
      </c>
      <c r="DX103" s="51"/>
      <c r="DY103" s="16"/>
      <c r="EB103" s="48">
        <f t="shared" ca="1" si="83"/>
        <v>0</v>
      </c>
      <c r="EC103" s="51"/>
      <c r="ED103" s="51"/>
      <c r="EE103" s="16"/>
    </row>
    <row r="104" spans="1:135" ht="18.75">
      <c r="A104" s="1">
        <f t="shared" ca="1" si="69"/>
        <v>2</v>
      </c>
      <c r="B104" s="1" t="str">
        <f t="shared" ca="1" si="70"/>
        <v>Woman</v>
      </c>
      <c r="C104" s="1">
        <f t="shared" ca="1" si="71"/>
        <v>28</v>
      </c>
      <c r="D104" s="1">
        <f t="shared" ca="1" si="72"/>
        <v>3</v>
      </c>
      <c r="E104" s="1" t="str">
        <f t="shared" ca="1" si="73"/>
        <v>Teaching</v>
      </c>
      <c r="F104" s="1">
        <f t="shared" ca="1" si="74"/>
        <v>4</v>
      </c>
      <c r="G104" s="1" t="str">
        <f t="shared" ca="1" si="75"/>
        <v>Technical</v>
      </c>
      <c r="H104" s="1">
        <f t="shared" ca="1" si="76"/>
        <v>0</v>
      </c>
      <c r="I104" s="1">
        <f t="shared" ca="1" si="51"/>
        <v>2</v>
      </c>
      <c r="J104" s="1">
        <f t="shared" ca="1" si="77"/>
        <v>86384</v>
      </c>
      <c r="K104" s="1">
        <f t="shared" ca="1" si="78"/>
        <v>6</v>
      </c>
      <c r="L104" s="1" t="str">
        <f t="shared" ca="1" si="79"/>
        <v>Mumbai</v>
      </c>
      <c r="M104" s="1">
        <f t="shared" ca="1" si="84"/>
        <v>431920</v>
      </c>
      <c r="N104" s="1">
        <f t="shared" ca="1" si="80"/>
        <v>15874.052184598944</v>
      </c>
      <c r="O104" s="1">
        <f t="shared" ca="1" si="85"/>
        <v>116785.51459176194</v>
      </c>
      <c r="P104" s="1">
        <f t="shared" ca="1" si="81"/>
        <v>28735</v>
      </c>
      <c r="Q104" s="1">
        <f t="shared" ca="1" si="86"/>
        <v>79374.167857594599</v>
      </c>
      <c r="R104" s="1">
        <f t="shared" ca="1" si="87"/>
        <v>50241.207794867696</v>
      </c>
      <c r="S104" s="1">
        <f t="shared" ca="1" si="88"/>
        <v>598946.72238662967</v>
      </c>
      <c r="T104" s="1">
        <f t="shared" ca="1" si="89"/>
        <v>123983.22004219354</v>
      </c>
      <c r="U104" s="1">
        <f t="shared" ca="1" si="90"/>
        <v>474963.50234443613</v>
      </c>
      <c r="W104" s="10">
        <f ca="1">IF(Table1[[#This Row],[Gender]]="Man",1,0)</f>
        <v>0</v>
      </c>
      <c r="X104" s="51">
        <f ca="1">IF(Table1[[#This Row],[Gender]]="Woman",1,0)</f>
        <v>1</v>
      </c>
      <c r="Y104" s="51"/>
      <c r="Z104" s="51"/>
      <c r="AA104" s="51"/>
      <c r="AB104" s="51"/>
      <c r="AC104" s="51"/>
      <c r="AD104" s="51"/>
      <c r="AE104" s="51"/>
      <c r="AF104" s="51"/>
      <c r="AG104" s="51"/>
      <c r="AH104" s="51"/>
      <c r="AI104" s="51"/>
      <c r="AJ104" s="16"/>
      <c r="AN104" s="10">
        <f t="shared" ca="1" si="52"/>
        <v>1</v>
      </c>
      <c r="AO104" s="51">
        <f t="shared" ca="1" si="53"/>
        <v>0</v>
      </c>
      <c r="AP104" s="51">
        <f t="shared" ca="1" si="54"/>
        <v>0</v>
      </c>
      <c r="AQ104" s="51">
        <f t="shared" ca="1" si="55"/>
        <v>0</v>
      </c>
      <c r="AR104" s="51">
        <f t="shared" ca="1" si="56"/>
        <v>0</v>
      </c>
      <c r="AS104" s="51">
        <f t="shared" ca="1" si="57"/>
        <v>0</v>
      </c>
      <c r="AT104" s="51"/>
      <c r="AU104" s="51"/>
      <c r="AV104" s="51"/>
      <c r="AW104" s="51"/>
      <c r="AX104" s="51"/>
      <c r="AY104" s="16"/>
      <c r="AZ104" s="51"/>
      <c r="BA104" s="20">
        <f t="shared" ca="1" si="58"/>
        <v>0</v>
      </c>
      <c r="BB104" s="21">
        <f t="shared" ca="1" si="59"/>
        <v>0</v>
      </c>
      <c r="BC104" s="21">
        <f t="shared" ca="1" si="60"/>
        <v>0</v>
      </c>
      <c r="BD104" s="21">
        <f t="shared" ca="1" si="61"/>
        <v>0</v>
      </c>
      <c r="BE104" s="21">
        <f t="shared" ca="1" si="62"/>
        <v>0</v>
      </c>
      <c r="BF104" s="21">
        <f t="shared" ca="1" si="63"/>
        <v>1</v>
      </c>
      <c r="BG104" s="21">
        <f t="shared" ca="1" si="64"/>
        <v>0</v>
      </c>
      <c r="BH104" s="21">
        <f t="shared" ca="1" si="65"/>
        <v>0</v>
      </c>
      <c r="BI104" s="21">
        <f t="shared" ca="1" si="66"/>
        <v>0</v>
      </c>
      <c r="BJ104" s="21">
        <f t="shared" ca="1" si="67"/>
        <v>0</v>
      </c>
      <c r="BK104" s="21">
        <f t="shared" ca="1" si="68"/>
        <v>0</v>
      </c>
      <c r="BL104" s="51"/>
      <c r="BM104" s="51"/>
      <c r="BN104" s="51"/>
      <c r="BO104" s="51"/>
      <c r="BP104" s="51"/>
      <c r="BQ104" s="51"/>
      <c r="BR104" s="51"/>
      <c r="BS104" s="51"/>
      <c r="BT104" s="51"/>
      <c r="BU104" s="51"/>
      <c r="BV104" s="16"/>
      <c r="BZ104" s="10">
        <f ca="1">Table1[[#This Row],[Cars Value]]/Table1[[#This Row],[Cars Owned]]</f>
        <v>58392.757295880969</v>
      </c>
      <c r="CA104" s="16"/>
      <c r="CB104" s="51"/>
      <c r="CC104" s="10">
        <f ca="1">IF(Table1[[#This Row],[Value of Debts]]&gt;$CD$3,1,0)</f>
        <v>1</v>
      </c>
      <c r="CD104" s="51"/>
      <c r="CE104" s="16"/>
      <c r="CF104" s="51"/>
      <c r="CG104" s="39">
        <f ca="1">Table1[[#This Row],[Mortgage left]]/Table1[[#This Row],[Value of House ]]</f>
        <v>3.675229714900663E-2</v>
      </c>
      <c r="CH104" s="51">
        <f t="shared" ca="1" si="82"/>
        <v>0</v>
      </c>
      <c r="CI104" s="51"/>
      <c r="CJ104" s="16"/>
      <c r="CL104" s="10">
        <f ca="1">IF(Table1[[#This Row],[Area]]="New Delhi",Table1[[#This Row],[Income]],0)</f>
        <v>0</v>
      </c>
      <c r="CM104" s="51">
        <f ca="1">IF(Table1[[#This Row],[Area]]="Gurgoan",Table1[[#This Row],[Income]],0)</f>
        <v>0</v>
      </c>
      <c r="CN104" s="51">
        <f ca="1">IF(Table1[[#This Row],[Area]]="Noida",Table1[[#This Row],[Income]],0)</f>
        <v>0</v>
      </c>
      <c r="CO104" s="51">
        <f ca="1">IF(Table1[[#This Row],[Area]]="Faridabad",Table1[[#This Row],[Income]],0)</f>
        <v>0</v>
      </c>
      <c r="CP104" s="51">
        <f ca="1">IF(Table1[[#This Row],[Area]]="Pune",Table1[[#This Row],[Income]],0)</f>
        <v>0</v>
      </c>
      <c r="CQ104" s="51">
        <f ca="1">IF(Table1[[#This Row],[Area]]="Mumbai",Table1[[#This Row],[Income]],0)</f>
        <v>86384</v>
      </c>
      <c r="CR104" s="51">
        <f ca="1">IF(Table1[[#This Row],[Area]]="Hyderabad",Table1[[#This Row],[Income]],0)</f>
        <v>0</v>
      </c>
      <c r="CS104" s="51">
        <f ca="1">IF(Table1[[#This Row],[Area]]="Chennai",Table1[[#This Row],[Income]],0)</f>
        <v>0</v>
      </c>
      <c r="CT104" s="51">
        <f ca="1">IF(Table1[[#This Row],[Area]]="Goa",Table1[[#This Row],[Income]],0)</f>
        <v>0</v>
      </c>
      <c r="CU104" s="51">
        <f ca="1">IF(Table1[[#This Row],[Area]]="Kochi",Table1[[#This Row],[Income]],0)</f>
        <v>0</v>
      </c>
      <c r="CV104" s="51">
        <f ca="1">IF(Table1[[#This Row],[Area]]="Kolkata",Table1[[#This Row],[Income]],0)</f>
        <v>0</v>
      </c>
      <c r="CW104" s="51"/>
      <c r="CX104" s="51"/>
      <c r="CY104" s="51"/>
      <c r="CZ104" s="51"/>
      <c r="DA104" s="51"/>
      <c r="DB104" s="51"/>
      <c r="DC104" s="51"/>
      <c r="DD104" s="51"/>
      <c r="DE104" s="51"/>
      <c r="DF104" s="51"/>
      <c r="DG104" s="16"/>
      <c r="DI104" s="10">
        <f ca="1">IF(Table1[[#This Row],[Field of Work]]="Teaching",Table1[[#This Row],[Income]],0)</f>
        <v>86384</v>
      </c>
      <c r="DJ104" s="51">
        <f ca="1">IF(Table1[[#This Row],[Field of Work]]="Health",Table1[[#This Row],[Income]],0)</f>
        <v>0</v>
      </c>
      <c r="DK104" s="51">
        <f ca="1">IF(Table1[[#This Row],[Field of Work]]="Agriculture",Table1[[#This Row],[Income]],0)</f>
        <v>0</v>
      </c>
      <c r="DL104" s="51">
        <f ca="1">IF(Table1[[#This Row],[Field of Work]]="Information Technology",Table1[[#This Row],[Income]],0)</f>
        <v>0</v>
      </c>
      <c r="DM104" s="51">
        <f ca="1">IF(Table1[[#This Row],[Field of Work]]="Construction",Table1[[#This Row],[Income]],0)</f>
        <v>0</v>
      </c>
      <c r="DN104" s="51">
        <f ca="1">IF(Table1[[#This Row],[Field of Work]]="General Work",Table1[[#This Row],[Income]],0)</f>
        <v>0</v>
      </c>
      <c r="DO104" s="51"/>
      <c r="DP104" s="51"/>
      <c r="DQ104" s="51"/>
      <c r="DR104" s="51"/>
      <c r="DS104" s="51"/>
      <c r="DT104" s="16"/>
      <c r="DW104" s="10">
        <f ca="1">IF(Table1[[#This Row],[Value of Debts]]&gt;Table1[[#This Row],[Income]],1,0)</f>
        <v>1</v>
      </c>
      <c r="DX104" s="51"/>
      <c r="DY104" s="16"/>
      <c r="EB104" s="48">
        <f t="shared" ca="1" si="83"/>
        <v>28</v>
      </c>
      <c r="EC104" s="51"/>
      <c r="ED104" s="51"/>
      <c r="EE104" s="16"/>
    </row>
    <row r="105" spans="1:135" ht="18.75">
      <c r="A105" s="1">
        <f t="shared" ca="1" si="69"/>
        <v>1</v>
      </c>
      <c r="B105" s="1" t="str">
        <f t="shared" ca="1" si="70"/>
        <v>Man</v>
      </c>
      <c r="C105" s="1">
        <f t="shared" ca="1" si="71"/>
        <v>39</v>
      </c>
      <c r="D105" s="1">
        <f t="shared" ca="1" si="72"/>
        <v>1</v>
      </c>
      <c r="E105" s="1" t="str">
        <f t="shared" ca="1" si="73"/>
        <v>Health</v>
      </c>
      <c r="F105" s="1">
        <f t="shared" ca="1" si="74"/>
        <v>5</v>
      </c>
      <c r="G105" s="1" t="str">
        <f t="shared" ca="1" si="75"/>
        <v>Other</v>
      </c>
      <c r="H105" s="1">
        <f t="shared" ca="1" si="76"/>
        <v>1</v>
      </c>
      <c r="I105" s="1">
        <f t="shared" ca="1" si="51"/>
        <v>2</v>
      </c>
      <c r="J105" s="1">
        <f t="shared" ca="1" si="77"/>
        <v>38825</v>
      </c>
      <c r="K105" s="1">
        <f t="shared" ca="1" si="78"/>
        <v>6</v>
      </c>
      <c r="L105" s="1" t="str">
        <f t="shared" ca="1" si="79"/>
        <v>Mumbai</v>
      </c>
      <c r="M105" s="1">
        <f t="shared" ca="1" si="84"/>
        <v>232950</v>
      </c>
      <c r="N105" s="1">
        <f t="shared" ca="1" si="80"/>
        <v>7367.8037321811389</v>
      </c>
      <c r="O105" s="1">
        <f t="shared" ca="1" si="85"/>
        <v>63770.396825450953</v>
      </c>
      <c r="P105" s="1">
        <f t="shared" ca="1" si="81"/>
        <v>49665</v>
      </c>
      <c r="Q105" s="1">
        <f t="shared" ca="1" si="86"/>
        <v>42699.419670121795</v>
      </c>
      <c r="R105" s="1">
        <f t="shared" ca="1" si="87"/>
        <v>25804.555046885303</v>
      </c>
      <c r="S105" s="1">
        <f t="shared" ca="1" si="88"/>
        <v>322524.95187233621</v>
      </c>
      <c r="T105" s="1">
        <f t="shared" ca="1" si="89"/>
        <v>99732.223402302945</v>
      </c>
      <c r="U105" s="1">
        <f t="shared" ca="1" si="90"/>
        <v>222792.72847003327</v>
      </c>
      <c r="W105" s="10">
        <f ca="1">IF(Table1[[#This Row],[Gender]]="Man",1,0)</f>
        <v>1</v>
      </c>
      <c r="X105" s="51">
        <f ca="1">IF(Table1[[#This Row],[Gender]]="Woman",1,0)</f>
        <v>0</v>
      </c>
      <c r="Y105" s="51"/>
      <c r="Z105" s="51"/>
      <c r="AA105" s="51"/>
      <c r="AB105" s="51"/>
      <c r="AC105" s="51"/>
      <c r="AD105" s="51"/>
      <c r="AE105" s="51"/>
      <c r="AF105" s="51"/>
      <c r="AG105" s="51"/>
      <c r="AH105" s="51"/>
      <c r="AI105" s="51"/>
      <c r="AJ105" s="16"/>
      <c r="AN105" s="10">
        <f t="shared" ca="1" si="52"/>
        <v>0</v>
      </c>
      <c r="AO105" s="51">
        <f t="shared" ca="1" si="53"/>
        <v>1</v>
      </c>
      <c r="AP105" s="51">
        <f t="shared" ca="1" si="54"/>
        <v>0</v>
      </c>
      <c r="AQ105" s="51">
        <f t="shared" ca="1" si="55"/>
        <v>0</v>
      </c>
      <c r="AR105" s="51">
        <f t="shared" ca="1" si="56"/>
        <v>0</v>
      </c>
      <c r="AS105" s="51">
        <f t="shared" ca="1" si="57"/>
        <v>0</v>
      </c>
      <c r="AT105" s="51"/>
      <c r="AU105" s="51"/>
      <c r="AV105" s="51"/>
      <c r="AW105" s="51"/>
      <c r="AX105" s="51"/>
      <c r="AY105" s="16"/>
      <c r="AZ105" s="51"/>
      <c r="BA105" s="20">
        <f t="shared" ca="1" si="58"/>
        <v>0</v>
      </c>
      <c r="BB105" s="21">
        <f t="shared" ca="1" si="59"/>
        <v>0</v>
      </c>
      <c r="BC105" s="21">
        <f t="shared" ca="1" si="60"/>
        <v>0</v>
      </c>
      <c r="BD105" s="21">
        <f t="shared" ca="1" si="61"/>
        <v>0</v>
      </c>
      <c r="BE105" s="21">
        <f t="shared" ca="1" si="62"/>
        <v>0</v>
      </c>
      <c r="BF105" s="21">
        <f t="shared" ca="1" si="63"/>
        <v>1</v>
      </c>
      <c r="BG105" s="21">
        <f t="shared" ca="1" si="64"/>
        <v>0</v>
      </c>
      <c r="BH105" s="21">
        <f t="shared" ca="1" si="65"/>
        <v>0</v>
      </c>
      <c r="BI105" s="21">
        <f t="shared" ca="1" si="66"/>
        <v>0</v>
      </c>
      <c r="BJ105" s="21">
        <f t="shared" ca="1" si="67"/>
        <v>0</v>
      </c>
      <c r="BK105" s="21">
        <f t="shared" ca="1" si="68"/>
        <v>0</v>
      </c>
      <c r="BL105" s="51"/>
      <c r="BM105" s="51"/>
      <c r="BN105" s="51"/>
      <c r="BO105" s="51"/>
      <c r="BP105" s="51"/>
      <c r="BQ105" s="51"/>
      <c r="BR105" s="51"/>
      <c r="BS105" s="51"/>
      <c r="BT105" s="51"/>
      <c r="BU105" s="51"/>
      <c r="BV105" s="16"/>
      <c r="BZ105" s="10">
        <f ca="1">Table1[[#This Row],[Cars Value]]/Table1[[#This Row],[Cars Owned]]</f>
        <v>31885.198412725476</v>
      </c>
      <c r="CA105" s="16"/>
      <c r="CB105" s="51"/>
      <c r="CC105" s="10">
        <f ca="1">IF(Table1[[#This Row],[Value of Debts]]&gt;$CD$3,1,0)</f>
        <v>1</v>
      </c>
      <c r="CD105" s="51"/>
      <c r="CE105" s="16"/>
      <c r="CF105" s="51"/>
      <c r="CG105" s="39">
        <f ca="1">Table1[[#This Row],[Mortgage left]]/Table1[[#This Row],[Value of House ]]</f>
        <v>3.1628262426190767E-2</v>
      </c>
      <c r="CH105" s="51">
        <f t="shared" ca="1" si="82"/>
        <v>0</v>
      </c>
      <c r="CI105" s="51"/>
      <c r="CJ105" s="16"/>
      <c r="CL105" s="10">
        <f ca="1">IF(Table1[[#This Row],[Area]]="New Delhi",Table1[[#This Row],[Income]],0)</f>
        <v>0</v>
      </c>
      <c r="CM105" s="51">
        <f ca="1">IF(Table1[[#This Row],[Area]]="Gurgoan",Table1[[#This Row],[Income]],0)</f>
        <v>0</v>
      </c>
      <c r="CN105" s="51">
        <f ca="1">IF(Table1[[#This Row],[Area]]="Noida",Table1[[#This Row],[Income]],0)</f>
        <v>0</v>
      </c>
      <c r="CO105" s="51">
        <f ca="1">IF(Table1[[#This Row],[Area]]="Faridabad",Table1[[#This Row],[Income]],0)</f>
        <v>0</v>
      </c>
      <c r="CP105" s="51">
        <f ca="1">IF(Table1[[#This Row],[Area]]="Pune",Table1[[#This Row],[Income]],0)</f>
        <v>0</v>
      </c>
      <c r="CQ105" s="51">
        <f ca="1">IF(Table1[[#This Row],[Area]]="Mumbai",Table1[[#This Row],[Income]],0)</f>
        <v>38825</v>
      </c>
      <c r="CR105" s="51">
        <f ca="1">IF(Table1[[#This Row],[Area]]="Hyderabad",Table1[[#This Row],[Income]],0)</f>
        <v>0</v>
      </c>
      <c r="CS105" s="51">
        <f ca="1">IF(Table1[[#This Row],[Area]]="Chennai",Table1[[#This Row],[Income]],0)</f>
        <v>0</v>
      </c>
      <c r="CT105" s="51">
        <f ca="1">IF(Table1[[#This Row],[Area]]="Goa",Table1[[#This Row],[Income]],0)</f>
        <v>0</v>
      </c>
      <c r="CU105" s="51">
        <f ca="1">IF(Table1[[#This Row],[Area]]="Kochi",Table1[[#This Row],[Income]],0)</f>
        <v>0</v>
      </c>
      <c r="CV105" s="51">
        <f ca="1">IF(Table1[[#This Row],[Area]]="Kolkata",Table1[[#This Row],[Income]],0)</f>
        <v>0</v>
      </c>
      <c r="CW105" s="51"/>
      <c r="CX105" s="51"/>
      <c r="CY105" s="51"/>
      <c r="CZ105" s="51"/>
      <c r="DA105" s="51"/>
      <c r="DB105" s="51"/>
      <c r="DC105" s="51"/>
      <c r="DD105" s="51"/>
      <c r="DE105" s="51"/>
      <c r="DF105" s="51"/>
      <c r="DG105" s="16"/>
      <c r="DI105" s="10">
        <f ca="1">IF(Table1[[#This Row],[Field of Work]]="Teaching",Table1[[#This Row],[Income]],0)</f>
        <v>0</v>
      </c>
      <c r="DJ105" s="51">
        <f ca="1">IF(Table1[[#This Row],[Field of Work]]="Health",Table1[[#This Row],[Income]],0)</f>
        <v>38825</v>
      </c>
      <c r="DK105" s="51">
        <f ca="1">IF(Table1[[#This Row],[Field of Work]]="Agriculture",Table1[[#This Row],[Income]],0)</f>
        <v>0</v>
      </c>
      <c r="DL105" s="51">
        <f ca="1">IF(Table1[[#This Row],[Field of Work]]="Information Technology",Table1[[#This Row],[Income]],0)</f>
        <v>0</v>
      </c>
      <c r="DM105" s="51">
        <f ca="1">IF(Table1[[#This Row],[Field of Work]]="Construction",Table1[[#This Row],[Income]],0)</f>
        <v>0</v>
      </c>
      <c r="DN105" s="51">
        <f ca="1">IF(Table1[[#This Row],[Field of Work]]="General Work",Table1[[#This Row],[Income]],0)</f>
        <v>0</v>
      </c>
      <c r="DO105" s="51"/>
      <c r="DP105" s="51"/>
      <c r="DQ105" s="51"/>
      <c r="DR105" s="51"/>
      <c r="DS105" s="51"/>
      <c r="DT105" s="16"/>
      <c r="DW105" s="10">
        <f ca="1">IF(Table1[[#This Row],[Value of Debts]]&gt;Table1[[#This Row],[Income]],1,0)</f>
        <v>1</v>
      </c>
      <c r="DX105" s="51"/>
      <c r="DY105" s="16"/>
      <c r="EB105" s="48">
        <f t="shared" ca="1" si="83"/>
        <v>39</v>
      </c>
      <c r="EC105" s="51"/>
      <c r="ED105" s="51"/>
      <c r="EE105" s="16"/>
    </row>
    <row r="106" spans="1:135" ht="18.75">
      <c r="A106" s="1">
        <f t="shared" ca="1" si="69"/>
        <v>1</v>
      </c>
      <c r="B106" s="1" t="str">
        <f t="shared" ca="1" si="70"/>
        <v>Man</v>
      </c>
      <c r="C106" s="1">
        <f t="shared" ca="1" si="71"/>
        <v>25</v>
      </c>
      <c r="D106" s="1">
        <f t="shared" ca="1" si="72"/>
        <v>1</v>
      </c>
      <c r="E106" s="1" t="str">
        <f t="shared" ca="1" si="73"/>
        <v>Health</v>
      </c>
      <c r="F106" s="1">
        <f t="shared" ca="1" si="74"/>
        <v>1</v>
      </c>
      <c r="G106" s="1" t="str">
        <f t="shared" ca="1" si="75"/>
        <v>High School</v>
      </c>
      <c r="H106" s="1">
        <f t="shared" ca="1" si="76"/>
        <v>1</v>
      </c>
      <c r="I106" s="1">
        <f t="shared" ca="1" si="51"/>
        <v>2</v>
      </c>
      <c r="J106" s="1">
        <f t="shared" ca="1" si="77"/>
        <v>51803</v>
      </c>
      <c r="K106" s="1">
        <f t="shared" ca="1" si="78"/>
        <v>8</v>
      </c>
      <c r="L106" s="1" t="str">
        <f t="shared" ca="1" si="79"/>
        <v>Chennai</v>
      </c>
      <c r="M106" s="1">
        <f t="shared" ca="1" si="84"/>
        <v>259015</v>
      </c>
      <c r="N106" s="1">
        <f t="shared" ca="1" si="80"/>
        <v>35707.042099749808</v>
      </c>
      <c r="O106" s="1">
        <f t="shared" ca="1" si="85"/>
        <v>40780.534097001902</v>
      </c>
      <c r="P106" s="1">
        <f t="shared" ca="1" si="81"/>
        <v>27565</v>
      </c>
      <c r="Q106" s="1">
        <f t="shared" ca="1" si="86"/>
        <v>42354.84944868731</v>
      </c>
      <c r="R106" s="1">
        <f t="shared" ca="1" si="87"/>
        <v>40520.836958128624</v>
      </c>
      <c r="S106" s="1">
        <f t="shared" ca="1" si="88"/>
        <v>340316.3710551305</v>
      </c>
      <c r="T106" s="1">
        <f t="shared" ca="1" si="89"/>
        <v>105626.89154843712</v>
      </c>
      <c r="U106" s="1">
        <f t="shared" ca="1" si="90"/>
        <v>234689.47950669337</v>
      </c>
      <c r="W106" s="10">
        <f ca="1">IF(Table1[[#This Row],[Gender]]="Man",1,0)</f>
        <v>1</v>
      </c>
      <c r="X106" s="51">
        <f ca="1">IF(Table1[[#This Row],[Gender]]="Woman",1,0)</f>
        <v>0</v>
      </c>
      <c r="Y106" s="51"/>
      <c r="Z106" s="51"/>
      <c r="AA106" s="51"/>
      <c r="AB106" s="51"/>
      <c r="AC106" s="51"/>
      <c r="AD106" s="51"/>
      <c r="AE106" s="51"/>
      <c r="AF106" s="51"/>
      <c r="AG106" s="51"/>
      <c r="AH106" s="51"/>
      <c r="AI106" s="51"/>
      <c r="AJ106" s="16"/>
      <c r="AN106" s="10">
        <f t="shared" ca="1" si="52"/>
        <v>0</v>
      </c>
      <c r="AO106" s="51">
        <f t="shared" ca="1" si="53"/>
        <v>1</v>
      </c>
      <c r="AP106" s="51">
        <f t="shared" ca="1" si="54"/>
        <v>0</v>
      </c>
      <c r="AQ106" s="51">
        <f t="shared" ca="1" si="55"/>
        <v>0</v>
      </c>
      <c r="AR106" s="51">
        <f t="shared" ca="1" si="56"/>
        <v>0</v>
      </c>
      <c r="AS106" s="51">
        <f t="shared" ca="1" si="57"/>
        <v>0</v>
      </c>
      <c r="AT106" s="51"/>
      <c r="AU106" s="51"/>
      <c r="AV106" s="51"/>
      <c r="AW106" s="51"/>
      <c r="AX106" s="51"/>
      <c r="AY106" s="16"/>
      <c r="AZ106" s="51"/>
      <c r="BA106" s="20">
        <f t="shared" ca="1" si="58"/>
        <v>0</v>
      </c>
      <c r="BB106" s="21">
        <f t="shared" ca="1" si="59"/>
        <v>0</v>
      </c>
      <c r="BC106" s="21">
        <f t="shared" ca="1" si="60"/>
        <v>0</v>
      </c>
      <c r="BD106" s="21">
        <f t="shared" ca="1" si="61"/>
        <v>0</v>
      </c>
      <c r="BE106" s="21">
        <f t="shared" ca="1" si="62"/>
        <v>0</v>
      </c>
      <c r="BF106" s="21">
        <f t="shared" ca="1" si="63"/>
        <v>0</v>
      </c>
      <c r="BG106" s="21">
        <f t="shared" ca="1" si="64"/>
        <v>0</v>
      </c>
      <c r="BH106" s="21">
        <f t="shared" ca="1" si="65"/>
        <v>1</v>
      </c>
      <c r="BI106" s="21">
        <f t="shared" ca="1" si="66"/>
        <v>0</v>
      </c>
      <c r="BJ106" s="21">
        <f t="shared" ca="1" si="67"/>
        <v>0</v>
      </c>
      <c r="BK106" s="21">
        <f t="shared" ca="1" si="68"/>
        <v>0</v>
      </c>
      <c r="BL106" s="51"/>
      <c r="BM106" s="51"/>
      <c r="BN106" s="51"/>
      <c r="BO106" s="51"/>
      <c r="BP106" s="51"/>
      <c r="BQ106" s="51"/>
      <c r="BR106" s="51"/>
      <c r="BS106" s="51"/>
      <c r="BT106" s="51"/>
      <c r="BU106" s="51"/>
      <c r="BV106" s="16"/>
      <c r="BZ106" s="10">
        <f ca="1">Table1[[#This Row],[Cars Value]]/Table1[[#This Row],[Cars Owned]]</f>
        <v>20390.267048500951</v>
      </c>
      <c r="CA106" s="16"/>
      <c r="CB106" s="51"/>
      <c r="CC106" s="10">
        <f ca="1">IF(Table1[[#This Row],[Value of Debts]]&gt;$CD$3,1,0)</f>
        <v>1</v>
      </c>
      <c r="CD106" s="51"/>
      <c r="CE106" s="16"/>
      <c r="CF106" s="51"/>
      <c r="CG106" s="39">
        <f ca="1">Table1[[#This Row],[Mortgage left]]/Table1[[#This Row],[Value of House ]]</f>
        <v>0.13785704341350813</v>
      </c>
      <c r="CH106" s="51">
        <f t="shared" ca="1" si="82"/>
        <v>0</v>
      </c>
      <c r="CI106" s="51"/>
      <c r="CJ106" s="16"/>
      <c r="CL106" s="10">
        <f ca="1">IF(Table1[[#This Row],[Area]]="New Delhi",Table1[[#This Row],[Income]],0)</f>
        <v>0</v>
      </c>
      <c r="CM106" s="51">
        <f ca="1">IF(Table1[[#This Row],[Area]]="Gurgoan",Table1[[#This Row],[Income]],0)</f>
        <v>0</v>
      </c>
      <c r="CN106" s="51">
        <f ca="1">IF(Table1[[#This Row],[Area]]="Noida",Table1[[#This Row],[Income]],0)</f>
        <v>0</v>
      </c>
      <c r="CO106" s="51">
        <f ca="1">IF(Table1[[#This Row],[Area]]="Faridabad",Table1[[#This Row],[Income]],0)</f>
        <v>0</v>
      </c>
      <c r="CP106" s="51">
        <f ca="1">IF(Table1[[#This Row],[Area]]="Pune",Table1[[#This Row],[Income]],0)</f>
        <v>0</v>
      </c>
      <c r="CQ106" s="51">
        <f ca="1">IF(Table1[[#This Row],[Area]]="Mumbai",Table1[[#This Row],[Income]],0)</f>
        <v>0</v>
      </c>
      <c r="CR106" s="51">
        <f ca="1">IF(Table1[[#This Row],[Area]]="Hyderabad",Table1[[#This Row],[Income]],0)</f>
        <v>0</v>
      </c>
      <c r="CS106" s="51">
        <f ca="1">IF(Table1[[#This Row],[Area]]="Chennai",Table1[[#This Row],[Income]],0)</f>
        <v>51803</v>
      </c>
      <c r="CT106" s="51">
        <f ca="1">IF(Table1[[#This Row],[Area]]="Goa",Table1[[#This Row],[Income]],0)</f>
        <v>0</v>
      </c>
      <c r="CU106" s="51">
        <f ca="1">IF(Table1[[#This Row],[Area]]="Kochi",Table1[[#This Row],[Income]],0)</f>
        <v>0</v>
      </c>
      <c r="CV106" s="51">
        <f ca="1">IF(Table1[[#This Row],[Area]]="Kolkata",Table1[[#This Row],[Income]],0)</f>
        <v>0</v>
      </c>
      <c r="CW106" s="51"/>
      <c r="CX106" s="51"/>
      <c r="CY106" s="51"/>
      <c r="CZ106" s="51"/>
      <c r="DA106" s="51"/>
      <c r="DB106" s="51"/>
      <c r="DC106" s="51"/>
      <c r="DD106" s="51"/>
      <c r="DE106" s="51"/>
      <c r="DF106" s="51"/>
      <c r="DG106" s="16"/>
      <c r="DI106" s="10">
        <f ca="1">IF(Table1[[#This Row],[Field of Work]]="Teaching",Table1[[#This Row],[Income]],0)</f>
        <v>0</v>
      </c>
      <c r="DJ106" s="51">
        <f ca="1">IF(Table1[[#This Row],[Field of Work]]="Health",Table1[[#This Row],[Income]],0)</f>
        <v>51803</v>
      </c>
      <c r="DK106" s="51">
        <f ca="1">IF(Table1[[#This Row],[Field of Work]]="Agriculture",Table1[[#This Row],[Income]],0)</f>
        <v>0</v>
      </c>
      <c r="DL106" s="51">
        <f ca="1">IF(Table1[[#This Row],[Field of Work]]="Information Technology",Table1[[#This Row],[Income]],0)</f>
        <v>0</v>
      </c>
      <c r="DM106" s="51">
        <f ca="1">IF(Table1[[#This Row],[Field of Work]]="Construction",Table1[[#This Row],[Income]],0)</f>
        <v>0</v>
      </c>
      <c r="DN106" s="51">
        <f ca="1">IF(Table1[[#This Row],[Field of Work]]="General Work",Table1[[#This Row],[Income]],0)</f>
        <v>0</v>
      </c>
      <c r="DO106" s="51"/>
      <c r="DP106" s="51"/>
      <c r="DQ106" s="51"/>
      <c r="DR106" s="51"/>
      <c r="DS106" s="51"/>
      <c r="DT106" s="16"/>
      <c r="DW106" s="10">
        <f ca="1">IF(Table1[[#This Row],[Value of Debts]]&gt;Table1[[#This Row],[Income]],1,0)</f>
        <v>1</v>
      </c>
      <c r="DX106" s="51"/>
      <c r="DY106" s="16"/>
      <c r="EB106" s="48">
        <f t="shared" ca="1" si="83"/>
        <v>25</v>
      </c>
      <c r="EC106" s="51"/>
      <c r="ED106" s="51"/>
      <c r="EE106" s="16"/>
    </row>
    <row r="107" spans="1:135" ht="18.75">
      <c r="A107" s="1">
        <f t="shared" ca="1" si="69"/>
        <v>1</v>
      </c>
      <c r="B107" s="1" t="str">
        <f t="shared" ca="1" si="70"/>
        <v>Man</v>
      </c>
      <c r="C107" s="1">
        <f t="shared" ca="1" si="71"/>
        <v>35</v>
      </c>
      <c r="D107" s="1">
        <f t="shared" ca="1" si="72"/>
        <v>6</v>
      </c>
      <c r="E107" s="1" t="str">
        <f t="shared" ca="1" si="73"/>
        <v>Agriculture</v>
      </c>
      <c r="F107" s="1">
        <f t="shared" ca="1" si="74"/>
        <v>2</v>
      </c>
      <c r="G107" s="1" t="str">
        <f t="shared" ca="1" si="75"/>
        <v>College</v>
      </c>
      <c r="H107" s="1">
        <f t="shared" ca="1" si="76"/>
        <v>1</v>
      </c>
      <c r="I107" s="1">
        <f t="shared" ca="1" si="51"/>
        <v>2</v>
      </c>
      <c r="J107" s="1">
        <f t="shared" ca="1" si="77"/>
        <v>76554</v>
      </c>
      <c r="K107" s="1">
        <f t="shared" ca="1" si="78"/>
        <v>10</v>
      </c>
      <c r="L107" s="1" t="str">
        <f t="shared" ca="1" si="79"/>
        <v>Goa</v>
      </c>
      <c r="M107" s="1">
        <f t="shared" ca="1" si="84"/>
        <v>306216</v>
      </c>
      <c r="N107" s="1">
        <f t="shared" ca="1" si="80"/>
        <v>10812.785282737143</v>
      </c>
      <c r="O107" s="1">
        <f t="shared" ca="1" si="85"/>
        <v>128757.703655612</v>
      </c>
      <c r="P107" s="1">
        <f t="shared" ca="1" si="81"/>
        <v>90816</v>
      </c>
      <c r="Q107" s="1">
        <f t="shared" ca="1" si="86"/>
        <v>9777.0609899208885</v>
      </c>
      <c r="R107" s="1">
        <f t="shared" ca="1" si="87"/>
        <v>68846.047668582105</v>
      </c>
      <c r="S107" s="1">
        <f t="shared" ca="1" si="88"/>
        <v>503819.75132419413</v>
      </c>
      <c r="T107" s="1">
        <f t="shared" ca="1" si="89"/>
        <v>111405.84627265803</v>
      </c>
      <c r="U107" s="1">
        <f t="shared" ca="1" si="90"/>
        <v>392413.9050515361</v>
      </c>
      <c r="W107" s="10">
        <f ca="1">IF(Table1[[#This Row],[Gender]]="Man",1,0)</f>
        <v>1</v>
      </c>
      <c r="X107" s="51">
        <f ca="1">IF(Table1[[#This Row],[Gender]]="Woman",1,0)</f>
        <v>0</v>
      </c>
      <c r="Y107" s="51"/>
      <c r="Z107" s="51"/>
      <c r="AA107" s="51"/>
      <c r="AB107" s="51"/>
      <c r="AC107" s="51"/>
      <c r="AD107" s="51"/>
      <c r="AE107" s="51"/>
      <c r="AF107" s="51"/>
      <c r="AG107" s="51"/>
      <c r="AH107" s="51"/>
      <c r="AI107" s="51"/>
      <c r="AJ107" s="16"/>
      <c r="AN107" s="10">
        <f t="shared" ca="1" si="52"/>
        <v>0</v>
      </c>
      <c r="AO107" s="51">
        <f t="shared" ca="1" si="53"/>
        <v>0</v>
      </c>
      <c r="AP107" s="51">
        <f t="shared" ca="1" si="54"/>
        <v>1</v>
      </c>
      <c r="AQ107" s="51">
        <f t="shared" ca="1" si="55"/>
        <v>0</v>
      </c>
      <c r="AR107" s="51">
        <f t="shared" ca="1" si="56"/>
        <v>0</v>
      </c>
      <c r="AS107" s="51">
        <f t="shared" ca="1" si="57"/>
        <v>0</v>
      </c>
      <c r="AT107" s="51"/>
      <c r="AU107" s="51"/>
      <c r="AV107" s="51"/>
      <c r="AW107" s="51"/>
      <c r="AX107" s="51"/>
      <c r="AY107" s="16"/>
      <c r="AZ107" s="51"/>
      <c r="BA107" s="20">
        <f t="shared" ca="1" si="58"/>
        <v>0</v>
      </c>
      <c r="BB107" s="21">
        <f t="shared" ca="1" si="59"/>
        <v>0</v>
      </c>
      <c r="BC107" s="21">
        <f t="shared" ca="1" si="60"/>
        <v>0</v>
      </c>
      <c r="BD107" s="21">
        <f t="shared" ca="1" si="61"/>
        <v>0</v>
      </c>
      <c r="BE107" s="21">
        <f t="shared" ca="1" si="62"/>
        <v>0</v>
      </c>
      <c r="BF107" s="21">
        <f t="shared" ca="1" si="63"/>
        <v>0</v>
      </c>
      <c r="BG107" s="21">
        <f t="shared" ca="1" si="64"/>
        <v>0</v>
      </c>
      <c r="BH107" s="21">
        <f t="shared" ca="1" si="65"/>
        <v>0</v>
      </c>
      <c r="BI107" s="21">
        <f t="shared" ca="1" si="66"/>
        <v>1</v>
      </c>
      <c r="BJ107" s="21">
        <f t="shared" ca="1" si="67"/>
        <v>0</v>
      </c>
      <c r="BK107" s="21">
        <f t="shared" ca="1" si="68"/>
        <v>0</v>
      </c>
      <c r="BL107" s="51"/>
      <c r="BM107" s="51"/>
      <c r="BN107" s="51"/>
      <c r="BO107" s="51"/>
      <c r="BP107" s="51"/>
      <c r="BQ107" s="51"/>
      <c r="BR107" s="51"/>
      <c r="BS107" s="51"/>
      <c r="BT107" s="51"/>
      <c r="BU107" s="51"/>
      <c r="BV107" s="16"/>
      <c r="BZ107" s="10">
        <f ca="1">Table1[[#This Row],[Cars Value]]/Table1[[#This Row],[Cars Owned]]</f>
        <v>64378.851827806</v>
      </c>
      <c r="CA107" s="16"/>
      <c r="CB107" s="51"/>
      <c r="CC107" s="10">
        <f ca="1">IF(Table1[[#This Row],[Value of Debts]]&gt;$CD$3,1,0)</f>
        <v>1</v>
      </c>
      <c r="CD107" s="51"/>
      <c r="CE107" s="16"/>
      <c r="CF107" s="51"/>
      <c r="CG107" s="39">
        <f ca="1">Table1[[#This Row],[Mortgage left]]/Table1[[#This Row],[Value of House ]]</f>
        <v>3.5310974223218716E-2</v>
      </c>
      <c r="CH107" s="51">
        <f t="shared" ca="1" si="82"/>
        <v>0</v>
      </c>
      <c r="CI107" s="51"/>
      <c r="CJ107" s="16"/>
      <c r="CL107" s="10">
        <f ca="1">IF(Table1[[#This Row],[Area]]="New Delhi",Table1[[#This Row],[Income]],0)</f>
        <v>0</v>
      </c>
      <c r="CM107" s="51">
        <f ca="1">IF(Table1[[#This Row],[Area]]="Gurgoan",Table1[[#This Row],[Income]],0)</f>
        <v>0</v>
      </c>
      <c r="CN107" s="51">
        <f ca="1">IF(Table1[[#This Row],[Area]]="Noida",Table1[[#This Row],[Income]],0)</f>
        <v>0</v>
      </c>
      <c r="CO107" s="51">
        <f ca="1">IF(Table1[[#This Row],[Area]]="Faridabad",Table1[[#This Row],[Income]],0)</f>
        <v>0</v>
      </c>
      <c r="CP107" s="51">
        <f ca="1">IF(Table1[[#This Row],[Area]]="Pune",Table1[[#This Row],[Income]],0)</f>
        <v>0</v>
      </c>
      <c r="CQ107" s="51">
        <f ca="1">IF(Table1[[#This Row],[Area]]="Mumbai",Table1[[#This Row],[Income]],0)</f>
        <v>0</v>
      </c>
      <c r="CR107" s="51">
        <f ca="1">IF(Table1[[#This Row],[Area]]="Hyderabad",Table1[[#This Row],[Income]],0)</f>
        <v>0</v>
      </c>
      <c r="CS107" s="51">
        <f ca="1">IF(Table1[[#This Row],[Area]]="Chennai",Table1[[#This Row],[Income]],0)</f>
        <v>0</v>
      </c>
      <c r="CT107" s="51">
        <f ca="1">IF(Table1[[#This Row],[Area]]="Goa",Table1[[#This Row],[Income]],0)</f>
        <v>76554</v>
      </c>
      <c r="CU107" s="51">
        <f ca="1">IF(Table1[[#This Row],[Area]]="Kochi",Table1[[#This Row],[Income]],0)</f>
        <v>0</v>
      </c>
      <c r="CV107" s="51">
        <f ca="1">IF(Table1[[#This Row],[Area]]="Kolkata",Table1[[#This Row],[Income]],0)</f>
        <v>0</v>
      </c>
      <c r="CW107" s="51"/>
      <c r="CX107" s="51"/>
      <c r="CY107" s="51"/>
      <c r="CZ107" s="51"/>
      <c r="DA107" s="51"/>
      <c r="DB107" s="51"/>
      <c r="DC107" s="51"/>
      <c r="DD107" s="51"/>
      <c r="DE107" s="51"/>
      <c r="DF107" s="51"/>
      <c r="DG107" s="16"/>
      <c r="DI107" s="10">
        <f ca="1">IF(Table1[[#This Row],[Field of Work]]="Teaching",Table1[[#This Row],[Income]],0)</f>
        <v>0</v>
      </c>
      <c r="DJ107" s="51">
        <f ca="1">IF(Table1[[#This Row],[Field of Work]]="Health",Table1[[#This Row],[Income]],0)</f>
        <v>0</v>
      </c>
      <c r="DK107" s="51">
        <f ca="1">IF(Table1[[#This Row],[Field of Work]]="Agriculture",Table1[[#This Row],[Income]],0)</f>
        <v>76554</v>
      </c>
      <c r="DL107" s="51">
        <f ca="1">IF(Table1[[#This Row],[Field of Work]]="Information Technology",Table1[[#This Row],[Income]],0)</f>
        <v>0</v>
      </c>
      <c r="DM107" s="51">
        <f ca="1">IF(Table1[[#This Row],[Field of Work]]="Construction",Table1[[#This Row],[Income]],0)</f>
        <v>0</v>
      </c>
      <c r="DN107" s="51">
        <f ca="1">IF(Table1[[#This Row],[Field of Work]]="General Work",Table1[[#This Row],[Income]],0)</f>
        <v>0</v>
      </c>
      <c r="DO107" s="51"/>
      <c r="DP107" s="51"/>
      <c r="DQ107" s="51"/>
      <c r="DR107" s="51"/>
      <c r="DS107" s="51"/>
      <c r="DT107" s="16"/>
      <c r="DW107" s="10">
        <f ca="1">IF(Table1[[#This Row],[Value of Debts]]&gt;Table1[[#This Row],[Income]],1,0)</f>
        <v>1</v>
      </c>
      <c r="DX107" s="51"/>
      <c r="DY107" s="16"/>
      <c r="EB107" s="48">
        <f t="shared" ca="1" si="83"/>
        <v>35</v>
      </c>
      <c r="EC107" s="51"/>
      <c r="ED107" s="51"/>
      <c r="EE107" s="16"/>
    </row>
    <row r="108" spans="1:135" ht="18.75">
      <c r="A108" s="1">
        <f t="shared" ca="1" si="69"/>
        <v>2</v>
      </c>
      <c r="B108" s="1" t="str">
        <f t="shared" ca="1" si="70"/>
        <v>Woman</v>
      </c>
      <c r="C108" s="1">
        <f t="shared" ca="1" si="71"/>
        <v>39</v>
      </c>
      <c r="D108" s="1">
        <f t="shared" ca="1" si="72"/>
        <v>6</v>
      </c>
      <c r="E108" s="1" t="str">
        <f t="shared" ca="1" si="73"/>
        <v>Agriculture</v>
      </c>
      <c r="F108" s="1">
        <f t="shared" ca="1" si="74"/>
        <v>1</v>
      </c>
      <c r="G108" s="1" t="str">
        <f t="shared" ca="1" si="75"/>
        <v>High School</v>
      </c>
      <c r="H108" s="1">
        <f t="shared" ca="1" si="76"/>
        <v>2</v>
      </c>
      <c r="I108" s="1">
        <f t="shared" ca="1" si="51"/>
        <v>2</v>
      </c>
      <c r="J108" s="1">
        <f t="shared" ca="1" si="77"/>
        <v>44636</v>
      </c>
      <c r="K108" s="1">
        <f t="shared" ca="1" si="78"/>
        <v>7</v>
      </c>
      <c r="L108" s="1" t="str">
        <f t="shared" ca="1" si="79"/>
        <v>Hyderabad</v>
      </c>
      <c r="M108" s="1">
        <f t="shared" ca="1" si="84"/>
        <v>267816</v>
      </c>
      <c r="N108" s="1">
        <f t="shared" ca="1" si="80"/>
        <v>259212.20132246133</v>
      </c>
      <c r="O108" s="1">
        <f t="shared" ca="1" si="85"/>
        <v>56870.392518983565</v>
      </c>
      <c r="P108" s="1">
        <f t="shared" ca="1" si="81"/>
        <v>49854</v>
      </c>
      <c r="Q108" s="1">
        <f t="shared" ca="1" si="86"/>
        <v>36226.549172924882</v>
      </c>
      <c r="R108" s="1">
        <f t="shared" ca="1" si="87"/>
        <v>51987.567547074308</v>
      </c>
      <c r="S108" s="1">
        <f t="shared" ca="1" si="88"/>
        <v>376673.96006605786</v>
      </c>
      <c r="T108" s="1">
        <f t="shared" ca="1" si="89"/>
        <v>345292.75049538625</v>
      </c>
      <c r="U108" s="1">
        <f t="shared" ca="1" si="90"/>
        <v>31381.209570671606</v>
      </c>
      <c r="W108" s="10">
        <f ca="1">IF(Table1[[#This Row],[Gender]]="Man",1,0)</f>
        <v>0</v>
      </c>
      <c r="X108" s="51">
        <f ca="1">IF(Table1[[#This Row],[Gender]]="Woman",1,0)</f>
        <v>1</v>
      </c>
      <c r="Y108" s="51"/>
      <c r="Z108" s="51"/>
      <c r="AA108" s="51"/>
      <c r="AB108" s="51"/>
      <c r="AC108" s="51"/>
      <c r="AD108" s="51"/>
      <c r="AE108" s="51"/>
      <c r="AF108" s="51"/>
      <c r="AG108" s="51"/>
      <c r="AH108" s="51"/>
      <c r="AI108" s="51"/>
      <c r="AJ108" s="16"/>
      <c r="AN108" s="10">
        <f t="shared" ca="1" si="52"/>
        <v>0</v>
      </c>
      <c r="AO108" s="51">
        <f t="shared" ca="1" si="53"/>
        <v>0</v>
      </c>
      <c r="AP108" s="51">
        <f t="shared" ca="1" si="54"/>
        <v>1</v>
      </c>
      <c r="AQ108" s="51">
        <f t="shared" ca="1" si="55"/>
        <v>0</v>
      </c>
      <c r="AR108" s="51">
        <f t="shared" ca="1" si="56"/>
        <v>0</v>
      </c>
      <c r="AS108" s="51">
        <f t="shared" ca="1" si="57"/>
        <v>0</v>
      </c>
      <c r="AT108" s="51"/>
      <c r="AU108" s="51"/>
      <c r="AV108" s="51"/>
      <c r="AW108" s="51"/>
      <c r="AX108" s="51"/>
      <c r="AY108" s="16"/>
      <c r="AZ108" s="51"/>
      <c r="BA108" s="20">
        <f t="shared" ca="1" si="58"/>
        <v>0</v>
      </c>
      <c r="BB108" s="21">
        <f t="shared" ca="1" si="59"/>
        <v>0</v>
      </c>
      <c r="BC108" s="21">
        <f t="shared" ca="1" si="60"/>
        <v>0</v>
      </c>
      <c r="BD108" s="21">
        <f t="shared" ca="1" si="61"/>
        <v>0</v>
      </c>
      <c r="BE108" s="21">
        <f t="shared" ca="1" si="62"/>
        <v>0</v>
      </c>
      <c r="BF108" s="21">
        <f t="shared" ca="1" si="63"/>
        <v>0</v>
      </c>
      <c r="BG108" s="21">
        <f t="shared" ca="1" si="64"/>
        <v>1</v>
      </c>
      <c r="BH108" s="21">
        <f t="shared" ca="1" si="65"/>
        <v>0</v>
      </c>
      <c r="BI108" s="21">
        <f t="shared" ca="1" si="66"/>
        <v>0</v>
      </c>
      <c r="BJ108" s="21">
        <f t="shared" ca="1" si="67"/>
        <v>0</v>
      </c>
      <c r="BK108" s="21">
        <f t="shared" ca="1" si="68"/>
        <v>0</v>
      </c>
      <c r="BL108" s="51"/>
      <c r="BM108" s="51"/>
      <c r="BN108" s="51"/>
      <c r="BO108" s="51"/>
      <c r="BP108" s="51"/>
      <c r="BQ108" s="51"/>
      <c r="BR108" s="51"/>
      <c r="BS108" s="51"/>
      <c r="BT108" s="51"/>
      <c r="BU108" s="51"/>
      <c r="BV108" s="16"/>
      <c r="BZ108" s="10">
        <f ca="1">Table1[[#This Row],[Cars Value]]/Table1[[#This Row],[Cars Owned]]</f>
        <v>28435.196259491782</v>
      </c>
      <c r="CA108" s="16"/>
      <c r="CB108" s="51"/>
      <c r="CC108" s="10">
        <f ca="1">IF(Table1[[#This Row],[Value of Debts]]&gt;$CD$3,1,0)</f>
        <v>1</v>
      </c>
      <c r="CD108" s="51"/>
      <c r="CE108" s="16"/>
      <c r="CF108" s="51"/>
      <c r="CG108" s="39">
        <f ca="1">Table1[[#This Row],[Mortgage left]]/Table1[[#This Row],[Value of House ]]</f>
        <v>0.96787421708359966</v>
      </c>
      <c r="CH108" s="51">
        <f t="shared" ca="1" si="82"/>
        <v>1</v>
      </c>
      <c r="CI108" s="51"/>
      <c r="CJ108" s="16"/>
      <c r="CL108" s="10">
        <f ca="1">IF(Table1[[#This Row],[Area]]="New Delhi",Table1[[#This Row],[Income]],0)</f>
        <v>0</v>
      </c>
      <c r="CM108" s="51">
        <f ca="1">IF(Table1[[#This Row],[Area]]="Gurgoan",Table1[[#This Row],[Income]],0)</f>
        <v>0</v>
      </c>
      <c r="CN108" s="51">
        <f ca="1">IF(Table1[[#This Row],[Area]]="Noida",Table1[[#This Row],[Income]],0)</f>
        <v>0</v>
      </c>
      <c r="CO108" s="51">
        <f ca="1">IF(Table1[[#This Row],[Area]]="Faridabad",Table1[[#This Row],[Income]],0)</f>
        <v>0</v>
      </c>
      <c r="CP108" s="51">
        <f ca="1">IF(Table1[[#This Row],[Area]]="Pune",Table1[[#This Row],[Income]],0)</f>
        <v>0</v>
      </c>
      <c r="CQ108" s="51">
        <f ca="1">IF(Table1[[#This Row],[Area]]="Mumbai",Table1[[#This Row],[Income]],0)</f>
        <v>0</v>
      </c>
      <c r="CR108" s="51">
        <f ca="1">IF(Table1[[#This Row],[Area]]="Hyderabad",Table1[[#This Row],[Income]],0)</f>
        <v>44636</v>
      </c>
      <c r="CS108" s="51">
        <f ca="1">IF(Table1[[#This Row],[Area]]="Chennai",Table1[[#This Row],[Income]],0)</f>
        <v>0</v>
      </c>
      <c r="CT108" s="51">
        <f ca="1">IF(Table1[[#This Row],[Area]]="Goa",Table1[[#This Row],[Income]],0)</f>
        <v>0</v>
      </c>
      <c r="CU108" s="51">
        <f ca="1">IF(Table1[[#This Row],[Area]]="Kochi",Table1[[#This Row],[Income]],0)</f>
        <v>0</v>
      </c>
      <c r="CV108" s="51">
        <f ca="1">IF(Table1[[#This Row],[Area]]="Kolkata",Table1[[#This Row],[Income]],0)</f>
        <v>0</v>
      </c>
      <c r="CW108" s="51"/>
      <c r="CX108" s="51"/>
      <c r="CY108" s="51"/>
      <c r="CZ108" s="51"/>
      <c r="DA108" s="51"/>
      <c r="DB108" s="51"/>
      <c r="DC108" s="51"/>
      <c r="DD108" s="51"/>
      <c r="DE108" s="51"/>
      <c r="DF108" s="51"/>
      <c r="DG108" s="16"/>
      <c r="DI108" s="10">
        <f ca="1">IF(Table1[[#This Row],[Field of Work]]="Teaching",Table1[[#This Row],[Income]],0)</f>
        <v>0</v>
      </c>
      <c r="DJ108" s="51">
        <f ca="1">IF(Table1[[#This Row],[Field of Work]]="Health",Table1[[#This Row],[Income]],0)</f>
        <v>0</v>
      </c>
      <c r="DK108" s="51">
        <f ca="1">IF(Table1[[#This Row],[Field of Work]]="Agriculture",Table1[[#This Row],[Income]],0)</f>
        <v>44636</v>
      </c>
      <c r="DL108" s="51">
        <f ca="1">IF(Table1[[#This Row],[Field of Work]]="Information Technology",Table1[[#This Row],[Income]],0)</f>
        <v>0</v>
      </c>
      <c r="DM108" s="51">
        <f ca="1">IF(Table1[[#This Row],[Field of Work]]="Construction",Table1[[#This Row],[Income]],0)</f>
        <v>0</v>
      </c>
      <c r="DN108" s="51">
        <f ca="1">IF(Table1[[#This Row],[Field of Work]]="General Work",Table1[[#This Row],[Income]],0)</f>
        <v>0</v>
      </c>
      <c r="DO108" s="51"/>
      <c r="DP108" s="51"/>
      <c r="DQ108" s="51"/>
      <c r="DR108" s="51"/>
      <c r="DS108" s="51"/>
      <c r="DT108" s="16"/>
      <c r="DW108" s="10">
        <f ca="1">IF(Table1[[#This Row],[Value of Debts]]&gt;Table1[[#This Row],[Income]],1,0)</f>
        <v>1</v>
      </c>
      <c r="DX108" s="51"/>
      <c r="DY108" s="16"/>
      <c r="EB108" s="48">
        <f t="shared" ca="1" si="83"/>
        <v>0</v>
      </c>
      <c r="EC108" s="51"/>
      <c r="ED108" s="51"/>
      <c r="EE108" s="16"/>
    </row>
    <row r="109" spans="1:135" ht="18.75">
      <c r="A109" s="1">
        <f t="shared" ca="1" si="69"/>
        <v>1</v>
      </c>
      <c r="B109" s="1" t="str">
        <f t="shared" ca="1" si="70"/>
        <v>Man</v>
      </c>
      <c r="C109" s="1">
        <f t="shared" ca="1" si="71"/>
        <v>42</v>
      </c>
      <c r="D109" s="1">
        <f t="shared" ca="1" si="72"/>
        <v>2</v>
      </c>
      <c r="E109" s="1" t="str">
        <f t="shared" ca="1" si="73"/>
        <v>Construction</v>
      </c>
      <c r="F109" s="1">
        <f t="shared" ca="1" si="74"/>
        <v>4</v>
      </c>
      <c r="G109" s="1" t="str">
        <f t="shared" ca="1" si="75"/>
        <v>Technical</v>
      </c>
      <c r="H109" s="1">
        <f t="shared" ca="1" si="76"/>
        <v>3</v>
      </c>
      <c r="I109" s="1">
        <f t="shared" ca="1" si="51"/>
        <v>2</v>
      </c>
      <c r="J109" s="1">
        <f t="shared" ca="1" si="77"/>
        <v>48091</v>
      </c>
      <c r="K109" s="1">
        <f t="shared" ca="1" si="78"/>
        <v>2</v>
      </c>
      <c r="L109" s="1" t="str">
        <f t="shared" ca="1" si="79"/>
        <v>Gurgoan</v>
      </c>
      <c r="M109" s="1">
        <f t="shared" ca="1" si="84"/>
        <v>192364</v>
      </c>
      <c r="N109" s="1">
        <f t="shared" ca="1" si="80"/>
        <v>32410.960447975616</v>
      </c>
      <c r="O109" s="1">
        <f t="shared" ca="1" si="85"/>
        <v>82294.019722412559</v>
      </c>
      <c r="P109" s="1">
        <f t="shared" ca="1" si="81"/>
        <v>44441</v>
      </c>
      <c r="Q109" s="1">
        <f t="shared" ca="1" si="86"/>
        <v>75623.929039464914</v>
      </c>
      <c r="R109" s="1">
        <f t="shared" ca="1" si="87"/>
        <v>70653.857398655498</v>
      </c>
      <c r="S109" s="1">
        <f t="shared" ca="1" si="88"/>
        <v>345311.87712106807</v>
      </c>
      <c r="T109" s="1">
        <f t="shared" ca="1" si="89"/>
        <v>152475.88948744052</v>
      </c>
      <c r="U109" s="1">
        <f t="shared" ca="1" si="90"/>
        <v>192835.98763362755</v>
      </c>
      <c r="W109" s="10">
        <f ca="1">IF(Table1[[#This Row],[Gender]]="Man",1,0)</f>
        <v>1</v>
      </c>
      <c r="X109" s="51">
        <f ca="1">IF(Table1[[#This Row],[Gender]]="Woman",1,0)</f>
        <v>0</v>
      </c>
      <c r="Y109" s="51"/>
      <c r="Z109" s="51"/>
      <c r="AA109" s="51"/>
      <c r="AB109" s="51"/>
      <c r="AC109" s="51"/>
      <c r="AD109" s="51"/>
      <c r="AE109" s="51"/>
      <c r="AF109" s="51"/>
      <c r="AG109" s="51"/>
      <c r="AH109" s="51"/>
      <c r="AI109" s="51"/>
      <c r="AJ109" s="16"/>
      <c r="AN109" s="10">
        <f t="shared" ca="1" si="52"/>
        <v>0</v>
      </c>
      <c r="AO109" s="51">
        <f t="shared" ca="1" si="53"/>
        <v>0</v>
      </c>
      <c r="AP109" s="51">
        <f t="shared" ca="1" si="54"/>
        <v>0</v>
      </c>
      <c r="AQ109" s="51">
        <f t="shared" ca="1" si="55"/>
        <v>0</v>
      </c>
      <c r="AR109" s="51">
        <f t="shared" ca="1" si="56"/>
        <v>1</v>
      </c>
      <c r="AS109" s="51">
        <f t="shared" ca="1" si="57"/>
        <v>0</v>
      </c>
      <c r="AT109" s="51"/>
      <c r="AU109" s="51"/>
      <c r="AV109" s="51"/>
      <c r="AW109" s="51"/>
      <c r="AX109" s="51"/>
      <c r="AY109" s="16"/>
      <c r="AZ109" s="51"/>
      <c r="BA109" s="20">
        <f t="shared" ca="1" si="58"/>
        <v>0</v>
      </c>
      <c r="BB109" s="21">
        <f t="shared" ca="1" si="59"/>
        <v>1</v>
      </c>
      <c r="BC109" s="21">
        <f t="shared" ca="1" si="60"/>
        <v>0</v>
      </c>
      <c r="BD109" s="21">
        <f t="shared" ca="1" si="61"/>
        <v>0</v>
      </c>
      <c r="BE109" s="21">
        <f t="shared" ca="1" si="62"/>
        <v>0</v>
      </c>
      <c r="BF109" s="21">
        <f t="shared" ca="1" si="63"/>
        <v>0</v>
      </c>
      <c r="BG109" s="21">
        <f t="shared" ca="1" si="64"/>
        <v>0</v>
      </c>
      <c r="BH109" s="21">
        <f t="shared" ca="1" si="65"/>
        <v>0</v>
      </c>
      <c r="BI109" s="21">
        <f t="shared" ca="1" si="66"/>
        <v>0</v>
      </c>
      <c r="BJ109" s="21">
        <f t="shared" ca="1" si="67"/>
        <v>0</v>
      </c>
      <c r="BK109" s="21">
        <f t="shared" ca="1" si="68"/>
        <v>0</v>
      </c>
      <c r="BL109" s="51"/>
      <c r="BM109" s="51"/>
      <c r="BN109" s="51"/>
      <c r="BO109" s="51"/>
      <c r="BP109" s="51"/>
      <c r="BQ109" s="51"/>
      <c r="BR109" s="51"/>
      <c r="BS109" s="51"/>
      <c r="BT109" s="51"/>
      <c r="BU109" s="51"/>
      <c r="BV109" s="16"/>
      <c r="BZ109" s="10">
        <f ca="1">Table1[[#This Row],[Cars Value]]/Table1[[#This Row],[Cars Owned]]</f>
        <v>41147.009861206279</v>
      </c>
      <c r="CA109" s="16"/>
      <c r="CB109" s="51"/>
      <c r="CC109" s="10">
        <f ca="1">IF(Table1[[#This Row],[Value of Debts]]&gt;$CD$3,1,0)</f>
        <v>1</v>
      </c>
      <c r="CD109" s="51"/>
      <c r="CE109" s="16"/>
      <c r="CF109" s="51"/>
      <c r="CG109" s="39">
        <f ca="1">Table1[[#This Row],[Mortgage left]]/Table1[[#This Row],[Value of House ]]</f>
        <v>0.16848766114229075</v>
      </c>
      <c r="CH109" s="51">
        <f t="shared" ca="1" si="82"/>
        <v>0</v>
      </c>
      <c r="CI109" s="51"/>
      <c r="CJ109" s="16"/>
      <c r="CL109" s="10">
        <f ca="1">IF(Table1[[#This Row],[Area]]="New Delhi",Table1[[#This Row],[Income]],0)</f>
        <v>0</v>
      </c>
      <c r="CM109" s="51">
        <f ca="1">IF(Table1[[#This Row],[Area]]="Gurgoan",Table1[[#This Row],[Income]],0)</f>
        <v>48091</v>
      </c>
      <c r="CN109" s="51">
        <f ca="1">IF(Table1[[#This Row],[Area]]="Noida",Table1[[#This Row],[Income]],0)</f>
        <v>0</v>
      </c>
      <c r="CO109" s="51">
        <f ca="1">IF(Table1[[#This Row],[Area]]="Faridabad",Table1[[#This Row],[Income]],0)</f>
        <v>0</v>
      </c>
      <c r="CP109" s="51">
        <f ca="1">IF(Table1[[#This Row],[Area]]="Pune",Table1[[#This Row],[Income]],0)</f>
        <v>0</v>
      </c>
      <c r="CQ109" s="51">
        <f ca="1">IF(Table1[[#This Row],[Area]]="Mumbai",Table1[[#This Row],[Income]],0)</f>
        <v>0</v>
      </c>
      <c r="CR109" s="51">
        <f ca="1">IF(Table1[[#This Row],[Area]]="Hyderabad",Table1[[#This Row],[Income]],0)</f>
        <v>0</v>
      </c>
      <c r="CS109" s="51">
        <f ca="1">IF(Table1[[#This Row],[Area]]="Chennai",Table1[[#This Row],[Income]],0)</f>
        <v>0</v>
      </c>
      <c r="CT109" s="51">
        <f ca="1">IF(Table1[[#This Row],[Area]]="Goa",Table1[[#This Row],[Income]],0)</f>
        <v>0</v>
      </c>
      <c r="CU109" s="51">
        <f ca="1">IF(Table1[[#This Row],[Area]]="Kochi",Table1[[#This Row],[Income]],0)</f>
        <v>0</v>
      </c>
      <c r="CV109" s="51">
        <f ca="1">IF(Table1[[#This Row],[Area]]="Kolkata",Table1[[#This Row],[Income]],0)</f>
        <v>0</v>
      </c>
      <c r="CW109" s="51"/>
      <c r="CX109" s="51"/>
      <c r="CY109" s="51"/>
      <c r="CZ109" s="51"/>
      <c r="DA109" s="51"/>
      <c r="DB109" s="51"/>
      <c r="DC109" s="51"/>
      <c r="DD109" s="51"/>
      <c r="DE109" s="51"/>
      <c r="DF109" s="51"/>
      <c r="DG109" s="16"/>
      <c r="DI109" s="10">
        <f ca="1">IF(Table1[[#This Row],[Field of Work]]="Teaching",Table1[[#This Row],[Income]],0)</f>
        <v>0</v>
      </c>
      <c r="DJ109" s="51">
        <f ca="1">IF(Table1[[#This Row],[Field of Work]]="Health",Table1[[#This Row],[Income]],0)</f>
        <v>0</v>
      </c>
      <c r="DK109" s="51">
        <f ca="1">IF(Table1[[#This Row],[Field of Work]]="Agriculture",Table1[[#This Row],[Income]],0)</f>
        <v>0</v>
      </c>
      <c r="DL109" s="51">
        <f ca="1">IF(Table1[[#This Row],[Field of Work]]="Information Technology",Table1[[#This Row],[Income]],0)</f>
        <v>0</v>
      </c>
      <c r="DM109" s="51">
        <f ca="1">IF(Table1[[#This Row],[Field of Work]]="Construction",Table1[[#This Row],[Income]],0)</f>
        <v>48091</v>
      </c>
      <c r="DN109" s="51">
        <f ca="1">IF(Table1[[#This Row],[Field of Work]]="General Work",Table1[[#This Row],[Income]],0)</f>
        <v>0</v>
      </c>
      <c r="DO109" s="51"/>
      <c r="DP109" s="51"/>
      <c r="DQ109" s="51"/>
      <c r="DR109" s="51"/>
      <c r="DS109" s="51"/>
      <c r="DT109" s="16"/>
      <c r="DW109" s="10">
        <f ca="1">IF(Table1[[#This Row],[Value of Debts]]&gt;Table1[[#This Row],[Income]],1,0)</f>
        <v>1</v>
      </c>
      <c r="DX109" s="51"/>
      <c r="DY109" s="16"/>
      <c r="EB109" s="48">
        <f t="shared" ca="1" si="83"/>
        <v>42</v>
      </c>
      <c r="EC109" s="51"/>
      <c r="ED109" s="51"/>
      <c r="EE109" s="16"/>
    </row>
    <row r="110" spans="1:135" ht="18.75">
      <c r="A110" s="1">
        <f t="shared" ca="1" si="69"/>
        <v>1</v>
      </c>
      <c r="B110" s="1" t="str">
        <f t="shared" ca="1" si="70"/>
        <v>Man</v>
      </c>
      <c r="C110" s="1">
        <f t="shared" ca="1" si="71"/>
        <v>44</v>
      </c>
      <c r="D110" s="1">
        <f t="shared" ca="1" si="72"/>
        <v>5</v>
      </c>
      <c r="E110" s="1" t="str">
        <f t="shared" ca="1" si="73"/>
        <v>General Work</v>
      </c>
      <c r="F110" s="1">
        <f t="shared" ca="1" si="74"/>
        <v>4</v>
      </c>
      <c r="G110" s="1" t="str">
        <f t="shared" ca="1" si="75"/>
        <v>Technical</v>
      </c>
      <c r="H110" s="1">
        <f t="shared" ca="1" si="76"/>
        <v>0</v>
      </c>
      <c r="I110" s="1">
        <f t="shared" ca="1" si="51"/>
        <v>2</v>
      </c>
      <c r="J110" s="1">
        <f t="shared" ca="1" si="77"/>
        <v>70771</v>
      </c>
      <c r="K110" s="1">
        <f t="shared" ca="1" si="78"/>
        <v>1</v>
      </c>
      <c r="L110" s="1" t="str">
        <f t="shared" ca="1" si="79"/>
        <v>New Delhi</v>
      </c>
      <c r="M110" s="1">
        <f t="shared" ca="1" si="84"/>
        <v>283084</v>
      </c>
      <c r="N110" s="1">
        <f t="shared" ca="1" si="80"/>
        <v>107995.65939321378</v>
      </c>
      <c r="O110" s="1">
        <f t="shared" ca="1" si="85"/>
        <v>75326.955501839111</v>
      </c>
      <c r="P110" s="1">
        <f t="shared" ca="1" si="81"/>
        <v>16325</v>
      </c>
      <c r="Q110" s="1">
        <f t="shared" ca="1" si="86"/>
        <v>8057.7023116404798</v>
      </c>
      <c r="R110" s="1">
        <f t="shared" ca="1" si="87"/>
        <v>12999.447981236874</v>
      </c>
      <c r="S110" s="1">
        <f t="shared" ca="1" si="88"/>
        <v>371410.40348307596</v>
      </c>
      <c r="T110" s="1">
        <f t="shared" ca="1" si="89"/>
        <v>132378.36170485427</v>
      </c>
      <c r="U110" s="1">
        <f t="shared" ca="1" si="90"/>
        <v>239032.0417782217</v>
      </c>
      <c r="W110" s="10">
        <f ca="1">IF(Table1[[#This Row],[Gender]]="Man",1,0)</f>
        <v>1</v>
      </c>
      <c r="X110" s="51">
        <f ca="1">IF(Table1[[#This Row],[Gender]]="Woman",1,0)</f>
        <v>0</v>
      </c>
      <c r="Y110" s="51"/>
      <c r="Z110" s="51"/>
      <c r="AA110" s="51"/>
      <c r="AB110" s="51"/>
      <c r="AC110" s="51"/>
      <c r="AD110" s="51"/>
      <c r="AE110" s="51"/>
      <c r="AF110" s="51"/>
      <c r="AG110" s="51"/>
      <c r="AH110" s="51"/>
      <c r="AI110" s="51"/>
      <c r="AJ110" s="16"/>
      <c r="AN110" s="10">
        <f t="shared" ca="1" si="52"/>
        <v>0</v>
      </c>
      <c r="AO110" s="51">
        <f t="shared" ca="1" si="53"/>
        <v>0</v>
      </c>
      <c r="AP110" s="51">
        <f t="shared" ca="1" si="54"/>
        <v>0</v>
      </c>
      <c r="AQ110" s="51">
        <f t="shared" ca="1" si="55"/>
        <v>0</v>
      </c>
      <c r="AR110" s="51">
        <f t="shared" ca="1" si="56"/>
        <v>0</v>
      </c>
      <c r="AS110" s="51">
        <f t="shared" ca="1" si="57"/>
        <v>1</v>
      </c>
      <c r="AT110" s="51"/>
      <c r="AU110" s="51"/>
      <c r="AV110" s="51"/>
      <c r="AW110" s="51"/>
      <c r="AX110" s="51"/>
      <c r="AY110" s="16"/>
      <c r="AZ110" s="51"/>
      <c r="BA110" s="20">
        <f t="shared" ca="1" si="58"/>
        <v>1</v>
      </c>
      <c r="BB110" s="21">
        <f t="shared" ca="1" si="59"/>
        <v>0</v>
      </c>
      <c r="BC110" s="21">
        <f t="shared" ca="1" si="60"/>
        <v>0</v>
      </c>
      <c r="BD110" s="21">
        <f t="shared" ca="1" si="61"/>
        <v>0</v>
      </c>
      <c r="BE110" s="21">
        <f t="shared" ca="1" si="62"/>
        <v>0</v>
      </c>
      <c r="BF110" s="21">
        <f t="shared" ca="1" si="63"/>
        <v>0</v>
      </c>
      <c r="BG110" s="21">
        <f t="shared" ca="1" si="64"/>
        <v>0</v>
      </c>
      <c r="BH110" s="21">
        <f t="shared" ca="1" si="65"/>
        <v>0</v>
      </c>
      <c r="BI110" s="21">
        <f t="shared" ca="1" si="66"/>
        <v>0</v>
      </c>
      <c r="BJ110" s="21">
        <f t="shared" ca="1" si="67"/>
        <v>0</v>
      </c>
      <c r="BK110" s="21">
        <f t="shared" ca="1" si="68"/>
        <v>0</v>
      </c>
      <c r="BL110" s="51"/>
      <c r="BM110" s="51"/>
      <c r="BN110" s="51"/>
      <c r="BO110" s="51"/>
      <c r="BP110" s="51"/>
      <c r="BQ110" s="51"/>
      <c r="BR110" s="51"/>
      <c r="BS110" s="51"/>
      <c r="BT110" s="51"/>
      <c r="BU110" s="51"/>
      <c r="BV110" s="16"/>
      <c r="BZ110" s="10">
        <f ca="1">Table1[[#This Row],[Cars Value]]/Table1[[#This Row],[Cars Owned]]</f>
        <v>37663.477750919556</v>
      </c>
      <c r="CA110" s="16"/>
      <c r="CB110" s="51"/>
      <c r="CC110" s="10">
        <f ca="1">IF(Table1[[#This Row],[Value of Debts]]&gt;$CD$3,1,0)</f>
        <v>1</v>
      </c>
      <c r="CD110" s="51"/>
      <c r="CE110" s="16"/>
      <c r="CF110" s="51"/>
      <c r="CG110" s="39">
        <f ca="1">Table1[[#This Row],[Mortgage left]]/Table1[[#This Row],[Value of House ]]</f>
        <v>0.38149686804345628</v>
      </c>
      <c r="CH110" s="51">
        <f t="shared" ca="1" si="82"/>
        <v>1</v>
      </c>
      <c r="CI110" s="51"/>
      <c r="CJ110" s="16"/>
      <c r="CL110" s="10">
        <f ca="1">IF(Table1[[#This Row],[Area]]="New Delhi",Table1[[#This Row],[Income]],0)</f>
        <v>70771</v>
      </c>
      <c r="CM110" s="51">
        <f ca="1">IF(Table1[[#This Row],[Area]]="Gurgoan",Table1[[#This Row],[Income]],0)</f>
        <v>0</v>
      </c>
      <c r="CN110" s="51">
        <f ca="1">IF(Table1[[#This Row],[Area]]="Noida",Table1[[#This Row],[Income]],0)</f>
        <v>0</v>
      </c>
      <c r="CO110" s="51">
        <f ca="1">IF(Table1[[#This Row],[Area]]="Faridabad",Table1[[#This Row],[Income]],0)</f>
        <v>0</v>
      </c>
      <c r="CP110" s="51">
        <f ca="1">IF(Table1[[#This Row],[Area]]="Pune",Table1[[#This Row],[Income]],0)</f>
        <v>0</v>
      </c>
      <c r="CQ110" s="51">
        <f ca="1">IF(Table1[[#This Row],[Area]]="Mumbai",Table1[[#This Row],[Income]],0)</f>
        <v>0</v>
      </c>
      <c r="CR110" s="51">
        <f ca="1">IF(Table1[[#This Row],[Area]]="Hyderabad",Table1[[#This Row],[Income]],0)</f>
        <v>0</v>
      </c>
      <c r="CS110" s="51">
        <f ca="1">IF(Table1[[#This Row],[Area]]="Chennai",Table1[[#This Row],[Income]],0)</f>
        <v>0</v>
      </c>
      <c r="CT110" s="51">
        <f ca="1">IF(Table1[[#This Row],[Area]]="Goa",Table1[[#This Row],[Income]],0)</f>
        <v>0</v>
      </c>
      <c r="CU110" s="51">
        <f ca="1">IF(Table1[[#This Row],[Area]]="Kochi",Table1[[#This Row],[Income]],0)</f>
        <v>0</v>
      </c>
      <c r="CV110" s="51">
        <f ca="1">IF(Table1[[#This Row],[Area]]="Kolkata",Table1[[#This Row],[Income]],0)</f>
        <v>0</v>
      </c>
      <c r="CW110" s="51"/>
      <c r="CX110" s="51"/>
      <c r="CY110" s="51"/>
      <c r="CZ110" s="51"/>
      <c r="DA110" s="51"/>
      <c r="DB110" s="51"/>
      <c r="DC110" s="51"/>
      <c r="DD110" s="51"/>
      <c r="DE110" s="51"/>
      <c r="DF110" s="51"/>
      <c r="DG110" s="16"/>
      <c r="DI110" s="10">
        <f ca="1">IF(Table1[[#This Row],[Field of Work]]="Teaching",Table1[[#This Row],[Income]],0)</f>
        <v>0</v>
      </c>
      <c r="DJ110" s="51">
        <f ca="1">IF(Table1[[#This Row],[Field of Work]]="Health",Table1[[#This Row],[Income]],0)</f>
        <v>0</v>
      </c>
      <c r="DK110" s="51">
        <f ca="1">IF(Table1[[#This Row],[Field of Work]]="Agriculture",Table1[[#This Row],[Income]],0)</f>
        <v>0</v>
      </c>
      <c r="DL110" s="51">
        <f ca="1">IF(Table1[[#This Row],[Field of Work]]="Information Technology",Table1[[#This Row],[Income]],0)</f>
        <v>0</v>
      </c>
      <c r="DM110" s="51">
        <f ca="1">IF(Table1[[#This Row],[Field of Work]]="Construction",Table1[[#This Row],[Income]],0)</f>
        <v>0</v>
      </c>
      <c r="DN110" s="51">
        <f ca="1">IF(Table1[[#This Row],[Field of Work]]="General Work",Table1[[#This Row],[Income]],0)</f>
        <v>70771</v>
      </c>
      <c r="DO110" s="51"/>
      <c r="DP110" s="51"/>
      <c r="DQ110" s="51"/>
      <c r="DR110" s="51"/>
      <c r="DS110" s="51"/>
      <c r="DT110" s="16"/>
      <c r="DW110" s="10">
        <f ca="1">IF(Table1[[#This Row],[Value of Debts]]&gt;Table1[[#This Row],[Income]],1,0)</f>
        <v>1</v>
      </c>
      <c r="DX110" s="51"/>
      <c r="DY110" s="16"/>
      <c r="EB110" s="48">
        <f t="shared" ca="1" si="83"/>
        <v>44</v>
      </c>
      <c r="EC110" s="51"/>
      <c r="ED110" s="51"/>
      <c r="EE110" s="16"/>
    </row>
    <row r="111" spans="1:135" ht="18.75">
      <c r="A111" s="1">
        <f t="shared" ca="1" si="69"/>
        <v>2</v>
      </c>
      <c r="B111" s="1" t="str">
        <f t="shared" ca="1" si="70"/>
        <v>Woman</v>
      </c>
      <c r="C111" s="1">
        <f t="shared" ca="1" si="71"/>
        <v>28</v>
      </c>
      <c r="D111" s="1">
        <f t="shared" ca="1" si="72"/>
        <v>4</v>
      </c>
      <c r="E111" s="1" t="str">
        <f t="shared" ca="1" si="73"/>
        <v>Information Technology</v>
      </c>
      <c r="F111" s="1">
        <f t="shared" ca="1" si="74"/>
        <v>1</v>
      </c>
      <c r="G111" s="1" t="str">
        <f t="shared" ca="1" si="75"/>
        <v>High School</v>
      </c>
      <c r="H111" s="1">
        <f t="shared" ca="1" si="76"/>
        <v>2</v>
      </c>
      <c r="I111" s="1">
        <f t="shared" ca="1" si="51"/>
        <v>3</v>
      </c>
      <c r="J111" s="1">
        <f t="shared" ca="1" si="77"/>
        <v>35583</v>
      </c>
      <c r="K111" s="1">
        <f t="shared" ca="1" si="78"/>
        <v>3</v>
      </c>
      <c r="L111" s="1" t="str">
        <f t="shared" ca="1" si="79"/>
        <v>Faridabad</v>
      </c>
      <c r="M111" s="1">
        <f t="shared" ca="1" si="84"/>
        <v>106749</v>
      </c>
      <c r="N111" s="1">
        <f t="shared" ca="1" si="80"/>
        <v>20178.751450541309</v>
      </c>
      <c r="O111" s="1">
        <f t="shared" ca="1" si="85"/>
        <v>52331.653072028144</v>
      </c>
      <c r="P111" s="1">
        <f t="shared" ca="1" si="81"/>
        <v>23970</v>
      </c>
      <c r="Q111" s="1">
        <f t="shared" ca="1" si="86"/>
        <v>67699.320739075978</v>
      </c>
      <c r="R111" s="1">
        <f t="shared" ca="1" si="87"/>
        <v>4577.2533441970909</v>
      </c>
      <c r="S111" s="1">
        <f t="shared" ca="1" si="88"/>
        <v>163657.90641622522</v>
      </c>
      <c r="T111" s="1">
        <f t="shared" ca="1" si="89"/>
        <v>111848.07218961729</v>
      </c>
      <c r="U111" s="1">
        <f t="shared" ca="1" si="90"/>
        <v>51809.834226607927</v>
      </c>
      <c r="W111" s="10">
        <f ca="1">IF(Table1[[#This Row],[Gender]]="Man",1,0)</f>
        <v>0</v>
      </c>
      <c r="X111" s="51">
        <f ca="1">IF(Table1[[#This Row],[Gender]]="Woman",1,0)</f>
        <v>1</v>
      </c>
      <c r="Y111" s="51"/>
      <c r="Z111" s="51"/>
      <c r="AA111" s="51"/>
      <c r="AB111" s="51"/>
      <c r="AC111" s="51"/>
      <c r="AD111" s="51"/>
      <c r="AE111" s="51"/>
      <c r="AF111" s="51"/>
      <c r="AG111" s="51"/>
      <c r="AH111" s="51"/>
      <c r="AI111" s="51"/>
      <c r="AJ111" s="16"/>
      <c r="AN111" s="10">
        <f t="shared" ca="1" si="52"/>
        <v>0</v>
      </c>
      <c r="AO111" s="51">
        <f t="shared" ca="1" si="53"/>
        <v>0</v>
      </c>
      <c r="AP111" s="51">
        <f t="shared" ca="1" si="54"/>
        <v>0</v>
      </c>
      <c r="AQ111" s="51">
        <f t="shared" ca="1" si="55"/>
        <v>1</v>
      </c>
      <c r="AR111" s="51">
        <f t="shared" ca="1" si="56"/>
        <v>0</v>
      </c>
      <c r="AS111" s="51">
        <f t="shared" ca="1" si="57"/>
        <v>0</v>
      </c>
      <c r="AT111" s="51"/>
      <c r="AU111" s="51"/>
      <c r="AV111" s="51"/>
      <c r="AW111" s="51"/>
      <c r="AX111" s="51"/>
      <c r="AY111" s="16"/>
      <c r="AZ111" s="51"/>
      <c r="BA111" s="20">
        <f t="shared" ca="1" si="58"/>
        <v>0</v>
      </c>
      <c r="BB111" s="21">
        <f t="shared" ca="1" si="59"/>
        <v>0</v>
      </c>
      <c r="BC111" s="21">
        <f t="shared" ca="1" si="60"/>
        <v>0</v>
      </c>
      <c r="BD111" s="21">
        <f t="shared" ca="1" si="61"/>
        <v>1</v>
      </c>
      <c r="BE111" s="21">
        <f t="shared" ca="1" si="62"/>
        <v>0</v>
      </c>
      <c r="BF111" s="21">
        <f t="shared" ca="1" si="63"/>
        <v>0</v>
      </c>
      <c r="BG111" s="21">
        <f t="shared" ca="1" si="64"/>
        <v>0</v>
      </c>
      <c r="BH111" s="21">
        <f t="shared" ca="1" si="65"/>
        <v>0</v>
      </c>
      <c r="BI111" s="21">
        <f t="shared" ca="1" si="66"/>
        <v>0</v>
      </c>
      <c r="BJ111" s="21">
        <f t="shared" ca="1" si="67"/>
        <v>0</v>
      </c>
      <c r="BK111" s="21">
        <f t="shared" ca="1" si="68"/>
        <v>0</v>
      </c>
      <c r="BL111" s="51"/>
      <c r="BM111" s="51"/>
      <c r="BN111" s="51"/>
      <c r="BO111" s="51"/>
      <c r="BP111" s="51"/>
      <c r="BQ111" s="51"/>
      <c r="BR111" s="51"/>
      <c r="BS111" s="51"/>
      <c r="BT111" s="51"/>
      <c r="BU111" s="51"/>
      <c r="BV111" s="16"/>
      <c r="BZ111" s="10">
        <f ca="1">Table1[[#This Row],[Cars Value]]/Table1[[#This Row],[Cars Owned]]</f>
        <v>17443.884357342715</v>
      </c>
      <c r="CA111" s="16"/>
      <c r="CB111" s="51"/>
      <c r="CC111" s="10">
        <f ca="1">IF(Table1[[#This Row],[Value of Debts]]&gt;$CD$3,1,0)</f>
        <v>1</v>
      </c>
      <c r="CD111" s="51"/>
      <c r="CE111" s="16"/>
      <c r="CF111" s="51"/>
      <c r="CG111" s="39">
        <f ca="1">Table1[[#This Row],[Mortgage left]]/Table1[[#This Row],[Value of House ]]</f>
        <v>0.18902988740448443</v>
      </c>
      <c r="CH111" s="51">
        <f t="shared" ca="1" si="82"/>
        <v>0</v>
      </c>
      <c r="CI111" s="51"/>
      <c r="CJ111" s="16"/>
      <c r="CL111" s="10">
        <f ca="1">IF(Table1[[#This Row],[Area]]="New Delhi",Table1[[#This Row],[Income]],0)</f>
        <v>0</v>
      </c>
      <c r="CM111" s="51">
        <f ca="1">IF(Table1[[#This Row],[Area]]="Gurgoan",Table1[[#This Row],[Income]],0)</f>
        <v>0</v>
      </c>
      <c r="CN111" s="51">
        <f ca="1">IF(Table1[[#This Row],[Area]]="Noida",Table1[[#This Row],[Income]],0)</f>
        <v>0</v>
      </c>
      <c r="CO111" s="51">
        <f ca="1">IF(Table1[[#This Row],[Area]]="Faridabad",Table1[[#This Row],[Income]],0)</f>
        <v>35583</v>
      </c>
      <c r="CP111" s="51">
        <f ca="1">IF(Table1[[#This Row],[Area]]="Pune",Table1[[#This Row],[Income]],0)</f>
        <v>0</v>
      </c>
      <c r="CQ111" s="51">
        <f ca="1">IF(Table1[[#This Row],[Area]]="Mumbai",Table1[[#This Row],[Income]],0)</f>
        <v>0</v>
      </c>
      <c r="CR111" s="51">
        <f ca="1">IF(Table1[[#This Row],[Area]]="Hyderabad",Table1[[#This Row],[Income]],0)</f>
        <v>0</v>
      </c>
      <c r="CS111" s="51">
        <f ca="1">IF(Table1[[#This Row],[Area]]="Chennai",Table1[[#This Row],[Income]],0)</f>
        <v>0</v>
      </c>
      <c r="CT111" s="51">
        <f ca="1">IF(Table1[[#This Row],[Area]]="Goa",Table1[[#This Row],[Income]],0)</f>
        <v>0</v>
      </c>
      <c r="CU111" s="51">
        <f ca="1">IF(Table1[[#This Row],[Area]]="Kochi",Table1[[#This Row],[Income]],0)</f>
        <v>0</v>
      </c>
      <c r="CV111" s="51">
        <f ca="1">IF(Table1[[#This Row],[Area]]="Kolkata",Table1[[#This Row],[Income]],0)</f>
        <v>0</v>
      </c>
      <c r="CW111" s="51"/>
      <c r="CX111" s="51"/>
      <c r="CY111" s="51"/>
      <c r="CZ111" s="51"/>
      <c r="DA111" s="51"/>
      <c r="DB111" s="51"/>
      <c r="DC111" s="51"/>
      <c r="DD111" s="51"/>
      <c r="DE111" s="51"/>
      <c r="DF111" s="51"/>
      <c r="DG111" s="16"/>
      <c r="DI111" s="10">
        <f ca="1">IF(Table1[[#This Row],[Field of Work]]="Teaching",Table1[[#This Row],[Income]],0)</f>
        <v>0</v>
      </c>
      <c r="DJ111" s="51">
        <f ca="1">IF(Table1[[#This Row],[Field of Work]]="Health",Table1[[#This Row],[Income]],0)</f>
        <v>0</v>
      </c>
      <c r="DK111" s="51">
        <f ca="1">IF(Table1[[#This Row],[Field of Work]]="Agriculture",Table1[[#This Row],[Income]],0)</f>
        <v>0</v>
      </c>
      <c r="DL111" s="51">
        <f ca="1">IF(Table1[[#This Row],[Field of Work]]="Information Technology",Table1[[#This Row],[Income]],0)</f>
        <v>35583</v>
      </c>
      <c r="DM111" s="51">
        <f ca="1">IF(Table1[[#This Row],[Field of Work]]="Construction",Table1[[#This Row],[Income]],0)</f>
        <v>0</v>
      </c>
      <c r="DN111" s="51">
        <f ca="1">IF(Table1[[#This Row],[Field of Work]]="General Work",Table1[[#This Row],[Income]],0)</f>
        <v>0</v>
      </c>
      <c r="DO111" s="51"/>
      <c r="DP111" s="51"/>
      <c r="DQ111" s="51"/>
      <c r="DR111" s="51"/>
      <c r="DS111" s="51"/>
      <c r="DT111" s="16"/>
      <c r="DW111" s="10">
        <f ca="1">IF(Table1[[#This Row],[Value of Debts]]&gt;Table1[[#This Row],[Income]],1,0)</f>
        <v>1</v>
      </c>
      <c r="DX111" s="51"/>
      <c r="DY111" s="16"/>
      <c r="EB111" s="48">
        <f t="shared" ca="1" si="83"/>
        <v>0</v>
      </c>
      <c r="EC111" s="51"/>
      <c r="ED111" s="51"/>
      <c r="EE111" s="16"/>
    </row>
    <row r="112" spans="1:135" ht="18.75">
      <c r="A112" s="1">
        <f t="shared" ca="1" si="69"/>
        <v>1</v>
      </c>
      <c r="B112" s="1" t="str">
        <f t="shared" ca="1" si="70"/>
        <v>Man</v>
      </c>
      <c r="C112" s="1">
        <f t="shared" ca="1" si="71"/>
        <v>36</v>
      </c>
      <c r="D112" s="1">
        <f t="shared" ca="1" si="72"/>
        <v>2</v>
      </c>
      <c r="E112" s="1" t="str">
        <f t="shared" ca="1" si="73"/>
        <v>Construction</v>
      </c>
      <c r="F112" s="1">
        <f t="shared" ca="1" si="74"/>
        <v>4</v>
      </c>
      <c r="G112" s="1" t="str">
        <f t="shared" ca="1" si="75"/>
        <v>Technical</v>
      </c>
      <c r="H112" s="1">
        <f t="shared" ca="1" si="76"/>
        <v>0</v>
      </c>
      <c r="I112" s="1">
        <f t="shared" ca="1" si="51"/>
        <v>2</v>
      </c>
      <c r="J112" s="1">
        <f t="shared" ca="1" si="77"/>
        <v>37341</v>
      </c>
      <c r="K112" s="1">
        <f t="shared" ca="1" si="78"/>
        <v>7</v>
      </c>
      <c r="L112" s="1" t="str">
        <f t="shared" ca="1" si="79"/>
        <v>Hyderabad</v>
      </c>
      <c r="M112" s="1">
        <f t="shared" ca="1" si="84"/>
        <v>112023</v>
      </c>
      <c r="N112" s="1">
        <f t="shared" ca="1" si="80"/>
        <v>46485.996789535762</v>
      </c>
      <c r="O112" s="1">
        <f t="shared" ca="1" si="85"/>
        <v>9195.0339081453803</v>
      </c>
      <c r="P112" s="1">
        <f t="shared" ca="1" si="81"/>
        <v>608</v>
      </c>
      <c r="Q112" s="1">
        <f t="shared" ca="1" si="86"/>
        <v>5498.492245424025</v>
      </c>
      <c r="R112" s="1">
        <f t="shared" ca="1" si="87"/>
        <v>6481.6988161415784</v>
      </c>
      <c r="S112" s="1">
        <f t="shared" ca="1" si="88"/>
        <v>127699.73272428697</v>
      </c>
      <c r="T112" s="1">
        <f t="shared" ca="1" si="89"/>
        <v>52592.489034959784</v>
      </c>
      <c r="U112" s="1">
        <f t="shared" ca="1" si="90"/>
        <v>75107.243689327181</v>
      </c>
      <c r="W112" s="10">
        <f ca="1">IF(Table1[[#This Row],[Gender]]="Man",1,0)</f>
        <v>1</v>
      </c>
      <c r="X112" s="51">
        <f ca="1">IF(Table1[[#This Row],[Gender]]="Woman",1,0)</f>
        <v>0</v>
      </c>
      <c r="Y112" s="51"/>
      <c r="Z112" s="51"/>
      <c r="AA112" s="51"/>
      <c r="AB112" s="51"/>
      <c r="AC112" s="51"/>
      <c r="AD112" s="51"/>
      <c r="AE112" s="51"/>
      <c r="AF112" s="51"/>
      <c r="AG112" s="51"/>
      <c r="AH112" s="51"/>
      <c r="AI112" s="51"/>
      <c r="AJ112" s="16"/>
      <c r="AN112" s="10">
        <f t="shared" ca="1" si="52"/>
        <v>0</v>
      </c>
      <c r="AO112" s="51">
        <f t="shared" ca="1" si="53"/>
        <v>0</v>
      </c>
      <c r="AP112" s="51">
        <f t="shared" ca="1" si="54"/>
        <v>0</v>
      </c>
      <c r="AQ112" s="51">
        <f t="shared" ca="1" si="55"/>
        <v>0</v>
      </c>
      <c r="AR112" s="51">
        <f t="shared" ca="1" si="56"/>
        <v>1</v>
      </c>
      <c r="AS112" s="51">
        <f t="shared" ca="1" si="57"/>
        <v>0</v>
      </c>
      <c r="AT112" s="51"/>
      <c r="AU112" s="51"/>
      <c r="AV112" s="51"/>
      <c r="AW112" s="51"/>
      <c r="AX112" s="51"/>
      <c r="AY112" s="16"/>
      <c r="AZ112" s="51"/>
      <c r="BA112" s="20">
        <f t="shared" ca="1" si="58"/>
        <v>0</v>
      </c>
      <c r="BB112" s="21">
        <f t="shared" ca="1" si="59"/>
        <v>0</v>
      </c>
      <c r="BC112" s="21">
        <f t="shared" ca="1" si="60"/>
        <v>0</v>
      </c>
      <c r="BD112" s="21">
        <f t="shared" ca="1" si="61"/>
        <v>0</v>
      </c>
      <c r="BE112" s="21">
        <f t="shared" ca="1" si="62"/>
        <v>0</v>
      </c>
      <c r="BF112" s="21">
        <f t="shared" ca="1" si="63"/>
        <v>0</v>
      </c>
      <c r="BG112" s="21">
        <f t="shared" ca="1" si="64"/>
        <v>1</v>
      </c>
      <c r="BH112" s="21">
        <f t="shared" ca="1" si="65"/>
        <v>0</v>
      </c>
      <c r="BI112" s="21">
        <f t="shared" ca="1" si="66"/>
        <v>0</v>
      </c>
      <c r="BJ112" s="21">
        <f t="shared" ca="1" si="67"/>
        <v>0</v>
      </c>
      <c r="BK112" s="21">
        <f t="shared" ca="1" si="68"/>
        <v>0</v>
      </c>
      <c r="BL112" s="51"/>
      <c r="BM112" s="51"/>
      <c r="BN112" s="51"/>
      <c r="BO112" s="51"/>
      <c r="BP112" s="51"/>
      <c r="BQ112" s="51"/>
      <c r="BR112" s="51"/>
      <c r="BS112" s="51"/>
      <c r="BT112" s="51"/>
      <c r="BU112" s="51"/>
      <c r="BV112" s="16"/>
      <c r="BZ112" s="10">
        <f ca="1">Table1[[#This Row],[Cars Value]]/Table1[[#This Row],[Cars Owned]]</f>
        <v>4597.5169540726902</v>
      </c>
      <c r="CA112" s="16"/>
      <c r="CB112" s="51"/>
      <c r="CC112" s="10">
        <f ca="1">IF(Table1[[#This Row],[Value of Debts]]&gt;$CD$3,1,0)</f>
        <v>1</v>
      </c>
      <c r="CD112" s="51"/>
      <c r="CE112" s="16"/>
      <c r="CF112" s="51"/>
      <c r="CG112" s="39">
        <f ca="1">Table1[[#This Row],[Mortgage left]]/Table1[[#This Row],[Value of House ]]</f>
        <v>0.4149683260538975</v>
      </c>
      <c r="CH112" s="51">
        <f t="shared" ca="1" si="82"/>
        <v>1</v>
      </c>
      <c r="CI112" s="51"/>
      <c r="CJ112" s="16"/>
      <c r="CL112" s="10">
        <f ca="1">IF(Table1[[#This Row],[Area]]="New Delhi",Table1[[#This Row],[Income]],0)</f>
        <v>0</v>
      </c>
      <c r="CM112" s="51">
        <f ca="1">IF(Table1[[#This Row],[Area]]="Gurgoan",Table1[[#This Row],[Income]],0)</f>
        <v>0</v>
      </c>
      <c r="CN112" s="51">
        <f ca="1">IF(Table1[[#This Row],[Area]]="Noida",Table1[[#This Row],[Income]],0)</f>
        <v>0</v>
      </c>
      <c r="CO112" s="51">
        <f ca="1">IF(Table1[[#This Row],[Area]]="Faridabad",Table1[[#This Row],[Income]],0)</f>
        <v>0</v>
      </c>
      <c r="CP112" s="51">
        <f ca="1">IF(Table1[[#This Row],[Area]]="Pune",Table1[[#This Row],[Income]],0)</f>
        <v>0</v>
      </c>
      <c r="CQ112" s="51">
        <f ca="1">IF(Table1[[#This Row],[Area]]="Mumbai",Table1[[#This Row],[Income]],0)</f>
        <v>0</v>
      </c>
      <c r="CR112" s="51">
        <f ca="1">IF(Table1[[#This Row],[Area]]="Hyderabad",Table1[[#This Row],[Income]],0)</f>
        <v>37341</v>
      </c>
      <c r="CS112" s="51">
        <f ca="1">IF(Table1[[#This Row],[Area]]="Chennai",Table1[[#This Row],[Income]],0)</f>
        <v>0</v>
      </c>
      <c r="CT112" s="51">
        <f ca="1">IF(Table1[[#This Row],[Area]]="Goa",Table1[[#This Row],[Income]],0)</f>
        <v>0</v>
      </c>
      <c r="CU112" s="51">
        <f ca="1">IF(Table1[[#This Row],[Area]]="Kochi",Table1[[#This Row],[Income]],0)</f>
        <v>0</v>
      </c>
      <c r="CV112" s="51">
        <f ca="1">IF(Table1[[#This Row],[Area]]="Kolkata",Table1[[#This Row],[Income]],0)</f>
        <v>0</v>
      </c>
      <c r="CW112" s="51"/>
      <c r="CX112" s="51"/>
      <c r="CY112" s="51"/>
      <c r="CZ112" s="51"/>
      <c r="DA112" s="51"/>
      <c r="DB112" s="51"/>
      <c r="DC112" s="51"/>
      <c r="DD112" s="51"/>
      <c r="DE112" s="51"/>
      <c r="DF112" s="51"/>
      <c r="DG112" s="16"/>
      <c r="DI112" s="10">
        <f ca="1">IF(Table1[[#This Row],[Field of Work]]="Teaching",Table1[[#This Row],[Income]],0)</f>
        <v>0</v>
      </c>
      <c r="DJ112" s="51">
        <f ca="1">IF(Table1[[#This Row],[Field of Work]]="Health",Table1[[#This Row],[Income]],0)</f>
        <v>0</v>
      </c>
      <c r="DK112" s="51">
        <f ca="1">IF(Table1[[#This Row],[Field of Work]]="Agriculture",Table1[[#This Row],[Income]],0)</f>
        <v>0</v>
      </c>
      <c r="DL112" s="51">
        <f ca="1">IF(Table1[[#This Row],[Field of Work]]="Information Technology",Table1[[#This Row],[Income]],0)</f>
        <v>0</v>
      </c>
      <c r="DM112" s="51">
        <f ca="1">IF(Table1[[#This Row],[Field of Work]]="Construction",Table1[[#This Row],[Income]],0)</f>
        <v>37341</v>
      </c>
      <c r="DN112" s="51">
        <f ca="1">IF(Table1[[#This Row],[Field of Work]]="General Work",Table1[[#This Row],[Income]],0)</f>
        <v>0</v>
      </c>
      <c r="DO112" s="51"/>
      <c r="DP112" s="51"/>
      <c r="DQ112" s="51"/>
      <c r="DR112" s="51"/>
      <c r="DS112" s="51"/>
      <c r="DT112" s="16"/>
      <c r="DW112" s="10">
        <f ca="1">IF(Table1[[#This Row],[Value of Debts]]&gt;Table1[[#This Row],[Income]],1,0)</f>
        <v>1</v>
      </c>
      <c r="DX112" s="51"/>
      <c r="DY112" s="16"/>
      <c r="EB112" s="48">
        <f t="shared" ca="1" si="83"/>
        <v>0</v>
      </c>
      <c r="EC112" s="51"/>
      <c r="ED112" s="51"/>
      <c r="EE112" s="16"/>
    </row>
    <row r="113" spans="1:135" ht="18.75">
      <c r="A113" s="1">
        <f t="shared" ca="1" si="69"/>
        <v>1</v>
      </c>
      <c r="B113" s="1" t="str">
        <f t="shared" ca="1" si="70"/>
        <v>Man</v>
      </c>
      <c r="C113" s="1">
        <f t="shared" ca="1" si="71"/>
        <v>36</v>
      </c>
      <c r="D113" s="1">
        <f t="shared" ca="1" si="72"/>
        <v>5</v>
      </c>
      <c r="E113" s="1" t="str">
        <f t="shared" ca="1" si="73"/>
        <v>General Work</v>
      </c>
      <c r="F113" s="1">
        <f t="shared" ca="1" si="74"/>
        <v>4</v>
      </c>
      <c r="G113" s="1" t="str">
        <f t="shared" ca="1" si="75"/>
        <v>Technical</v>
      </c>
      <c r="H113" s="1">
        <f t="shared" ca="1" si="76"/>
        <v>4</v>
      </c>
      <c r="I113" s="1">
        <f t="shared" ca="1" si="51"/>
        <v>1</v>
      </c>
      <c r="J113" s="1">
        <f t="shared" ca="1" si="77"/>
        <v>79595</v>
      </c>
      <c r="K113" s="1">
        <f t="shared" ca="1" si="78"/>
        <v>7</v>
      </c>
      <c r="L113" s="1" t="str">
        <f t="shared" ca="1" si="79"/>
        <v>Hyderabad</v>
      </c>
      <c r="M113" s="1">
        <f t="shared" ca="1" si="84"/>
        <v>477570</v>
      </c>
      <c r="N113" s="1">
        <f t="shared" ca="1" si="80"/>
        <v>237502.26263392356</v>
      </c>
      <c r="O113" s="1">
        <f t="shared" ca="1" si="85"/>
        <v>50916.957402315718</v>
      </c>
      <c r="P113" s="1">
        <f t="shared" ca="1" si="81"/>
        <v>20620</v>
      </c>
      <c r="Q113" s="1">
        <f t="shared" ca="1" si="86"/>
        <v>17459.22393936363</v>
      </c>
      <c r="R113" s="1">
        <f t="shared" ca="1" si="87"/>
        <v>101031.07268564161</v>
      </c>
      <c r="S113" s="1">
        <f t="shared" ca="1" si="88"/>
        <v>629518.03008795728</v>
      </c>
      <c r="T113" s="1">
        <f t="shared" ca="1" si="89"/>
        <v>275581.48657328717</v>
      </c>
      <c r="U113" s="1">
        <f t="shared" ca="1" si="90"/>
        <v>353936.54351467011</v>
      </c>
      <c r="W113" s="10">
        <f ca="1">IF(Table1[[#This Row],[Gender]]="Man",1,0)</f>
        <v>1</v>
      </c>
      <c r="X113" s="51">
        <f ca="1">IF(Table1[[#This Row],[Gender]]="Woman",1,0)</f>
        <v>0</v>
      </c>
      <c r="Y113" s="51"/>
      <c r="Z113" s="51"/>
      <c r="AA113" s="51"/>
      <c r="AB113" s="51"/>
      <c r="AC113" s="51"/>
      <c r="AD113" s="51"/>
      <c r="AE113" s="51"/>
      <c r="AF113" s="51"/>
      <c r="AG113" s="51"/>
      <c r="AH113" s="51"/>
      <c r="AI113" s="51"/>
      <c r="AJ113" s="16"/>
      <c r="AN113" s="10">
        <f t="shared" ca="1" si="52"/>
        <v>0</v>
      </c>
      <c r="AO113" s="51">
        <f t="shared" ca="1" si="53"/>
        <v>0</v>
      </c>
      <c r="AP113" s="51">
        <f t="shared" ca="1" si="54"/>
        <v>0</v>
      </c>
      <c r="AQ113" s="51">
        <f t="shared" ca="1" si="55"/>
        <v>0</v>
      </c>
      <c r="AR113" s="51">
        <f t="shared" ca="1" si="56"/>
        <v>0</v>
      </c>
      <c r="AS113" s="51">
        <f t="shared" ca="1" si="57"/>
        <v>1</v>
      </c>
      <c r="AT113" s="51"/>
      <c r="AU113" s="51"/>
      <c r="AV113" s="51"/>
      <c r="AW113" s="51"/>
      <c r="AX113" s="51"/>
      <c r="AY113" s="16"/>
      <c r="AZ113" s="51"/>
      <c r="BA113" s="20">
        <f t="shared" ca="1" si="58"/>
        <v>0</v>
      </c>
      <c r="BB113" s="21">
        <f t="shared" ca="1" si="59"/>
        <v>0</v>
      </c>
      <c r="BC113" s="21">
        <f t="shared" ca="1" si="60"/>
        <v>0</v>
      </c>
      <c r="BD113" s="21">
        <f t="shared" ca="1" si="61"/>
        <v>0</v>
      </c>
      <c r="BE113" s="21">
        <f t="shared" ca="1" si="62"/>
        <v>0</v>
      </c>
      <c r="BF113" s="21">
        <f t="shared" ca="1" si="63"/>
        <v>0</v>
      </c>
      <c r="BG113" s="21">
        <f t="shared" ca="1" si="64"/>
        <v>1</v>
      </c>
      <c r="BH113" s="21">
        <f t="shared" ca="1" si="65"/>
        <v>0</v>
      </c>
      <c r="BI113" s="21">
        <f t="shared" ca="1" si="66"/>
        <v>0</v>
      </c>
      <c r="BJ113" s="21">
        <f t="shared" ca="1" si="67"/>
        <v>0</v>
      </c>
      <c r="BK113" s="21">
        <f t="shared" ca="1" si="68"/>
        <v>0</v>
      </c>
      <c r="BL113" s="51"/>
      <c r="BM113" s="51"/>
      <c r="BN113" s="51"/>
      <c r="BO113" s="51"/>
      <c r="BP113" s="51"/>
      <c r="BQ113" s="51"/>
      <c r="BR113" s="51"/>
      <c r="BS113" s="51"/>
      <c r="BT113" s="51"/>
      <c r="BU113" s="51"/>
      <c r="BV113" s="16"/>
      <c r="BZ113" s="10">
        <f ca="1">Table1[[#This Row],[Cars Value]]/Table1[[#This Row],[Cars Owned]]</f>
        <v>50916.957402315718</v>
      </c>
      <c r="CA113" s="16"/>
      <c r="CB113" s="51"/>
      <c r="CC113" s="10">
        <f ca="1">IF(Table1[[#This Row],[Value of Debts]]&gt;$CD$3,1,0)</f>
        <v>1</v>
      </c>
      <c r="CD113" s="51"/>
      <c r="CE113" s="16"/>
      <c r="CF113" s="51"/>
      <c r="CG113" s="39">
        <f ca="1">Table1[[#This Row],[Mortgage left]]/Table1[[#This Row],[Value of House ]]</f>
        <v>0.49731403277828079</v>
      </c>
      <c r="CH113" s="51">
        <f t="shared" ca="1" si="82"/>
        <v>1</v>
      </c>
      <c r="CI113" s="51"/>
      <c r="CJ113" s="16"/>
      <c r="CL113" s="10">
        <f ca="1">IF(Table1[[#This Row],[Area]]="New Delhi",Table1[[#This Row],[Income]],0)</f>
        <v>0</v>
      </c>
      <c r="CM113" s="51">
        <f ca="1">IF(Table1[[#This Row],[Area]]="Gurgoan",Table1[[#This Row],[Income]],0)</f>
        <v>0</v>
      </c>
      <c r="CN113" s="51">
        <f ca="1">IF(Table1[[#This Row],[Area]]="Noida",Table1[[#This Row],[Income]],0)</f>
        <v>0</v>
      </c>
      <c r="CO113" s="51">
        <f ca="1">IF(Table1[[#This Row],[Area]]="Faridabad",Table1[[#This Row],[Income]],0)</f>
        <v>0</v>
      </c>
      <c r="CP113" s="51">
        <f ca="1">IF(Table1[[#This Row],[Area]]="Pune",Table1[[#This Row],[Income]],0)</f>
        <v>0</v>
      </c>
      <c r="CQ113" s="51">
        <f ca="1">IF(Table1[[#This Row],[Area]]="Mumbai",Table1[[#This Row],[Income]],0)</f>
        <v>0</v>
      </c>
      <c r="CR113" s="51">
        <f ca="1">IF(Table1[[#This Row],[Area]]="Hyderabad",Table1[[#This Row],[Income]],0)</f>
        <v>79595</v>
      </c>
      <c r="CS113" s="51">
        <f ca="1">IF(Table1[[#This Row],[Area]]="Chennai",Table1[[#This Row],[Income]],0)</f>
        <v>0</v>
      </c>
      <c r="CT113" s="51">
        <f ca="1">IF(Table1[[#This Row],[Area]]="Goa",Table1[[#This Row],[Income]],0)</f>
        <v>0</v>
      </c>
      <c r="CU113" s="51">
        <f ca="1">IF(Table1[[#This Row],[Area]]="Kochi",Table1[[#This Row],[Income]],0)</f>
        <v>0</v>
      </c>
      <c r="CV113" s="51">
        <f ca="1">IF(Table1[[#This Row],[Area]]="Kolkata",Table1[[#This Row],[Income]],0)</f>
        <v>0</v>
      </c>
      <c r="CW113" s="51"/>
      <c r="CX113" s="51"/>
      <c r="CY113" s="51"/>
      <c r="CZ113" s="51"/>
      <c r="DA113" s="51"/>
      <c r="DB113" s="51"/>
      <c r="DC113" s="51"/>
      <c r="DD113" s="51"/>
      <c r="DE113" s="51"/>
      <c r="DF113" s="51"/>
      <c r="DG113" s="16"/>
      <c r="DI113" s="10">
        <f ca="1">IF(Table1[[#This Row],[Field of Work]]="Teaching",Table1[[#This Row],[Income]],0)</f>
        <v>0</v>
      </c>
      <c r="DJ113" s="51">
        <f ca="1">IF(Table1[[#This Row],[Field of Work]]="Health",Table1[[#This Row],[Income]],0)</f>
        <v>0</v>
      </c>
      <c r="DK113" s="51">
        <f ca="1">IF(Table1[[#This Row],[Field of Work]]="Agriculture",Table1[[#This Row],[Income]],0)</f>
        <v>0</v>
      </c>
      <c r="DL113" s="51">
        <f ca="1">IF(Table1[[#This Row],[Field of Work]]="Information Technology",Table1[[#This Row],[Income]],0)</f>
        <v>0</v>
      </c>
      <c r="DM113" s="51">
        <f ca="1">IF(Table1[[#This Row],[Field of Work]]="Construction",Table1[[#This Row],[Income]],0)</f>
        <v>0</v>
      </c>
      <c r="DN113" s="51">
        <f ca="1">IF(Table1[[#This Row],[Field of Work]]="General Work",Table1[[#This Row],[Income]],0)</f>
        <v>79595</v>
      </c>
      <c r="DO113" s="51"/>
      <c r="DP113" s="51"/>
      <c r="DQ113" s="51"/>
      <c r="DR113" s="51"/>
      <c r="DS113" s="51"/>
      <c r="DT113" s="16"/>
      <c r="DW113" s="10">
        <f ca="1">IF(Table1[[#This Row],[Value of Debts]]&gt;Table1[[#This Row],[Income]],1,0)</f>
        <v>1</v>
      </c>
      <c r="DX113" s="51"/>
      <c r="DY113" s="16"/>
      <c r="EB113" s="48">
        <f t="shared" ca="1" si="83"/>
        <v>36</v>
      </c>
      <c r="EC113" s="51"/>
      <c r="ED113" s="51"/>
      <c r="EE113" s="16"/>
    </row>
    <row r="114" spans="1:135" ht="18.75">
      <c r="A114" s="1">
        <f t="shared" ca="1" si="69"/>
        <v>1</v>
      </c>
      <c r="B114" s="1" t="str">
        <f t="shared" ca="1" si="70"/>
        <v>Man</v>
      </c>
      <c r="C114" s="1">
        <f t="shared" ca="1" si="71"/>
        <v>35</v>
      </c>
      <c r="D114" s="1">
        <f t="shared" ca="1" si="72"/>
        <v>5</v>
      </c>
      <c r="E114" s="1" t="str">
        <f t="shared" ca="1" si="73"/>
        <v>General Work</v>
      </c>
      <c r="F114" s="1">
        <f t="shared" ca="1" si="74"/>
        <v>1</v>
      </c>
      <c r="G114" s="1" t="str">
        <f t="shared" ca="1" si="75"/>
        <v>High School</v>
      </c>
      <c r="H114" s="1">
        <f t="shared" ca="1" si="76"/>
        <v>4</v>
      </c>
      <c r="I114" s="1">
        <f t="shared" ca="1" si="51"/>
        <v>3</v>
      </c>
      <c r="J114" s="1">
        <f t="shared" ca="1" si="77"/>
        <v>58842</v>
      </c>
      <c r="K114" s="1">
        <f t="shared" ca="1" si="78"/>
        <v>3</v>
      </c>
      <c r="L114" s="1" t="str">
        <f t="shared" ca="1" si="79"/>
        <v>Faridabad</v>
      </c>
      <c r="M114" s="1">
        <f t="shared" ca="1" si="84"/>
        <v>294210</v>
      </c>
      <c r="N114" s="1">
        <f t="shared" ca="1" si="80"/>
        <v>279050.23445957399</v>
      </c>
      <c r="O114" s="1">
        <f t="shared" ca="1" si="85"/>
        <v>159786.17021180576</v>
      </c>
      <c r="P114" s="1">
        <f t="shared" ca="1" si="81"/>
        <v>146397</v>
      </c>
      <c r="Q114" s="1">
        <f t="shared" ca="1" si="86"/>
        <v>35187.450251062124</v>
      </c>
      <c r="R114" s="1">
        <f t="shared" ca="1" si="87"/>
        <v>54019.627435955175</v>
      </c>
      <c r="S114" s="1">
        <f t="shared" ca="1" si="88"/>
        <v>508015.79764776089</v>
      </c>
      <c r="T114" s="1">
        <f t="shared" ca="1" si="89"/>
        <v>460634.68471063609</v>
      </c>
      <c r="U114" s="1">
        <f t="shared" ca="1" si="90"/>
        <v>47381.112937124795</v>
      </c>
      <c r="W114" s="10">
        <f ca="1">IF(Table1[[#This Row],[Gender]]="Man",1,0)</f>
        <v>1</v>
      </c>
      <c r="X114" s="51">
        <f ca="1">IF(Table1[[#This Row],[Gender]]="Woman",1,0)</f>
        <v>0</v>
      </c>
      <c r="Y114" s="51"/>
      <c r="Z114" s="51"/>
      <c r="AA114" s="51"/>
      <c r="AB114" s="51"/>
      <c r="AC114" s="51"/>
      <c r="AD114" s="51"/>
      <c r="AE114" s="51"/>
      <c r="AF114" s="51"/>
      <c r="AG114" s="51"/>
      <c r="AH114" s="51"/>
      <c r="AI114" s="51"/>
      <c r="AJ114" s="16"/>
      <c r="AN114" s="10">
        <f t="shared" ca="1" si="52"/>
        <v>0</v>
      </c>
      <c r="AO114" s="51">
        <f t="shared" ca="1" si="53"/>
        <v>0</v>
      </c>
      <c r="AP114" s="51">
        <f t="shared" ca="1" si="54"/>
        <v>0</v>
      </c>
      <c r="AQ114" s="51">
        <f t="shared" ca="1" si="55"/>
        <v>0</v>
      </c>
      <c r="AR114" s="51">
        <f t="shared" ca="1" si="56"/>
        <v>0</v>
      </c>
      <c r="AS114" s="51">
        <f t="shared" ca="1" si="57"/>
        <v>1</v>
      </c>
      <c r="AT114" s="51"/>
      <c r="AU114" s="51"/>
      <c r="AV114" s="51"/>
      <c r="AW114" s="51"/>
      <c r="AX114" s="51"/>
      <c r="AY114" s="16"/>
      <c r="AZ114" s="51"/>
      <c r="BA114" s="20">
        <f t="shared" ca="1" si="58"/>
        <v>0</v>
      </c>
      <c r="BB114" s="21">
        <f t="shared" ca="1" si="59"/>
        <v>0</v>
      </c>
      <c r="BC114" s="21">
        <f t="shared" ca="1" si="60"/>
        <v>0</v>
      </c>
      <c r="BD114" s="21">
        <f t="shared" ca="1" si="61"/>
        <v>1</v>
      </c>
      <c r="BE114" s="21">
        <f t="shared" ca="1" si="62"/>
        <v>0</v>
      </c>
      <c r="BF114" s="21">
        <f t="shared" ca="1" si="63"/>
        <v>0</v>
      </c>
      <c r="BG114" s="21">
        <f t="shared" ca="1" si="64"/>
        <v>0</v>
      </c>
      <c r="BH114" s="21">
        <f t="shared" ca="1" si="65"/>
        <v>0</v>
      </c>
      <c r="BI114" s="21">
        <f t="shared" ca="1" si="66"/>
        <v>0</v>
      </c>
      <c r="BJ114" s="21">
        <f t="shared" ca="1" si="67"/>
        <v>0</v>
      </c>
      <c r="BK114" s="21">
        <f t="shared" ca="1" si="68"/>
        <v>0</v>
      </c>
      <c r="BL114" s="51"/>
      <c r="BM114" s="51"/>
      <c r="BN114" s="51"/>
      <c r="BO114" s="51"/>
      <c r="BP114" s="51"/>
      <c r="BQ114" s="51"/>
      <c r="BR114" s="51"/>
      <c r="BS114" s="51"/>
      <c r="BT114" s="51"/>
      <c r="BU114" s="51"/>
      <c r="BV114" s="16"/>
      <c r="BZ114" s="10">
        <f ca="1">Table1[[#This Row],[Cars Value]]/Table1[[#This Row],[Cars Owned]]</f>
        <v>53262.056737268584</v>
      </c>
      <c r="CA114" s="16"/>
      <c r="CB114" s="51"/>
      <c r="CC114" s="10">
        <f ca="1">IF(Table1[[#This Row],[Value of Debts]]&gt;$CD$3,1,0)</f>
        <v>1</v>
      </c>
      <c r="CD114" s="51"/>
      <c r="CE114" s="16"/>
      <c r="CF114" s="51"/>
      <c r="CG114" s="39">
        <f ca="1">Table1[[#This Row],[Mortgage left]]/Table1[[#This Row],[Value of House ]]</f>
        <v>0.9484729766478841</v>
      </c>
      <c r="CH114" s="51">
        <f t="shared" ca="1" si="82"/>
        <v>1</v>
      </c>
      <c r="CI114" s="51"/>
      <c r="CJ114" s="16"/>
      <c r="CL114" s="10">
        <f ca="1">IF(Table1[[#This Row],[Area]]="New Delhi",Table1[[#This Row],[Income]],0)</f>
        <v>0</v>
      </c>
      <c r="CM114" s="51">
        <f ca="1">IF(Table1[[#This Row],[Area]]="Gurgoan",Table1[[#This Row],[Income]],0)</f>
        <v>0</v>
      </c>
      <c r="CN114" s="51">
        <f ca="1">IF(Table1[[#This Row],[Area]]="Noida",Table1[[#This Row],[Income]],0)</f>
        <v>0</v>
      </c>
      <c r="CO114" s="51">
        <f ca="1">IF(Table1[[#This Row],[Area]]="Faridabad",Table1[[#This Row],[Income]],0)</f>
        <v>58842</v>
      </c>
      <c r="CP114" s="51">
        <f ca="1">IF(Table1[[#This Row],[Area]]="Pune",Table1[[#This Row],[Income]],0)</f>
        <v>0</v>
      </c>
      <c r="CQ114" s="51">
        <f ca="1">IF(Table1[[#This Row],[Area]]="Mumbai",Table1[[#This Row],[Income]],0)</f>
        <v>0</v>
      </c>
      <c r="CR114" s="51">
        <f ca="1">IF(Table1[[#This Row],[Area]]="Hyderabad",Table1[[#This Row],[Income]],0)</f>
        <v>0</v>
      </c>
      <c r="CS114" s="51">
        <f ca="1">IF(Table1[[#This Row],[Area]]="Chennai",Table1[[#This Row],[Income]],0)</f>
        <v>0</v>
      </c>
      <c r="CT114" s="51">
        <f ca="1">IF(Table1[[#This Row],[Area]]="Goa",Table1[[#This Row],[Income]],0)</f>
        <v>0</v>
      </c>
      <c r="CU114" s="51">
        <f ca="1">IF(Table1[[#This Row],[Area]]="Kochi",Table1[[#This Row],[Income]],0)</f>
        <v>0</v>
      </c>
      <c r="CV114" s="51">
        <f ca="1">IF(Table1[[#This Row],[Area]]="Kolkata",Table1[[#This Row],[Income]],0)</f>
        <v>0</v>
      </c>
      <c r="CW114" s="51"/>
      <c r="CX114" s="51"/>
      <c r="CY114" s="51"/>
      <c r="CZ114" s="51"/>
      <c r="DA114" s="51"/>
      <c r="DB114" s="51"/>
      <c r="DC114" s="51"/>
      <c r="DD114" s="51"/>
      <c r="DE114" s="51"/>
      <c r="DF114" s="51"/>
      <c r="DG114" s="16"/>
      <c r="DI114" s="10">
        <f ca="1">IF(Table1[[#This Row],[Field of Work]]="Teaching",Table1[[#This Row],[Income]],0)</f>
        <v>0</v>
      </c>
      <c r="DJ114" s="51">
        <f ca="1">IF(Table1[[#This Row],[Field of Work]]="Health",Table1[[#This Row],[Income]],0)</f>
        <v>0</v>
      </c>
      <c r="DK114" s="51">
        <f ca="1">IF(Table1[[#This Row],[Field of Work]]="Agriculture",Table1[[#This Row],[Income]],0)</f>
        <v>0</v>
      </c>
      <c r="DL114" s="51">
        <f ca="1">IF(Table1[[#This Row],[Field of Work]]="Information Technology",Table1[[#This Row],[Income]],0)</f>
        <v>0</v>
      </c>
      <c r="DM114" s="51">
        <f ca="1">IF(Table1[[#This Row],[Field of Work]]="Construction",Table1[[#This Row],[Income]],0)</f>
        <v>0</v>
      </c>
      <c r="DN114" s="51">
        <f ca="1">IF(Table1[[#This Row],[Field of Work]]="General Work",Table1[[#This Row],[Income]],0)</f>
        <v>58842</v>
      </c>
      <c r="DO114" s="51"/>
      <c r="DP114" s="51"/>
      <c r="DQ114" s="51"/>
      <c r="DR114" s="51"/>
      <c r="DS114" s="51"/>
      <c r="DT114" s="16"/>
      <c r="DW114" s="10">
        <f ca="1">IF(Table1[[#This Row],[Value of Debts]]&gt;Table1[[#This Row],[Income]],1,0)</f>
        <v>1</v>
      </c>
      <c r="DX114" s="51"/>
      <c r="DY114" s="16"/>
      <c r="EB114" s="48">
        <f t="shared" ca="1" si="83"/>
        <v>0</v>
      </c>
      <c r="EC114" s="51"/>
      <c r="ED114" s="51"/>
      <c r="EE114" s="16"/>
    </row>
    <row r="115" spans="1:135" ht="18.75">
      <c r="A115" s="1">
        <f t="shared" ca="1" si="69"/>
        <v>2</v>
      </c>
      <c r="B115" s="1" t="str">
        <f t="shared" ca="1" si="70"/>
        <v>Woman</v>
      </c>
      <c r="C115" s="1">
        <f t="shared" ca="1" si="71"/>
        <v>34</v>
      </c>
      <c r="D115" s="1">
        <f t="shared" ca="1" si="72"/>
        <v>6</v>
      </c>
      <c r="E115" s="1" t="str">
        <f t="shared" ca="1" si="73"/>
        <v>Agriculture</v>
      </c>
      <c r="F115" s="1">
        <f t="shared" ca="1" si="74"/>
        <v>3</v>
      </c>
      <c r="G115" s="1" t="str">
        <f t="shared" ca="1" si="75"/>
        <v>University</v>
      </c>
      <c r="H115" s="1">
        <f t="shared" ca="1" si="76"/>
        <v>2</v>
      </c>
      <c r="I115" s="1">
        <f t="shared" ca="1" si="51"/>
        <v>2</v>
      </c>
      <c r="J115" s="1">
        <f t="shared" ca="1" si="77"/>
        <v>34270</v>
      </c>
      <c r="K115" s="1">
        <f t="shared" ca="1" si="78"/>
        <v>7</v>
      </c>
      <c r="L115" s="1" t="str">
        <f t="shared" ca="1" si="79"/>
        <v>Hyderabad</v>
      </c>
      <c r="M115" s="1">
        <f t="shared" ca="1" si="84"/>
        <v>205620</v>
      </c>
      <c r="N115" s="1">
        <f t="shared" ca="1" si="80"/>
        <v>119934.17630836852</v>
      </c>
      <c r="O115" s="1">
        <f t="shared" ca="1" si="85"/>
        <v>15119.308252657716</v>
      </c>
      <c r="P115" s="1">
        <f t="shared" ca="1" si="81"/>
        <v>5622</v>
      </c>
      <c r="Q115" s="1">
        <f t="shared" ca="1" si="86"/>
        <v>51321.93501072513</v>
      </c>
      <c r="R115" s="1">
        <f t="shared" ca="1" si="87"/>
        <v>27893.165029987573</v>
      </c>
      <c r="S115" s="1">
        <f t="shared" ca="1" si="88"/>
        <v>248632.47328264528</v>
      </c>
      <c r="T115" s="1">
        <f t="shared" ca="1" si="89"/>
        <v>176878.11131909364</v>
      </c>
      <c r="U115" s="1">
        <f t="shared" ca="1" si="90"/>
        <v>71754.361963551637</v>
      </c>
      <c r="W115" s="10">
        <f ca="1">IF(Table1[[#This Row],[Gender]]="Man",1,0)</f>
        <v>0</v>
      </c>
      <c r="X115" s="51">
        <f ca="1">IF(Table1[[#This Row],[Gender]]="Woman",1,0)</f>
        <v>1</v>
      </c>
      <c r="Y115" s="51"/>
      <c r="Z115" s="51"/>
      <c r="AA115" s="51"/>
      <c r="AB115" s="51"/>
      <c r="AC115" s="51"/>
      <c r="AD115" s="51"/>
      <c r="AE115" s="51"/>
      <c r="AF115" s="51"/>
      <c r="AG115" s="51"/>
      <c r="AH115" s="51"/>
      <c r="AI115" s="51"/>
      <c r="AJ115" s="16"/>
      <c r="AN115" s="10">
        <f t="shared" ca="1" si="52"/>
        <v>0</v>
      </c>
      <c r="AO115" s="51">
        <f t="shared" ca="1" si="53"/>
        <v>0</v>
      </c>
      <c r="AP115" s="51">
        <f t="shared" ca="1" si="54"/>
        <v>1</v>
      </c>
      <c r="AQ115" s="51">
        <f t="shared" ca="1" si="55"/>
        <v>0</v>
      </c>
      <c r="AR115" s="51">
        <f t="shared" ca="1" si="56"/>
        <v>0</v>
      </c>
      <c r="AS115" s="51">
        <f t="shared" ca="1" si="57"/>
        <v>0</v>
      </c>
      <c r="AT115" s="51"/>
      <c r="AU115" s="51"/>
      <c r="AV115" s="51"/>
      <c r="AW115" s="51"/>
      <c r="AX115" s="51"/>
      <c r="AY115" s="16"/>
      <c r="AZ115" s="51"/>
      <c r="BA115" s="20">
        <f t="shared" ca="1" si="58"/>
        <v>0</v>
      </c>
      <c r="BB115" s="21">
        <f t="shared" ca="1" si="59"/>
        <v>0</v>
      </c>
      <c r="BC115" s="21">
        <f t="shared" ca="1" si="60"/>
        <v>0</v>
      </c>
      <c r="BD115" s="21">
        <f t="shared" ca="1" si="61"/>
        <v>0</v>
      </c>
      <c r="BE115" s="21">
        <f t="shared" ca="1" si="62"/>
        <v>0</v>
      </c>
      <c r="BF115" s="21">
        <f t="shared" ca="1" si="63"/>
        <v>0</v>
      </c>
      <c r="BG115" s="21">
        <f t="shared" ca="1" si="64"/>
        <v>1</v>
      </c>
      <c r="BH115" s="21">
        <f t="shared" ca="1" si="65"/>
        <v>0</v>
      </c>
      <c r="BI115" s="21">
        <f t="shared" ca="1" si="66"/>
        <v>0</v>
      </c>
      <c r="BJ115" s="21">
        <f t="shared" ca="1" si="67"/>
        <v>0</v>
      </c>
      <c r="BK115" s="21">
        <f t="shared" ca="1" si="68"/>
        <v>0</v>
      </c>
      <c r="BL115" s="51"/>
      <c r="BM115" s="51"/>
      <c r="BN115" s="51"/>
      <c r="BO115" s="51"/>
      <c r="BP115" s="51"/>
      <c r="BQ115" s="51"/>
      <c r="BR115" s="51"/>
      <c r="BS115" s="51"/>
      <c r="BT115" s="51"/>
      <c r="BU115" s="51"/>
      <c r="BV115" s="16"/>
      <c r="BZ115" s="10">
        <f ca="1">Table1[[#This Row],[Cars Value]]/Table1[[#This Row],[Cars Owned]]</f>
        <v>7559.6541263288582</v>
      </c>
      <c r="CA115" s="16"/>
      <c r="CB115" s="51"/>
      <c r="CC115" s="10">
        <f ca="1">IF(Table1[[#This Row],[Value of Debts]]&gt;$CD$3,1,0)</f>
        <v>1</v>
      </c>
      <c r="CD115" s="51"/>
      <c r="CE115" s="16"/>
      <c r="CF115" s="51"/>
      <c r="CG115" s="39">
        <f ca="1">Table1[[#This Row],[Mortgage left]]/Table1[[#This Row],[Value of House ]]</f>
        <v>0.58328069403933724</v>
      </c>
      <c r="CH115" s="51">
        <f t="shared" ca="1" si="82"/>
        <v>1</v>
      </c>
      <c r="CI115" s="51"/>
      <c r="CJ115" s="16"/>
      <c r="CL115" s="10">
        <f ca="1">IF(Table1[[#This Row],[Area]]="New Delhi",Table1[[#This Row],[Income]],0)</f>
        <v>0</v>
      </c>
      <c r="CM115" s="51">
        <f ca="1">IF(Table1[[#This Row],[Area]]="Gurgoan",Table1[[#This Row],[Income]],0)</f>
        <v>0</v>
      </c>
      <c r="CN115" s="51">
        <f ca="1">IF(Table1[[#This Row],[Area]]="Noida",Table1[[#This Row],[Income]],0)</f>
        <v>0</v>
      </c>
      <c r="CO115" s="51">
        <f ca="1">IF(Table1[[#This Row],[Area]]="Faridabad",Table1[[#This Row],[Income]],0)</f>
        <v>0</v>
      </c>
      <c r="CP115" s="51">
        <f ca="1">IF(Table1[[#This Row],[Area]]="Pune",Table1[[#This Row],[Income]],0)</f>
        <v>0</v>
      </c>
      <c r="CQ115" s="51">
        <f ca="1">IF(Table1[[#This Row],[Area]]="Mumbai",Table1[[#This Row],[Income]],0)</f>
        <v>0</v>
      </c>
      <c r="CR115" s="51">
        <f ca="1">IF(Table1[[#This Row],[Area]]="Hyderabad",Table1[[#This Row],[Income]],0)</f>
        <v>34270</v>
      </c>
      <c r="CS115" s="51">
        <f ca="1">IF(Table1[[#This Row],[Area]]="Chennai",Table1[[#This Row],[Income]],0)</f>
        <v>0</v>
      </c>
      <c r="CT115" s="51">
        <f ca="1">IF(Table1[[#This Row],[Area]]="Goa",Table1[[#This Row],[Income]],0)</f>
        <v>0</v>
      </c>
      <c r="CU115" s="51">
        <f ca="1">IF(Table1[[#This Row],[Area]]="Kochi",Table1[[#This Row],[Income]],0)</f>
        <v>0</v>
      </c>
      <c r="CV115" s="51">
        <f ca="1">IF(Table1[[#This Row],[Area]]="Kolkata",Table1[[#This Row],[Income]],0)</f>
        <v>0</v>
      </c>
      <c r="CW115" s="51"/>
      <c r="CX115" s="51"/>
      <c r="CY115" s="51"/>
      <c r="CZ115" s="51"/>
      <c r="DA115" s="51"/>
      <c r="DB115" s="51"/>
      <c r="DC115" s="51"/>
      <c r="DD115" s="51"/>
      <c r="DE115" s="51"/>
      <c r="DF115" s="51"/>
      <c r="DG115" s="16"/>
      <c r="DI115" s="10">
        <f ca="1">IF(Table1[[#This Row],[Field of Work]]="Teaching",Table1[[#This Row],[Income]],0)</f>
        <v>0</v>
      </c>
      <c r="DJ115" s="51">
        <f ca="1">IF(Table1[[#This Row],[Field of Work]]="Health",Table1[[#This Row],[Income]],0)</f>
        <v>0</v>
      </c>
      <c r="DK115" s="51">
        <f ca="1">IF(Table1[[#This Row],[Field of Work]]="Agriculture",Table1[[#This Row],[Income]],0)</f>
        <v>34270</v>
      </c>
      <c r="DL115" s="51">
        <f ca="1">IF(Table1[[#This Row],[Field of Work]]="Information Technology",Table1[[#This Row],[Income]],0)</f>
        <v>0</v>
      </c>
      <c r="DM115" s="51">
        <f ca="1">IF(Table1[[#This Row],[Field of Work]]="Construction",Table1[[#This Row],[Income]],0)</f>
        <v>0</v>
      </c>
      <c r="DN115" s="51">
        <f ca="1">IF(Table1[[#This Row],[Field of Work]]="General Work",Table1[[#This Row],[Income]],0)</f>
        <v>0</v>
      </c>
      <c r="DO115" s="51"/>
      <c r="DP115" s="51"/>
      <c r="DQ115" s="51"/>
      <c r="DR115" s="51"/>
      <c r="DS115" s="51"/>
      <c r="DT115" s="16"/>
      <c r="DW115" s="10">
        <f ca="1">IF(Table1[[#This Row],[Value of Debts]]&gt;Table1[[#This Row],[Income]],1,0)</f>
        <v>1</v>
      </c>
      <c r="DX115" s="51"/>
      <c r="DY115" s="16"/>
      <c r="EB115" s="48">
        <f t="shared" ca="1" si="83"/>
        <v>0</v>
      </c>
      <c r="EC115" s="51"/>
      <c r="ED115" s="51"/>
      <c r="EE115" s="16"/>
    </row>
    <row r="116" spans="1:135" ht="18.75">
      <c r="A116" s="1">
        <f t="shared" ca="1" si="69"/>
        <v>2</v>
      </c>
      <c r="B116" s="1" t="str">
        <f t="shared" ca="1" si="70"/>
        <v>Woman</v>
      </c>
      <c r="C116" s="1">
        <f t="shared" ca="1" si="71"/>
        <v>37</v>
      </c>
      <c r="D116" s="1">
        <f t="shared" ca="1" si="72"/>
        <v>2</v>
      </c>
      <c r="E116" s="1" t="str">
        <f t="shared" ca="1" si="73"/>
        <v>Construction</v>
      </c>
      <c r="F116" s="1">
        <f t="shared" ca="1" si="74"/>
        <v>3</v>
      </c>
      <c r="G116" s="1" t="str">
        <f t="shared" ca="1" si="75"/>
        <v>University</v>
      </c>
      <c r="H116" s="1">
        <f t="shared" ca="1" si="76"/>
        <v>3</v>
      </c>
      <c r="I116" s="1">
        <f t="shared" ca="1" si="51"/>
        <v>1</v>
      </c>
      <c r="J116" s="1">
        <f t="shared" ca="1" si="77"/>
        <v>52168</v>
      </c>
      <c r="K116" s="1">
        <f t="shared" ca="1" si="78"/>
        <v>10</v>
      </c>
      <c r="L116" s="1" t="str">
        <f t="shared" ca="1" si="79"/>
        <v>Goa</v>
      </c>
      <c r="M116" s="1">
        <f t="shared" ca="1" si="84"/>
        <v>313008</v>
      </c>
      <c r="N116" s="1">
        <f t="shared" ca="1" si="80"/>
        <v>9295.5861889977205</v>
      </c>
      <c r="O116" s="1">
        <f t="shared" ca="1" si="85"/>
        <v>265.38720530216426</v>
      </c>
      <c r="P116" s="1">
        <f t="shared" ca="1" si="81"/>
        <v>155</v>
      </c>
      <c r="Q116" s="1">
        <f t="shared" ca="1" si="86"/>
        <v>91486.436970883136</v>
      </c>
      <c r="R116" s="1">
        <f t="shared" ca="1" si="87"/>
        <v>43907.392203156138</v>
      </c>
      <c r="S116" s="1">
        <f t="shared" ca="1" si="88"/>
        <v>357180.77940845833</v>
      </c>
      <c r="T116" s="1">
        <f t="shared" ca="1" si="89"/>
        <v>100937.02315988086</v>
      </c>
      <c r="U116" s="1">
        <f t="shared" ca="1" si="90"/>
        <v>256243.75624857747</v>
      </c>
      <c r="W116" s="10">
        <f ca="1">IF(Table1[[#This Row],[Gender]]="Man",1,0)</f>
        <v>0</v>
      </c>
      <c r="X116" s="51">
        <f ca="1">IF(Table1[[#This Row],[Gender]]="Woman",1,0)</f>
        <v>1</v>
      </c>
      <c r="Y116" s="51"/>
      <c r="Z116" s="51"/>
      <c r="AA116" s="51"/>
      <c r="AB116" s="51"/>
      <c r="AC116" s="51"/>
      <c r="AD116" s="51"/>
      <c r="AE116" s="51"/>
      <c r="AF116" s="51"/>
      <c r="AG116" s="51"/>
      <c r="AH116" s="51"/>
      <c r="AI116" s="51"/>
      <c r="AJ116" s="16"/>
      <c r="AN116" s="10">
        <f t="shared" ca="1" si="52"/>
        <v>0</v>
      </c>
      <c r="AO116" s="51">
        <f t="shared" ca="1" si="53"/>
        <v>0</v>
      </c>
      <c r="AP116" s="51">
        <f t="shared" ca="1" si="54"/>
        <v>0</v>
      </c>
      <c r="AQ116" s="51">
        <f t="shared" ca="1" si="55"/>
        <v>0</v>
      </c>
      <c r="AR116" s="51">
        <f t="shared" ca="1" si="56"/>
        <v>1</v>
      </c>
      <c r="AS116" s="51">
        <f t="shared" ca="1" si="57"/>
        <v>0</v>
      </c>
      <c r="AT116" s="51"/>
      <c r="AU116" s="51"/>
      <c r="AV116" s="51"/>
      <c r="AW116" s="51"/>
      <c r="AX116" s="51"/>
      <c r="AY116" s="16"/>
      <c r="AZ116" s="51"/>
      <c r="BA116" s="20">
        <f t="shared" ca="1" si="58"/>
        <v>0</v>
      </c>
      <c r="BB116" s="21">
        <f t="shared" ca="1" si="59"/>
        <v>0</v>
      </c>
      <c r="BC116" s="21">
        <f t="shared" ca="1" si="60"/>
        <v>0</v>
      </c>
      <c r="BD116" s="21">
        <f t="shared" ca="1" si="61"/>
        <v>0</v>
      </c>
      <c r="BE116" s="21">
        <f t="shared" ca="1" si="62"/>
        <v>0</v>
      </c>
      <c r="BF116" s="21">
        <f t="shared" ca="1" si="63"/>
        <v>0</v>
      </c>
      <c r="BG116" s="21">
        <f t="shared" ca="1" si="64"/>
        <v>0</v>
      </c>
      <c r="BH116" s="21">
        <f t="shared" ca="1" si="65"/>
        <v>0</v>
      </c>
      <c r="BI116" s="21">
        <f t="shared" ca="1" si="66"/>
        <v>1</v>
      </c>
      <c r="BJ116" s="21">
        <f t="shared" ca="1" si="67"/>
        <v>0</v>
      </c>
      <c r="BK116" s="21">
        <f t="shared" ca="1" si="68"/>
        <v>0</v>
      </c>
      <c r="BL116" s="51"/>
      <c r="BM116" s="51"/>
      <c r="BN116" s="51"/>
      <c r="BO116" s="51"/>
      <c r="BP116" s="51"/>
      <c r="BQ116" s="51"/>
      <c r="BR116" s="51"/>
      <c r="BS116" s="51"/>
      <c r="BT116" s="51"/>
      <c r="BU116" s="51"/>
      <c r="BV116" s="16"/>
      <c r="BZ116" s="10">
        <f ca="1">Table1[[#This Row],[Cars Value]]/Table1[[#This Row],[Cars Owned]]</f>
        <v>265.38720530216426</v>
      </c>
      <c r="CA116" s="16"/>
      <c r="CB116" s="51"/>
      <c r="CC116" s="10">
        <f ca="1">IF(Table1[[#This Row],[Value of Debts]]&gt;$CD$3,1,0)</f>
        <v>1</v>
      </c>
      <c r="CD116" s="51"/>
      <c r="CE116" s="16"/>
      <c r="CF116" s="51"/>
      <c r="CG116" s="39">
        <f ca="1">Table1[[#This Row],[Mortgage left]]/Table1[[#This Row],[Value of House ]]</f>
        <v>2.9697599387228827E-2</v>
      </c>
      <c r="CH116" s="51">
        <f t="shared" ca="1" si="82"/>
        <v>0</v>
      </c>
      <c r="CI116" s="51"/>
      <c r="CJ116" s="16"/>
      <c r="CL116" s="10">
        <f ca="1">IF(Table1[[#This Row],[Area]]="New Delhi",Table1[[#This Row],[Income]],0)</f>
        <v>0</v>
      </c>
      <c r="CM116" s="51">
        <f ca="1">IF(Table1[[#This Row],[Area]]="Gurgoan",Table1[[#This Row],[Income]],0)</f>
        <v>0</v>
      </c>
      <c r="CN116" s="51">
        <f ca="1">IF(Table1[[#This Row],[Area]]="Noida",Table1[[#This Row],[Income]],0)</f>
        <v>0</v>
      </c>
      <c r="CO116" s="51">
        <f ca="1">IF(Table1[[#This Row],[Area]]="Faridabad",Table1[[#This Row],[Income]],0)</f>
        <v>0</v>
      </c>
      <c r="CP116" s="51">
        <f ca="1">IF(Table1[[#This Row],[Area]]="Pune",Table1[[#This Row],[Income]],0)</f>
        <v>0</v>
      </c>
      <c r="CQ116" s="51">
        <f ca="1">IF(Table1[[#This Row],[Area]]="Mumbai",Table1[[#This Row],[Income]],0)</f>
        <v>0</v>
      </c>
      <c r="CR116" s="51">
        <f ca="1">IF(Table1[[#This Row],[Area]]="Hyderabad",Table1[[#This Row],[Income]],0)</f>
        <v>0</v>
      </c>
      <c r="CS116" s="51">
        <f ca="1">IF(Table1[[#This Row],[Area]]="Chennai",Table1[[#This Row],[Income]],0)</f>
        <v>0</v>
      </c>
      <c r="CT116" s="51">
        <f ca="1">IF(Table1[[#This Row],[Area]]="Goa",Table1[[#This Row],[Income]],0)</f>
        <v>52168</v>
      </c>
      <c r="CU116" s="51">
        <f ca="1">IF(Table1[[#This Row],[Area]]="Kochi",Table1[[#This Row],[Income]],0)</f>
        <v>0</v>
      </c>
      <c r="CV116" s="51">
        <f ca="1">IF(Table1[[#This Row],[Area]]="Kolkata",Table1[[#This Row],[Income]],0)</f>
        <v>0</v>
      </c>
      <c r="CW116" s="51"/>
      <c r="CX116" s="51"/>
      <c r="CY116" s="51"/>
      <c r="CZ116" s="51"/>
      <c r="DA116" s="51"/>
      <c r="DB116" s="51"/>
      <c r="DC116" s="51"/>
      <c r="DD116" s="51"/>
      <c r="DE116" s="51"/>
      <c r="DF116" s="51"/>
      <c r="DG116" s="16"/>
      <c r="DI116" s="10">
        <f ca="1">IF(Table1[[#This Row],[Field of Work]]="Teaching",Table1[[#This Row],[Income]],0)</f>
        <v>0</v>
      </c>
      <c r="DJ116" s="51">
        <f ca="1">IF(Table1[[#This Row],[Field of Work]]="Health",Table1[[#This Row],[Income]],0)</f>
        <v>0</v>
      </c>
      <c r="DK116" s="51">
        <f ca="1">IF(Table1[[#This Row],[Field of Work]]="Agriculture",Table1[[#This Row],[Income]],0)</f>
        <v>0</v>
      </c>
      <c r="DL116" s="51">
        <f ca="1">IF(Table1[[#This Row],[Field of Work]]="Information Technology",Table1[[#This Row],[Income]],0)</f>
        <v>0</v>
      </c>
      <c r="DM116" s="51">
        <f ca="1">IF(Table1[[#This Row],[Field of Work]]="Construction",Table1[[#This Row],[Income]],0)</f>
        <v>52168</v>
      </c>
      <c r="DN116" s="51">
        <f ca="1">IF(Table1[[#This Row],[Field of Work]]="General Work",Table1[[#This Row],[Income]],0)</f>
        <v>0</v>
      </c>
      <c r="DO116" s="51"/>
      <c r="DP116" s="51"/>
      <c r="DQ116" s="51"/>
      <c r="DR116" s="51"/>
      <c r="DS116" s="51"/>
      <c r="DT116" s="16"/>
      <c r="DW116" s="10">
        <f ca="1">IF(Table1[[#This Row],[Value of Debts]]&gt;Table1[[#This Row],[Income]],1,0)</f>
        <v>1</v>
      </c>
      <c r="DX116" s="51"/>
      <c r="DY116" s="16"/>
      <c r="EB116" s="48">
        <f t="shared" ca="1" si="83"/>
        <v>37</v>
      </c>
      <c r="EC116" s="51"/>
      <c r="ED116" s="51"/>
      <c r="EE116" s="16"/>
    </row>
    <row r="117" spans="1:135" ht="18.75">
      <c r="A117" s="1">
        <f t="shared" ca="1" si="69"/>
        <v>1</v>
      </c>
      <c r="B117" s="1" t="str">
        <f t="shared" ca="1" si="70"/>
        <v>Man</v>
      </c>
      <c r="C117" s="1">
        <f t="shared" ca="1" si="71"/>
        <v>42</v>
      </c>
      <c r="D117" s="1">
        <f t="shared" ca="1" si="72"/>
        <v>5</v>
      </c>
      <c r="E117" s="1" t="str">
        <f t="shared" ca="1" si="73"/>
        <v>General Work</v>
      </c>
      <c r="F117" s="1">
        <f t="shared" ca="1" si="74"/>
        <v>3</v>
      </c>
      <c r="G117" s="1" t="str">
        <f t="shared" ca="1" si="75"/>
        <v>University</v>
      </c>
      <c r="H117" s="1">
        <f t="shared" ca="1" si="76"/>
        <v>2</v>
      </c>
      <c r="I117" s="1">
        <f t="shared" ca="1" si="51"/>
        <v>2</v>
      </c>
      <c r="J117" s="1">
        <f t="shared" ca="1" si="77"/>
        <v>30263</v>
      </c>
      <c r="K117" s="1">
        <f t="shared" ca="1" si="78"/>
        <v>11</v>
      </c>
      <c r="L117" s="1" t="str">
        <f t="shared" ca="1" si="79"/>
        <v>Kolkata</v>
      </c>
      <c r="M117" s="1">
        <f t="shared" ca="1" si="84"/>
        <v>151315</v>
      </c>
      <c r="N117" s="1">
        <f t="shared" ca="1" si="80"/>
        <v>147030.29454001397</v>
      </c>
      <c r="O117" s="1">
        <f t="shared" ca="1" si="85"/>
        <v>31968.212752486605</v>
      </c>
      <c r="P117" s="1">
        <f t="shared" ca="1" si="81"/>
        <v>17469</v>
      </c>
      <c r="Q117" s="1">
        <f t="shared" ca="1" si="86"/>
        <v>44751.832212445413</v>
      </c>
      <c r="R117" s="1">
        <f t="shared" ca="1" si="87"/>
        <v>8115.4062796872113</v>
      </c>
      <c r="S117" s="1">
        <f t="shared" ca="1" si="88"/>
        <v>191398.61903217382</v>
      </c>
      <c r="T117" s="1">
        <f t="shared" ca="1" si="89"/>
        <v>209251.12675245939</v>
      </c>
      <c r="U117" s="1">
        <f t="shared" ca="1" si="90"/>
        <v>-17852.507720285561</v>
      </c>
      <c r="W117" s="10">
        <f ca="1">IF(Table1[[#This Row],[Gender]]="Man",1,0)</f>
        <v>1</v>
      </c>
      <c r="X117" s="51">
        <f ca="1">IF(Table1[[#This Row],[Gender]]="Woman",1,0)</f>
        <v>0</v>
      </c>
      <c r="Y117" s="51"/>
      <c r="Z117" s="51"/>
      <c r="AA117" s="51"/>
      <c r="AB117" s="51"/>
      <c r="AC117" s="51"/>
      <c r="AD117" s="51"/>
      <c r="AE117" s="51"/>
      <c r="AF117" s="51"/>
      <c r="AG117" s="51"/>
      <c r="AH117" s="51"/>
      <c r="AI117" s="51"/>
      <c r="AJ117" s="16"/>
      <c r="AN117" s="10">
        <f t="shared" ca="1" si="52"/>
        <v>0</v>
      </c>
      <c r="AO117" s="51">
        <f t="shared" ca="1" si="53"/>
        <v>0</v>
      </c>
      <c r="AP117" s="51">
        <f t="shared" ca="1" si="54"/>
        <v>0</v>
      </c>
      <c r="AQ117" s="51">
        <f t="shared" ca="1" si="55"/>
        <v>0</v>
      </c>
      <c r="AR117" s="51">
        <f t="shared" ca="1" si="56"/>
        <v>0</v>
      </c>
      <c r="AS117" s="51">
        <f t="shared" ca="1" si="57"/>
        <v>1</v>
      </c>
      <c r="AT117" s="51"/>
      <c r="AU117" s="51"/>
      <c r="AV117" s="51"/>
      <c r="AW117" s="51"/>
      <c r="AX117" s="51"/>
      <c r="AY117" s="16"/>
      <c r="AZ117" s="51"/>
      <c r="BA117" s="20">
        <f t="shared" ca="1" si="58"/>
        <v>0</v>
      </c>
      <c r="BB117" s="21">
        <f t="shared" ca="1" si="59"/>
        <v>0</v>
      </c>
      <c r="BC117" s="21">
        <f t="shared" ca="1" si="60"/>
        <v>0</v>
      </c>
      <c r="BD117" s="21">
        <f t="shared" ca="1" si="61"/>
        <v>0</v>
      </c>
      <c r="BE117" s="21">
        <f t="shared" ca="1" si="62"/>
        <v>0</v>
      </c>
      <c r="BF117" s="21">
        <f t="shared" ca="1" si="63"/>
        <v>0</v>
      </c>
      <c r="BG117" s="21">
        <f t="shared" ca="1" si="64"/>
        <v>0</v>
      </c>
      <c r="BH117" s="21">
        <f t="shared" ca="1" si="65"/>
        <v>0</v>
      </c>
      <c r="BI117" s="21">
        <f t="shared" ca="1" si="66"/>
        <v>0</v>
      </c>
      <c r="BJ117" s="21">
        <f t="shared" ca="1" si="67"/>
        <v>0</v>
      </c>
      <c r="BK117" s="21">
        <f t="shared" ca="1" si="68"/>
        <v>1</v>
      </c>
      <c r="BL117" s="51"/>
      <c r="BM117" s="51"/>
      <c r="BN117" s="51"/>
      <c r="BO117" s="51"/>
      <c r="BP117" s="51"/>
      <c r="BQ117" s="51"/>
      <c r="BR117" s="51"/>
      <c r="BS117" s="51"/>
      <c r="BT117" s="51"/>
      <c r="BU117" s="51"/>
      <c r="BV117" s="16"/>
      <c r="BZ117" s="10">
        <f ca="1">Table1[[#This Row],[Cars Value]]/Table1[[#This Row],[Cars Owned]]</f>
        <v>15984.106376243302</v>
      </c>
      <c r="CA117" s="16"/>
      <c r="CB117" s="51"/>
      <c r="CC117" s="10">
        <f ca="1">IF(Table1[[#This Row],[Value of Debts]]&gt;$CD$3,1,0)</f>
        <v>1</v>
      </c>
      <c r="CD117" s="51"/>
      <c r="CE117" s="16"/>
      <c r="CF117" s="51"/>
      <c r="CG117" s="39">
        <f ca="1">Table1[[#This Row],[Mortgage left]]/Table1[[#This Row],[Value of House ]]</f>
        <v>0.97168353791768147</v>
      </c>
      <c r="CH117" s="51">
        <f t="shared" ca="1" si="82"/>
        <v>1</v>
      </c>
      <c r="CI117" s="51"/>
      <c r="CJ117" s="16"/>
      <c r="CL117" s="10">
        <f ca="1">IF(Table1[[#This Row],[Area]]="New Delhi",Table1[[#This Row],[Income]],0)</f>
        <v>0</v>
      </c>
      <c r="CM117" s="51">
        <f ca="1">IF(Table1[[#This Row],[Area]]="Gurgoan",Table1[[#This Row],[Income]],0)</f>
        <v>0</v>
      </c>
      <c r="CN117" s="51">
        <f ca="1">IF(Table1[[#This Row],[Area]]="Noida",Table1[[#This Row],[Income]],0)</f>
        <v>0</v>
      </c>
      <c r="CO117" s="51">
        <f ca="1">IF(Table1[[#This Row],[Area]]="Faridabad",Table1[[#This Row],[Income]],0)</f>
        <v>0</v>
      </c>
      <c r="CP117" s="51">
        <f ca="1">IF(Table1[[#This Row],[Area]]="Pune",Table1[[#This Row],[Income]],0)</f>
        <v>0</v>
      </c>
      <c r="CQ117" s="51">
        <f ca="1">IF(Table1[[#This Row],[Area]]="Mumbai",Table1[[#This Row],[Income]],0)</f>
        <v>0</v>
      </c>
      <c r="CR117" s="51">
        <f ca="1">IF(Table1[[#This Row],[Area]]="Hyderabad",Table1[[#This Row],[Income]],0)</f>
        <v>0</v>
      </c>
      <c r="CS117" s="51">
        <f ca="1">IF(Table1[[#This Row],[Area]]="Chennai",Table1[[#This Row],[Income]],0)</f>
        <v>0</v>
      </c>
      <c r="CT117" s="51">
        <f ca="1">IF(Table1[[#This Row],[Area]]="Goa",Table1[[#This Row],[Income]],0)</f>
        <v>0</v>
      </c>
      <c r="CU117" s="51">
        <f ca="1">IF(Table1[[#This Row],[Area]]="Kochi",Table1[[#This Row],[Income]],0)</f>
        <v>0</v>
      </c>
      <c r="CV117" s="51">
        <f ca="1">IF(Table1[[#This Row],[Area]]="Kolkata",Table1[[#This Row],[Income]],0)</f>
        <v>30263</v>
      </c>
      <c r="CW117" s="51"/>
      <c r="CX117" s="51"/>
      <c r="CY117" s="51"/>
      <c r="CZ117" s="51"/>
      <c r="DA117" s="51"/>
      <c r="DB117" s="51"/>
      <c r="DC117" s="51"/>
      <c r="DD117" s="51"/>
      <c r="DE117" s="51"/>
      <c r="DF117" s="51"/>
      <c r="DG117" s="16"/>
      <c r="DI117" s="10">
        <f ca="1">IF(Table1[[#This Row],[Field of Work]]="Teaching",Table1[[#This Row],[Income]],0)</f>
        <v>0</v>
      </c>
      <c r="DJ117" s="51">
        <f ca="1">IF(Table1[[#This Row],[Field of Work]]="Health",Table1[[#This Row],[Income]],0)</f>
        <v>0</v>
      </c>
      <c r="DK117" s="51">
        <f ca="1">IF(Table1[[#This Row],[Field of Work]]="Agriculture",Table1[[#This Row],[Income]],0)</f>
        <v>0</v>
      </c>
      <c r="DL117" s="51">
        <f ca="1">IF(Table1[[#This Row],[Field of Work]]="Information Technology",Table1[[#This Row],[Income]],0)</f>
        <v>0</v>
      </c>
      <c r="DM117" s="51">
        <f ca="1">IF(Table1[[#This Row],[Field of Work]]="Construction",Table1[[#This Row],[Income]],0)</f>
        <v>0</v>
      </c>
      <c r="DN117" s="51">
        <f ca="1">IF(Table1[[#This Row],[Field of Work]]="General Work",Table1[[#This Row],[Income]],0)</f>
        <v>30263</v>
      </c>
      <c r="DO117" s="51"/>
      <c r="DP117" s="51"/>
      <c r="DQ117" s="51"/>
      <c r="DR117" s="51"/>
      <c r="DS117" s="51"/>
      <c r="DT117" s="16"/>
      <c r="DW117" s="10">
        <f ca="1">IF(Table1[[#This Row],[Value of Debts]]&gt;Table1[[#This Row],[Income]],1,0)</f>
        <v>1</v>
      </c>
      <c r="DX117" s="51"/>
      <c r="DY117" s="16"/>
      <c r="EB117" s="48">
        <f t="shared" ca="1" si="83"/>
        <v>0</v>
      </c>
      <c r="EC117" s="51"/>
      <c r="ED117" s="51"/>
      <c r="EE117" s="16"/>
    </row>
    <row r="118" spans="1:135" ht="18.75">
      <c r="A118" s="1">
        <f t="shared" ca="1" si="69"/>
        <v>1</v>
      </c>
      <c r="B118" s="1" t="str">
        <f t="shared" ca="1" si="70"/>
        <v>Man</v>
      </c>
      <c r="C118" s="1">
        <f t="shared" ca="1" si="71"/>
        <v>29</v>
      </c>
      <c r="D118" s="1">
        <f t="shared" ca="1" si="72"/>
        <v>3</v>
      </c>
      <c r="E118" s="1" t="str">
        <f t="shared" ca="1" si="73"/>
        <v>Teaching</v>
      </c>
      <c r="F118" s="1">
        <f t="shared" ca="1" si="74"/>
        <v>3</v>
      </c>
      <c r="G118" s="1" t="str">
        <f t="shared" ca="1" si="75"/>
        <v>University</v>
      </c>
      <c r="H118" s="1">
        <f t="shared" ca="1" si="76"/>
        <v>1</v>
      </c>
      <c r="I118" s="1">
        <f t="shared" ca="1" si="51"/>
        <v>2</v>
      </c>
      <c r="J118" s="1">
        <f t="shared" ca="1" si="77"/>
        <v>47169</v>
      </c>
      <c r="K118" s="1">
        <f t="shared" ca="1" si="78"/>
        <v>7</v>
      </c>
      <c r="L118" s="1" t="str">
        <f t="shared" ca="1" si="79"/>
        <v>Hyderabad</v>
      </c>
      <c r="M118" s="1">
        <f t="shared" ca="1" si="84"/>
        <v>235845</v>
      </c>
      <c r="N118" s="1">
        <f t="shared" ca="1" si="80"/>
        <v>160016.04274294458</v>
      </c>
      <c r="O118" s="1">
        <f t="shared" ca="1" si="85"/>
        <v>62223.920679374329</v>
      </c>
      <c r="P118" s="1">
        <f t="shared" ca="1" si="81"/>
        <v>28557</v>
      </c>
      <c r="Q118" s="1">
        <f t="shared" ca="1" si="86"/>
        <v>19843.254116308457</v>
      </c>
      <c r="R118" s="1">
        <f t="shared" ca="1" si="87"/>
        <v>41593.06665877247</v>
      </c>
      <c r="S118" s="1">
        <f t="shared" ca="1" si="88"/>
        <v>339661.98733814678</v>
      </c>
      <c r="T118" s="1">
        <f t="shared" ca="1" si="89"/>
        <v>208416.29685925305</v>
      </c>
      <c r="U118" s="1">
        <f t="shared" ca="1" si="90"/>
        <v>131245.69047889372</v>
      </c>
      <c r="W118" s="10">
        <f ca="1">IF(Table1[[#This Row],[Gender]]="Man",1,0)</f>
        <v>1</v>
      </c>
      <c r="X118" s="51">
        <f ca="1">IF(Table1[[#This Row],[Gender]]="Woman",1,0)</f>
        <v>0</v>
      </c>
      <c r="Y118" s="51"/>
      <c r="Z118" s="51"/>
      <c r="AA118" s="51"/>
      <c r="AB118" s="51"/>
      <c r="AC118" s="51"/>
      <c r="AD118" s="51"/>
      <c r="AE118" s="51"/>
      <c r="AF118" s="51"/>
      <c r="AG118" s="51"/>
      <c r="AH118" s="51"/>
      <c r="AI118" s="51"/>
      <c r="AJ118" s="16"/>
      <c r="AN118" s="10">
        <f t="shared" ca="1" si="52"/>
        <v>1</v>
      </c>
      <c r="AO118" s="51">
        <f t="shared" ca="1" si="53"/>
        <v>0</v>
      </c>
      <c r="AP118" s="51">
        <f t="shared" ca="1" si="54"/>
        <v>0</v>
      </c>
      <c r="AQ118" s="51">
        <f t="shared" ca="1" si="55"/>
        <v>0</v>
      </c>
      <c r="AR118" s="51">
        <f t="shared" ca="1" si="56"/>
        <v>0</v>
      </c>
      <c r="AS118" s="51">
        <f t="shared" ca="1" si="57"/>
        <v>0</v>
      </c>
      <c r="AT118" s="51"/>
      <c r="AU118" s="51"/>
      <c r="AV118" s="51"/>
      <c r="AW118" s="51"/>
      <c r="AX118" s="51"/>
      <c r="AY118" s="16"/>
      <c r="AZ118" s="51"/>
      <c r="BA118" s="20">
        <f t="shared" ca="1" si="58"/>
        <v>0</v>
      </c>
      <c r="BB118" s="21">
        <f t="shared" ca="1" si="59"/>
        <v>0</v>
      </c>
      <c r="BC118" s="21">
        <f t="shared" ca="1" si="60"/>
        <v>0</v>
      </c>
      <c r="BD118" s="21">
        <f t="shared" ca="1" si="61"/>
        <v>0</v>
      </c>
      <c r="BE118" s="21">
        <f t="shared" ca="1" si="62"/>
        <v>0</v>
      </c>
      <c r="BF118" s="21">
        <f t="shared" ca="1" si="63"/>
        <v>0</v>
      </c>
      <c r="BG118" s="21">
        <f t="shared" ca="1" si="64"/>
        <v>1</v>
      </c>
      <c r="BH118" s="21">
        <f t="shared" ca="1" si="65"/>
        <v>0</v>
      </c>
      <c r="BI118" s="21">
        <f t="shared" ca="1" si="66"/>
        <v>0</v>
      </c>
      <c r="BJ118" s="21">
        <f t="shared" ca="1" si="67"/>
        <v>0</v>
      </c>
      <c r="BK118" s="21">
        <f t="shared" ca="1" si="68"/>
        <v>0</v>
      </c>
      <c r="BL118" s="51"/>
      <c r="BM118" s="51"/>
      <c r="BN118" s="51"/>
      <c r="BO118" s="51"/>
      <c r="BP118" s="51"/>
      <c r="BQ118" s="51"/>
      <c r="BR118" s="51"/>
      <c r="BS118" s="51"/>
      <c r="BT118" s="51"/>
      <c r="BU118" s="51"/>
      <c r="BV118" s="16"/>
      <c r="BZ118" s="10">
        <f ca="1">Table1[[#This Row],[Cars Value]]/Table1[[#This Row],[Cars Owned]]</f>
        <v>31111.960339687164</v>
      </c>
      <c r="CA118" s="16"/>
      <c r="CB118" s="51"/>
      <c r="CC118" s="10">
        <f ca="1">IF(Table1[[#This Row],[Value of Debts]]&gt;$CD$3,1,0)</f>
        <v>1</v>
      </c>
      <c r="CD118" s="51"/>
      <c r="CE118" s="16"/>
      <c r="CF118" s="51"/>
      <c r="CG118" s="39">
        <f ca="1">Table1[[#This Row],[Mortgage left]]/Table1[[#This Row],[Value of House ]]</f>
        <v>0.67847969108077166</v>
      </c>
      <c r="CH118" s="51">
        <f t="shared" ca="1" si="82"/>
        <v>1</v>
      </c>
      <c r="CI118" s="51"/>
      <c r="CJ118" s="16"/>
      <c r="CL118" s="10">
        <f ca="1">IF(Table1[[#This Row],[Area]]="New Delhi",Table1[[#This Row],[Income]],0)</f>
        <v>0</v>
      </c>
      <c r="CM118" s="51">
        <f ca="1">IF(Table1[[#This Row],[Area]]="Gurgoan",Table1[[#This Row],[Income]],0)</f>
        <v>0</v>
      </c>
      <c r="CN118" s="51">
        <f ca="1">IF(Table1[[#This Row],[Area]]="Noida",Table1[[#This Row],[Income]],0)</f>
        <v>0</v>
      </c>
      <c r="CO118" s="51">
        <f ca="1">IF(Table1[[#This Row],[Area]]="Faridabad",Table1[[#This Row],[Income]],0)</f>
        <v>0</v>
      </c>
      <c r="CP118" s="51">
        <f ca="1">IF(Table1[[#This Row],[Area]]="Pune",Table1[[#This Row],[Income]],0)</f>
        <v>0</v>
      </c>
      <c r="CQ118" s="51">
        <f ca="1">IF(Table1[[#This Row],[Area]]="Mumbai",Table1[[#This Row],[Income]],0)</f>
        <v>0</v>
      </c>
      <c r="CR118" s="51">
        <f ca="1">IF(Table1[[#This Row],[Area]]="Hyderabad",Table1[[#This Row],[Income]],0)</f>
        <v>47169</v>
      </c>
      <c r="CS118" s="51">
        <f ca="1">IF(Table1[[#This Row],[Area]]="Chennai",Table1[[#This Row],[Income]],0)</f>
        <v>0</v>
      </c>
      <c r="CT118" s="51">
        <f ca="1">IF(Table1[[#This Row],[Area]]="Goa",Table1[[#This Row],[Income]],0)</f>
        <v>0</v>
      </c>
      <c r="CU118" s="51">
        <f ca="1">IF(Table1[[#This Row],[Area]]="Kochi",Table1[[#This Row],[Income]],0)</f>
        <v>0</v>
      </c>
      <c r="CV118" s="51">
        <f ca="1">IF(Table1[[#This Row],[Area]]="Kolkata",Table1[[#This Row],[Income]],0)</f>
        <v>0</v>
      </c>
      <c r="CW118" s="51"/>
      <c r="CX118" s="51"/>
      <c r="CY118" s="51"/>
      <c r="CZ118" s="51"/>
      <c r="DA118" s="51"/>
      <c r="DB118" s="51"/>
      <c r="DC118" s="51"/>
      <c r="DD118" s="51"/>
      <c r="DE118" s="51"/>
      <c r="DF118" s="51"/>
      <c r="DG118" s="16"/>
      <c r="DI118" s="10">
        <f ca="1">IF(Table1[[#This Row],[Field of Work]]="Teaching",Table1[[#This Row],[Income]],0)</f>
        <v>47169</v>
      </c>
      <c r="DJ118" s="51">
        <f ca="1">IF(Table1[[#This Row],[Field of Work]]="Health",Table1[[#This Row],[Income]],0)</f>
        <v>0</v>
      </c>
      <c r="DK118" s="51">
        <f ca="1">IF(Table1[[#This Row],[Field of Work]]="Agriculture",Table1[[#This Row],[Income]],0)</f>
        <v>0</v>
      </c>
      <c r="DL118" s="51">
        <f ca="1">IF(Table1[[#This Row],[Field of Work]]="Information Technology",Table1[[#This Row],[Income]],0)</f>
        <v>0</v>
      </c>
      <c r="DM118" s="51">
        <f ca="1">IF(Table1[[#This Row],[Field of Work]]="Construction",Table1[[#This Row],[Income]],0)</f>
        <v>0</v>
      </c>
      <c r="DN118" s="51">
        <f ca="1">IF(Table1[[#This Row],[Field of Work]]="General Work",Table1[[#This Row],[Income]],0)</f>
        <v>0</v>
      </c>
      <c r="DO118" s="51"/>
      <c r="DP118" s="51"/>
      <c r="DQ118" s="51"/>
      <c r="DR118" s="51"/>
      <c r="DS118" s="51"/>
      <c r="DT118" s="16"/>
      <c r="DW118" s="10">
        <f ca="1">IF(Table1[[#This Row],[Value of Debts]]&gt;Table1[[#This Row],[Income]],1,0)</f>
        <v>1</v>
      </c>
      <c r="DX118" s="51"/>
      <c r="DY118" s="16"/>
      <c r="EB118" s="48">
        <f t="shared" ca="1" si="83"/>
        <v>29</v>
      </c>
      <c r="EC118" s="51"/>
      <c r="ED118" s="51"/>
      <c r="EE118" s="16"/>
    </row>
    <row r="119" spans="1:135" ht="18.75">
      <c r="A119" s="1">
        <f t="shared" ca="1" si="69"/>
        <v>1</v>
      </c>
      <c r="B119" s="1" t="str">
        <f t="shared" ca="1" si="70"/>
        <v>Man</v>
      </c>
      <c r="C119" s="1">
        <f t="shared" ca="1" si="71"/>
        <v>44</v>
      </c>
      <c r="D119" s="1">
        <f t="shared" ca="1" si="72"/>
        <v>4</v>
      </c>
      <c r="E119" s="1" t="str">
        <f t="shared" ca="1" si="73"/>
        <v>Information Technology</v>
      </c>
      <c r="F119" s="1">
        <f t="shared" ca="1" si="74"/>
        <v>2</v>
      </c>
      <c r="G119" s="1" t="str">
        <f t="shared" ca="1" si="75"/>
        <v>College</v>
      </c>
      <c r="H119" s="1">
        <f t="shared" ca="1" si="76"/>
        <v>1</v>
      </c>
      <c r="I119" s="1">
        <f t="shared" ca="1" si="51"/>
        <v>1</v>
      </c>
      <c r="J119" s="1">
        <f t="shared" ca="1" si="77"/>
        <v>42405</v>
      </c>
      <c r="K119" s="1">
        <f t="shared" ca="1" si="78"/>
        <v>5</v>
      </c>
      <c r="L119" s="1" t="str">
        <f t="shared" ca="1" si="79"/>
        <v>Pune</v>
      </c>
      <c r="M119" s="1">
        <f t="shared" ca="1" si="84"/>
        <v>254430</v>
      </c>
      <c r="N119" s="1">
        <f t="shared" ca="1" si="80"/>
        <v>47908.127277505446</v>
      </c>
      <c r="O119" s="1">
        <f t="shared" ca="1" si="85"/>
        <v>2827.4701723071603</v>
      </c>
      <c r="P119" s="1">
        <f t="shared" ca="1" si="81"/>
        <v>957</v>
      </c>
      <c r="Q119" s="1">
        <f t="shared" ca="1" si="86"/>
        <v>31941.783082371974</v>
      </c>
      <c r="R119" s="1">
        <f t="shared" ca="1" si="87"/>
        <v>58129.863322364654</v>
      </c>
      <c r="S119" s="1">
        <f t="shared" ca="1" si="88"/>
        <v>315387.3334946718</v>
      </c>
      <c r="T119" s="1">
        <f t="shared" ca="1" si="89"/>
        <v>80806.910359877424</v>
      </c>
      <c r="U119" s="1">
        <f t="shared" ca="1" si="90"/>
        <v>234580.42313479437</v>
      </c>
      <c r="W119" s="10">
        <f ca="1">IF(Table1[[#This Row],[Gender]]="Man",1,0)</f>
        <v>1</v>
      </c>
      <c r="X119" s="51">
        <f ca="1">IF(Table1[[#This Row],[Gender]]="Woman",1,0)</f>
        <v>0</v>
      </c>
      <c r="Y119" s="51"/>
      <c r="Z119" s="51"/>
      <c r="AA119" s="51"/>
      <c r="AB119" s="51"/>
      <c r="AC119" s="51"/>
      <c r="AD119" s="51"/>
      <c r="AE119" s="51"/>
      <c r="AF119" s="51"/>
      <c r="AG119" s="51"/>
      <c r="AH119" s="51"/>
      <c r="AI119" s="51"/>
      <c r="AJ119" s="16"/>
      <c r="AN119" s="10">
        <f t="shared" ca="1" si="52"/>
        <v>0</v>
      </c>
      <c r="AO119" s="51">
        <f t="shared" ca="1" si="53"/>
        <v>0</v>
      </c>
      <c r="AP119" s="51">
        <f t="shared" ca="1" si="54"/>
        <v>0</v>
      </c>
      <c r="AQ119" s="51">
        <f t="shared" ca="1" si="55"/>
        <v>1</v>
      </c>
      <c r="AR119" s="51">
        <f t="shared" ca="1" si="56"/>
        <v>0</v>
      </c>
      <c r="AS119" s="51">
        <f t="shared" ca="1" si="57"/>
        <v>0</v>
      </c>
      <c r="AT119" s="51"/>
      <c r="AU119" s="51"/>
      <c r="AV119" s="51"/>
      <c r="AW119" s="51"/>
      <c r="AX119" s="51"/>
      <c r="AY119" s="16"/>
      <c r="AZ119" s="51"/>
      <c r="BA119" s="20">
        <f t="shared" ca="1" si="58"/>
        <v>0</v>
      </c>
      <c r="BB119" s="21">
        <f t="shared" ca="1" si="59"/>
        <v>0</v>
      </c>
      <c r="BC119" s="21">
        <f t="shared" ca="1" si="60"/>
        <v>0</v>
      </c>
      <c r="BD119" s="21">
        <f t="shared" ca="1" si="61"/>
        <v>0</v>
      </c>
      <c r="BE119" s="21">
        <f t="shared" ca="1" si="62"/>
        <v>1</v>
      </c>
      <c r="BF119" s="21">
        <f t="shared" ca="1" si="63"/>
        <v>0</v>
      </c>
      <c r="BG119" s="21">
        <f t="shared" ca="1" si="64"/>
        <v>0</v>
      </c>
      <c r="BH119" s="21">
        <f t="shared" ca="1" si="65"/>
        <v>0</v>
      </c>
      <c r="BI119" s="21">
        <f t="shared" ca="1" si="66"/>
        <v>0</v>
      </c>
      <c r="BJ119" s="21">
        <f t="shared" ca="1" si="67"/>
        <v>0</v>
      </c>
      <c r="BK119" s="21">
        <f t="shared" ca="1" si="68"/>
        <v>0</v>
      </c>
      <c r="BL119" s="51"/>
      <c r="BM119" s="51"/>
      <c r="BN119" s="51"/>
      <c r="BO119" s="51"/>
      <c r="BP119" s="51"/>
      <c r="BQ119" s="51"/>
      <c r="BR119" s="51"/>
      <c r="BS119" s="51"/>
      <c r="BT119" s="51"/>
      <c r="BU119" s="51"/>
      <c r="BV119" s="16"/>
      <c r="BZ119" s="10">
        <f ca="1">Table1[[#This Row],[Cars Value]]/Table1[[#This Row],[Cars Owned]]</f>
        <v>2827.4701723071603</v>
      </c>
      <c r="CA119" s="16"/>
      <c r="CB119" s="51"/>
      <c r="CC119" s="10">
        <f ca="1">IF(Table1[[#This Row],[Value of Debts]]&gt;$CD$3,1,0)</f>
        <v>1</v>
      </c>
      <c r="CD119" s="51"/>
      <c r="CE119" s="16"/>
      <c r="CF119" s="51"/>
      <c r="CG119" s="39">
        <f ca="1">Table1[[#This Row],[Mortgage left]]/Table1[[#This Row],[Value of House ]]</f>
        <v>0.18829590566169652</v>
      </c>
      <c r="CH119" s="51">
        <f t="shared" ca="1" si="82"/>
        <v>0</v>
      </c>
      <c r="CI119" s="51"/>
      <c r="CJ119" s="16"/>
      <c r="CL119" s="10">
        <f ca="1">IF(Table1[[#This Row],[Area]]="New Delhi",Table1[[#This Row],[Income]],0)</f>
        <v>0</v>
      </c>
      <c r="CM119" s="51">
        <f ca="1">IF(Table1[[#This Row],[Area]]="Gurgoan",Table1[[#This Row],[Income]],0)</f>
        <v>0</v>
      </c>
      <c r="CN119" s="51">
        <f ca="1">IF(Table1[[#This Row],[Area]]="Noida",Table1[[#This Row],[Income]],0)</f>
        <v>0</v>
      </c>
      <c r="CO119" s="51">
        <f ca="1">IF(Table1[[#This Row],[Area]]="Faridabad",Table1[[#This Row],[Income]],0)</f>
        <v>0</v>
      </c>
      <c r="CP119" s="51">
        <f ca="1">IF(Table1[[#This Row],[Area]]="Pune",Table1[[#This Row],[Income]],0)</f>
        <v>42405</v>
      </c>
      <c r="CQ119" s="51">
        <f ca="1">IF(Table1[[#This Row],[Area]]="Mumbai",Table1[[#This Row],[Income]],0)</f>
        <v>0</v>
      </c>
      <c r="CR119" s="51">
        <f ca="1">IF(Table1[[#This Row],[Area]]="Hyderabad",Table1[[#This Row],[Income]],0)</f>
        <v>0</v>
      </c>
      <c r="CS119" s="51">
        <f ca="1">IF(Table1[[#This Row],[Area]]="Chennai",Table1[[#This Row],[Income]],0)</f>
        <v>0</v>
      </c>
      <c r="CT119" s="51">
        <f ca="1">IF(Table1[[#This Row],[Area]]="Goa",Table1[[#This Row],[Income]],0)</f>
        <v>0</v>
      </c>
      <c r="CU119" s="51">
        <f ca="1">IF(Table1[[#This Row],[Area]]="Kochi",Table1[[#This Row],[Income]],0)</f>
        <v>0</v>
      </c>
      <c r="CV119" s="51">
        <f ca="1">IF(Table1[[#This Row],[Area]]="Kolkata",Table1[[#This Row],[Income]],0)</f>
        <v>0</v>
      </c>
      <c r="CW119" s="51"/>
      <c r="CX119" s="51"/>
      <c r="CY119" s="51"/>
      <c r="CZ119" s="51"/>
      <c r="DA119" s="51"/>
      <c r="DB119" s="51"/>
      <c r="DC119" s="51"/>
      <c r="DD119" s="51"/>
      <c r="DE119" s="51"/>
      <c r="DF119" s="51"/>
      <c r="DG119" s="16"/>
      <c r="DI119" s="10">
        <f ca="1">IF(Table1[[#This Row],[Field of Work]]="Teaching",Table1[[#This Row],[Income]],0)</f>
        <v>0</v>
      </c>
      <c r="DJ119" s="51">
        <f ca="1">IF(Table1[[#This Row],[Field of Work]]="Health",Table1[[#This Row],[Income]],0)</f>
        <v>0</v>
      </c>
      <c r="DK119" s="51">
        <f ca="1">IF(Table1[[#This Row],[Field of Work]]="Agriculture",Table1[[#This Row],[Income]],0)</f>
        <v>0</v>
      </c>
      <c r="DL119" s="51">
        <f ca="1">IF(Table1[[#This Row],[Field of Work]]="Information Technology",Table1[[#This Row],[Income]],0)</f>
        <v>42405</v>
      </c>
      <c r="DM119" s="51">
        <f ca="1">IF(Table1[[#This Row],[Field of Work]]="Construction",Table1[[#This Row],[Income]],0)</f>
        <v>0</v>
      </c>
      <c r="DN119" s="51">
        <f ca="1">IF(Table1[[#This Row],[Field of Work]]="General Work",Table1[[#This Row],[Income]],0)</f>
        <v>0</v>
      </c>
      <c r="DO119" s="51"/>
      <c r="DP119" s="51"/>
      <c r="DQ119" s="51"/>
      <c r="DR119" s="51"/>
      <c r="DS119" s="51"/>
      <c r="DT119" s="16"/>
      <c r="DW119" s="10">
        <f ca="1">IF(Table1[[#This Row],[Value of Debts]]&gt;Table1[[#This Row],[Income]],1,0)</f>
        <v>1</v>
      </c>
      <c r="DX119" s="51"/>
      <c r="DY119" s="16"/>
      <c r="EB119" s="48">
        <f t="shared" ca="1" si="83"/>
        <v>44</v>
      </c>
      <c r="EC119" s="51"/>
      <c r="ED119" s="51"/>
      <c r="EE119" s="16"/>
    </row>
    <row r="120" spans="1:135" ht="18.75">
      <c r="A120" s="1">
        <f t="shared" ca="1" si="69"/>
        <v>1</v>
      </c>
      <c r="B120" s="1" t="str">
        <f t="shared" ca="1" si="70"/>
        <v>Man</v>
      </c>
      <c r="C120" s="1">
        <f t="shared" ca="1" si="71"/>
        <v>32</v>
      </c>
      <c r="D120" s="1">
        <f t="shared" ca="1" si="72"/>
        <v>1</v>
      </c>
      <c r="E120" s="1" t="str">
        <f t="shared" ca="1" si="73"/>
        <v>Health</v>
      </c>
      <c r="F120" s="1">
        <f t="shared" ca="1" si="74"/>
        <v>5</v>
      </c>
      <c r="G120" s="1" t="str">
        <f t="shared" ca="1" si="75"/>
        <v>Other</v>
      </c>
      <c r="H120" s="1">
        <f t="shared" ca="1" si="76"/>
        <v>4</v>
      </c>
      <c r="I120" s="1">
        <f t="shared" ca="1" si="51"/>
        <v>1</v>
      </c>
      <c r="J120" s="1">
        <f t="shared" ca="1" si="77"/>
        <v>64486</v>
      </c>
      <c r="K120" s="1">
        <f t="shared" ca="1" si="78"/>
        <v>10</v>
      </c>
      <c r="L120" s="1" t="str">
        <f t="shared" ca="1" si="79"/>
        <v>Goa</v>
      </c>
      <c r="M120" s="1">
        <f t="shared" ca="1" si="84"/>
        <v>193458</v>
      </c>
      <c r="N120" s="1">
        <f t="shared" ca="1" si="80"/>
        <v>12736.609363944248</v>
      </c>
      <c r="O120" s="1">
        <f t="shared" ca="1" si="85"/>
        <v>37666.567423258959</v>
      </c>
      <c r="P120" s="1">
        <f t="shared" ca="1" si="81"/>
        <v>31231</v>
      </c>
      <c r="Q120" s="1">
        <f t="shared" ca="1" si="86"/>
        <v>126617.3795458985</v>
      </c>
      <c r="R120" s="1">
        <f t="shared" ca="1" si="87"/>
        <v>21281.015235600877</v>
      </c>
      <c r="S120" s="1">
        <f t="shared" ca="1" si="88"/>
        <v>252405.58265885984</v>
      </c>
      <c r="T120" s="1">
        <f t="shared" ca="1" si="89"/>
        <v>170584.98890984274</v>
      </c>
      <c r="U120" s="1">
        <f t="shared" ca="1" si="90"/>
        <v>81820.593749017105</v>
      </c>
      <c r="W120" s="10">
        <f ca="1">IF(Table1[[#This Row],[Gender]]="Man",1,0)</f>
        <v>1</v>
      </c>
      <c r="X120" s="51">
        <f ca="1">IF(Table1[[#This Row],[Gender]]="Woman",1,0)</f>
        <v>0</v>
      </c>
      <c r="Y120" s="51"/>
      <c r="Z120" s="51"/>
      <c r="AA120" s="51"/>
      <c r="AB120" s="51"/>
      <c r="AC120" s="51"/>
      <c r="AD120" s="51"/>
      <c r="AE120" s="51"/>
      <c r="AF120" s="51"/>
      <c r="AG120" s="51"/>
      <c r="AH120" s="51"/>
      <c r="AI120" s="51"/>
      <c r="AJ120" s="16"/>
      <c r="AN120" s="10">
        <f t="shared" ca="1" si="52"/>
        <v>0</v>
      </c>
      <c r="AO120" s="51">
        <f t="shared" ca="1" si="53"/>
        <v>1</v>
      </c>
      <c r="AP120" s="51">
        <f t="shared" ca="1" si="54"/>
        <v>0</v>
      </c>
      <c r="AQ120" s="51">
        <f t="shared" ca="1" si="55"/>
        <v>0</v>
      </c>
      <c r="AR120" s="51">
        <f t="shared" ca="1" si="56"/>
        <v>0</v>
      </c>
      <c r="AS120" s="51">
        <f t="shared" ca="1" si="57"/>
        <v>0</v>
      </c>
      <c r="AT120" s="51"/>
      <c r="AU120" s="51"/>
      <c r="AV120" s="51"/>
      <c r="AW120" s="51"/>
      <c r="AX120" s="51"/>
      <c r="AY120" s="16"/>
      <c r="AZ120" s="51"/>
      <c r="BA120" s="20">
        <f t="shared" ca="1" si="58"/>
        <v>0</v>
      </c>
      <c r="BB120" s="21">
        <f t="shared" ca="1" si="59"/>
        <v>0</v>
      </c>
      <c r="BC120" s="21">
        <f t="shared" ca="1" si="60"/>
        <v>0</v>
      </c>
      <c r="BD120" s="21">
        <f t="shared" ca="1" si="61"/>
        <v>0</v>
      </c>
      <c r="BE120" s="21">
        <f t="shared" ca="1" si="62"/>
        <v>0</v>
      </c>
      <c r="BF120" s="21">
        <f t="shared" ca="1" si="63"/>
        <v>0</v>
      </c>
      <c r="BG120" s="21">
        <f t="shared" ca="1" si="64"/>
        <v>0</v>
      </c>
      <c r="BH120" s="21">
        <f t="shared" ca="1" si="65"/>
        <v>0</v>
      </c>
      <c r="BI120" s="21">
        <f t="shared" ca="1" si="66"/>
        <v>1</v>
      </c>
      <c r="BJ120" s="21">
        <f t="shared" ca="1" si="67"/>
        <v>0</v>
      </c>
      <c r="BK120" s="21">
        <f t="shared" ca="1" si="68"/>
        <v>0</v>
      </c>
      <c r="BL120" s="51"/>
      <c r="BM120" s="51"/>
      <c r="BN120" s="51"/>
      <c r="BO120" s="51"/>
      <c r="BP120" s="51"/>
      <c r="BQ120" s="51"/>
      <c r="BR120" s="51"/>
      <c r="BS120" s="51"/>
      <c r="BT120" s="51"/>
      <c r="BU120" s="51"/>
      <c r="BV120" s="16"/>
      <c r="BZ120" s="10">
        <f ca="1">Table1[[#This Row],[Cars Value]]/Table1[[#This Row],[Cars Owned]]</f>
        <v>37666.567423258959</v>
      </c>
      <c r="CA120" s="16"/>
      <c r="CB120" s="51"/>
      <c r="CC120" s="10">
        <f ca="1">IF(Table1[[#This Row],[Value of Debts]]&gt;$CD$3,1,0)</f>
        <v>1</v>
      </c>
      <c r="CD120" s="51"/>
      <c r="CE120" s="16"/>
      <c r="CF120" s="51"/>
      <c r="CG120" s="39">
        <f ca="1">Table1[[#This Row],[Mortgage left]]/Table1[[#This Row],[Value of House ]]</f>
        <v>6.5836560720901938E-2</v>
      </c>
      <c r="CH120" s="51">
        <f t="shared" ca="1" si="82"/>
        <v>0</v>
      </c>
      <c r="CI120" s="51"/>
      <c r="CJ120" s="16"/>
      <c r="CL120" s="10">
        <f ca="1">IF(Table1[[#This Row],[Area]]="New Delhi",Table1[[#This Row],[Income]],0)</f>
        <v>0</v>
      </c>
      <c r="CM120" s="51">
        <f ca="1">IF(Table1[[#This Row],[Area]]="Gurgoan",Table1[[#This Row],[Income]],0)</f>
        <v>0</v>
      </c>
      <c r="CN120" s="51">
        <f ca="1">IF(Table1[[#This Row],[Area]]="Noida",Table1[[#This Row],[Income]],0)</f>
        <v>0</v>
      </c>
      <c r="CO120" s="51">
        <f ca="1">IF(Table1[[#This Row],[Area]]="Faridabad",Table1[[#This Row],[Income]],0)</f>
        <v>0</v>
      </c>
      <c r="CP120" s="51">
        <f ca="1">IF(Table1[[#This Row],[Area]]="Pune",Table1[[#This Row],[Income]],0)</f>
        <v>0</v>
      </c>
      <c r="CQ120" s="51">
        <f ca="1">IF(Table1[[#This Row],[Area]]="Mumbai",Table1[[#This Row],[Income]],0)</f>
        <v>0</v>
      </c>
      <c r="CR120" s="51">
        <f ca="1">IF(Table1[[#This Row],[Area]]="Hyderabad",Table1[[#This Row],[Income]],0)</f>
        <v>0</v>
      </c>
      <c r="CS120" s="51">
        <f ca="1">IF(Table1[[#This Row],[Area]]="Chennai",Table1[[#This Row],[Income]],0)</f>
        <v>0</v>
      </c>
      <c r="CT120" s="51">
        <f ca="1">IF(Table1[[#This Row],[Area]]="Goa",Table1[[#This Row],[Income]],0)</f>
        <v>64486</v>
      </c>
      <c r="CU120" s="51">
        <f ca="1">IF(Table1[[#This Row],[Area]]="Kochi",Table1[[#This Row],[Income]],0)</f>
        <v>0</v>
      </c>
      <c r="CV120" s="51">
        <f ca="1">IF(Table1[[#This Row],[Area]]="Kolkata",Table1[[#This Row],[Income]],0)</f>
        <v>0</v>
      </c>
      <c r="CW120" s="51"/>
      <c r="CX120" s="51"/>
      <c r="CY120" s="51"/>
      <c r="CZ120" s="51"/>
      <c r="DA120" s="51"/>
      <c r="DB120" s="51"/>
      <c r="DC120" s="51"/>
      <c r="DD120" s="51"/>
      <c r="DE120" s="51"/>
      <c r="DF120" s="51"/>
      <c r="DG120" s="16"/>
      <c r="DI120" s="10">
        <f ca="1">IF(Table1[[#This Row],[Field of Work]]="Teaching",Table1[[#This Row],[Income]],0)</f>
        <v>0</v>
      </c>
      <c r="DJ120" s="51">
        <f ca="1">IF(Table1[[#This Row],[Field of Work]]="Health",Table1[[#This Row],[Income]],0)</f>
        <v>64486</v>
      </c>
      <c r="DK120" s="51">
        <f ca="1">IF(Table1[[#This Row],[Field of Work]]="Agriculture",Table1[[#This Row],[Income]],0)</f>
        <v>0</v>
      </c>
      <c r="DL120" s="51">
        <f ca="1">IF(Table1[[#This Row],[Field of Work]]="Information Technology",Table1[[#This Row],[Income]],0)</f>
        <v>0</v>
      </c>
      <c r="DM120" s="51">
        <f ca="1">IF(Table1[[#This Row],[Field of Work]]="Construction",Table1[[#This Row],[Income]],0)</f>
        <v>0</v>
      </c>
      <c r="DN120" s="51">
        <f ca="1">IF(Table1[[#This Row],[Field of Work]]="General Work",Table1[[#This Row],[Income]],0)</f>
        <v>0</v>
      </c>
      <c r="DO120" s="51"/>
      <c r="DP120" s="51"/>
      <c r="DQ120" s="51"/>
      <c r="DR120" s="51"/>
      <c r="DS120" s="51"/>
      <c r="DT120" s="16"/>
      <c r="DW120" s="10">
        <f ca="1">IF(Table1[[#This Row],[Value of Debts]]&gt;Table1[[#This Row],[Income]],1,0)</f>
        <v>1</v>
      </c>
      <c r="DX120" s="51"/>
      <c r="DY120" s="16"/>
      <c r="EB120" s="48">
        <f t="shared" ca="1" si="83"/>
        <v>0</v>
      </c>
      <c r="EC120" s="51"/>
      <c r="ED120" s="51"/>
      <c r="EE120" s="16"/>
    </row>
    <row r="121" spans="1:135" ht="18.75">
      <c r="A121" s="1">
        <f t="shared" ca="1" si="69"/>
        <v>2</v>
      </c>
      <c r="B121" s="1" t="str">
        <f t="shared" ca="1" si="70"/>
        <v>Woman</v>
      </c>
      <c r="C121" s="1">
        <f t="shared" ca="1" si="71"/>
        <v>31</v>
      </c>
      <c r="D121" s="1">
        <f t="shared" ca="1" si="72"/>
        <v>3</v>
      </c>
      <c r="E121" s="1" t="str">
        <f t="shared" ca="1" si="73"/>
        <v>Teaching</v>
      </c>
      <c r="F121" s="1">
        <f t="shared" ca="1" si="74"/>
        <v>1</v>
      </c>
      <c r="G121" s="1" t="str">
        <f t="shared" ca="1" si="75"/>
        <v>High School</v>
      </c>
      <c r="H121" s="1">
        <f t="shared" ca="1" si="76"/>
        <v>0</v>
      </c>
      <c r="I121" s="1">
        <f t="shared" ca="1" si="51"/>
        <v>2</v>
      </c>
      <c r="J121" s="1">
        <f t="shared" ca="1" si="77"/>
        <v>63064</v>
      </c>
      <c r="K121" s="1">
        <f t="shared" ca="1" si="78"/>
        <v>8</v>
      </c>
      <c r="L121" s="1" t="str">
        <f t="shared" ca="1" si="79"/>
        <v>Chennai</v>
      </c>
      <c r="M121" s="1">
        <f t="shared" ca="1" si="84"/>
        <v>252256</v>
      </c>
      <c r="N121" s="1">
        <f t="shared" ca="1" si="80"/>
        <v>182211.56501960111</v>
      </c>
      <c r="O121" s="1">
        <f t="shared" ca="1" si="85"/>
        <v>13631.217685704711</v>
      </c>
      <c r="P121" s="1">
        <f t="shared" ca="1" si="81"/>
        <v>9175</v>
      </c>
      <c r="Q121" s="1">
        <f t="shared" ca="1" si="86"/>
        <v>1824.725430207184</v>
      </c>
      <c r="R121" s="1">
        <f t="shared" ca="1" si="87"/>
        <v>62432.539559270226</v>
      </c>
      <c r="S121" s="1">
        <f t="shared" ca="1" si="88"/>
        <v>328319.75724497496</v>
      </c>
      <c r="T121" s="1">
        <f t="shared" ca="1" si="89"/>
        <v>193211.29044980829</v>
      </c>
      <c r="U121" s="1">
        <f t="shared" ca="1" si="90"/>
        <v>135108.46679516666</v>
      </c>
      <c r="W121" s="10">
        <f ca="1">IF(Table1[[#This Row],[Gender]]="Man",1,0)</f>
        <v>0</v>
      </c>
      <c r="X121" s="51">
        <f ca="1">IF(Table1[[#This Row],[Gender]]="Woman",1,0)</f>
        <v>1</v>
      </c>
      <c r="Y121" s="51"/>
      <c r="Z121" s="51"/>
      <c r="AA121" s="51"/>
      <c r="AB121" s="51"/>
      <c r="AC121" s="51"/>
      <c r="AD121" s="51"/>
      <c r="AE121" s="51"/>
      <c r="AF121" s="51"/>
      <c r="AG121" s="51"/>
      <c r="AH121" s="51"/>
      <c r="AI121" s="51"/>
      <c r="AJ121" s="16"/>
      <c r="AN121" s="10">
        <f t="shared" ca="1" si="52"/>
        <v>1</v>
      </c>
      <c r="AO121" s="51">
        <f t="shared" ca="1" si="53"/>
        <v>0</v>
      </c>
      <c r="AP121" s="51">
        <f t="shared" ca="1" si="54"/>
        <v>0</v>
      </c>
      <c r="AQ121" s="51">
        <f t="shared" ca="1" si="55"/>
        <v>0</v>
      </c>
      <c r="AR121" s="51">
        <f t="shared" ca="1" si="56"/>
        <v>0</v>
      </c>
      <c r="AS121" s="51">
        <f t="shared" ca="1" si="57"/>
        <v>0</v>
      </c>
      <c r="AT121" s="51"/>
      <c r="AU121" s="51"/>
      <c r="AV121" s="51"/>
      <c r="AW121" s="51"/>
      <c r="AX121" s="51"/>
      <c r="AY121" s="16"/>
      <c r="AZ121" s="51"/>
      <c r="BA121" s="20">
        <f t="shared" ca="1" si="58"/>
        <v>0</v>
      </c>
      <c r="BB121" s="21">
        <f t="shared" ca="1" si="59"/>
        <v>0</v>
      </c>
      <c r="BC121" s="21">
        <f t="shared" ca="1" si="60"/>
        <v>0</v>
      </c>
      <c r="BD121" s="21">
        <f t="shared" ca="1" si="61"/>
        <v>0</v>
      </c>
      <c r="BE121" s="21">
        <f t="shared" ca="1" si="62"/>
        <v>0</v>
      </c>
      <c r="BF121" s="21">
        <f t="shared" ca="1" si="63"/>
        <v>0</v>
      </c>
      <c r="BG121" s="21">
        <f t="shared" ca="1" si="64"/>
        <v>0</v>
      </c>
      <c r="BH121" s="21">
        <f t="shared" ca="1" si="65"/>
        <v>1</v>
      </c>
      <c r="BI121" s="21">
        <f t="shared" ca="1" si="66"/>
        <v>0</v>
      </c>
      <c r="BJ121" s="21">
        <f t="shared" ca="1" si="67"/>
        <v>0</v>
      </c>
      <c r="BK121" s="21">
        <f t="shared" ca="1" si="68"/>
        <v>0</v>
      </c>
      <c r="BL121" s="51"/>
      <c r="BM121" s="51"/>
      <c r="BN121" s="51"/>
      <c r="BO121" s="51"/>
      <c r="BP121" s="51"/>
      <c r="BQ121" s="51"/>
      <c r="BR121" s="51"/>
      <c r="BS121" s="51"/>
      <c r="BT121" s="51"/>
      <c r="BU121" s="51"/>
      <c r="BV121" s="16"/>
      <c r="BZ121" s="10">
        <f ca="1">Table1[[#This Row],[Cars Value]]/Table1[[#This Row],[Cars Owned]]</f>
        <v>6815.6088428523553</v>
      </c>
      <c r="CA121" s="16"/>
      <c r="CB121" s="51"/>
      <c r="CC121" s="10">
        <f ca="1">IF(Table1[[#This Row],[Value of Debts]]&gt;$CD$3,1,0)</f>
        <v>1</v>
      </c>
      <c r="CD121" s="51"/>
      <c r="CE121" s="16"/>
      <c r="CF121" s="51"/>
      <c r="CG121" s="39">
        <f ca="1">Table1[[#This Row],[Mortgage left]]/Table1[[#This Row],[Value of House ]]</f>
        <v>0.72232797245497082</v>
      </c>
      <c r="CH121" s="51">
        <f t="shared" ca="1" si="82"/>
        <v>1</v>
      </c>
      <c r="CI121" s="51"/>
      <c r="CJ121" s="16"/>
      <c r="CL121" s="10">
        <f ca="1">IF(Table1[[#This Row],[Area]]="New Delhi",Table1[[#This Row],[Income]],0)</f>
        <v>0</v>
      </c>
      <c r="CM121" s="51">
        <f ca="1">IF(Table1[[#This Row],[Area]]="Gurgoan",Table1[[#This Row],[Income]],0)</f>
        <v>0</v>
      </c>
      <c r="CN121" s="51">
        <f ca="1">IF(Table1[[#This Row],[Area]]="Noida",Table1[[#This Row],[Income]],0)</f>
        <v>0</v>
      </c>
      <c r="CO121" s="51">
        <f ca="1">IF(Table1[[#This Row],[Area]]="Faridabad",Table1[[#This Row],[Income]],0)</f>
        <v>0</v>
      </c>
      <c r="CP121" s="51">
        <f ca="1">IF(Table1[[#This Row],[Area]]="Pune",Table1[[#This Row],[Income]],0)</f>
        <v>0</v>
      </c>
      <c r="CQ121" s="51">
        <f ca="1">IF(Table1[[#This Row],[Area]]="Mumbai",Table1[[#This Row],[Income]],0)</f>
        <v>0</v>
      </c>
      <c r="CR121" s="51">
        <f ca="1">IF(Table1[[#This Row],[Area]]="Hyderabad",Table1[[#This Row],[Income]],0)</f>
        <v>0</v>
      </c>
      <c r="CS121" s="51">
        <f ca="1">IF(Table1[[#This Row],[Area]]="Chennai",Table1[[#This Row],[Income]],0)</f>
        <v>63064</v>
      </c>
      <c r="CT121" s="51">
        <f ca="1">IF(Table1[[#This Row],[Area]]="Goa",Table1[[#This Row],[Income]],0)</f>
        <v>0</v>
      </c>
      <c r="CU121" s="51">
        <f ca="1">IF(Table1[[#This Row],[Area]]="Kochi",Table1[[#This Row],[Income]],0)</f>
        <v>0</v>
      </c>
      <c r="CV121" s="51">
        <f ca="1">IF(Table1[[#This Row],[Area]]="Kolkata",Table1[[#This Row],[Income]],0)</f>
        <v>0</v>
      </c>
      <c r="CW121" s="51"/>
      <c r="CX121" s="51"/>
      <c r="CY121" s="51"/>
      <c r="CZ121" s="51"/>
      <c r="DA121" s="51"/>
      <c r="DB121" s="51"/>
      <c r="DC121" s="51"/>
      <c r="DD121" s="51"/>
      <c r="DE121" s="51"/>
      <c r="DF121" s="51"/>
      <c r="DG121" s="16"/>
      <c r="DI121" s="10">
        <f ca="1">IF(Table1[[#This Row],[Field of Work]]="Teaching",Table1[[#This Row],[Income]],0)</f>
        <v>63064</v>
      </c>
      <c r="DJ121" s="51">
        <f ca="1">IF(Table1[[#This Row],[Field of Work]]="Health",Table1[[#This Row],[Income]],0)</f>
        <v>0</v>
      </c>
      <c r="DK121" s="51">
        <f ca="1">IF(Table1[[#This Row],[Field of Work]]="Agriculture",Table1[[#This Row],[Income]],0)</f>
        <v>0</v>
      </c>
      <c r="DL121" s="51">
        <f ca="1">IF(Table1[[#This Row],[Field of Work]]="Information Technology",Table1[[#This Row],[Income]],0)</f>
        <v>0</v>
      </c>
      <c r="DM121" s="51">
        <f ca="1">IF(Table1[[#This Row],[Field of Work]]="Construction",Table1[[#This Row],[Income]],0)</f>
        <v>0</v>
      </c>
      <c r="DN121" s="51">
        <f ca="1">IF(Table1[[#This Row],[Field of Work]]="General Work",Table1[[#This Row],[Income]],0)</f>
        <v>0</v>
      </c>
      <c r="DO121" s="51"/>
      <c r="DP121" s="51"/>
      <c r="DQ121" s="51"/>
      <c r="DR121" s="51"/>
      <c r="DS121" s="51"/>
      <c r="DT121" s="16"/>
      <c r="DW121" s="10">
        <f ca="1">IF(Table1[[#This Row],[Value of Debts]]&gt;Table1[[#This Row],[Income]],1,0)</f>
        <v>1</v>
      </c>
      <c r="DX121" s="51"/>
      <c r="DY121" s="16"/>
      <c r="EB121" s="48">
        <f t="shared" ca="1" si="83"/>
        <v>31</v>
      </c>
      <c r="EC121" s="51"/>
      <c r="ED121" s="51"/>
      <c r="EE121" s="16"/>
    </row>
    <row r="122" spans="1:135" ht="18.75">
      <c r="A122" s="1">
        <f t="shared" ca="1" si="69"/>
        <v>2</v>
      </c>
      <c r="B122" s="1" t="str">
        <f t="shared" ca="1" si="70"/>
        <v>Woman</v>
      </c>
      <c r="C122" s="1">
        <f t="shared" ca="1" si="71"/>
        <v>39</v>
      </c>
      <c r="D122" s="1">
        <f t="shared" ca="1" si="72"/>
        <v>1</v>
      </c>
      <c r="E122" s="1" t="str">
        <f t="shared" ca="1" si="73"/>
        <v>Health</v>
      </c>
      <c r="F122" s="1">
        <f t="shared" ca="1" si="74"/>
        <v>2</v>
      </c>
      <c r="G122" s="1" t="str">
        <f t="shared" ca="1" si="75"/>
        <v>College</v>
      </c>
      <c r="H122" s="1">
        <f t="shared" ca="1" si="76"/>
        <v>2</v>
      </c>
      <c r="I122" s="1">
        <f t="shared" ca="1" si="51"/>
        <v>1</v>
      </c>
      <c r="J122" s="1">
        <f t="shared" ca="1" si="77"/>
        <v>64806</v>
      </c>
      <c r="K122" s="1">
        <f t="shared" ca="1" si="78"/>
        <v>5</v>
      </c>
      <c r="L122" s="1" t="str">
        <f t="shared" ca="1" si="79"/>
        <v>Pune</v>
      </c>
      <c r="M122" s="1">
        <f t="shared" ca="1" si="84"/>
        <v>324030</v>
      </c>
      <c r="N122" s="1">
        <f t="shared" ca="1" si="80"/>
        <v>50502.179721108005</v>
      </c>
      <c r="O122" s="1">
        <f t="shared" ca="1" si="85"/>
        <v>48291.262661188404</v>
      </c>
      <c r="P122" s="1">
        <f t="shared" ca="1" si="81"/>
        <v>47450</v>
      </c>
      <c r="Q122" s="1">
        <f t="shared" ca="1" si="86"/>
        <v>11184.40611821635</v>
      </c>
      <c r="R122" s="1">
        <f t="shared" ca="1" si="87"/>
        <v>28736.343295305385</v>
      </c>
      <c r="S122" s="1">
        <f t="shared" ca="1" si="88"/>
        <v>401057.60595649376</v>
      </c>
      <c r="T122" s="1">
        <f t="shared" ca="1" si="89"/>
        <v>109136.58583932434</v>
      </c>
      <c r="U122" s="1">
        <f t="shared" ca="1" si="90"/>
        <v>291921.02011716942</v>
      </c>
      <c r="W122" s="10">
        <f ca="1">IF(Table1[[#This Row],[Gender]]="Man",1,0)</f>
        <v>0</v>
      </c>
      <c r="X122" s="51">
        <f ca="1">IF(Table1[[#This Row],[Gender]]="Woman",1,0)</f>
        <v>1</v>
      </c>
      <c r="Y122" s="51"/>
      <c r="Z122" s="51"/>
      <c r="AA122" s="51"/>
      <c r="AB122" s="51"/>
      <c r="AC122" s="51"/>
      <c r="AD122" s="51"/>
      <c r="AE122" s="51"/>
      <c r="AF122" s="51"/>
      <c r="AG122" s="51"/>
      <c r="AH122" s="51"/>
      <c r="AI122" s="51"/>
      <c r="AJ122" s="16"/>
      <c r="AN122" s="10">
        <f t="shared" ca="1" si="52"/>
        <v>0</v>
      </c>
      <c r="AO122" s="51">
        <f t="shared" ca="1" si="53"/>
        <v>1</v>
      </c>
      <c r="AP122" s="51">
        <f t="shared" ca="1" si="54"/>
        <v>0</v>
      </c>
      <c r="AQ122" s="51">
        <f t="shared" ca="1" si="55"/>
        <v>0</v>
      </c>
      <c r="AR122" s="51">
        <f t="shared" ca="1" si="56"/>
        <v>0</v>
      </c>
      <c r="AS122" s="51">
        <f t="shared" ca="1" si="57"/>
        <v>0</v>
      </c>
      <c r="AT122" s="51"/>
      <c r="AU122" s="51"/>
      <c r="AV122" s="51"/>
      <c r="AW122" s="51"/>
      <c r="AX122" s="51"/>
      <c r="AY122" s="16"/>
      <c r="AZ122" s="51"/>
      <c r="BA122" s="20">
        <f t="shared" ca="1" si="58"/>
        <v>0</v>
      </c>
      <c r="BB122" s="21">
        <f t="shared" ca="1" si="59"/>
        <v>0</v>
      </c>
      <c r="BC122" s="21">
        <f t="shared" ca="1" si="60"/>
        <v>0</v>
      </c>
      <c r="BD122" s="21">
        <f t="shared" ca="1" si="61"/>
        <v>0</v>
      </c>
      <c r="BE122" s="21">
        <f t="shared" ca="1" si="62"/>
        <v>1</v>
      </c>
      <c r="BF122" s="21">
        <f t="shared" ca="1" si="63"/>
        <v>0</v>
      </c>
      <c r="BG122" s="21">
        <f t="shared" ca="1" si="64"/>
        <v>0</v>
      </c>
      <c r="BH122" s="21">
        <f t="shared" ca="1" si="65"/>
        <v>0</v>
      </c>
      <c r="BI122" s="21">
        <f t="shared" ca="1" si="66"/>
        <v>0</v>
      </c>
      <c r="BJ122" s="21">
        <f t="shared" ca="1" si="67"/>
        <v>0</v>
      </c>
      <c r="BK122" s="21">
        <f t="shared" ca="1" si="68"/>
        <v>0</v>
      </c>
      <c r="BL122" s="51"/>
      <c r="BM122" s="51"/>
      <c r="BN122" s="51"/>
      <c r="BO122" s="51"/>
      <c r="BP122" s="51"/>
      <c r="BQ122" s="51"/>
      <c r="BR122" s="51"/>
      <c r="BS122" s="51"/>
      <c r="BT122" s="51"/>
      <c r="BU122" s="51"/>
      <c r="BV122" s="16"/>
      <c r="BZ122" s="10">
        <f ca="1">Table1[[#This Row],[Cars Value]]/Table1[[#This Row],[Cars Owned]]</f>
        <v>48291.262661188404</v>
      </c>
      <c r="CA122" s="16"/>
      <c r="CB122" s="51"/>
      <c r="CC122" s="10">
        <f ca="1">IF(Table1[[#This Row],[Value of Debts]]&gt;$CD$3,1,0)</f>
        <v>1</v>
      </c>
      <c r="CD122" s="51"/>
      <c r="CE122" s="16"/>
      <c r="CF122" s="51"/>
      <c r="CG122" s="39">
        <f ca="1">Table1[[#This Row],[Mortgage left]]/Table1[[#This Row],[Value of House ]]</f>
        <v>0.15585649390830481</v>
      </c>
      <c r="CH122" s="51">
        <f t="shared" ca="1" si="82"/>
        <v>0</v>
      </c>
      <c r="CI122" s="51"/>
      <c r="CJ122" s="16"/>
      <c r="CL122" s="10">
        <f ca="1">IF(Table1[[#This Row],[Area]]="New Delhi",Table1[[#This Row],[Income]],0)</f>
        <v>0</v>
      </c>
      <c r="CM122" s="51">
        <f ca="1">IF(Table1[[#This Row],[Area]]="Gurgoan",Table1[[#This Row],[Income]],0)</f>
        <v>0</v>
      </c>
      <c r="CN122" s="51">
        <f ca="1">IF(Table1[[#This Row],[Area]]="Noida",Table1[[#This Row],[Income]],0)</f>
        <v>0</v>
      </c>
      <c r="CO122" s="51">
        <f ca="1">IF(Table1[[#This Row],[Area]]="Faridabad",Table1[[#This Row],[Income]],0)</f>
        <v>0</v>
      </c>
      <c r="CP122" s="51">
        <f ca="1">IF(Table1[[#This Row],[Area]]="Pune",Table1[[#This Row],[Income]],0)</f>
        <v>64806</v>
      </c>
      <c r="CQ122" s="51">
        <f ca="1">IF(Table1[[#This Row],[Area]]="Mumbai",Table1[[#This Row],[Income]],0)</f>
        <v>0</v>
      </c>
      <c r="CR122" s="51">
        <f ca="1">IF(Table1[[#This Row],[Area]]="Hyderabad",Table1[[#This Row],[Income]],0)</f>
        <v>0</v>
      </c>
      <c r="CS122" s="51">
        <f ca="1">IF(Table1[[#This Row],[Area]]="Chennai",Table1[[#This Row],[Income]],0)</f>
        <v>0</v>
      </c>
      <c r="CT122" s="51">
        <f ca="1">IF(Table1[[#This Row],[Area]]="Goa",Table1[[#This Row],[Income]],0)</f>
        <v>0</v>
      </c>
      <c r="CU122" s="51">
        <f ca="1">IF(Table1[[#This Row],[Area]]="Kochi",Table1[[#This Row],[Income]],0)</f>
        <v>0</v>
      </c>
      <c r="CV122" s="51">
        <f ca="1">IF(Table1[[#This Row],[Area]]="Kolkata",Table1[[#This Row],[Income]],0)</f>
        <v>0</v>
      </c>
      <c r="CW122" s="51"/>
      <c r="CX122" s="51"/>
      <c r="CY122" s="51"/>
      <c r="CZ122" s="51"/>
      <c r="DA122" s="51"/>
      <c r="DB122" s="51"/>
      <c r="DC122" s="51"/>
      <c r="DD122" s="51"/>
      <c r="DE122" s="51"/>
      <c r="DF122" s="51"/>
      <c r="DG122" s="16"/>
      <c r="DI122" s="10">
        <f ca="1">IF(Table1[[#This Row],[Field of Work]]="Teaching",Table1[[#This Row],[Income]],0)</f>
        <v>0</v>
      </c>
      <c r="DJ122" s="51">
        <f ca="1">IF(Table1[[#This Row],[Field of Work]]="Health",Table1[[#This Row],[Income]],0)</f>
        <v>64806</v>
      </c>
      <c r="DK122" s="51">
        <f ca="1">IF(Table1[[#This Row],[Field of Work]]="Agriculture",Table1[[#This Row],[Income]],0)</f>
        <v>0</v>
      </c>
      <c r="DL122" s="51">
        <f ca="1">IF(Table1[[#This Row],[Field of Work]]="Information Technology",Table1[[#This Row],[Income]],0)</f>
        <v>0</v>
      </c>
      <c r="DM122" s="51">
        <f ca="1">IF(Table1[[#This Row],[Field of Work]]="Construction",Table1[[#This Row],[Income]],0)</f>
        <v>0</v>
      </c>
      <c r="DN122" s="51">
        <f ca="1">IF(Table1[[#This Row],[Field of Work]]="General Work",Table1[[#This Row],[Income]],0)</f>
        <v>0</v>
      </c>
      <c r="DO122" s="51"/>
      <c r="DP122" s="51"/>
      <c r="DQ122" s="51"/>
      <c r="DR122" s="51"/>
      <c r="DS122" s="51"/>
      <c r="DT122" s="16"/>
      <c r="DW122" s="10">
        <f ca="1">IF(Table1[[#This Row],[Value of Debts]]&gt;Table1[[#This Row],[Income]],1,0)</f>
        <v>1</v>
      </c>
      <c r="DX122" s="51"/>
      <c r="DY122" s="16"/>
      <c r="EB122" s="48">
        <f t="shared" ca="1" si="83"/>
        <v>39</v>
      </c>
      <c r="EC122" s="51"/>
      <c r="ED122" s="51"/>
      <c r="EE122" s="16"/>
    </row>
    <row r="123" spans="1:135" ht="18.75">
      <c r="A123" s="1">
        <f t="shared" ca="1" si="69"/>
        <v>1</v>
      </c>
      <c r="B123" s="1" t="str">
        <f t="shared" ca="1" si="70"/>
        <v>Man</v>
      </c>
      <c r="C123" s="1">
        <f t="shared" ca="1" si="71"/>
        <v>34</v>
      </c>
      <c r="D123" s="1">
        <f t="shared" ca="1" si="72"/>
        <v>3</v>
      </c>
      <c r="E123" s="1" t="str">
        <f t="shared" ca="1" si="73"/>
        <v>Teaching</v>
      </c>
      <c r="F123" s="1">
        <f t="shared" ca="1" si="74"/>
        <v>1</v>
      </c>
      <c r="G123" s="1" t="str">
        <f t="shared" ca="1" si="75"/>
        <v>High School</v>
      </c>
      <c r="H123" s="1">
        <f t="shared" ca="1" si="76"/>
        <v>4</v>
      </c>
      <c r="I123" s="1">
        <f t="shared" ca="1" si="51"/>
        <v>1</v>
      </c>
      <c r="J123" s="1">
        <f t="shared" ca="1" si="77"/>
        <v>70783</v>
      </c>
      <c r="K123" s="1">
        <f t="shared" ca="1" si="78"/>
        <v>6</v>
      </c>
      <c r="L123" s="1" t="str">
        <f t="shared" ca="1" si="79"/>
        <v>Mumbai</v>
      </c>
      <c r="M123" s="1">
        <f t="shared" ca="1" si="84"/>
        <v>353915</v>
      </c>
      <c r="N123" s="1">
        <f t="shared" ca="1" si="80"/>
        <v>132689.51603613643</v>
      </c>
      <c r="O123" s="1">
        <f t="shared" ca="1" si="85"/>
        <v>56205.656570233943</v>
      </c>
      <c r="P123" s="1">
        <f t="shared" ca="1" si="81"/>
        <v>6809</v>
      </c>
      <c r="Q123" s="1">
        <f t="shared" ca="1" si="86"/>
        <v>70602.282480959853</v>
      </c>
      <c r="R123" s="1">
        <f t="shared" ca="1" si="87"/>
        <v>28042.464217521545</v>
      </c>
      <c r="S123" s="1">
        <f t="shared" ca="1" si="88"/>
        <v>438163.12078775547</v>
      </c>
      <c r="T123" s="1">
        <f t="shared" ca="1" si="89"/>
        <v>210100.79851709626</v>
      </c>
      <c r="U123" s="1">
        <f t="shared" ca="1" si="90"/>
        <v>228062.32227065921</v>
      </c>
      <c r="W123" s="10">
        <f ca="1">IF(Table1[[#This Row],[Gender]]="Man",1,0)</f>
        <v>1</v>
      </c>
      <c r="X123" s="51">
        <f ca="1">IF(Table1[[#This Row],[Gender]]="Woman",1,0)</f>
        <v>0</v>
      </c>
      <c r="Y123" s="51"/>
      <c r="Z123" s="51"/>
      <c r="AA123" s="51"/>
      <c r="AB123" s="51"/>
      <c r="AC123" s="51"/>
      <c r="AD123" s="51"/>
      <c r="AE123" s="51"/>
      <c r="AF123" s="51"/>
      <c r="AG123" s="51"/>
      <c r="AH123" s="51"/>
      <c r="AI123" s="51"/>
      <c r="AJ123" s="16"/>
      <c r="AN123" s="10">
        <f t="shared" ca="1" si="52"/>
        <v>1</v>
      </c>
      <c r="AO123" s="51">
        <f t="shared" ca="1" si="53"/>
        <v>0</v>
      </c>
      <c r="AP123" s="51">
        <f t="shared" ca="1" si="54"/>
        <v>0</v>
      </c>
      <c r="AQ123" s="51">
        <f t="shared" ca="1" si="55"/>
        <v>0</v>
      </c>
      <c r="AR123" s="51">
        <f t="shared" ca="1" si="56"/>
        <v>0</v>
      </c>
      <c r="AS123" s="51">
        <f t="shared" ca="1" si="57"/>
        <v>0</v>
      </c>
      <c r="AT123" s="51"/>
      <c r="AU123" s="51"/>
      <c r="AV123" s="51"/>
      <c r="AW123" s="51"/>
      <c r="AX123" s="51"/>
      <c r="AY123" s="16"/>
      <c r="AZ123" s="51"/>
      <c r="BA123" s="20">
        <f t="shared" ca="1" si="58"/>
        <v>0</v>
      </c>
      <c r="BB123" s="21">
        <f t="shared" ca="1" si="59"/>
        <v>0</v>
      </c>
      <c r="BC123" s="21">
        <f t="shared" ca="1" si="60"/>
        <v>0</v>
      </c>
      <c r="BD123" s="21">
        <f t="shared" ca="1" si="61"/>
        <v>0</v>
      </c>
      <c r="BE123" s="21">
        <f t="shared" ca="1" si="62"/>
        <v>0</v>
      </c>
      <c r="BF123" s="21">
        <f t="shared" ca="1" si="63"/>
        <v>1</v>
      </c>
      <c r="BG123" s="21">
        <f t="shared" ca="1" si="64"/>
        <v>0</v>
      </c>
      <c r="BH123" s="21">
        <f t="shared" ca="1" si="65"/>
        <v>0</v>
      </c>
      <c r="BI123" s="21">
        <f t="shared" ca="1" si="66"/>
        <v>0</v>
      </c>
      <c r="BJ123" s="21">
        <f t="shared" ca="1" si="67"/>
        <v>0</v>
      </c>
      <c r="BK123" s="21">
        <f t="shared" ca="1" si="68"/>
        <v>0</v>
      </c>
      <c r="BL123" s="51"/>
      <c r="BM123" s="51"/>
      <c r="BN123" s="51"/>
      <c r="BO123" s="51"/>
      <c r="BP123" s="51"/>
      <c r="BQ123" s="51"/>
      <c r="BR123" s="51"/>
      <c r="BS123" s="51"/>
      <c r="BT123" s="51"/>
      <c r="BU123" s="51"/>
      <c r="BV123" s="16"/>
      <c r="BZ123" s="10">
        <f ca="1">Table1[[#This Row],[Cars Value]]/Table1[[#This Row],[Cars Owned]]</f>
        <v>56205.656570233943</v>
      </c>
      <c r="CA123" s="16"/>
      <c r="CB123" s="51"/>
      <c r="CC123" s="10">
        <f ca="1">IF(Table1[[#This Row],[Value of Debts]]&gt;$CD$3,1,0)</f>
        <v>1</v>
      </c>
      <c r="CD123" s="51"/>
      <c r="CE123" s="16"/>
      <c r="CF123" s="51"/>
      <c r="CG123" s="39">
        <f ca="1">Table1[[#This Row],[Mortgage left]]/Table1[[#This Row],[Value of House ]]</f>
        <v>0.37491916430819949</v>
      </c>
      <c r="CH123" s="51">
        <f t="shared" ca="1" si="82"/>
        <v>1</v>
      </c>
      <c r="CI123" s="51"/>
      <c r="CJ123" s="16"/>
      <c r="CL123" s="10">
        <f ca="1">IF(Table1[[#This Row],[Area]]="New Delhi",Table1[[#This Row],[Income]],0)</f>
        <v>0</v>
      </c>
      <c r="CM123" s="51">
        <f ca="1">IF(Table1[[#This Row],[Area]]="Gurgoan",Table1[[#This Row],[Income]],0)</f>
        <v>0</v>
      </c>
      <c r="CN123" s="51">
        <f ca="1">IF(Table1[[#This Row],[Area]]="Noida",Table1[[#This Row],[Income]],0)</f>
        <v>0</v>
      </c>
      <c r="CO123" s="51">
        <f ca="1">IF(Table1[[#This Row],[Area]]="Faridabad",Table1[[#This Row],[Income]],0)</f>
        <v>0</v>
      </c>
      <c r="CP123" s="51">
        <f ca="1">IF(Table1[[#This Row],[Area]]="Pune",Table1[[#This Row],[Income]],0)</f>
        <v>0</v>
      </c>
      <c r="CQ123" s="51">
        <f ca="1">IF(Table1[[#This Row],[Area]]="Mumbai",Table1[[#This Row],[Income]],0)</f>
        <v>70783</v>
      </c>
      <c r="CR123" s="51">
        <f ca="1">IF(Table1[[#This Row],[Area]]="Hyderabad",Table1[[#This Row],[Income]],0)</f>
        <v>0</v>
      </c>
      <c r="CS123" s="51">
        <f ca="1">IF(Table1[[#This Row],[Area]]="Chennai",Table1[[#This Row],[Income]],0)</f>
        <v>0</v>
      </c>
      <c r="CT123" s="51">
        <f ca="1">IF(Table1[[#This Row],[Area]]="Goa",Table1[[#This Row],[Income]],0)</f>
        <v>0</v>
      </c>
      <c r="CU123" s="51">
        <f ca="1">IF(Table1[[#This Row],[Area]]="Kochi",Table1[[#This Row],[Income]],0)</f>
        <v>0</v>
      </c>
      <c r="CV123" s="51">
        <f ca="1">IF(Table1[[#This Row],[Area]]="Kolkata",Table1[[#This Row],[Income]],0)</f>
        <v>0</v>
      </c>
      <c r="CW123" s="51"/>
      <c r="CX123" s="51"/>
      <c r="CY123" s="51"/>
      <c r="CZ123" s="51"/>
      <c r="DA123" s="51"/>
      <c r="DB123" s="51"/>
      <c r="DC123" s="51"/>
      <c r="DD123" s="51"/>
      <c r="DE123" s="51"/>
      <c r="DF123" s="51"/>
      <c r="DG123" s="16"/>
      <c r="DI123" s="10">
        <f ca="1">IF(Table1[[#This Row],[Field of Work]]="Teaching",Table1[[#This Row],[Income]],0)</f>
        <v>70783</v>
      </c>
      <c r="DJ123" s="51">
        <f ca="1">IF(Table1[[#This Row],[Field of Work]]="Health",Table1[[#This Row],[Income]],0)</f>
        <v>0</v>
      </c>
      <c r="DK123" s="51">
        <f ca="1">IF(Table1[[#This Row],[Field of Work]]="Agriculture",Table1[[#This Row],[Income]],0)</f>
        <v>0</v>
      </c>
      <c r="DL123" s="51">
        <f ca="1">IF(Table1[[#This Row],[Field of Work]]="Information Technology",Table1[[#This Row],[Income]],0)</f>
        <v>0</v>
      </c>
      <c r="DM123" s="51">
        <f ca="1">IF(Table1[[#This Row],[Field of Work]]="Construction",Table1[[#This Row],[Income]],0)</f>
        <v>0</v>
      </c>
      <c r="DN123" s="51">
        <f ca="1">IF(Table1[[#This Row],[Field of Work]]="General Work",Table1[[#This Row],[Income]],0)</f>
        <v>0</v>
      </c>
      <c r="DO123" s="51"/>
      <c r="DP123" s="51"/>
      <c r="DQ123" s="51"/>
      <c r="DR123" s="51"/>
      <c r="DS123" s="51"/>
      <c r="DT123" s="16"/>
      <c r="DW123" s="10">
        <f ca="1">IF(Table1[[#This Row],[Value of Debts]]&gt;Table1[[#This Row],[Income]],1,0)</f>
        <v>1</v>
      </c>
      <c r="DX123" s="51"/>
      <c r="DY123" s="16"/>
      <c r="EB123" s="48">
        <f t="shared" ca="1" si="83"/>
        <v>34</v>
      </c>
      <c r="EC123" s="51"/>
      <c r="ED123" s="51"/>
      <c r="EE123" s="16"/>
    </row>
    <row r="124" spans="1:135" ht="18.75">
      <c r="A124" s="1">
        <f t="shared" ca="1" si="69"/>
        <v>1</v>
      </c>
      <c r="B124" s="1" t="str">
        <f t="shared" ca="1" si="70"/>
        <v>Man</v>
      </c>
      <c r="C124" s="1">
        <f t="shared" ca="1" si="71"/>
        <v>44</v>
      </c>
      <c r="D124" s="1">
        <f t="shared" ca="1" si="72"/>
        <v>1</v>
      </c>
      <c r="E124" s="1" t="str">
        <f t="shared" ca="1" si="73"/>
        <v>Health</v>
      </c>
      <c r="F124" s="1">
        <f t="shared" ca="1" si="74"/>
        <v>2</v>
      </c>
      <c r="G124" s="1" t="str">
        <f t="shared" ca="1" si="75"/>
        <v>College</v>
      </c>
      <c r="H124" s="1">
        <f t="shared" ca="1" si="76"/>
        <v>0</v>
      </c>
      <c r="I124" s="1">
        <f t="shared" ca="1" si="51"/>
        <v>3</v>
      </c>
      <c r="J124" s="1">
        <f t="shared" ca="1" si="77"/>
        <v>37288</v>
      </c>
      <c r="K124" s="1">
        <f t="shared" ca="1" si="78"/>
        <v>8</v>
      </c>
      <c r="L124" s="1" t="str">
        <f t="shared" ca="1" si="79"/>
        <v>Chennai</v>
      </c>
      <c r="M124" s="1">
        <f t="shared" ca="1" si="84"/>
        <v>149152</v>
      </c>
      <c r="N124" s="1">
        <f t="shared" ca="1" si="80"/>
        <v>4438.5484288296275</v>
      </c>
      <c r="O124" s="1">
        <f t="shared" ca="1" si="85"/>
        <v>81909.641797907534</v>
      </c>
      <c r="P124" s="1">
        <f t="shared" ca="1" si="81"/>
        <v>59214</v>
      </c>
      <c r="Q124" s="1">
        <f t="shared" ca="1" si="86"/>
        <v>56938.216539661298</v>
      </c>
      <c r="R124" s="1">
        <f t="shared" ca="1" si="87"/>
        <v>12101.037958241966</v>
      </c>
      <c r="S124" s="1">
        <f t="shared" ca="1" si="88"/>
        <v>243162.6797561495</v>
      </c>
      <c r="T124" s="1">
        <f t="shared" ca="1" si="89"/>
        <v>120590.76496849093</v>
      </c>
      <c r="U124" s="1">
        <f t="shared" ca="1" si="90"/>
        <v>122571.91478765858</v>
      </c>
      <c r="W124" s="10">
        <f ca="1">IF(Table1[[#This Row],[Gender]]="Man",1,0)</f>
        <v>1</v>
      </c>
      <c r="X124" s="51">
        <f ca="1">IF(Table1[[#This Row],[Gender]]="Woman",1,0)</f>
        <v>0</v>
      </c>
      <c r="Y124" s="51"/>
      <c r="Z124" s="51"/>
      <c r="AA124" s="51"/>
      <c r="AB124" s="51"/>
      <c r="AC124" s="51"/>
      <c r="AD124" s="51"/>
      <c r="AE124" s="51"/>
      <c r="AF124" s="51"/>
      <c r="AG124" s="51"/>
      <c r="AH124" s="51"/>
      <c r="AI124" s="51"/>
      <c r="AJ124" s="16"/>
      <c r="AN124" s="10">
        <f t="shared" ca="1" si="52"/>
        <v>0</v>
      </c>
      <c r="AO124" s="51">
        <f t="shared" ca="1" si="53"/>
        <v>1</v>
      </c>
      <c r="AP124" s="51">
        <f t="shared" ca="1" si="54"/>
        <v>0</v>
      </c>
      <c r="AQ124" s="51">
        <f t="shared" ca="1" si="55"/>
        <v>0</v>
      </c>
      <c r="AR124" s="51">
        <f t="shared" ca="1" si="56"/>
        <v>0</v>
      </c>
      <c r="AS124" s="51">
        <f t="shared" ca="1" si="57"/>
        <v>0</v>
      </c>
      <c r="AT124" s="51"/>
      <c r="AU124" s="51"/>
      <c r="AV124" s="51"/>
      <c r="AW124" s="51"/>
      <c r="AX124" s="51"/>
      <c r="AY124" s="16"/>
      <c r="AZ124" s="51"/>
      <c r="BA124" s="20">
        <f t="shared" ca="1" si="58"/>
        <v>0</v>
      </c>
      <c r="BB124" s="21">
        <f t="shared" ca="1" si="59"/>
        <v>0</v>
      </c>
      <c r="BC124" s="21">
        <f t="shared" ca="1" si="60"/>
        <v>0</v>
      </c>
      <c r="BD124" s="21">
        <f t="shared" ca="1" si="61"/>
        <v>0</v>
      </c>
      <c r="BE124" s="21">
        <f t="shared" ca="1" si="62"/>
        <v>0</v>
      </c>
      <c r="BF124" s="21">
        <f t="shared" ca="1" si="63"/>
        <v>0</v>
      </c>
      <c r="BG124" s="21">
        <f t="shared" ca="1" si="64"/>
        <v>0</v>
      </c>
      <c r="BH124" s="21">
        <f t="shared" ca="1" si="65"/>
        <v>1</v>
      </c>
      <c r="BI124" s="21">
        <f t="shared" ca="1" si="66"/>
        <v>0</v>
      </c>
      <c r="BJ124" s="21">
        <f t="shared" ca="1" si="67"/>
        <v>0</v>
      </c>
      <c r="BK124" s="21">
        <f t="shared" ca="1" si="68"/>
        <v>0</v>
      </c>
      <c r="BL124" s="51"/>
      <c r="BM124" s="51"/>
      <c r="BN124" s="51"/>
      <c r="BO124" s="51"/>
      <c r="BP124" s="51"/>
      <c r="BQ124" s="51"/>
      <c r="BR124" s="51"/>
      <c r="BS124" s="51"/>
      <c r="BT124" s="51"/>
      <c r="BU124" s="51"/>
      <c r="BV124" s="16"/>
      <c r="BZ124" s="10">
        <f ca="1">Table1[[#This Row],[Cars Value]]/Table1[[#This Row],[Cars Owned]]</f>
        <v>27303.213932635845</v>
      </c>
      <c r="CA124" s="16"/>
      <c r="CB124" s="51"/>
      <c r="CC124" s="10">
        <f ca="1">IF(Table1[[#This Row],[Value of Debts]]&gt;$CD$3,1,0)</f>
        <v>1</v>
      </c>
      <c r="CD124" s="51"/>
      <c r="CE124" s="16"/>
      <c r="CF124" s="51"/>
      <c r="CG124" s="39">
        <f ca="1">Table1[[#This Row],[Mortgage left]]/Table1[[#This Row],[Value of House ]]</f>
        <v>2.975855790622739E-2</v>
      </c>
      <c r="CH124" s="51">
        <f t="shared" ca="1" si="82"/>
        <v>0</v>
      </c>
      <c r="CI124" s="51"/>
      <c r="CJ124" s="16"/>
      <c r="CL124" s="10">
        <f ca="1">IF(Table1[[#This Row],[Area]]="New Delhi",Table1[[#This Row],[Income]],0)</f>
        <v>0</v>
      </c>
      <c r="CM124" s="51">
        <f ca="1">IF(Table1[[#This Row],[Area]]="Gurgoan",Table1[[#This Row],[Income]],0)</f>
        <v>0</v>
      </c>
      <c r="CN124" s="51">
        <f ca="1">IF(Table1[[#This Row],[Area]]="Noida",Table1[[#This Row],[Income]],0)</f>
        <v>0</v>
      </c>
      <c r="CO124" s="51">
        <f ca="1">IF(Table1[[#This Row],[Area]]="Faridabad",Table1[[#This Row],[Income]],0)</f>
        <v>0</v>
      </c>
      <c r="CP124" s="51">
        <f ca="1">IF(Table1[[#This Row],[Area]]="Pune",Table1[[#This Row],[Income]],0)</f>
        <v>0</v>
      </c>
      <c r="CQ124" s="51">
        <f ca="1">IF(Table1[[#This Row],[Area]]="Mumbai",Table1[[#This Row],[Income]],0)</f>
        <v>0</v>
      </c>
      <c r="CR124" s="51">
        <f ca="1">IF(Table1[[#This Row],[Area]]="Hyderabad",Table1[[#This Row],[Income]],0)</f>
        <v>0</v>
      </c>
      <c r="CS124" s="51">
        <f ca="1">IF(Table1[[#This Row],[Area]]="Chennai",Table1[[#This Row],[Income]],0)</f>
        <v>37288</v>
      </c>
      <c r="CT124" s="51">
        <f ca="1">IF(Table1[[#This Row],[Area]]="Goa",Table1[[#This Row],[Income]],0)</f>
        <v>0</v>
      </c>
      <c r="CU124" s="51">
        <f ca="1">IF(Table1[[#This Row],[Area]]="Kochi",Table1[[#This Row],[Income]],0)</f>
        <v>0</v>
      </c>
      <c r="CV124" s="51">
        <f ca="1">IF(Table1[[#This Row],[Area]]="Kolkata",Table1[[#This Row],[Income]],0)</f>
        <v>0</v>
      </c>
      <c r="CW124" s="51"/>
      <c r="CX124" s="51"/>
      <c r="CY124" s="51"/>
      <c r="CZ124" s="51"/>
      <c r="DA124" s="51"/>
      <c r="DB124" s="51"/>
      <c r="DC124" s="51"/>
      <c r="DD124" s="51"/>
      <c r="DE124" s="51"/>
      <c r="DF124" s="51"/>
      <c r="DG124" s="16"/>
      <c r="DI124" s="10">
        <f ca="1">IF(Table1[[#This Row],[Field of Work]]="Teaching",Table1[[#This Row],[Income]],0)</f>
        <v>0</v>
      </c>
      <c r="DJ124" s="51">
        <f ca="1">IF(Table1[[#This Row],[Field of Work]]="Health",Table1[[#This Row],[Income]],0)</f>
        <v>37288</v>
      </c>
      <c r="DK124" s="51">
        <f ca="1">IF(Table1[[#This Row],[Field of Work]]="Agriculture",Table1[[#This Row],[Income]],0)</f>
        <v>0</v>
      </c>
      <c r="DL124" s="51">
        <f ca="1">IF(Table1[[#This Row],[Field of Work]]="Information Technology",Table1[[#This Row],[Income]],0)</f>
        <v>0</v>
      </c>
      <c r="DM124" s="51">
        <f ca="1">IF(Table1[[#This Row],[Field of Work]]="Construction",Table1[[#This Row],[Income]],0)</f>
        <v>0</v>
      </c>
      <c r="DN124" s="51">
        <f ca="1">IF(Table1[[#This Row],[Field of Work]]="General Work",Table1[[#This Row],[Income]],0)</f>
        <v>0</v>
      </c>
      <c r="DO124" s="51"/>
      <c r="DP124" s="51"/>
      <c r="DQ124" s="51"/>
      <c r="DR124" s="51"/>
      <c r="DS124" s="51"/>
      <c r="DT124" s="16"/>
      <c r="DW124" s="10">
        <f ca="1">IF(Table1[[#This Row],[Value of Debts]]&gt;Table1[[#This Row],[Income]],1,0)</f>
        <v>1</v>
      </c>
      <c r="DX124" s="51"/>
      <c r="DY124" s="16"/>
      <c r="EB124" s="48">
        <f t="shared" ca="1" si="83"/>
        <v>44</v>
      </c>
      <c r="EC124" s="51"/>
      <c r="ED124" s="51"/>
      <c r="EE124" s="16"/>
    </row>
    <row r="125" spans="1:135" ht="18.75">
      <c r="A125" s="1">
        <f t="shared" ca="1" si="69"/>
        <v>1</v>
      </c>
      <c r="B125" s="1" t="str">
        <f t="shared" ca="1" si="70"/>
        <v>Man</v>
      </c>
      <c r="C125" s="1">
        <f t="shared" ca="1" si="71"/>
        <v>39</v>
      </c>
      <c r="D125" s="1">
        <f t="shared" ca="1" si="72"/>
        <v>2</v>
      </c>
      <c r="E125" s="1" t="str">
        <f t="shared" ca="1" si="73"/>
        <v>Construction</v>
      </c>
      <c r="F125" s="1">
        <f t="shared" ca="1" si="74"/>
        <v>4</v>
      </c>
      <c r="G125" s="1" t="str">
        <f t="shared" ca="1" si="75"/>
        <v>Technical</v>
      </c>
      <c r="H125" s="1">
        <f t="shared" ca="1" si="76"/>
        <v>4</v>
      </c>
      <c r="I125" s="1">
        <f t="shared" ca="1" si="51"/>
        <v>3</v>
      </c>
      <c r="J125" s="1">
        <f t="shared" ca="1" si="77"/>
        <v>67732</v>
      </c>
      <c r="K125" s="1">
        <f t="shared" ca="1" si="78"/>
        <v>4</v>
      </c>
      <c r="L125" s="1" t="str">
        <f t="shared" ca="1" si="79"/>
        <v>Noida</v>
      </c>
      <c r="M125" s="1">
        <f t="shared" ca="1" si="84"/>
        <v>338660</v>
      </c>
      <c r="N125" s="1">
        <f t="shared" ca="1" si="80"/>
        <v>207451.1623177584</v>
      </c>
      <c r="O125" s="1">
        <f t="shared" ca="1" si="85"/>
        <v>110422.15414507037</v>
      </c>
      <c r="P125" s="1">
        <f t="shared" ca="1" si="81"/>
        <v>59132</v>
      </c>
      <c r="Q125" s="1">
        <f t="shared" ca="1" si="86"/>
        <v>76797.879883953196</v>
      </c>
      <c r="R125" s="1">
        <f t="shared" ca="1" si="87"/>
        <v>73571.989438685181</v>
      </c>
      <c r="S125" s="1">
        <f t="shared" ca="1" si="88"/>
        <v>522654.14358375553</v>
      </c>
      <c r="T125" s="1">
        <f t="shared" ca="1" si="89"/>
        <v>343381.04220171162</v>
      </c>
      <c r="U125" s="1">
        <f t="shared" ca="1" si="90"/>
        <v>179273.10138204391</v>
      </c>
      <c r="W125" s="10">
        <f ca="1">IF(Table1[[#This Row],[Gender]]="Man",1,0)</f>
        <v>1</v>
      </c>
      <c r="X125" s="51">
        <f ca="1">IF(Table1[[#This Row],[Gender]]="Woman",1,0)</f>
        <v>0</v>
      </c>
      <c r="Y125" s="51"/>
      <c r="Z125" s="51"/>
      <c r="AA125" s="51"/>
      <c r="AB125" s="51"/>
      <c r="AC125" s="51"/>
      <c r="AD125" s="51"/>
      <c r="AE125" s="51"/>
      <c r="AF125" s="51"/>
      <c r="AG125" s="51"/>
      <c r="AH125" s="51"/>
      <c r="AI125" s="51"/>
      <c r="AJ125" s="16"/>
      <c r="AN125" s="10">
        <f t="shared" ca="1" si="52"/>
        <v>0</v>
      </c>
      <c r="AO125" s="51">
        <f t="shared" ca="1" si="53"/>
        <v>0</v>
      </c>
      <c r="AP125" s="51">
        <f t="shared" ca="1" si="54"/>
        <v>0</v>
      </c>
      <c r="AQ125" s="51">
        <f t="shared" ca="1" si="55"/>
        <v>0</v>
      </c>
      <c r="AR125" s="51">
        <f t="shared" ca="1" si="56"/>
        <v>1</v>
      </c>
      <c r="AS125" s="51">
        <f t="shared" ca="1" si="57"/>
        <v>0</v>
      </c>
      <c r="AT125" s="51"/>
      <c r="AU125" s="51"/>
      <c r="AV125" s="51"/>
      <c r="AW125" s="51"/>
      <c r="AX125" s="51"/>
      <c r="AY125" s="16"/>
      <c r="AZ125" s="51"/>
      <c r="BA125" s="20">
        <f t="shared" ca="1" si="58"/>
        <v>0</v>
      </c>
      <c r="BB125" s="21">
        <f t="shared" ca="1" si="59"/>
        <v>0</v>
      </c>
      <c r="BC125" s="21">
        <f t="shared" ca="1" si="60"/>
        <v>1</v>
      </c>
      <c r="BD125" s="21">
        <f t="shared" ca="1" si="61"/>
        <v>0</v>
      </c>
      <c r="BE125" s="21">
        <f t="shared" ca="1" si="62"/>
        <v>0</v>
      </c>
      <c r="BF125" s="21">
        <f t="shared" ca="1" si="63"/>
        <v>0</v>
      </c>
      <c r="BG125" s="21">
        <f t="shared" ca="1" si="64"/>
        <v>0</v>
      </c>
      <c r="BH125" s="21">
        <f t="shared" ca="1" si="65"/>
        <v>0</v>
      </c>
      <c r="BI125" s="21">
        <f t="shared" ca="1" si="66"/>
        <v>0</v>
      </c>
      <c r="BJ125" s="21">
        <f t="shared" ca="1" si="67"/>
        <v>0</v>
      </c>
      <c r="BK125" s="21">
        <f t="shared" ca="1" si="68"/>
        <v>0</v>
      </c>
      <c r="BL125" s="51"/>
      <c r="BM125" s="51"/>
      <c r="BN125" s="51"/>
      <c r="BO125" s="51"/>
      <c r="BP125" s="51"/>
      <c r="BQ125" s="51"/>
      <c r="BR125" s="51"/>
      <c r="BS125" s="51"/>
      <c r="BT125" s="51"/>
      <c r="BU125" s="51"/>
      <c r="BV125" s="16"/>
      <c r="BZ125" s="10">
        <f ca="1">Table1[[#This Row],[Cars Value]]/Table1[[#This Row],[Cars Owned]]</f>
        <v>36807.384715023458</v>
      </c>
      <c r="CA125" s="16"/>
      <c r="CB125" s="51"/>
      <c r="CC125" s="10">
        <f ca="1">IF(Table1[[#This Row],[Value of Debts]]&gt;$CD$3,1,0)</f>
        <v>1</v>
      </c>
      <c r="CD125" s="51"/>
      <c r="CE125" s="16"/>
      <c r="CF125" s="51"/>
      <c r="CG125" s="39">
        <f ca="1">Table1[[#This Row],[Mortgage left]]/Table1[[#This Row],[Value of House ]]</f>
        <v>0.61256470299934562</v>
      </c>
      <c r="CH125" s="51">
        <f t="shared" ca="1" si="82"/>
        <v>1</v>
      </c>
      <c r="CI125" s="51"/>
      <c r="CJ125" s="16"/>
      <c r="CL125" s="10">
        <f ca="1">IF(Table1[[#This Row],[Area]]="New Delhi",Table1[[#This Row],[Income]],0)</f>
        <v>0</v>
      </c>
      <c r="CM125" s="51">
        <f ca="1">IF(Table1[[#This Row],[Area]]="Gurgoan",Table1[[#This Row],[Income]],0)</f>
        <v>0</v>
      </c>
      <c r="CN125" s="51">
        <f ca="1">IF(Table1[[#This Row],[Area]]="Noida",Table1[[#This Row],[Income]],0)</f>
        <v>67732</v>
      </c>
      <c r="CO125" s="51">
        <f ca="1">IF(Table1[[#This Row],[Area]]="Faridabad",Table1[[#This Row],[Income]],0)</f>
        <v>0</v>
      </c>
      <c r="CP125" s="51">
        <f ca="1">IF(Table1[[#This Row],[Area]]="Pune",Table1[[#This Row],[Income]],0)</f>
        <v>0</v>
      </c>
      <c r="CQ125" s="51">
        <f ca="1">IF(Table1[[#This Row],[Area]]="Mumbai",Table1[[#This Row],[Income]],0)</f>
        <v>0</v>
      </c>
      <c r="CR125" s="51">
        <f ca="1">IF(Table1[[#This Row],[Area]]="Hyderabad",Table1[[#This Row],[Income]],0)</f>
        <v>0</v>
      </c>
      <c r="CS125" s="51">
        <f ca="1">IF(Table1[[#This Row],[Area]]="Chennai",Table1[[#This Row],[Income]],0)</f>
        <v>0</v>
      </c>
      <c r="CT125" s="51">
        <f ca="1">IF(Table1[[#This Row],[Area]]="Goa",Table1[[#This Row],[Income]],0)</f>
        <v>0</v>
      </c>
      <c r="CU125" s="51">
        <f ca="1">IF(Table1[[#This Row],[Area]]="Kochi",Table1[[#This Row],[Income]],0)</f>
        <v>0</v>
      </c>
      <c r="CV125" s="51">
        <f ca="1">IF(Table1[[#This Row],[Area]]="Kolkata",Table1[[#This Row],[Income]],0)</f>
        <v>0</v>
      </c>
      <c r="CW125" s="51"/>
      <c r="CX125" s="51"/>
      <c r="CY125" s="51"/>
      <c r="CZ125" s="51"/>
      <c r="DA125" s="51"/>
      <c r="DB125" s="51"/>
      <c r="DC125" s="51"/>
      <c r="DD125" s="51"/>
      <c r="DE125" s="51"/>
      <c r="DF125" s="51"/>
      <c r="DG125" s="16"/>
      <c r="DI125" s="10">
        <f ca="1">IF(Table1[[#This Row],[Field of Work]]="Teaching",Table1[[#This Row],[Income]],0)</f>
        <v>0</v>
      </c>
      <c r="DJ125" s="51">
        <f ca="1">IF(Table1[[#This Row],[Field of Work]]="Health",Table1[[#This Row],[Income]],0)</f>
        <v>0</v>
      </c>
      <c r="DK125" s="51">
        <f ca="1">IF(Table1[[#This Row],[Field of Work]]="Agriculture",Table1[[#This Row],[Income]],0)</f>
        <v>0</v>
      </c>
      <c r="DL125" s="51">
        <f ca="1">IF(Table1[[#This Row],[Field of Work]]="Information Technology",Table1[[#This Row],[Income]],0)</f>
        <v>0</v>
      </c>
      <c r="DM125" s="51">
        <f ca="1">IF(Table1[[#This Row],[Field of Work]]="Construction",Table1[[#This Row],[Income]],0)</f>
        <v>67732</v>
      </c>
      <c r="DN125" s="51">
        <f ca="1">IF(Table1[[#This Row],[Field of Work]]="General Work",Table1[[#This Row],[Income]],0)</f>
        <v>0</v>
      </c>
      <c r="DO125" s="51"/>
      <c r="DP125" s="51"/>
      <c r="DQ125" s="51"/>
      <c r="DR125" s="51"/>
      <c r="DS125" s="51"/>
      <c r="DT125" s="16"/>
      <c r="DW125" s="10">
        <f ca="1">IF(Table1[[#This Row],[Value of Debts]]&gt;Table1[[#This Row],[Income]],1,0)</f>
        <v>1</v>
      </c>
      <c r="DX125" s="51"/>
      <c r="DY125" s="16"/>
      <c r="EB125" s="48">
        <f t="shared" ca="1" si="83"/>
        <v>39</v>
      </c>
      <c r="EC125" s="51"/>
      <c r="ED125" s="51"/>
      <c r="EE125" s="16"/>
    </row>
    <row r="126" spans="1:135" ht="18.75">
      <c r="A126" s="1">
        <f t="shared" ca="1" si="69"/>
        <v>2</v>
      </c>
      <c r="B126" s="1" t="str">
        <f t="shared" ca="1" si="70"/>
        <v>Woman</v>
      </c>
      <c r="C126" s="1">
        <f t="shared" ca="1" si="71"/>
        <v>45</v>
      </c>
      <c r="D126" s="1">
        <f t="shared" ca="1" si="72"/>
        <v>6</v>
      </c>
      <c r="E126" s="1" t="str">
        <f t="shared" ca="1" si="73"/>
        <v>Agriculture</v>
      </c>
      <c r="F126" s="1">
        <f t="shared" ca="1" si="74"/>
        <v>1</v>
      </c>
      <c r="G126" s="1" t="str">
        <f t="shared" ca="1" si="75"/>
        <v>High School</v>
      </c>
      <c r="H126" s="1">
        <f t="shared" ca="1" si="76"/>
        <v>4</v>
      </c>
      <c r="I126" s="1">
        <f t="shared" ca="1" si="51"/>
        <v>1</v>
      </c>
      <c r="J126" s="1">
        <f t="shared" ca="1" si="77"/>
        <v>73543</v>
      </c>
      <c r="K126" s="1">
        <f t="shared" ca="1" si="78"/>
        <v>5</v>
      </c>
      <c r="L126" s="1" t="str">
        <f t="shared" ca="1" si="79"/>
        <v>Pune</v>
      </c>
      <c r="M126" s="1">
        <f t="shared" ca="1" si="84"/>
        <v>220629</v>
      </c>
      <c r="N126" s="1">
        <f t="shared" ca="1" si="80"/>
        <v>174772.48305116352</v>
      </c>
      <c r="O126" s="1">
        <f t="shared" ca="1" si="85"/>
        <v>17449.149354246139</v>
      </c>
      <c r="P126" s="1">
        <f t="shared" ca="1" si="81"/>
        <v>17004</v>
      </c>
      <c r="Q126" s="1">
        <f t="shared" ca="1" si="86"/>
        <v>4515.7579698730206</v>
      </c>
      <c r="R126" s="1">
        <f t="shared" ca="1" si="87"/>
        <v>103299.65912291131</v>
      </c>
      <c r="S126" s="1">
        <f t="shared" ca="1" si="88"/>
        <v>341377.80847715749</v>
      </c>
      <c r="T126" s="1">
        <f t="shared" ca="1" si="89"/>
        <v>196292.24102103655</v>
      </c>
      <c r="U126" s="1">
        <f t="shared" ca="1" si="90"/>
        <v>145085.56745612095</v>
      </c>
      <c r="W126" s="10">
        <f ca="1">IF(Table1[[#This Row],[Gender]]="Man",1,0)</f>
        <v>0</v>
      </c>
      <c r="X126" s="51">
        <f ca="1">IF(Table1[[#This Row],[Gender]]="Woman",1,0)</f>
        <v>1</v>
      </c>
      <c r="Y126" s="51"/>
      <c r="Z126" s="51"/>
      <c r="AA126" s="51"/>
      <c r="AB126" s="51"/>
      <c r="AC126" s="51"/>
      <c r="AD126" s="51"/>
      <c r="AE126" s="51"/>
      <c r="AF126" s="51"/>
      <c r="AG126" s="51"/>
      <c r="AH126" s="51"/>
      <c r="AI126" s="51"/>
      <c r="AJ126" s="16"/>
      <c r="AN126" s="10">
        <f t="shared" ca="1" si="52"/>
        <v>0</v>
      </c>
      <c r="AO126" s="51">
        <f t="shared" ca="1" si="53"/>
        <v>0</v>
      </c>
      <c r="AP126" s="51">
        <f t="shared" ca="1" si="54"/>
        <v>1</v>
      </c>
      <c r="AQ126" s="51">
        <f t="shared" ca="1" si="55"/>
        <v>0</v>
      </c>
      <c r="AR126" s="51">
        <f t="shared" ca="1" si="56"/>
        <v>0</v>
      </c>
      <c r="AS126" s="51">
        <f t="shared" ca="1" si="57"/>
        <v>0</v>
      </c>
      <c r="AT126" s="51"/>
      <c r="AU126" s="51"/>
      <c r="AV126" s="51"/>
      <c r="AW126" s="51"/>
      <c r="AX126" s="51"/>
      <c r="AY126" s="16"/>
      <c r="AZ126" s="51"/>
      <c r="BA126" s="20">
        <f t="shared" ca="1" si="58"/>
        <v>0</v>
      </c>
      <c r="BB126" s="21">
        <f t="shared" ca="1" si="59"/>
        <v>0</v>
      </c>
      <c r="BC126" s="21">
        <f t="shared" ca="1" si="60"/>
        <v>0</v>
      </c>
      <c r="BD126" s="21">
        <f t="shared" ca="1" si="61"/>
        <v>0</v>
      </c>
      <c r="BE126" s="21">
        <f t="shared" ca="1" si="62"/>
        <v>1</v>
      </c>
      <c r="BF126" s="21">
        <f t="shared" ca="1" si="63"/>
        <v>0</v>
      </c>
      <c r="BG126" s="21">
        <f t="shared" ca="1" si="64"/>
        <v>0</v>
      </c>
      <c r="BH126" s="21">
        <f t="shared" ca="1" si="65"/>
        <v>0</v>
      </c>
      <c r="BI126" s="21">
        <f t="shared" ca="1" si="66"/>
        <v>0</v>
      </c>
      <c r="BJ126" s="21">
        <f t="shared" ca="1" si="67"/>
        <v>0</v>
      </c>
      <c r="BK126" s="21">
        <f t="shared" ca="1" si="68"/>
        <v>0</v>
      </c>
      <c r="BL126" s="51"/>
      <c r="BM126" s="51"/>
      <c r="BN126" s="51"/>
      <c r="BO126" s="51"/>
      <c r="BP126" s="51"/>
      <c r="BQ126" s="51"/>
      <c r="BR126" s="51"/>
      <c r="BS126" s="51"/>
      <c r="BT126" s="51"/>
      <c r="BU126" s="51"/>
      <c r="BV126" s="16"/>
      <c r="BZ126" s="10">
        <f ca="1">Table1[[#This Row],[Cars Value]]/Table1[[#This Row],[Cars Owned]]</f>
        <v>17449.149354246139</v>
      </c>
      <c r="CA126" s="16"/>
      <c r="CB126" s="51"/>
      <c r="CC126" s="10">
        <f ca="1">IF(Table1[[#This Row],[Value of Debts]]&gt;$CD$3,1,0)</f>
        <v>1</v>
      </c>
      <c r="CD126" s="51"/>
      <c r="CE126" s="16"/>
      <c r="CF126" s="51"/>
      <c r="CG126" s="39">
        <f ca="1">Table1[[#This Row],[Mortgage left]]/Table1[[#This Row],[Value of House ]]</f>
        <v>0.79215553282280893</v>
      </c>
      <c r="CH126" s="51">
        <f t="shared" ca="1" si="82"/>
        <v>1</v>
      </c>
      <c r="CI126" s="51"/>
      <c r="CJ126" s="16"/>
      <c r="CL126" s="10">
        <f ca="1">IF(Table1[[#This Row],[Area]]="New Delhi",Table1[[#This Row],[Income]],0)</f>
        <v>0</v>
      </c>
      <c r="CM126" s="51">
        <f ca="1">IF(Table1[[#This Row],[Area]]="Gurgoan",Table1[[#This Row],[Income]],0)</f>
        <v>0</v>
      </c>
      <c r="CN126" s="51">
        <f ca="1">IF(Table1[[#This Row],[Area]]="Noida",Table1[[#This Row],[Income]],0)</f>
        <v>0</v>
      </c>
      <c r="CO126" s="51">
        <f ca="1">IF(Table1[[#This Row],[Area]]="Faridabad",Table1[[#This Row],[Income]],0)</f>
        <v>0</v>
      </c>
      <c r="CP126" s="51">
        <f ca="1">IF(Table1[[#This Row],[Area]]="Pune",Table1[[#This Row],[Income]],0)</f>
        <v>73543</v>
      </c>
      <c r="CQ126" s="51">
        <f ca="1">IF(Table1[[#This Row],[Area]]="Mumbai",Table1[[#This Row],[Income]],0)</f>
        <v>0</v>
      </c>
      <c r="CR126" s="51">
        <f ca="1">IF(Table1[[#This Row],[Area]]="Hyderabad",Table1[[#This Row],[Income]],0)</f>
        <v>0</v>
      </c>
      <c r="CS126" s="51">
        <f ca="1">IF(Table1[[#This Row],[Area]]="Chennai",Table1[[#This Row],[Income]],0)</f>
        <v>0</v>
      </c>
      <c r="CT126" s="51">
        <f ca="1">IF(Table1[[#This Row],[Area]]="Goa",Table1[[#This Row],[Income]],0)</f>
        <v>0</v>
      </c>
      <c r="CU126" s="51">
        <f ca="1">IF(Table1[[#This Row],[Area]]="Kochi",Table1[[#This Row],[Income]],0)</f>
        <v>0</v>
      </c>
      <c r="CV126" s="51">
        <f ca="1">IF(Table1[[#This Row],[Area]]="Kolkata",Table1[[#This Row],[Income]],0)</f>
        <v>0</v>
      </c>
      <c r="CW126" s="51"/>
      <c r="CX126" s="51"/>
      <c r="CY126" s="51"/>
      <c r="CZ126" s="51"/>
      <c r="DA126" s="51"/>
      <c r="DB126" s="51"/>
      <c r="DC126" s="51"/>
      <c r="DD126" s="51"/>
      <c r="DE126" s="51"/>
      <c r="DF126" s="51"/>
      <c r="DG126" s="16"/>
      <c r="DI126" s="10">
        <f ca="1">IF(Table1[[#This Row],[Field of Work]]="Teaching",Table1[[#This Row],[Income]],0)</f>
        <v>0</v>
      </c>
      <c r="DJ126" s="51">
        <f ca="1">IF(Table1[[#This Row],[Field of Work]]="Health",Table1[[#This Row],[Income]],0)</f>
        <v>0</v>
      </c>
      <c r="DK126" s="51">
        <f ca="1">IF(Table1[[#This Row],[Field of Work]]="Agriculture",Table1[[#This Row],[Income]],0)</f>
        <v>73543</v>
      </c>
      <c r="DL126" s="51">
        <f ca="1">IF(Table1[[#This Row],[Field of Work]]="Information Technology",Table1[[#This Row],[Income]],0)</f>
        <v>0</v>
      </c>
      <c r="DM126" s="51">
        <f ca="1">IF(Table1[[#This Row],[Field of Work]]="Construction",Table1[[#This Row],[Income]],0)</f>
        <v>0</v>
      </c>
      <c r="DN126" s="51">
        <f ca="1">IF(Table1[[#This Row],[Field of Work]]="General Work",Table1[[#This Row],[Income]],0)</f>
        <v>0</v>
      </c>
      <c r="DO126" s="51"/>
      <c r="DP126" s="51"/>
      <c r="DQ126" s="51"/>
      <c r="DR126" s="51"/>
      <c r="DS126" s="51"/>
      <c r="DT126" s="16"/>
      <c r="DW126" s="10">
        <f ca="1">IF(Table1[[#This Row],[Value of Debts]]&gt;Table1[[#This Row],[Income]],1,0)</f>
        <v>1</v>
      </c>
      <c r="DX126" s="51"/>
      <c r="DY126" s="16"/>
      <c r="EB126" s="48">
        <f t="shared" ca="1" si="83"/>
        <v>45</v>
      </c>
      <c r="EC126" s="51"/>
      <c r="ED126" s="51"/>
      <c r="EE126" s="16"/>
    </row>
    <row r="127" spans="1:135" ht="18.75">
      <c r="A127" s="1">
        <f t="shared" ca="1" si="69"/>
        <v>1</v>
      </c>
      <c r="B127" s="1" t="str">
        <f t="shared" ca="1" si="70"/>
        <v>Man</v>
      </c>
      <c r="C127" s="1">
        <f t="shared" ca="1" si="71"/>
        <v>32</v>
      </c>
      <c r="D127" s="1">
        <f t="shared" ca="1" si="72"/>
        <v>3</v>
      </c>
      <c r="E127" s="1" t="str">
        <f t="shared" ca="1" si="73"/>
        <v>Teaching</v>
      </c>
      <c r="F127" s="1">
        <f t="shared" ca="1" si="74"/>
        <v>3</v>
      </c>
      <c r="G127" s="1" t="str">
        <f t="shared" ca="1" si="75"/>
        <v>University</v>
      </c>
      <c r="H127" s="1">
        <f t="shared" ca="1" si="76"/>
        <v>4</v>
      </c>
      <c r="I127" s="1">
        <f t="shared" ca="1" si="51"/>
        <v>1</v>
      </c>
      <c r="J127" s="1">
        <f t="shared" ca="1" si="77"/>
        <v>26050</v>
      </c>
      <c r="K127" s="1">
        <f t="shared" ca="1" si="78"/>
        <v>11</v>
      </c>
      <c r="L127" s="1" t="str">
        <f t="shared" ca="1" si="79"/>
        <v>Kolkata</v>
      </c>
      <c r="M127" s="1">
        <f t="shared" ca="1" si="84"/>
        <v>104200</v>
      </c>
      <c r="N127" s="1">
        <f t="shared" ca="1" si="80"/>
        <v>51405.413559766079</v>
      </c>
      <c r="O127" s="1">
        <f t="shared" ca="1" si="85"/>
        <v>4113.9410746026806</v>
      </c>
      <c r="P127" s="1">
        <f t="shared" ca="1" si="81"/>
        <v>2308</v>
      </c>
      <c r="Q127" s="1">
        <f t="shared" ca="1" si="86"/>
        <v>18118.598633596172</v>
      </c>
      <c r="R127" s="1">
        <f t="shared" ca="1" si="87"/>
        <v>29464.362241030183</v>
      </c>
      <c r="S127" s="1">
        <f t="shared" ca="1" si="88"/>
        <v>137778.30331563286</v>
      </c>
      <c r="T127" s="1">
        <f t="shared" ca="1" si="89"/>
        <v>71832.012193362258</v>
      </c>
      <c r="U127" s="1">
        <f t="shared" ca="1" si="90"/>
        <v>65946.291122270603</v>
      </c>
      <c r="W127" s="10">
        <f ca="1">IF(Table1[[#This Row],[Gender]]="Man",1,0)</f>
        <v>1</v>
      </c>
      <c r="X127" s="51">
        <f ca="1">IF(Table1[[#This Row],[Gender]]="Woman",1,0)</f>
        <v>0</v>
      </c>
      <c r="Y127" s="51"/>
      <c r="Z127" s="51"/>
      <c r="AA127" s="51"/>
      <c r="AB127" s="51"/>
      <c r="AC127" s="51"/>
      <c r="AD127" s="51"/>
      <c r="AE127" s="51"/>
      <c r="AF127" s="51"/>
      <c r="AG127" s="51"/>
      <c r="AH127" s="51"/>
      <c r="AI127" s="51"/>
      <c r="AJ127" s="16"/>
      <c r="AN127" s="10">
        <f t="shared" ca="1" si="52"/>
        <v>1</v>
      </c>
      <c r="AO127" s="51">
        <f t="shared" ca="1" si="53"/>
        <v>0</v>
      </c>
      <c r="AP127" s="51">
        <f t="shared" ca="1" si="54"/>
        <v>0</v>
      </c>
      <c r="AQ127" s="51">
        <f t="shared" ca="1" si="55"/>
        <v>0</v>
      </c>
      <c r="AR127" s="51">
        <f t="shared" ca="1" si="56"/>
        <v>0</v>
      </c>
      <c r="AS127" s="51">
        <f t="shared" ca="1" si="57"/>
        <v>0</v>
      </c>
      <c r="AT127" s="51"/>
      <c r="AU127" s="51"/>
      <c r="AV127" s="51"/>
      <c r="AW127" s="51"/>
      <c r="AX127" s="51"/>
      <c r="AY127" s="16"/>
      <c r="AZ127" s="51"/>
      <c r="BA127" s="20">
        <f t="shared" ca="1" si="58"/>
        <v>0</v>
      </c>
      <c r="BB127" s="21">
        <f t="shared" ca="1" si="59"/>
        <v>0</v>
      </c>
      <c r="BC127" s="21">
        <f t="shared" ca="1" si="60"/>
        <v>0</v>
      </c>
      <c r="BD127" s="21">
        <f t="shared" ca="1" si="61"/>
        <v>0</v>
      </c>
      <c r="BE127" s="21">
        <f t="shared" ca="1" si="62"/>
        <v>0</v>
      </c>
      <c r="BF127" s="21">
        <f t="shared" ca="1" si="63"/>
        <v>0</v>
      </c>
      <c r="BG127" s="21">
        <f t="shared" ca="1" si="64"/>
        <v>0</v>
      </c>
      <c r="BH127" s="21">
        <f t="shared" ca="1" si="65"/>
        <v>0</v>
      </c>
      <c r="BI127" s="21">
        <f t="shared" ca="1" si="66"/>
        <v>0</v>
      </c>
      <c r="BJ127" s="21">
        <f t="shared" ca="1" si="67"/>
        <v>0</v>
      </c>
      <c r="BK127" s="21">
        <f t="shared" ca="1" si="68"/>
        <v>1</v>
      </c>
      <c r="BL127" s="51"/>
      <c r="BM127" s="51"/>
      <c r="BN127" s="51"/>
      <c r="BO127" s="51"/>
      <c r="BP127" s="51"/>
      <c r="BQ127" s="51"/>
      <c r="BR127" s="51"/>
      <c r="BS127" s="51"/>
      <c r="BT127" s="51"/>
      <c r="BU127" s="51"/>
      <c r="BV127" s="16"/>
      <c r="BZ127" s="10">
        <f ca="1">Table1[[#This Row],[Cars Value]]/Table1[[#This Row],[Cars Owned]]</f>
        <v>4113.9410746026806</v>
      </c>
      <c r="CA127" s="16"/>
      <c r="CB127" s="51"/>
      <c r="CC127" s="10">
        <f ca="1">IF(Table1[[#This Row],[Value of Debts]]&gt;$CD$3,1,0)</f>
        <v>1</v>
      </c>
      <c r="CD127" s="51"/>
      <c r="CE127" s="16"/>
      <c r="CF127" s="51"/>
      <c r="CG127" s="39">
        <f ca="1">Table1[[#This Row],[Mortgage left]]/Table1[[#This Row],[Value of House ]]</f>
        <v>0.49333410326071092</v>
      </c>
      <c r="CH127" s="51">
        <f t="shared" ca="1" si="82"/>
        <v>1</v>
      </c>
      <c r="CI127" s="51"/>
      <c r="CJ127" s="16"/>
      <c r="CL127" s="10">
        <f ca="1">IF(Table1[[#This Row],[Area]]="New Delhi",Table1[[#This Row],[Income]],0)</f>
        <v>0</v>
      </c>
      <c r="CM127" s="51">
        <f ca="1">IF(Table1[[#This Row],[Area]]="Gurgoan",Table1[[#This Row],[Income]],0)</f>
        <v>0</v>
      </c>
      <c r="CN127" s="51">
        <f ca="1">IF(Table1[[#This Row],[Area]]="Noida",Table1[[#This Row],[Income]],0)</f>
        <v>0</v>
      </c>
      <c r="CO127" s="51">
        <f ca="1">IF(Table1[[#This Row],[Area]]="Faridabad",Table1[[#This Row],[Income]],0)</f>
        <v>0</v>
      </c>
      <c r="CP127" s="51">
        <f ca="1">IF(Table1[[#This Row],[Area]]="Pune",Table1[[#This Row],[Income]],0)</f>
        <v>0</v>
      </c>
      <c r="CQ127" s="51">
        <f ca="1">IF(Table1[[#This Row],[Area]]="Mumbai",Table1[[#This Row],[Income]],0)</f>
        <v>0</v>
      </c>
      <c r="CR127" s="51">
        <f ca="1">IF(Table1[[#This Row],[Area]]="Hyderabad",Table1[[#This Row],[Income]],0)</f>
        <v>0</v>
      </c>
      <c r="CS127" s="51">
        <f ca="1">IF(Table1[[#This Row],[Area]]="Chennai",Table1[[#This Row],[Income]],0)</f>
        <v>0</v>
      </c>
      <c r="CT127" s="51">
        <f ca="1">IF(Table1[[#This Row],[Area]]="Goa",Table1[[#This Row],[Income]],0)</f>
        <v>0</v>
      </c>
      <c r="CU127" s="51">
        <f ca="1">IF(Table1[[#This Row],[Area]]="Kochi",Table1[[#This Row],[Income]],0)</f>
        <v>0</v>
      </c>
      <c r="CV127" s="51">
        <f ca="1">IF(Table1[[#This Row],[Area]]="Kolkata",Table1[[#This Row],[Income]],0)</f>
        <v>26050</v>
      </c>
      <c r="CW127" s="51"/>
      <c r="CX127" s="51"/>
      <c r="CY127" s="51"/>
      <c r="CZ127" s="51"/>
      <c r="DA127" s="51"/>
      <c r="DB127" s="51"/>
      <c r="DC127" s="51"/>
      <c r="DD127" s="51"/>
      <c r="DE127" s="51"/>
      <c r="DF127" s="51"/>
      <c r="DG127" s="16"/>
      <c r="DI127" s="10">
        <f ca="1">IF(Table1[[#This Row],[Field of Work]]="Teaching",Table1[[#This Row],[Income]],0)</f>
        <v>26050</v>
      </c>
      <c r="DJ127" s="51">
        <f ca="1">IF(Table1[[#This Row],[Field of Work]]="Health",Table1[[#This Row],[Income]],0)</f>
        <v>0</v>
      </c>
      <c r="DK127" s="51">
        <f ca="1">IF(Table1[[#This Row],[Field of Work]]="Agriculture",Table1[[#This Row],[Income]],0)</f>
        <v>0</v>
      </c>
      <c r="DL127" s="51">
        <f ca="1">IF(Table1[[#This Row],[Field of Work]]="Information Technology",Table1[[#This Row],[Income]],0)</f>
        <v>0</v>
      </c>
      <c r="DM127" s="51">
        <f ca="1">IF(Table1[[#This Row],[Field of Work]]="Construction",Table1[[#This Row],[Income]],0)</f>
        <v>0</v>
      </c>
      <c r="DN127" s="51">
        <f ca="1">IF(Table1[[#This Row],[Field of Work]]="General Work",Table1[[#This Row],[Income]],0)</f>
        <v>0</v>
      </c>
      <c r="DO127" s="51"/>
      <c r="DP127" s="51"/>
      <c r="DQ127" s="51"/>
      <c r="DR127" s="51"/>
      <c r="DS127" s="51"/>
      <c r="DT127" s="16"/>
      <c r="DW127" s="10">
        <f ca="1">IF(Table1[[#This Row],[Value of Debts]]&gt;Table1[[#This Row],[Income]],1,0)</f>
        <v>1</v>
      </c>
      <c r="DX127" s="51"/>
      <c r="DY127" s="16"/>
      <c r="EB127" s="48">
        <f t="shared" ca="1" si="83"/>
        <v>0</v>
      </c>
      <c r="EC127" s="51"/>
      <c r="ED127" s="51"/>
      <c r="EE127" s="16"/>
    </row>
    <row r="128" spans="1:135" ht="18.75">
      <c r="A128" s="1">
        <f t="shared" ca="1" si="69"/>
        <v>2</v>
      </c>
      <c r="B128" s="1" t="str">
        <f t="shared" ca="1" si="70"/>
        <v>Woman</v>
      </c>
      <c r="C128" s="1">
        <f t="shared" ca="1" si="71"/>
        <v>31</v>
      </c>
      <c r="D128" s="1">
        <f t="shared" ca="1" si="72"/>
        <v>4</v>
      </c>
      <c r="E128" s="1" t="str">
        <f t="shared" ca="1" si="73"/>
        <v>Information Technology</v>
      </c>
      <c r="F128" s="1">
        <f t="shared" ca="1" si="74"/>
        <v>5</v>
      </c>
      <c r="G128" s="1" t="str">
        <f t="shared" ca="1" si="75"/>
        <v>Other</v>
      </c>
      <c r="H128" s="1">
        <f t="shared" ca="1" si="76"/>
        <v>1</v>
      </c>
      <c r="I128" s="1">
        <f t="shared" ca="1" si="51"/>
        <v>3</v>
      </c>
      <c r="J128" s="1">
        <f t="shared" ca="1" si="77"/>
        <v>28796</v>
      </c>
      <c r="K128" s="1">
        <f t="shared" ca="1" si="78"/>
        <v>6</v>
      </c>
      <c r="L128" s="1" t="str">
        <f t="shared" ca="1" si="79"/>
        <v>Mumbai</v>
      </c>
      <c r="M128" s="1">
        <f t="shared" ca="1" si="84"/>
        <v>143980</v>
      </c>
      <c r="N128" s="1">
        <f t="shared" ca="1" si="80"/>
        <v>12957.583614229712</v>
      </c>
      <c r="O128" s="1">
        <f t="shared" ca="1" si="85"/>
        <v>66898.692258243944</v>
      </c>
      <c r="P128" s="1">
        <f t="shared" ca="1" si="81"/>
        <v>25273</v>
      </c>
      <c r="Q128" s="1">
        <f t="shared" ca="1" si="86"/>
        <v>30210.262170949427</v>
      </c>
      <c r="R128" s="1">
        <f t="shared" ca="1" si="87"/>
        <v>36399.829570787973</v>
      </c>
      <c r="S128" s="1">
        <f t="shared" ca="1" si="88"/>
        <v>247278.52182903193</v>
      </c>
      <c r="T128" s="1">
        <f t="shared" ca="1" si="89"/>
        <v>68440.845785179146</v>
      </c>
      <c r="U128" s="1">
        <f t="shared" ca="1" si="90"/>
        <v>178837.67604385279</v>
      </c>
      <c r="W128" s="10">
        <f ca="1">IF(Table1[[#This Row],[Gender]]="Man",1,0)</f>
        <v>0</v>
      </c>
      <c r="X128" s="51">
        <f ca="1">IF(Table1[[#This Row],[Gender]]="Woman",1,0)</f>
        <v>1</v>
      </c>
      <c r="Y128" s="51"/>
      <c r="Z128" s="51"/>
      <c r="AA128" s="51"/>
      <c r="AB128" s="51"/>
      <c r="AC128" s="51"/>
      <c r="AD128" s="51"/>
      <c r="AE128" s="51"/>
      <c r="AF128" s="51"/>
      <c r="AG128" s="51"/>
      <c r="AH128" s="51"/>
      <c r="AI128" s="51"/>
      <c r="AJ128" s="16"/>
      <c r="AN128" s="10">
        <f t="shared" ca="1" si="52"/>
        <v>0</v>
      </c>
      <c r="AO128" s="51">
        <f t="shared" ca="1" si="53"/>
        <v>0</v>
      </c>
      <c r="AP128" s="51">
        <f t="shared" ca="1" si="54"/>
        <v>0</v>
      </c>
      <c r="AQ128" s="51">
        <f t="shared" ca="1" si="55"/>
        <v>1</v>
      </c>
      <c r="AR128" s="51">
        <f t="shared" ca="1" si="56"/>
        <v>0</v>
      </c>
      <c r="AS128" s="51">
        <f t="shared" ca="1" si="57"/>
        <v>0</v>
      </c>
      <c r="AT128" s="51"/>
      <c r="AU128" s="51"/>
      <c r="AV128" s="51"/>
      <c r="AW128" s="51"/>
      <c r="AX128" s="51"/>
      <c r="AY128" s="16"/>
      <c r="AZ128" s="51"/>
      <c r="BA128" s="20">
        <f t="shared" ca="1" si="58"/>
        <v>0</v>
      </c>
      <c r="BB128" s="21">
        <f t="shared" ca="1" si="59"/>
        <v>0</v>
      </c>
      <c r="BC128" s="21">
        <f t="shared" ca="1" si="60"/>
        <v>0</v>
      </c>
      <c r="BD128" s="21">
        <f t="shared" ca="1" si="61"/>
        <v>0</v>
      </c>
      <c r="BE128" s="21">
        <f t="shared" ca="1" si="62"/>
        <v>0</v>
      </c>
      <c r="BF128" s="21">
        <f t="shared" ca="1" si="63"/>
        <v>1</v>
      </c>
      <c r="BG128" s="21">
        <f t="shared" ca="1" si="64"/>
        <v>0</v>
      </c>
      <c r="BH128" s="21">
        <f t="shared" ca="1" si="65"/>
        <v>0</v>
      </c>
      <c r="BI128" s="21">
        <f t="shared" ca="1" si="66"/>
        <v>0</v>
      </c>
      <c r="BJ128" s="21">
        <f t="shared" ca="1" si="67"/>
        <v>0</v>
      </c>
      <c r="BK128" s="21">
        <f t="shared" ca="1" si="68"/>
        <v>0</v>
      </c>
      <c r="BL128" s="51"/>
      <c r="BM128" s="51"/>
      <c r="BN128" s="51"/>
      <c r="BO128" s="51"/>
      <c r="BP128" s="51"/>
      <c r="BQ128" s="51"/>
      <c r="BR128" s="51"/>
      <c r="BS128" s="51"/>
      <c r="BT128" s="51"/>
      <c r="BU128" s="51"/>
      <c r="BV128" s="16"/>
      <c r="BZ128" s="10">
        <f ca="1">Table1[[#This Row],[Cars Value]]/Table1[[#This Row],[Cars Owned]]</f>
        <v>22299.564086081315</v>
      </c>
      <c r="CA128" s="16"/>
      <c r="CB128" s="51"/>
      <c r="CC128" s="10">
        <f ca="1">IF(Table1[[#This Row],[Value of Debts]]&gt;$CD$3,1,0)</f>
        <v>1</v>
      </c>
      <c r="CD128" s="51"/>
      <c r="CE128" s="16"/>
      <c r="CF128" s="51"/>
      <c r="CG128" s="39">
        <f ca="1">Table1[[#This Row],[Mortgage left]]/Table1[[#This Row],[Value of House ]]</f>
        <v>8.9995718948671422E-2</v>
      </c>
      <c r="CH128" s="51">
        <f t="shared" ca="1" si="82"/>
        <v>0</v>
      </c>
      <c r="CI128" s="51"/>
      <c r="CJ128" s="16"/>
      <c r="CL128" s="10">
        <f ca="1">IF(Table1[[#This Row],[Area]]="New Delhi",Table1[[#This Row],[Income]],0)</f>
        <v>0</v>
      </c>
      <c r="CM128" s="51">
        <f ca="1">IF(Table1[[#This Row],[Area]]="Gurgoan",Table1[[#This Row],[Income]],0)</f>
        <v>0</v>
      </c>
      <c r="CN128" s="51">
        <f ca="1">IF(Table1[[#This Row],[Area]]="Noida",Table1[[#This Row],[Income]],0)</f>
        <v>0</v>
      </c>
      <c r="CO128" s="51">
        <f ca="1">IF(Table1[[#This Row],[Area]]="Faridabad",Table1[[#This Row],[Income]],0)</f>
        <v>0</v>
      </c>
      <c r="CP128" s="51">
        <f ca="1">IF(Table1[[#This Row],[Area]]="Pune",Table1[[#This Row],[Income]],0)</f>
        <v>0</v>
      </c>
      <c r="CQ128" s="51">
        <f ca="1">IF(Table1[[#This Row],[Area]]="Mumbai",Table1[[#This Row],[Income]],0)</f>
        <v>28796</v>
      </c>
      <c r="CR128" s="51">
        <f ca="1">IF(Table1[[#This Row],[Area]]="Hyderabad",Table1[[#This Row],[Income]],0)</f>
        <v>0</v>
      </c>
      <c r="CS128" s="51">
        <f ca="1">IF(Table1[[#This Row],[Area]]="Chennai",Table1[[#This Row],[Income]],0)</f>
        <v>0</v>
      </c>
      <c r="CT128" s="51">
        <f ca="1">IF(Table1[[#This Row],[Area]]="Goa",Table1[[#This Row],[Income]],0)</f>
        <v>0</v>
      </c>
      <c r="CU128" s="51">
        <f ca="1">IF(Table1[[#This Row],[Area]]="Kochi",Table1[[#This Row],[Income]],0)</f>
        <v>0</v>
      </c>
      <c r="CV128" s="51">
        <f ca="1">IF(Table1[[#This Row],[Area]]="Kolkata",Table1[[#This Row],[Income]],0)</f>
        <v>0</v>
      </c>
      <c r="CW128" s="51"/>
      <c r="CX128" s="51"/>
      <c r="CY128" s="51"/>
      <c r="CZ128" s="51"/>
      <c r="DA128" s="51"/>
      <c r="DB128" s="51"/>
      <c r="DC128" s="51"/>
      <c r="DD128" s="51"/>
      <c r="DE128" s="51"/>
      <c r="DF128" s="51"/>
      <c r="DG128" s="16"/>
      <c r="DI128" s="10">
        <f ca="1">IF(Table1[[#This Row],[Field of Work]]="Teaching",Table1[[#This Row],[Income]],0)</f>
        <v>0</v>
      </c>
      <c r="DJ128" s="51">
        <f ca="1">IF(Table1[[#This Row],[Field of Work]]="Health",Table1[[#This Row],[Income]],0)</f>
        <v>0</v>
      </c>
      <c r="DK128" s="51">
        <f ca="1">IF(Table1[[#This Row],[Field of Work]]="Agriculture",Table1[[#This Row],[Income]],0)</f>
        <v>0</v>
      </c>
      <c r="DL128" s="51">
        <f ca="1">IF(Table1[[#This Row],[Field of Work]]="Information Technology",Table1[[#This Row],[Income]],0)</f>
        <v>28796</v>
      </c>
      <c r="DM128" s="51">
        <f ca="1">IF(Table1[[#This Row],[Field of Work]]="Construction",Table1[[#This Row],[Income]],0)</f>
        <v>0</v>
      </c>
      <c r="DN128" s="51">
        <f ca="1">IF(Table1[[#This Row],[Field of Work]]="General Work",Table1[[#This Row],[Income]],0)</f>
        <v>0</v>
      </c>
      <c r="DO128" s="51"/>
      <c r="DP128" s="51"/>
      <c r="DQ128" s="51"/>
      <c r="DR128" s="51"/>
      <c r="DS128" s="51"/>
      <c r="DT128" s="16"/>
      <c r="DW128" s="10">
        <f ca="1">IF(Table1[[#This Row],[Value of Debts]]&gt;Table1[[#This Row],[Income]],1,0)</f>
        <v>1</v>
      </c>
      <c r="DX128" s="51"/>
      <c r="DY128" s="16"/>
      <c r="EB128" s="48">
        <f t="shared" ca="1" si="83"/>
        <v>31</v>
      </c>
      <c r="EC128" s="51"/>
      <c r="ED128" s="51"/>
      <c r="EE128" s="16"/>
    </row>
    <row r="129" spans="1:135" ht="18.75">
      <c r="A129" s="1">
        <f t="shared" ca="1" si="69"/>
        <v>2</v>
      </c>
      <c r="B129" s="1" t="str">
        <f t="shared" ca="1" si="70"/>
        <v>Woman</v>
      </c>
      <c r="C129" s="1">
        <f t="shared" ca="1" si="71"/>
        <v>32</v>
      </c>
      <c r="D129" s="1">
        <f t="shared" ca="1" si="72"/>
        <v>3</v>
      </c>
      <c r="E129" s="1" t="str">
        <f t="shared" ca="1" si="73"/>
        <v>Teaching</v>
      </c>
      <c r="F129" s="1">
        <f t="shared" ca="1" si="74"/>
        <v>4</v>
      </c>
      <c r="G129" s="1" t="str">
        <f t="shared" ca="1" si="75"/>
        <v>Technical</v>
      </c>
      <c r="H129" s="1">
        <f t="shared" ca="1" si="76"/>
        <v>3</v>
      </c>
      <c r="I129" s="1">
        <f t="shared" ca="1" si="51"/>
        <v>3</v>
      </c>
      <c r="J129" s="1">
        <f t="shared" ca="1" si="77"/>
        <v>73122</v>
      </c>
      <c r="K129" s="1">
        <f t="shared" ca="1" si="78"/>
        <v>5</v>
      </c>
      <c r="L129" s="1" t="str">
        <f t="shared" ca="1" si="79"/>
        <v>Pune</v>
      </c>
      <c r="M129" s="1">
        <f t="shared" ca="1" si="84"/>
        <v>438732</v>
      </c>
      <c r="N129" s="1">
        <f t="shared" ca="1" si="80"/>
        <v>362266.94125230931</v>
      </c>
      <c r="O129" s="1">
        <f t="shared" ca="1" si="85"/>
        <v>199180.04524153224</v>
      </c>
      <c r="P129" s="1">
        <f t="shared" ca="1" si="81"/>
        <v>13468</v>
      </c>
      <c r="Q129" s="1">
        <f t="shared" ca="1" si="86"/>
        <v>50425.799510127443</v>
      </c>
      <c r="R129" s="1">
        <f t="shared" ca="1" si="87"/>
        <v>50484.049564440429</v>
      </c>
      <c r="S129" s="1">
        <f t="shared" ca="1" si="88"/>
        <v>688396.09480597265</v>
      </c>
      <c r="T129" s="1">
        <f t="shared" ca="1" si="89"/>
        <v>426160.74076243676</v>
      </c>
      <c r="U129" s="1">
        <f t="shared" ca="1" si="90"/>
        <v>262235.35404353589</v>
      </c>
      <c r="W129" s="10">
        <f ca="1">IF(Table1[[#This Row],[Gender]]="Man",1,0)</f>
        <v>0</v>
      </c>
      <c r="X129" s="51">
        <f ca="1">IF(Table1[[#This Row],[Gender]]="Woman",1,0)</f>
        <v>1</v>
      </c>
      <c r="Y129" s="51"/>
      <c r="Z129" s="51"/>
      <c r="AA129" s="51"/>
      <c r="AB129" s="51"/>
      <c r="AC129" s="51"/>
      <c r="AD129" s="51"/>
      <c r="AE129" s="51"/>
      <c r="AF129" s="51"/>
      <c r="AG129" s="51"/>
      <c r="AH129" s="51"/>
      <c r="AI129" s="51"/>
      <c r="AJ129" s="16"/>
      <c r="AN129" s="10">
        <f t="shared" ca="1" si="52"/>
        <v>1</v>
      </c>
      <c r="AO129" s="51">
        <f t="shared" ca="1" si="53"/>
        <v>0</v>
      </c>
      <c r="AP129" s="51">
        <f t="shared" ca="1" si="54"/>
        <v>0</v>
      </c>
      <c r="AQ129" s="51">
        <f t="shared" ca="1" si="55"/>
        <v>0</v>
      </c>
      <c r="AR129" s="51">
        <f t="shared" ca="1" si="56"/>
        <v>0</v>
      </c>
      <c r="AS129" s="51">
        <f t="shared" ca="1" si="57"/>
        <v>0</v>
      </c>
      <c r="AT129" s="51"/>
      <c r="AU129" s="51"/>
      <c r="AV129" s="51"/>
      <c r="AW129" s="51"/>
      <c r="AX129" s="51"/>
      <c r="AY129" s="16"/>
      <c r="AZ129" s="51"/>
      <c r="BA129" s="20">
        <f t="shared" ca="1" si="58"/>
        <v>0</v>
      </c>
      <c r="BB129" s="21">
        <f t="shared" ca="1" si="59"/>
        <v>0</v>
      </c>
      <c r="BC129" s="21">
        <f t="shared" ca="1" si="60"/>
        <v>0</v>
      </c>
      <c r="BD129" s="21">
        <f t="shared" ca="1" si="61"/>
        <v>0</v>
      </c>
      <c r="BE129" s="21">
        <f t="shared" ca="1" si="62"/>
        <v>1</v>
      </c>
      <c r="BF129" s="21">
        <f t="shared" ca="1" si="63"/>
        <v>0</v>
      </c>
      <c r="BG129" s="21">
        <f t="shared" ca="1" si="64"/>
        <v>0</v>
      </c>
      <c r="BH129" s="21">
        <f t="shared" ca="1" si="65"/>
        <v>0</v>
      </c>
      <c r="BI129" s="21">
        <f t="shared" ca="1" si="66"/>
        <v>0</v>
      </c>
      <c r="BJ129" s="21">
        <f t="shared" ca="1" si="67"/>
        <v>0</v>
      </c>
      <c r="BK129" s="21">
        <f t="shared" ca="1" si="68"/>
        <v>0</v>
      </c>
      <c r="BL129" s="51"/>
      <c r="BM129" s="51"/>
      <c r="BN129" s="51"/>
      <c r="BO129" s="51"/>
      <c r="BP129" s="51"/>
      <c r="BQ129" s="51"/>
      <c r="BR129" s="51"/>
      <c r="BS129" s="51"/>
      <c r="BT129" s="51"/>
      <c r="BU129" s="51"/>
      <c r="BV129" s="16"/>
      <c r="BZ129" s="10">
        <f ca="1">Table1[[#This Row],[Cars Value]]/Table1[[#This Row],[Cars Owned]]</f>
        <v>66393.348413844084</v>
      </c>
      <c r="CA129" s="16"/>
      <c r="CB129" s="51"/>
      <c r="CC129" s="10">
        <f ca="1">IF(Table1[[#This Row],[Value of Debts]]&gt;$CD$3,1,0)</f>
        <v>1</v>
      </c>
      <c r="CD129" s="51"/>
      <c r="CE129" s="16"/>
      <c r="CF129" s="51"/>
      <c r="CG129" s="39">
        <f ca="1">Table1[[#This Row],[Mortgage left]]/Table1[[#This Row],[Value of House ]]</f>
        <v>0.82571351360810086</v>
      </c>
      <c r="CH129" s="51">
        <f t="shared" ca="1" si="82"/>
        <v>1</v>
      </c>
      <c r="CI129" s="51"/>
      <c r="CJ129" s="16"/>
      <c r="CL129" s="10">
        <f ca="1">IF(Table1[[#This Row],[Area]]="New Delhi",Table1[[#This Row],[Income]],0)</f>
        <v>0</v>
      </c>
      <c r="CM129" s="51">
        <f ca="1">IF(Table1[[#This Row],[Area]]="Gurgoan",Table1[[#This Row],[Income]],0)</f>
        <v>0</v>
      </c>
      <c r="CN129" s="51">
        <f ca="1">IF(Table1[[#This Row],[Area]]="Noida",Table1[[#This Row],[Income]],0)</f>
        <v>0</v>
      </c>
      <c r="CO129" s="51">
        <f ca="1">IF(Table1[[#This Row],[Area]]="Faridabad",Table1[[#This Row],[Income]],0)</f>
        <v>0</v>
      </c>
      <c r="CP129" s="51">
        <f ca="1">IF(Table1[[#This Row],[Area]]="Pune",Table1[[#This Row],[Income]],0)</f>
        <v>73122</v>
      </c>
      <c r="CQ129" s="51">
        <f ca="1">IF(Table1[[#This Row],[Area]]="Mumbai",Table1[[#This Row],[Income]],0)</f>
        <v>0</v>
      </c>
      <c r="CR129" s="51">
        <f ca="1">IF(Table1[[#This Row],[Area]]="Hyderabad",Table1[[#This Row],[Income]],0)</f>
        <v>0</v>
      </c>
      <c r="CS129" s="51">
        <f ca="1">IF(Table1[[#This Row],[Area]]="Chennai",Table1[[#This Row],[Income]],0)</f>
        <v>0</v>
      </c>
      <c r="CT129" s="51">
        <f ca="1">IF(Table1[[#This Row],[Area]]="Goa",Table1[[#This Row],[Income]],0)</f>
        <v>0</v>
      </c>
      <c r="CU129" s="51">
        <f ca="1">IF(Table1[[#This Row],[Area]]="Kochi",Table1[[#This Row],[Income]],0)</f>
        <v>0</v>
      </c>
      <c r="CV129" s="51">
        <f ca="1">IF(Table1[[#This Row],[Area]]="Kolkata",Table1[[#This Row],[Income]],0)</f>
        <v>0</v>
      </c>
      <c r="CW129" s="51"/>
      <c r="CX129" s="51"/>
      <c r="CY129" s="51"/>
      <c r="CZ129" s="51"/>
      <c r="DA129" s="51"/>
      <c r="DB129" s="51"/>
      <c r="DC129" s="51"/>
      <c r="DD129" s="51"/>
      <c r="DE129" s="51"/>
      <c r="DF129" s="51"/>
      <c r="DG129" s="16"/>
      <c r="DI129" s="10">
        <f ca="1">IF(Table1[[#This Row],[Field of Work]]="Teaching",Table1[[#This Row],[Income]],0)</f>
        <v>73122</v>
      </c>
      <c r="DJ129" s="51">
        <f ca="1">IF(Table1[[#This Row],[Field of Work]]="Health",Table1[[#This Row],[Income]],0)</f>
        <v>0</v>
      </c>
      <c r="DK129" s="51">
        <f ca="1">IF(Table1[[#This Row],[Field of Work]]="Agriculture",Table1[[#This Row],[Income]],0)</f>
        <v>0</v>
      </c>
      <c r="DL129" s="51">
        <f ca="1">IF(Table1[[#This Row],[Field of Work]]="Information Technology",Table1[[#This Row],[Income]],0)</f>
        <v>0</v>
      </c>
      <c r="DM129" s="51">
        <f ca="1">IF(Table1[[#This Row],[Field of Work]]="Construction",Table1[[#This Row],[Income]],0)</f>
        <v>0</v>
      </c>
      <c r="DN129" s="51">
        <f ca="1">IF(Table1[[#This Row],[Field of Work]]="General Work",Table1[[#This Row],[Income]],0)</f>
        <v>0</v>
      </c>
      <c r="DO129" s="51"/>
      <c r="DP129" s="51"/>
      <c r="DQ129" s="51"/>
      <c r="DR129" s="51"/>
      <c r="DS129" s="51"/>
      <c r="DT129" s="16"/>
      <c r="DW129" s="10">
        <f ca="1">IF(Table1[[#This Row],[Value of Debts]]&gt;Table1[[#This Row],[Income]],1,0)</f>
        <v>1</v>
      </c>
      <c r="DX129" s="51"/>
      <c r="DY129" s="16"/>
      <c r="EB129" s="48">
        <f t="shared" ca="1" si="83"/>
        <v>32</v>
      </c>
      <c r="EC129" s="51"/>
      <c r="ED129" s="51"/>
      <c r="EE129" s="16"/>
    </row>
    <row r="130" spans="1:135" ht="18.75">
      <c r="A130" s="1">
        <f t="shared" ca="1" si="69"/>
        <v>2</v>
      </c>
      <c r="B130" s="1" t="str">
        <f t="shared" ca="1" si="70"/>
        <v>Woman</v>
      </c>
      <c r="C130" s="1">
        <f t="shared" ca="1" si="71"/>
        <v>26</v>
      </c>
      <c r="D130" s="1">
        <f t="shared" ca="1" si="72"/>
        <v>5</v>
      </c>
      <c r="E130" s="1" t="str">
        <f t="shared" ca="1" si="73"/>
        <v>General Work</v>
      </c>
      <c r="F130" s="1">
        <f t="shared" ca="1" si="74"/>
        <v>2</v>
      </c>
      <c r="G130" s="1" t="str">
        <f t="shared" ca="1" si="75"/>
        <v>College</v>
      </c>
      <c r="H130" s="1">
        <f t="shared" ca="1" si="76"/>
        <v>3</v>
      </c>
      <c r="I130" s="1">
        <f t="shared" ca="1" si="51"/>
        <v>1</v>
      </c>
      <c r="J130" s="1">
        <f t="shared" ca="1" si="77"/>
        <v>39058</v>
      </c>
      <c r="K130" s="1">
        <f t="shared" ca="1" si="78"/>
        <v>7</v>
      </c>
      <c r="L130" s="1" t="str">
        <f t="shared" ca="1" si="79"/>
        <v>Hyderabad</v>
      </c>
      <c r="M130" s="1">
        <f t="shared" ca="1" si="84"/>
        <v>156232</v>
      </c>
      <c r="N130" s="1">
        <f t="shared" ca="1" si="80"/>
        <v>130471.20305374575</v>
      </c>
      <c r="O130" s="1">
        <f t="shared" ca="1" si="85"/>
        <v>9797.3291329594322</v>
      </c>
      <c r="P130" s="1">
        <f t="shared" ca="1" si="81"/>
        <v>5614</v>
      </c>
      <c r="Q130" s="1">
        <f t="shared" ca="1" si="86"/>
        <v>61540.455368690316</v>
      </c>
      <c r="R130" s="1">
        <f t="shared" ca="1" si="87"/>
        <v>34309.709762574523</v>
      </c>
      <c r="S130" s="1">
        <f t="shared" ca="1" si="88"/>
        <v>200339.03889553394</v>
      </c>
      <c r="T130" s="1">
        <f t="shared" ca="1" si="89"/>
        <v>197625.65842243604</v>
      </c>
      <c r="U130" s="1">
        <f t="shared" ca="1" si="90"/>
        <v>2713.3804730979027</v>
      </c>
      <c r="W130" s="10">
        <f ca="1">IF(Table1[[#This Row],[Gender]]="Man",1,0)</f>
        <v>0</v>
      </c>
      <c r="X130" s="51">
        <f ca="1">IF(Table1[[#This Row],[Gender]]="Woman",1,0)</f>
        <v>1</v>
      </c>
      <c r="Y130" s="51"/>
      <c r="Z130" s="51"/>
      <c r="AA130" s="51"/>
      <c r="AB130" s="51"/>
      <c r="AC130" s="51"/>
      <c r="AD130" s="51"/>
      <c r="AE130" s="51"/>
      <c r="AF130" s="51"/>
      <c r="AG130" s="51"/>
      <c r="AH130" s="51"/>
      <c r="AI130" s="51"/>
      <c r="AJ130" s="16"/>
      <c r="AN130" s="10">
        <f t="shared" ca="1" si="52"/>
        <v>0</v>
      </c>
      <c r="AO130" s="51">
        <f t="shared" ca="1" si="53"/>
        <v>0</v>
      </c>
      <c r="AP130" s="51">
        <f t="shared" ca="1" si="54"/>
        <v>0</v>
      </c>
      <c r="AQ130" s="51">
        <f t="shared" ca="1" si="55"/>
        <v>0</v>
      </c>
      <c r="AR130" s="51">
        <f t="shared" ca="1" si="56"/>
        <v>0</v>
      </c>
      <c r="AS130" s="51">
        <f t="shared" ca="1" si="57"/>
        <v>1</v>
      </c>
      <c r="AT130" s="51"/>
      <c r="AU130" s="51"/>
      <c r="AV130" s="51"/>
      <c r="AW130" s="51"/>
      <c r="AX130" s="51"/>
      <c r="AY130" s="16"/>
      <c r="AZ130" s="51"/>
      <c r="BA130" s="20">
        <f t="shared" ca="1" si="58"/>
        <v>0</v>
      </c>
      <c r="BB130" s="21">
        <f t="shared" ca="1" si="59"/>
        <v>0</v>
      </c>
      <c r="BC130" s="21">
        <f t="shared" ca="1" si="60"/>
        <v>0</v>
      </c>
      <c r="BD130" s="21">
        <f t="shared" ca="1" si="61"/>
        <v>0</v>
      </c>
      <c r="BE130" s="21">
        <f t="shared" ca="1" si="62"/>
        <v>0</v>
      </c>
      <c r="BF130" s="21">
        <f t="shared" ca="1" si="63"/>
        <v>0</v>
      </c>
      <c r="BG130" s="21">
        <f t="shared" ca="1" si="64"/>
        <v>1</v>
      </c>
      <c r="BH130" s="21">
        <f t="shared" ca="1" si="65"/>
        <v>0</v>
      </c>
      <c r="BI130" s="21">
        <f t="shared" ca="1" si="66"/>
        <v>0</v>
      </c>
      <c r="BJ130" s="21">
        <f t="shared" ca="1" si="67"/>
        <v>0</v>
      </c>
      <c r="BK130" s="21">
        <f t="shared" ca="1" si="68"/>
        <v>0</v>
      </c>
      <c r="BL130" s="51"/>
      <c r="BM130" s="51"/>
      <c r="BN130" s="51"/>
      <c r="BO130" s="51"/>
      <c r="BP130" s="51"/>
      <c r="BQ130" s="51"/>
      <c r="BR130" s="51"/>
      <c r="BS130" s="51"/>
      <c r="BT130" s="51"/>
      <c r="BU130" s="51"/>
      <c r="BV130" s="16"/>
      <c r="BZ130" s="10">
        <f ca="1">Table1[[#This Row],[Cars Value]]/Table1[[#This Row],[Cars Owned]]</f>
        <v>9797.3291329594322</v>
      </c>
      <c r="CA130" s="16"/>
      <c r="CB130" s="51"/>
      <c r="CC130" s="10">
        <f ca="1">IF(Table1[[#This Row],[Value of Debts]]&gt;$CD$3,1,0)</f>
        <v>1</v>
      </c>
      <c r="CD130" s="51"/>
      <c r="CE130" s="16"/>
      <c r="CF130" s="51"/>
      <c r="CG130" s="39">
        <f ca="1">Table1[[#This Row],[Mortgage left]]/Table1[[#This Row],[Value of House ]]</f>
        <v>0.83511190443536376</v>
      </c>
      <c r="CH130" s="51">
        <f t="shared" ca="1" si="82"/>
        <v>1</v>
      </c>
      <c r="CI130" s="51"/>
      <c r="CJ130" s="16"/>
      <c r="CL130" s="10">
        <f ca="1">IF(Table1[[#This Row],[Area]]="New Delhi",Table1[[#This Row],[Income]],0)</f>
        <v>0</v>
      </c>
      <c r="CM130" s="51">
        <f ca="1">IF(Table1[[#This Row],[Area]]="Gurgoan",Table1[[#This Row],[Income]],0)</f>
        <v>0</v>
      </c>
      <c r="CN130" s="51">
        <f ca="1">IF(Table1[[#This Row],[Area]]="Noida",Table1[[#This Row],[Income]],0)</f>
        <v>0</v>
      </c>
      <c r="CO130" s="51">
        <f ca="1">IF(Table1[[#This Row],[Area]]="Faridabad",Table1[[#This Row],[Income]],0)</f>
        <v>0</v>
      </c>
      <c r="CP130" s="51">
        <f ca="1">IF(Table1[[#This Row],[Area]]="Pune",Table1[[#This Row],[Income]],0)</f>
        <v>0</v>
      </c>
      <c r="CQ130" s="51">
        <f ca="1">IF(Table1[[#This Row],[Area]]="Mumbai",Table1[[#This Row],[Income]],0)</f>
        <v>0</v>
      </c>
      <c r="CR130" s="51">
        <f ca="1">IF(Table1[[#This Row],[Area]]="Hyderabad",Table1[[#This Row],[Income]],0)</f>
        <v>39058</v>
      </c>
      <c r="CS130" s="51">
        <f ca="1">IF(Table1[[#This Row],[Area]]="Chennai",Table1[[#This Row],[Income]],0)</f>
        <v>0</v>
      </c>
      <c r="CT130" s="51">
        <f ca="1">IF(Table1[[#This Row],[Area]]="Goa",Table1[[#This Row],[Income]],0)</f>
        <v>0</v>
      </c>
      <c r="CU130" s="51">
        <f ca="1">IF(Table1[[#This Row],[Area]]="Kochi",Table1[[#This Row],[Income]],0)</f>
        <v>0</v>
      </c>
      <c r="CV130" s="51">
        <f ca="1">IF(Table1[[#This Row],[Area]]="Kolkata",Table1[[#This Row],[Income]],0)</f>
        <v>0</v>
      </c>
      <c r="CW130" s="51"/>
      <c r="CX130" s="51"/>
      <c r="CY130" s="51"/>
      <c r="CZ130" s="51"/>
      <c r="DA130" s="51"/>
      <c r="DB130" s="51"/>
      <c r="DC130" s="51"/>
      <c r="DD130" s="51"/>
      <c r="DE130" s="51"/>
      <c r="DF130" s="51"/>
      <c r="DG130" s="16"/>
      <c r="DI130" s="10">
        <f ca="1">IF(Table1[[#This Row],[Field of Work]]="Teaching",Table1[[#This Row],[Income]],0)</f>
        <v>0</v>
      </c>
      <c r="DJ130" s="51">
        <f ca="1">IF(Table1[[#This Row],[Field of Work]]="Health",Table1[[#This Row],[Income]],0)</f>
        <v>0</v>
      </c>
      <c r="DK130" s="51">
        <f ca="1">IF(Table1[[#This Row],[Field of Work]]="Agriculture",Table1[[#This Row],[Income]],0)</f>
        <v>0</v>
      </c>
      <c r="DL130" s="51">
        <f ca="1">IF(Table1[[#This Row],[Field of Work]]="Information Technology",Table1[[#This Row],[Income]],0)</f>
        <v>0</v>
      </c>
      <c r="DM130" s="51">
        <f ca="1">IF(Table1[[#This Row],[Field of Work]]="Construction",Table1[[#This Row],[Income]],0)</f>
        <v>0</v>
      </c>
      <c r="DN130" s="51">
        <f ca="1">IF(Table1[[#This Row],[Field of Work]]="General Work",Table1[[#This Row],[Income]],0)</f>
        <v>39058</v>
      </c>
      <c r="DO130" s="51"/>
      <c r="DP130" s="51"/>
      <c r="DQ130" s="51"/>
      <c r="DR130" s="51"/>
      <c r="DS130" s="51"/>
      <c r="DT130" s="16"/>
      <c r="DW130" s="10">
        <f ca="1">IF(Table1[[#This Row],[Value of Debts]]&gt;Table1[[#This Row],[Income]],1,0)</f>
        <v>1</v>
      </c>
      <c r="DX130" s="51"/>
      <c r="DY130" s="16"/>
      <c r="EB130" s="48">
        <f t="shared" ca="1" si="83"/>
        <v>0</v>
      </c>
      <c r="EC130" s="51"/>
      <c r="ED130" s="51"/>
      <c r="EE130" s="16"/>
    </row>
    <row r="131" spans="1:135" ht="18.75">
      <c r="A131" s="1">
        <f t="shared" ca="1" si="69"/>
        <v>1</v>
      </c>
      <c r="B131" s="1" t="str">
        <f t="shared" ca="1" si="70"/>
        <v>Man</v>
      </c>
      <c r="C131" s="1">
        <f t="shared" ca="1" si="71"/>
        <v>40</v>
      </c>
      <c r="D131" s="1">
        <f t="shared" ca="1" si="72"/>
        <v>1</v>
      </c>
      <c r="E131" s="1" t="str">
        <f t="shared" ca="1" si="73"/>
        <v>Health</v>
      </c>
      <c r="F131" s="1">
        <f t="shared" ca="1" si="74"/>
        <v>1</v>
      </c>
      <c r="G131" s="1" t="str">
        <f t="shared" ca="1" si="75"/>
        <v>High School</v>
      </c>
      <c r="H131" s="1">
        <f t="shared" ca="1" si="76"/>
        <v>0</v>
      </c>
      <c r="I131" s="1">
        <f t="shared" ca="1" si="51"/>
        <v>1</v>
      </c>
      <c r="J131" s="1">
        <f t="shared" ca="1" si="77"/>
        <v>33802</v>
      </c>
      <c r="K131" s="1">
        <f t="shared" ca="1" si="78"/>
        <v>8</v>
      </c>
      <c r="L131" s="1" t="str">
        <f t="shared" ca="1" si="79"/>
        <v>Chennai</v>
      </c>
      <c r="M131" s="1">
        <f t="shared" ca="1" si="84"/>
        <v>135208</v>
      </c>
      <c r="N131" s="1">
        <f t="shared" ca="1" si="80"/>
        <v>74538.231545927381</v>
      </c>
      <c r="O131" s="1">
        <f t="shared" ca="1" si="85"/>
        <v>20900.77585371249</v>
      </c>
      <c r="P131" s="1">
        <f t="shared" ca="1" si="81"/>
        <v>18587</v>
      </c>
      <c r="Q131" s="1">
        <f t="shared" ca="1" si="86"/>
        <v>62268.121502330432</v>
      </c>
      <c r="R131" s="1">
        <f t="shared" ca="1" si="87"/>
        <v>48326.702296453179</v>
      </c>
      <c r="S131" s="1">
        <f t="shared" ca="1" si="88"/>
        <v>204435.47815016567</v>
      </c>
      <c r="T131" s="1">
        <f t="shared" ca="1" si="89"/>
        <v>155393.35304825782</v>
      </c>
      <c r="U131" s="1">
        <f t="shared" ca="1" si="90"/>
        <v>49042.125101907848</v>
      </c>
      <c r="W131" s="10">
        <f ca="1">IF(Table1[[#This Row],[Gender]]="Man",1,0)</f>
        <v>1</v>
      </c>
      <c r="X131" s="51">
        <f ca="1">IF(Table1[[#This Row],[Gender]]="Woman",1,0)</f>
        <v>0</v>
      </c>
      <c r="Y131" s="51"/>
      <c r="Z131" s="51"/>
      <c r="AA131" s="51"/>
      <c r="AB131" s="51"/>
      <c r="AC131" s="51"/>
      <c r="AD131" s="51"/>
      <c r="AE131" s="51"/>
      <c r="AF131" s="51"/>
      <c r="AG131" s="51"/>
      <c r="AH131" s="51"/>
      <c r="AI131" s="51"/>
      <c r="AJ131" s="16"/>
      <c r="AN131" s="10">
        <f t="shared" ca="1" si="52"/>
        <v>0</v>
      </c>
      <c r="AO131" s="51">
        <f t="shared" ca="1" si="53"/>
        <v>1</v>
      </c>
      <c r="AP131" s="51">
        <f t="shared" ca="1" si="54"/>
        <v>0</v>
      </c>
      <c r="AQ131" s="51">
        <f t="shared" ca="1" si="55"/>
        <v>0</v>
      </c>
      <c r="AR131" s="51">
        <f t="shared" ca="1" si="56"/>
        <v>0</v>
      </c>
      <c r="AS131" s="51">
        <f t="shared" ca="1" si="57"/>
        <v>0</v>
      </c>
      <c r="AT131" s="51"/>
      <c r="AU131" s="51"/>
      <c r="AV131" s="51"/>
      <c r="AW131" s="51"/>
      <c r="AX131" s="51"/>
      <c r="AY131" s="16"/>
      <c r="AZ131" s="51"/>
      <c r="BA131" s="20">
        <f t="shared" ca="1" si="58"/>
        <v>0</v>
      </c>
      <c r="BB131" s="21">
        <f t="shared" ca="1" si="59"/>
        <v>0</v>
      </c>
      <c r="BC131" s="21">
        <f t="shared" ca="1" si="60"/>
        <v>0</v>
      </c>
      <c r="BD131" s="21">
        <f t="shared" ca="1" si="61"/>
        <v>0</v>
      </c>
      <c r="BE131" s="21">
        <f t="shared" ca="1" si="62"/>
        <v>0</v>
      </c>
      <c r="BF131" s="21">
        <f t="shared" ca="1" si="63"/>
        <v>0</v>
      </c>
      <c r="BG131" s="21">
        <f t="shared" ca="1" si="64"/>
        <v>0</v>
      </c>
      <c r="BH131" s="21">
        <f t="shared" ca="1" si="65"/>
        <v>1</v>
      </c>
      <c r="BI131" s="21">
        <f t="shared" ca="1" si="66"/>
        <v>0</v>
      </c>
      <c r="BJ131" s="21">
        <f t="shared" ca="1" si="67"/>
        <v>0</v>
      </c>
      <c r="BK131" s="21">
        <f t="shared" ca="1" si="68"/>
        <v>0</v>
      </c>
      <c r="BL131" s="51"/>
      <c r="BM131" s="51"/>
      <c r="BN131" s="51"/>
      <c r="BO131" s="51"/>
      <c r="BP131" s="51"/>
      <c r="BQ131" s="51"/>
      <c r="BR131" s="51"/>
      <c r="BS131" s="51"/>
      <c r="BT131" s="51"/>
      <c r="BU131" s="51"/>
      <c r="BV131" s="16"/>
      <c r="BZ131" s="10">
        <f ca="1">Table1[[#This Row],[Cars Value]]/Table1[[#This Row],[Cars Owned]]</f>
        <v>20900.77585371249</v>
      </c>
      <c r="CA131" s="16"/>
      <c r="CB131" s="51"/>
      <c r="CC131" s="10">
        <f ca="1">IF(Table1[[#This Row],[Value of Debts]]&gt;$CD$3,1,0)</f>
        <v>1</v>
      </c>
      <c r="CD131" s="51"/>
      <c r="CE131" s="16"/>
      <c r="CF131" s="51"/>
      <c r="CG131" s="39">
        <f ca="1">Table1[[#This Row],[Mortgage left]]/Table1[[#This Row],[Value of House ]]</f>
        <v>0.55128566021187642</v>
      </c>
      <c r="CH131" s="51">
        <f t="shared" ca="1" si="82"/>
        <v>1</v>
      </c>
      <c r="CI131" s="51"/>
      <c r="CJ131" s="16"/>
      <c r="CL131" s="10">
        <f ca="1">IF(Table1[[#This Row],[Area]]="New Delhi",Table1[[#This Row],[Income]],0)</f>
        <v>0</v>
      </c>
      <c r="CM131" s="51">
        <f ca="1">IF(Table1[[#This Row],[Area]]="Gurgoan",Table1[[#This Row],[Income]],0)</f>
        <v>0</v>
      </c>
      <c r="CN131" s="51">
        <f ca="1">IF(Table1[[#This Row],[Area]]="Noida",Table1[[#This Row],[Income]],0)</f>
        <v>0</v>
      </c>
      <c r="CO131" s="51">
        <f ca="1">IF(Table1[[#This Row],[Area]]="Faridabad",Table1[[#This Row],[Income]],0)</f>
        <v>0</v>
      </c>
      <c r="CP131" s="51">
        <f ca="1">IF(Table1[[#This Row],[Area]]="Pune",Table1[[#This Row],[Income]],0)</f>
        <v>0</v>
      </c>
      <c r="CQ131" s="51">
        <f ca="1">IF(Table1[[#This Row],[Area]]="Mumbai",Table1[[#This Row],[Income]],0)</f>
        <v>0</v>
      </c>
      <c r="CR131" s="51">
        <f ca="1">IF(Table1[[#This Row],[Area]]="Hyderabad",Table1[[#This Row],[Income]],0)</f>
        <v>0</v>
      </c>
      <c r="CS131" s="51">
        <f ca="1">IF(Table1[[#This Row],[Area]]="Chennai",Table1[[#This Row],[Income]],0)</f>
        <v>33802</v>
      </c>
      <c r="CT131" s="51">
        <f ca="1">IF(Table1[[#This Row],[Area]]="Goa",Table1[[#This Row],[Income]],0)</f>
        <v>0</v>
      </c>
      <c r="CU131" s="51">
        <f ca="1">IF(Table1[[#This Row],[Area]]="Kochi",Table1[[#This Row],[Income]],0)</f>
        <v>0</v>
      </c>
      <c r="CV131" s="51">
        <f ca="1">IF(Table1[[#This Row],[Area]]="Kolkata",Table1[[#This Row],[Income]],0)</f>
        <v>0</v>
      </c>
      <c r="CW131" s="51"/>
      <c r="CX131" s="51"/>
      <c r="CY131" s="51"/>
      <c r="CZ131" s="51"/>
      <c r="DA131" s="51"/>
      <c r="DB131" s="51"/>
      <c r="DC131" s="51"/>
      <c r="DD131" s="51"/>
      <c r="DE131" s="51"/>
      <c r="DF131" s="51"/>
      <c r="DG131" s="16"/>
      <c r="DI131" s="10">
        <f ca="1">IF(Table1[[#This Row],[Field of Work]]="Teaching",Table1[[#This Row],[Income]],0)</f>
        <v>0</v>
      </c>
      <c r="DJ131" s="51">
        <f ca="1">IF(Table1[[#This Row],[Field of Work]]="Health",Table1[[#This Row],[Income]],0)</f>
        <v>33802</v>
      </c>
      <c r="DK131" s="51">
        <f ca="1">IF(Table1[[#This Row],[Field of Work]]="Agriculture",Table1[[#This Row],[Income]],0)</f>
        <v>0</v>
      </c>
      <c r="DL131" s="51">
        <f ca="1">IF(Table1[[#This Row],[Field of Work]]="Information Technology",Table1[[#This Row],[Income]],0)</f>
        <v>0</v>
      </c>
      <c r="DM131" s="51">
        <f ca="1">IF(Table1[[#This Row],[Field of Work]]="Construction",Table1[[#This Row],[Income]],0)</f>
        <v>0</v>
      </c>
      <c r="DN131" s="51">
        <f ca="1">IF(Table1[[#This Row],[Field of Work]]="General Work",Table1[[#This Row],[Income]],0)</f>
        <v>0</v>
      </c>
      <c r="DO131" s="51"/>
      <c r="DP131" s="51"/>
      <c r="DQ131" s="51"/>
      <c r="DR131" s="51"/>
      <c r="DS131" s="51"/>
      <c r="DT131" s="16"/>
      <c r="DW131" s="10">
        <f ca="1">IF(Table1[[#This Row],[Value of Debts]]&gt;Table1[[#This Row],[Income]],1,0)</f>
        <v>1</v>
      </c>
      <c r="DX131" s="51"/>
      <c r="DY131" s="16"/>
      <c r="EB131" s="48">
        <f t="shared" ca="1" si="83"/>
        <v>0</v>
      </c>
      <c r="EC131" s="51"/>
      <c r="ED131" s="51"/>
      <c r="EE131" s="16"/>
    </row>
    <row r="132" spans="1:135" ht="18.75">
      <c r="A132" s="1">
        <f t="shared" ca="1" si="69"/>
        <v>2</v>
      </c>
      <c r="B132" s="1" t="str">
        <f t="shared" ca="1" si="70"/>
        <v>Woman</v>
      </c>
      <c r="C132" s="1">
        <f t="shared" ca="1" si="71"/>
        <v>40</v>
      </c>
      <c r="D132" s="1">
        <f t="shared" ca="1" si="72"/>
        <v>4</v>
      </c>
      <c r="E132" s="1" t="str">
        <f t="shared" ca="1" si="73"/>
        <v>Information Technology</v>
      </c>
      <c r="F132" s="1">
        <f t="shared" ca="1" si="74"/>
        <v>3</v>
      </c>
      <c r="G132" s="1" t="str">
        <f t="shared" ca="1" si="75"/>
        <v>University</v>
      </c>
      <c r="H132" s="1">
        <f t="shared" ca="1" si="76"/>
        <v>3</v>
      </c>
      <c r="I132" s="1">
        <f t="shared" ref="I132:I195" ca="1" si="91">RANDBETWEEN(1,3)</f>
        <v>3</v>
      </c>
      <c r="J132" s="1">
        <f t="shared" ca="1" si="77"/>
        <v>76707</v>
      </c>
      <c r="K132" s="1">
        <f t="shared" ca="1" si="78"/>
        <v>9</v>
      </c>
      <c r="L132" s="1" t="str">
        <f t="shared" ca="1" si="79"/>
        <v>Kochi</v>
      </c>
      <c r="M132" s="1">
        <f t="shared" ca="1" si="84"/>
        <v>306828</v>
      </c>
      <c r="N132" s="1">
        <f t="shared" ca="1" si="80"/>
        <v>229453.7784773109</v>
      </c>
      <c r="O132" s="1">
        <f t="shared" ca="1" si="85"/>
        <v>146805.01327905949</v>
      </c>
      <c r="P132" s="1">
        <f t="shared" ca="1" si="81"/>
        <v>125313</v>
      </c>
      <c r="Q132" s="1">
        <f t="shared" ca="1" si="86"/>
        <v>37577.309473393318</v>
      </c>
      <c r="R132" s="1">
        <f t="shared" ca="1" si="87"/>
        <v>84029.985437955445</v>
      </c>
      <c r="S132" s="1">
        <f t="shared" ca="1" si="88"/>
        <v>537662.99871701491</v>
      </c>
      <c r="T132" s="1">
        <f t="shared" ca="1" si="89"/>
        <v>392344.08795070421</v>
      </c>
      <c r="U132" s="1">
        <f t="shared" ca="1" si="90"/>
        <v>145318.9107663107</v>
      </c>
      <c r="W132" s="10">
        <f ca="1">IF(Table1[[#This Row],[Gender]]="Man",1,0)</f>
        <v>0</v>
      </c>
      <c r="X132" s="51">
        <f ca="1">IF(Table1[[#This Row],[Gender]]="Woman",1,0)</f>
        <v>1</v>
      </c>
      <c r="Y132" s="51"/>
      <c r="Z132" s="51"/>
      <c r="AA132" s="51"/>
      <c r="AB132" s="51"/>
      <c r="AC132" s="51"/>
      <c r="AD132" s="51"/>
      <c r="AE132" s="51"/>
      <c r="AF132" s="51"/>
      <c r="AG132" s="51"/>
      <c r="AH132" s="51"/>
      <c r="AI132" s="51"/>
      <c r="AJ132" s="16"/>
      <c r="AN132" s="10">
        <f t="shared" ref="AN132:AN195" ca="1" si="92">IF(E132="Teaching",1,0)</f>
        <v>0</v>
      </c>
      <c r="AO132" s="51">
        <f t="shared" ref="AO132:AO195" ca="1" si="93">IF(E132="Health",1,0)</f>
        <v>0</v>
      </c>
      <c r="AP132" s="51">
        <f t="shared" ref="AP132:AP195" ca="1" si="94">IF(E132="Agriculture",1,0)</f>
        <v>0</v>
      </c>
      <c r="AQ132" s="51">
        <f t="shared" ref="AQ132:AQ195" ca="1" si="95">IF(E132="Information Technology",1,0)</f>
        <v>1</v>
      </c>
      <c r="AR132" s="51">
        <f t="shared" ref="AR132:AR195" ca="1" si="96">IF(E132="Construction",1,0)</f>
        <v>0</v>
      </c>
      <c r="AS132" s="51">
        <f t="shared" ref="AS132:AS195" ca="1" si="97">IF(E132="General Work",1,0)</f>
        <v>0</v>
      </c>
      <c r="AT132" s="51"/>
      <c r="AU132" s="51"/>
      <c r="AV132" s="51"/>
      <c r="AW132" s="51"/>
      <c r="AX132" s="51"/>
      <c r="AY132" s="16"/>
      <c r="AZ132" s="51"/>
      <c r="BA132" s="20">
        <f t="shared" ref="BA132:BA195" ca="1" si="98">IF(L132="New Delhi",1,0)</f>
        <v>0</v>
      </c>
      <c r="BB132" s="21">
        <f t="shared" ref="BB132:BB195" ca="1" si="99">IF(L132="Gurgoan",1,0)</f>
        <v>0</v>
      </c>
      <c r="BC132" s="21">
        <f t="shared" ref="BC132:BC195" ca="1" si="100">IF(L132="Noida",1,0)</f>
        <v>0</v>
      </c>
      <c r="BD132" s="21">
        <f t="shared" ref="BD132:BD195" ca="1" si="101">IF(L132="Faridabad",1,0)</f>
        <v>0</v>
      </c>
      <c r="BE132" s="21">
        <f t="shared" ref="BE132:BE195" ca="1" si="102">IF(L132="Pune",1,0)</f>
        <v>0</v>
      </c>
      <c r="BF132" s="21">
        <f t="shared" ref="BF132:BF195" ca="1" si="103">IF(L132="Mumbai",1,0)</f>
        <v>0</v>
      </c>
      <c r="BG132" s="21">
        <f t="shared" ref="BG132:BG195" ca="1" si="104">IF(L132="Hyderabad",1,0)</f>
        <v>0</v>
      </c>
      <c r="BH132" s="21">
        <f t="shared" ref="BH132:BH195" ca="1" si="105">IF(L132="Chennai",1,0)</f>
        <v>0</v>
      </c>
      <c r="BI132" s="21">
        <f t="shared" ref="BI132:BI195" ca="1" si="106">IF(L132="Goa",1,0)</f>
        <v>0</v>
      </c>
      <c r="BJ132" s="21">
        <f t="shared" ref="BJ132:BJ195" ca="1" si="107">IF(L132="Kochi",1,0)</f>
        <v>1</v>
      </c>
      <c r="BK132" s="21">
        <f t="shared" ref="BK132:BK195" ca="1" si="108">IF(L132="Kolkata",1,0)</f>
        <v>0</v>
      </c>
      <c r="BL132" s="51"/>
      <c r="BM132" s="51"/>
      <c r="BN132" s="51"/>
      <c r="BO132" s="51"/>
      <c r="BP132" s="51"/>
      <c r="BQ132" s="51"/>
      <c r="BR132" s="51"/>
      <c r="BS132" s="51"/>
      <c r="BT132" s="51"/>
      <c r="BU132" s="51"/>
      <c r="BV132" s="16"/>
      <c r="BZ132" s="10">
        <f ca="1">Table1[[#This Row],[Cars Value]]/Table1[[#This Row],[Cars Owned]]</f>
        <v>48935.004426353167</v>
      </c>
      <c r="CA132" s="16"/>
      <c r="CB132" s="51"/>
      <c r="CC132" s="10">
        <f ca="1">IF(Table1[[#This Row],[Value of Debts]]&gt;$CD$3,1,0)</f>
        <v>1</v>
      </c>
      <c r="CD132" s="51"/>
      <c r="CE132" s="16"/>
      <c r="CF132" s="51"/>
      <c r="CG132" s="39">
        <f ca="1">Table1[[#This Row],[Mortgage left]]/Table1[[#This Row],[Value of House ]]</f>
        <v>0.74782542166070531</v>
      </c>
      <c r="CH132" s="51">
        <f t="shared" ca="1" si="82"/>
        <v>1</v>
      </c>
      <c r="CI132" s="51"/>
      <c r="CJ132" s="16"/>
      <c r="CL132" s="10">
        <f ca="1">IF(Table1[[#This Row],[Area]]="New Delhi",Table1[[#This Row],[Income]],0)</f>
        <v>0</v>
      </c>
      <c r="CM132" s="51">
        <f ca="1">IF(Table1[[#This Row],[Area]]="Gurgoan",Table1[[#This Row],[Income]],0)</f>
        <v>0</v>
      </c>
      <c r="CN132" s="51">
        <f ca="1">IF(Table1[[#This Row],[Area]]="Noida",Table1[[#This Row],[Income]],0)</f>
        <v>0</v>
      </c>
      <c r="CO132" s="51">
        <f ca="1">IF(Table1[[#This Row],[Area]]="Faridabad",Table1[[#This Row],[Income]],0)</f>
        <v>0</v>
      </c>
      <c r="CP132" s="51">
        <f ca="1">IF(Table1[[#This Row],[Area]]="Pune",Table1[[#This Row],[Income]],0)</f>
        <v>0</v>
      </c>
      <c r="CQ132" s="51">
        <f ca="1">IF(Table1[[#This Row],[Area]]="Mumbai",Table1[[#This Row],[Income]],0)</f>
        <v>0</v>
      </c>
      <c r="CR132" s="51">
        <f ca="1">IF(Table1[[#This Row],[Area]]="Hyderabad",Table1[[#This Row],[Income]],0)</f>
        <v>0</v>
      </c>
      <c r="CS132" s="51">
        <f ca="1">IF(Table1[[#This Row],[Area]]="Chennai",Table1[[#This Row],[Income]],0)</f>
        <v>0</v>
      </c>
      <c r="CT132" s="51">
        <f ca="1">IF(Table1[[#This Row],[Area]]="Goa",Table1[[#This Row],[Income]],0)</f>
        <v>0</v>
      </c>
      <c r="CU132" s="51">
        <f ca="1">IF(Table1[[#This Row],[Area]]="Kochi",Table1[[#This Row],[Income]],0)</f>
        <v>76707</v>
      </c>
      <c r="CV132" s="51">
        <f ca="1">IF(Table1[[#This Row],[Area]]="Kolkata",Table1[[#This Row],[Income]],0)</f>
        <v>0</v>
      </c>
      <c r="CW132" s="51"/>
      <c r="CX132" s="51"/>
      <c r="CY132" s="51"/>
      <c r="CZ132" s="51"/>
      <c r="DA132" s="51"/>
      <c r="DB132" s="51"/>
      <c r="DC132" s="51"/>
      <c r="DD132" s="51"/>
      <c r="DE132" s="51"/>
      <c r="DF132" s="51"/>
      <c r="DG132" s="16"/>
      <c r="DI132" s="10">
        <f ca="1">IF(Table1[[#This Row],[Field of Work]]="Teaching",Table1[[#This Row],[Income]],0)</f>
        <v>0</v>
      </c>
      <c r="DJ132" s="51">
        <f ca="1">IF(Table1[[#This Row],[Field of Work]]="Health",Table1[[#This Row],[Income]],0)</f>
        <v>0</v>
      </c>
      <c r="DK132" s="51">
        <f ca="1">IF(Table1[[#This Row],[Field of Work]]="Agriculture",Table1[[#This Row],[Income]],0)</f>
        <v>0</v>
      </c>
      <c r="DL132" s="51">
        <f ca="1">IF(Table1[[#This Row],[Field of Work]]="Information Technology",Table1[[#This Row],[Income]],0)</f>
        <v>76707</v>
      </c>
      <c r="DM132" s="51">
        <f ca="1">IF(Table1[[#This Row],[Field of Work]]="Construction",Table1[[#This Row],[Income]],0)</f>
        <v>0</v>
      </c>
      <c r="DN132" s="51">
        <f ca="1">IF(Table1[[#This Row],[Field of Work]]="General Work",Table1[[#This Row],[Income]],0)</f>
        <v>0</v>
      </c>
      <c r="DO132" s="51"/>
      <c r="DP132" s="51"/>
      <c r="DQ132" s="51"/>
      <c r="DR132" s="51"/>
      <c r="DS132" s="51"/>
      <c r="DT132" s="16"/>
      <c r="DW132" s="10">
        <f ca="1">IF(Table1[[#This Row],[Value of Debts]]&gt;Table1[[#This Row],[Income]],1,0)</f>
        <v>1</v>
      </c>
      <c r="DX132" s="51"/>
      <c r="DY132" s="16"/>
      <c r="EB132" s="48">
        <f t="shared" ca="1" si="83"/>
        <v>40</v>
      </c>
      <c r="EC132" s="51"/>
      <c r="ED132" s="51"/>
      <c r="EE132" s="16"/>
    </row>
    <row r="133" spans="1:135" ht="18.75">
      <c r="A133" s="1">
        <f t="shared" ref="A133:A196" ca="1" si="109">RANDBETWEEN(1,2)</f>
        <v>2</v>
      </c>
      <c r="B133" s="1" t="str">
        <f t="shared" ref="B133:B196" ca="1" si="110">IF(A133=1,"Man","Woman")</f>
        <v>Woman</v>
      </c>
      <c r="C133" s="1">
        <f t="shared" ref="C133:C196" ca="1" si="111">RANDBETWEEN(25,45)</f>
        <v>29</v>
      </c>
      <c r="D133" s="1">
        <f t="shared" ref="D133:D196" ca="1" si="112">RANDBETWEEN(1,6)</f>
        <v>5</v>
      </c>
      <c r="E133" s="1" t="str">
        <f t="shared" ref="E133:E196" ca="1" si="113">VLOOKUP(D133,$Y$5:$Z$10,2)</f>
        <v>General Work</v>
      </c>
      <c r="F133" s="1">
        <f t="shared" ref="F133:F196" ca="1" si="114">RANDBETWEEN(1,5)</f>
        <v>4</v>
      </c>
      <c r="G133" s="1" t="str">
        <f t="shared" ref="G133:G196" ca="1" si="115">VLOOKUP(F133,$AA$5:$AB$9,2)</f>
        <v>Technical</v>
      </c>
      <c r="H133" s="1">
        <f t="shared" ref="H133:H196" ca="1" si="116">RANDBETWEEN(0,4)</f>
        <v>0</v>
      </c>
      <c r="I133" s="1">
        <f t="shared" ca="1" si="91"/>
        <v>2</v>
      </c>
      <c r="J133" s="1">
        <f t="shared" ref="J133:J196" ca="1" si="117">RANDBETWEEN(25000,90000)</f>
        <v>42127</v>
      </c>
      <c r="K133" s="1">
        <f t="shared" ref="K133:K196" ca="1" si="118">RANDBETWEEN(1,11)</f>
        <v>4</v>
      </c>
      <c r="L133" s="1" t="str">
        <f t="shared" ref="L133:L196" ca="1" si="119">VLOOKUP(K133,$AD$5:$AE$15,2)</f>
        <v>Noida</v>
      </c>
      <c r="M133" s="1">
        <f t="shared" ca="1" si="84"/>
        <v>168508</v>
      </c>
      <c r="N133" s="1">
        <f t="shared" ref="N133:N196" ca="1" si="120">RAND()*M133</f>
        <v>163217.70380102246</v>
      </c>
      <c r="O133" s="1">
        <f t="shared" ca="1" si="85"/>
        <v>60720.931750984135</v>
      </c>
      <c r="P133" s="1">
        <f t="shared" ref="P133:P196" ca="1" si="121">RANDBETWEEN(0,O133)</f>
        <v>50630</v>
      </c>
      <c r="Q133" s="1">
        <f t="shared" ca="1" si="86"/>
        <v>62012.640432761371</v>
      </c>
      <c r="R133" s="1">
        <f t="shared" ca="1" si="87"/>
        <v>56280.465939520072</v>
      </c>
      <c r="S133" s="1">
        <f t="shared" ca="1" si="88"/>
        <v>285509.39769050421</v>
      </c>
      <c r="T133" s="1">
        <f t="shared" ca="1" si="89"/>
        <v>275860.34423378384</v>
      </c>
      <c r="U133" s="1">
        <f t="shared" ca="1" si="90"/>
        <v>9649.0534567203722</v>
      </c>
      <c r="W133" s="10">
        <f ca="1">IF(Table1[[#This Row],[Gender]]="Man",1,0)</f>
        <v>0</v>
      </c>
      <c r="X133" s="51">
        <f ca="1">IF(Table1[[#This Row],[Gender]]="Woman",1,0)</f>
        <v>1</v>
      </c>
      <c r="Y133" s="51"/>
      <c r="Z133" s="51"/>
      <c r="AA133" s="51"/>
      <c r="AB133" s="51"/>
      <c r="AC133" s="51"/>
      <c r="AD133" s="51"/>
      <c r="AE133" s="51"/>
      <c r="AF133" s="51"/>
      <c r="AG133" s="51"/>
      <c r="AH133" s="51"/>
      <c r="AI133" s="51"/>
      <c r="AJ133" s="16"/>
      <c r="AN133" s="10">
        <f t="shared" ca="1" si="92"/>
        <v>0</v>
      </c>
      <c r="AO133" s="51">
        <f t="shared" ca="1" si="93"/>
        <v>0</v>
      </c>
      <c r="AP133" s="51">
        <f t="shared" ca="1" si="94"/>
        <v>0</v>
      </c>
      <c r="AQ133" s="51">
        <f t="shared" ca="1" si="95"/>
        <v>0</v>
      </c>
      <c r="AR133" s="51">
        <f t="shared" ca="1" si="96"/>
        <v>0</v>
      </c>
      <c r="AS133" s="51">
        <f t="shared" ca="1" si="97"/>
        <v>1</v>
      </c>
      <c r="AT133" s="51"/>
      <c r="AU133" s="51"/>
      <c r="AV133" s="51"/>
      <c r="AW133" s="51"/>
      <c r="AX133" s="51"/>
      <c r="AY133" s="16"/>
      <c r="AZ133" s="51"/>
      <c r="BA133" s="20">
        <f t="shared" ca="1" si="98"/>
        <v>0</v>
      </c>
      <c r="BB133" s="21">
        <f t="shared" ca="1" si="99"/>
        <v>0</v>
      </c>
      <c r="BC133" s="21">
        <f t="shared" ca="1" si="100"/>
        <v>1</v>
      </c>
      <c r="BD133" s="21">
        <f t="shared" ca="1" si="101"/>
        <v>0</v>
      </c>
      <c r="BE133" s="21">
        <f t="shared" ca="1" si="102"/>
        <v>0</v>
      </c>
      <c r="BF133" s="21">
        <f t="shared" ca="1" si="103"/>
        <v>0</v>
      </c>
      <c r="BG133" s="21">
        <f t="shared" ca="1" si="104"/>
        <v>0</v>
      </c>
      <c r="BH133" s="21">
        <f t="shared" ca="1" si="105"/>
        <v>0</v>
      </c>
      <c r="BI133" s="21">
        <f t="shared" ca="1" si="106"/>
        <v>0</v>
      </c>
      <c r="BJ133" s="21">
        <f t="shared" ca="1" si="107"/>
        <v>0</v>
      </c>
      <c r="BK133" s="21">
        <f t="shared" ca="1" si="108"/>
        <v>0</v>
      </c>
      <c r="BL133" s="51"/>
      <c r="BM133" s="51"/>
      <c r="BN133" s="51"/>
      <c r="BO133" s="51"/>
      <c r="BP133" s="51"/>
      <c r="BQ133" s="51"/>
      <c r="BR133" s="51"/>
      <c r="BS133" s="51"/>
      <c r="BT133" s="51"/>
      <c r="BU133" s="51"/>
      <c r="BV133" s="16"/>
      <c r="BZ133" s="10">
        <f ca="1">Table1[[#This Row],[Cars Value]]/Table1[[#This Row],[Cars Owned]]</f>
        <v>30360.465875492067</v>
      </c>
      <c r="CA133" s="16"/>
      <c r="CB133" s="51"/>
      <c r="CC133" s="10">
        <f ca="1">IF(Table1[[#This Row],[Value of Debts]]&gt;$CD$3,1,0)</f>
        <v>1</v>
      </c>
      <c r="CD133" s="51"/>
      <c r="CE133" s="16"/>
      <c r="CF133" s="51"/>
      <c r="CG133" s="39">
        <f ca="1">Table1[[#This Row],[Mortgage left]]/Table1[[#This Row],[Value of House ]]</f>
        <v>0.96860507394914463</v>
      </c>
      <c r="CH133" s="51">
        <f t="shared" ref="CH133:CH196" ca="1" si="122">IF(CG133&gt;$CI$3,1,0)</f>
        <v>1</v>
      </c>
      <c r="CI133" s="51"/>
      <c r="CJ133" s="16"/>
      <c r="CL133" s="10">
        <f ca="1">IF(Table1[[#This Row],[Area]]="New Delhi",Table1[[#This Row],[Income]],0)</f>
        <v>0</v>
      </c>
      <c r="CM133" s="51">
        <f ca="1">IF(Table1[[#This Row],[Area]]="Gurgoan",Table1[[#This Row],[Income]],0)</f>
        <v>0</v>
      </c>
      <c r="CN133" s="51">
        <f ca="1">IF(Table1[[#This Row],[Area]]="Noida",Table1[[#This Row],[Income]],0)</f>
        <v>42127</v>
      </c>
      <c r="CO133" s="51">
        <f ca="1">IF(Table1[[#This Row],[Area]]="Faridabad",Table1[[#This Row],[Income]],0)</f>
        <v>0</v>
      </c>
      <c r="CP133" s="51">
        <f ca="1">IF(Table1[[#This Row],[Area]]="Pune",Table1[[#This Row],[Income]],0)</f>
        <v>0</v>
      </c>
      <c r="CQ133" s="51">
        <f ca="1">IF(Table1[[#This Row],[Area]]="Mumbai",Table1[[#This Row],[Income]],0)</f>
        <v>0</v>
      </c>
      <c r="CR133" s="51">
        <f ca="1">IF(Table1[[#This Row],[Area]]="Hyderabad",Table1[[#This Row],[Income]],0)</f>
        <v>0</v>
      </c>
      <c r="CS133" s="51">
        <f ca="1">IF(Table1[[#This Row],[Area]]="Chennai",Table1[[#This Row],[Income]],0)</f>
        <v>0</v>
      </c>
      <c r="CT133" s="51">
        <f ca="1">IF(Table1[[#This Row],[Area]]="Goa",Table1[[#This Row],[Income]],0)</f>
        <v>0</v>
      </c>
      <c r="CU133" s="51">
        <f ca="1">IF(Table1[[#This Row],[Area]]="Kochi",Table1[[#This Row],[Income]],0)</f>
        <v>0</v>
      </c>
      <c r="CV133" s="51">
        <f ca="1">IF(Table1[[#This Row],[Area]]="Kolkata",Table1[[#This Row],[Income]],0)</f>
        <v>0</v>
      </c>
      <c r="CW133" s="51"/>
      <c r="CX133" s="51"/>
      <c r="CY133" s="51"/>
      <c r="CZ133" s="51"/>
      <c r="DA133" s="51"/>
      <c r="DB133" s="51"/>
      <c r="DC133" s="51"/>
      <c r="DD133" s="51"/>
      <c r="DE133" s="51"/>
      <c r="DF133" s="51"/>
      <c r="DG133" s="16"/>
      <c r="DI133" s="10">
        <f ca="1">IF(Table1[[#This Row],[Field of Work]]="Teaching",Table1[[#This Row],[Income]],0)</f>
        <v>0</v>
      </c>
      <c r="DJ133" s="51">
        <f ca="1">IF(Table1[[#This Row],[Field of Work]]="Health",Table1[[#This Row],[Income]],0)</f>
        <v>0</v>
      </c>
      <c r="DK133" s="51">
        <f ca="1">IF(Table1[[#This Row],[Field of Work]]="Agriculture",Table1[[#This Row],[Income]],0)</f>
        <v>0</v>
      </c>
      <c r="DL133" s="51">
        <f ca="1">IF(Table1[[#This Row],[Field of Work]]="Information Technology",Table1[[#This Row],[Income]],0)</f>
        <v>0</v>
      </c>
      <c r="DM133" s="51">
        <f ca="1">IF(Table1[[#This Row],[Field of Work]]="Construction",Table1[[#This Row],[Income]],0)</f>
        <v>0</v>
      </c>
      <c r="DN133" s="51">
        <f ca="1">IF(Table1[[#This Row],[Field of Work]]="General Work",Table1[[#This Row],[Income]],0)</f>
        <v>42127</v>
      </c>
      <c r="DO133" s="51"/>
      <c r="DP133" s="51"/>
      <c r="DQ133" s="51"/>
      <c r="DR133" s="51"/>
      <c r="DS133" s="51"/>
      <c r="DT133" s="16"/>
      <c r="DW133" s="10">
        <f ca="1">IF(Table1[[#This Row],[Value of Debts]]&gt;Table1[[#This Row],[Income]],1,0)</f>
        <v>1</v>
      </c>
      <c r="DX133" s="51"/>
      <c r="DY133" s="16"/>
      <c r="EB133" s="48">
        <f t="shared" ref="EB133:EB196" ca="1" si="123">IF(U133&gt;$EC$4,C133,0)</f>
        <v>0</v>
      </c>
      <c r="EC133" s="51"/>
      <c r="ED133" s="51"/>
      <c r="EE133" s="16"/>
    </row>
    <row r="134" spans="1:135" ht="18.75">
      <c r="A134" s="1">
        <f t="shared" ca="1" si="109"/>
        <v>2</v>
      </c>
      <c r="B134" s="1" t="str">
        <f t="shared" ca="1" si="110"/>
        <v>Woman</v>
      </c>
      <c r="C134" s="1">
        <f t="shared" ca="1" si="111"/>
        <v>38</v>
      </c>
      <c r="D134" s="1">
        <f t="shared" ca="1" si="112"/>
        <v>1</v>
      </c>
      <c r="E134" s="1" t="str">
        <f t="shared" ca="1" si="113"/>
        <v>Health</v>
      </c>
      <c r="F134" s="1">
        <f t="shared" ca="1" si="114"/>
        <v>5</v>
      </c>
      <c r="G134" s="1" t="str">
        <f t="shared" ca="1" si="115"/>
        <v>Other</v>
      </c>
      <c r="H134" s="1">
        <f t="shared" ca="1" si="116"/>
        <v>1</v>
      </c>
      <c r="I134" s="1">
        <f t="shared" ca="1" si="91"/>
        <v>2</v>
      </c>
      <c r="J134" s="1">
        <f t="shared" ca="1" si="117"/>
        <v>29544</v>
      </c>
      <c r="K134" s="1">
        <f t="shared" ca="1" si="118"/>
        <v>11</v>
      </c>
      <c r="L134" s="1" t="str">
        <f t="shared" ca="1" si="119"/>
        <v>Kolkata</v>
      </c>
      <c r="M134" s="1">
        <f t="shared" ca="1" si="84"/>
        <v>118176</v>
      </c>
      <c r="N134" s="1">
        <f t="shared" ca="1" si="120"/>
        <v>92137.971109945211</v>
      </c>
      <c r="O134" s="1">
        <f t="shared" ca="1" si="85"/>
        <v>42924.547047541149</v>
      </c>
      <c r="P134" s="1">
        <f t="shared" ca="1" si="121"/>
        <v>10484</v>
      </c>
      <c r="Q134" s="1">
        <f t="shared" ca="1" si="86"/>
        <v>38959.005512042895</v>
      </c>
      <c r="R134" s="1">
        <f t="shared" ca="1" si="87"/>
        <v>9746.7170957771959</v>
      </c>
      <c r="S134" s="1">
        <f t="shared" ca="1" si="88"/>
        <v>170847.26414331835</v>
      </c>
      <c r="T134" s="1">
        <f t="shared" ca="1" si="89"/>
        <v>141580.97662198811</v>
      </c>
      <c r="U134" s="1">
        <f t="shared" ca="1" si="90"/>
        <v>29266.287521330232</v>
      </c>
      <c r="W134" s="10">
        <f ca="1">IF(Table1[[#This Row],[Gender]]="Man",1,0)</f>
        <v>0</v>
      </c>
      <c r="X134" s="51">
        <f ca="1">IF(Table1[[#This Row],[Gender]]="Woman",1,0)</f>
        <v>1</v>
      </c>
      <c r="Y134" s="51"/>
      <c r="Z134" s="51"/>
      <c r="AA134" s="51"/>
      <c r="AB134" s="51"/>
      <c r="AC134" s="51"/>
      <c r="AD134" s="51"/>
      <c r="AE134" s="51"/>
      <c r="AF134" s="51"/>
      <c r="AG134" s="51"/>
      <c r="AH134" s="51"/>
      <c r="AI134" s="51"/>
      <c r="AJ134" s="16"/>
      <c r="AN134" s="10">
        <f t="shared" ca="1" si="92"/>
        <v>0</v>
      </c>
      <c r="AO134" s="51">
        <f t="shared" ca="1" si="93"/>
        <v>1</v>
      </c>
      <c r="AP134" s="51">
        <f t="shared" ca="1" si="94"/>
        <v>0</v>
      </c>
      <c r="AQ134" s="51">
        <f t="shared" ca="1" si="95"/>
        <v>0</v>
      </c>
      <c r="AR134" s="51">
        <f t="shared" ca="1" si="96"/>
        <v>0</v>
      </c>
      <c r="AS134" s="51">
        <f t="shared" ca="1" si="97"/>
        <v>0</v>
      </c>
      <c r="AT134" s="51"/>
      <c r="AU134" s="51"/>
      <c r="AV134" s="51"/>
      <c r="AW134" s="51"/>
      <c r="AX134" s="51"/>
      <c r="AY134" s="16"/>
      <c r="AZ134" s="51"/>
      <c r="BA134" s="20">
        <f t="shared" ca="1" si="98"/>
        <v>0</v>
      </c>
      <c r="BB134" s="21">
        <f t="shared" ca="1" si="99"/>
        <v>0</v>
      </c>
      <c r="BC134" s="21">
        <f t="shared" ca="1" si="100"/>
        <v>0</v>
      </c>
      <c r="BD134" s="21">
        <f t="shared" ca="1" si="101"/>
        <v>0</v>
      </c>
      <c r="BE134" s="21">
        <f t="shared" ca="1" si="102"/>
        <v>0</v>
      </c>
      <c r="BF134" s="21">
        <f t="shared" ca="1" si="103"/>
        <v>0</v>
      </c>
      <c r="BG134" s="21">
        <f t="shared" ca="1" si="104"/>
        <v>0</v>
      </c>
      <c r="BH134" s="21">
        <f t="shared" ca="1" si="105"/>
        <v>0</v>
      </c>
      <c r="BI134" s="21">
        <f t="shared" ca="1" si="106"/>
        <v>0</v>
      </c>
      <c r="BJ134" s="21">
        <f t="shared" ca="1" si="107"/>
        <v>0</v>
      </c>
      <c r="BK134" s="21">
        <f t="shared" ca="1" si="108"/>
        <v>1</v>
      </c>
      <c r="BL134" s="51"/>
      <c r="BM134" s="51"/>
      <c r="BN134" s="51"/>
      <c r="BO134" s="51"/>
      <c r="BP134" s="51"/>
      <c r="BQ134" s="51"/>
      <c r="BR134" s="51"/>
      <c r="BS134" s="51"/>
      <c r="BT134" s="51"/>
      <c r="BU134" s="51"/>
      <c r="BV134" s="16"/>
      <c r="BZ134" s="10">
        <f ca="1">Table1[[#This Row],[Cars Value]]/Table1[[#This Row],[Cars Owned]]</f>
        <v>21462.273523770575</v>
      </c>
      <c r="CA134" s="16"/>
      <c r="CB134" s="51"/>
      <c r="CC134" s="10">
        <f ca="1">IF(Table1[[#This Row],[Value of Debts]]&gt;$CD$3,1,0)</f>
        <v>1</v>
      </c>
      <c r="CD134" s="51"/>
      <c r="CE134" s="16"/>
      <c r="CF134" s="51"/>
      <c r="CG134" s="39">
        <f ca="1">Table1[[#This Row],[Mortgage left]]/Table1[[#This Row],[Value of House ]]</f>
        <v>0.7796673699392872</v>
      </c>
      <c r="CH134" s="51">
        <f t="shared" ca="1" si="122"/>
        <v>1</v>
      </c>
      <c r="CI134" s="51"/>
      <c r="CJ134" s="16"/>
      <c r="CL134" s="10">
        <f ca="1">IF(Table1[[#This Row],[Area]]="New Delhi",Table1[[#This Row],[Income]],0)</f>
        <v>0</v>
      </c>
      <c r="CM134" s="51">
        <f ca="1">IF(Table1[[#This Row],[Area]]="Gurgoan",Table1[[#This Row],[Income]],0)</f>
        <v>0</v>
      </c>
      <c r="CN134" s="51">
        <f ca="1">IF(Table1[[#This Row],[Area]]="Noida",Table1[[#This Row],[Income]],0)</f>
        <v>0</v>
      </c>
      <c r="CO134" s="51">
        <f ca="1">IF(Table1[[#This Row],[Area]]="Faridabad",Table1[[#This Row],[Income]],0)</f>
        <v>0</v>
      </c>
      <c r="CP134" s="51">
        <f ca="1">IF(Table1[[#This Row],[Area]]="Pune",Table1[[#This Row],[Income]],0)</f>
        <v>0</v>
      </c>
      <c r="CQ134" s="51">
        <f ca="1">IF(Table1[[#This Row],[Area]]="Mumbai",Table1[[#This Row],[Income]],0)</f>
        <v>0</v>
      </c>
      <c r="CR134" s="51">
        <f ca="1">IF(Table1[[#This Row],[Area]]="Hyderabad",Table1[[#This Row],[Income]],0)</f>
        <v>0</v>
      </c>
      <c r="CS134" s="51">
        <f ca="1">IF(Table1[[#This Row],[Area]]="Chennai",Table1[[#This Row],[Income]],0)</f>
        <v>0</v>
      </c>
      <c r="CT134" s="51">
        <f ca="1">IF(Table1[[#This Row],[Area]]="Goa",Table1[[#This Row],[Income]],0)</f>
        <v>0</v>
      </c>
      <c r="CU134" s="51">
        <f ca="1">IF(Table1[[#This Row],[Area]]="Kochi",Table1[[#This Row],[Income]],0)</f>
        <v>0</v>
      </c>
      <c r="CV134" s="51">
        <f ca="1">IF(Table1[[#This Row],[Area]]="Kolkata",Table1[[#This Row],[Income]],0)</f>
        <v>29544</v>
      </c>
      <c r="CW134" s="51"/>
      <c r="CX134" s="51"/>
      <c r="CY134" s="51"/>
      <c r="CZ134" s="51"/>
      <c r="DA134" s="51"/>
      <c r="DB134" s="51"/>
      <c r="DC134" s="51"/>
      <c r="DD134" s="51"/>
      <c r="DE134" s="51"/>
      <c r="DF134" s="51"/>
      <c r="DG134" s="16"/>
      <c r="DI134" s="10">
        <f ca="1">IF(Table1[[#This Row],[Field of Work]]="Teaching",Table1[[#This Row],[Income]],0)</f>
        <v>0</v>
      </c>
      <c r="DJ134" s="51">
        <f ca="1">IF(Table1[[#This Row],[Field of Work]]="Health",Table1[[#This Row],[Income]],0)</f>
        <v>29544</v>
      </c>
      <c r="DK134" s="51">
        <f ca="1">IF(Table1[[#This Row],[Field of Work]]="Agriculture",Table1[[#This Row],[Income]],0)</f>
        <v>0</v>
      </c>
      <c r="DL134" s="51">
        <f ca="1">IF(Table1[[#This Row],[Field of Work]]="Information Technology",Table1[[#This Row],[Income]],0)</f>
        <v>0</v>
      </c>
      <c r="DM134" s="51">
        <f ca="1">IF(Table1[[#This Row],[Field of Work]]="Construction",Table1[[#This Row],[Income]],0)</f>
        <v>0</v>
      </c>
      <c r="DN134" s="51">
        <f ca="1">IF(Table1[[#This Row],[Field of Work]]="General Work",Table1[[#This Row],[Income]],0)</f>
        <v>0</v>
      </c>
      <c r="DO134" s="51"/>
      <c r="DP134" s="51"/>
      <c r="DQ134" s="51"/>
      <c r="DR134" s="51"/>
      <c r="DS134" s="51"/>
      <c r="DT134" s="16"/>
      <c r="DW134" s="10">
        <f ca="1">IF(Table1[[#This Row],[Value of Debts]]&gt;Table1[[#This Row],[Income]],1,0)</f>
        <v>1</v>
      </c>
      <c r="DX134" s="51"/>
      <c r="DY134" s="16"/>
      <c r="EB134" s="48">
        <f t="shared" ca="1" si="123"/>
        <v>0</v>
      </c>
      <c r="EC134" s="51"/>
      <c r="ED134" s="51"/>
      <c r="EE134" s="16"/>
    </row>
    <row r="135" spans="1:135" ht="18.75">
      <c r="A135" s="1">
        <f t="shared" ca="1" si="109"/>
        <v>1</v>
      </c>
      <c r="B135" s="1" t="str">
        <f t="shared" ca="1" si="110"/>
        <v>Man</v>
      </c>
      <c r="C135" s="1">
        <f t="shared" ca="1" si="111"/>
        <v>39</v>
      </c>
      <c r="D135" s="1">
        <f t="shared" ca="1" si="112"/>
        <v>1</v>
      </c>
      <c r="E135" s="1" t="str">
        <f t="shared" ca="1" si="113"/>
        <v>Health</v>
      </c>
      <c r="F135" s="1">
        <f t="shared" ca="1" si="114"/>
        <v>1</v>
      </c>
      <c r="G135" s="1" t="str">
        <f t="shared" ca="1" si="115"/>
        <v>High School</v>
      </c>
      <c r="H135" s="1">
        <f t="shared" ca="1" si="116"/>
        <v>0</v>
      </c>
      <c r="I135" s="1">
        <f t="shared" ca="1" si="91"/>
        <v>1</v>
      </c>
      <c r="J135" s="1">
        <f t="shared" ca="1" si="117"/>
        <v>83640</v>
      </c>
      <c r="K135" s="1">
        <f t="shared" ca="1" si="118"/>
        <v>3</v>
      </c>
      <c r="L135" s="1" t="str">
        <f t="shared" ca="1" si="119"/>
        <v>Faridabad</v>
      </c>
      <c r="M135" s="1">
        <f t="shared" ca="1" si="84"/>
        <v>334560</v>
      </c>
      <c r="N135" s="1">
        <f t="shared" ca="1" si="120"/>
        <v>147365.70501195753</v>
      </c>
      <c r="O135" s="1">
        <f t="shared" ca="1" si="85"/>
        <v>58822.980075268242</v>
      </c>
      <c r="P135" s="1">
        <f t="shared" ca="1" si="121"/>
        <v>26874</v>
      </c>
      <c r="Q135" s="1">
        <f t="shared" ca="1" si="86"/>
        <v>148082.9699135056</v>
      </c>
      <c r="R135" s="1">
        <f t="shared" ca="1" si="87"/>
        <v>109777.07387551886</v>
      </c>
      <c r="S135" s="1">
        <f t="shared" ca="1" si="88"/>
        <v>503160.05395078711</v>
      </c>
      <c r="T135" s="1">
        <f t="shared" ca="1" si="89"/>
        <v>322322.67492546316</v>
      </c>
      <c r="U135" s="1">
        <f t="shared" ca="1" si="90"/>
        <v>180837.37902532396</v>
      </c>
      <c r="W135" s="10">
        <f ca="1">IF(Table1[[#This Row],[Gender]]="Man",1,0)</f>
        <v>1</v>
      </c>
      <c r="X135" s="51">
        <f ca="1">IF(Table1[[#This Row],[Gender]]="Woman",1,0)</f>
        <v>0</v>
      </c>
      <c r="Y135" s="51"/>
      <c r="Z135" s="51"/>
      <c r="AA135" s="51"/>
      <c r="AB135" s="51"/>
      <c r="AC135" s="51"/>
      <c r="AD135" s="51"/>
      <c r="AE135" s="51"/>
      <c r="AF135" s="51"/>
      <c r="AG135" s="51"/>
      <c r="AH135" s="51"/>
      <c r="AI135" s="51"/>
      <c r="AJ135" s="16"/>
      <c r="AN135" s="10">
        <f t="shared" ca="1" si="92"/>
        <v>0</v>
      </c>
      <c r="AO135" s="51">
        <f t="shared" ca="1" si="93"/>
        <v>1</v>
      </c>
      <c r="AP135" s="51">
        <f t="shared" ca="1" si="94"/>
        <v>0</v>
      </c>
      <c r="AQ135" s="51">
        <f t="shared" ca="1" si="95"/>
        <v>0</v>
      </c>
      <c r="AR135" s="51">
        <f t="shared" ca="1" si="96"/>
        <v>0</v>
      </c>
      <c r="AS135" s="51">
        <f t="shared" ca="1" si="97"/>
        <v>0</v>
      </c>
      <c r="AT135" s="51"/>
      <c r="AU135" s="51"/>
      <c r="AV135" s="51"/>
      <c r="AW135" s="51"/>
      <c r="AX135" s="51"/>
      <c r="AY135" s="16"/>
      <c r="AZ135" s="51"/>
      <c r="BA135" s="20">
        <f t="shared" ca="1" si="98"/>
        <v>0</v>
      </c>
      <c r="BB135" s="21">
        <f t="shared" ca="1" si="99"/>
        <v>0</v>
      </c>
      <c r="BC135" s="21">
        <f t="shared" ca="1" si="100"/>
        <v>0</v>
      </c>
      <c r="BD135" s="21">
        <f t="shared" ca="1" si="101"/>
        <v>1</v>
      </c>
      <c r="BE135" s="21">
        <f t="shared" ca="1" si="102"/>
        <v>0</v>
      </c>
      <c r="BF135" s="21">
        <f t="shared" ca="1" si="103"/>
        <v>0</v>
      </c>
      <c r="BG135" s="21">
        <f t="shared" ca="1" si="104"/>
        <v>0</v>
      </c>
      <c r="BH135" s="21">
        <f t="shared" ca="1" si="105"/>
        <v>0</v>
      </c>
      <c r="BI135" s="21">
        <f t="shared" ca="1" si="106"/>
        <v>0</v>
      </c>
      <c r="BJ135" s="21">
        <f t="shared" ca="1" si="107"/>
        <v>0</v>
      </c>
      <c r="BK135" s="21">
        <f t="shared" ca="1" si="108"/>
        <v>0</v>
      </c>
      <c r="BL135" s="51"/>
      <c r="BM135" s="51"/>
      <c r="BN135" s="51"/>
      <c r="BO135" s="51"/>
      <c r="BP135" s="51"/>
      <c r="BQ135" s="51"/>
      <c r="BR135" s="51"/>
      <c r="BS135" s="51"/>
      <c r="BT135" s="51"/>
      <c r="BU135" s="51"/>
      <c r="BV135" s="16"/>
      <c r="BZ135" s="10">
        <f ca="1">Table1[[#This Row],[Cars Value]]/Table1[[#This Row],[Cars Owned]]</f>
        <v>58822.980075268242</v>
      </c>
      <c r="CA135" s="16"/>
      <c r="CB135" s="51"/>
      <c r="CC135" s="10">
        <f ca="1">IF(Table1[[#This Row],[Value of Debts]]&gt;$CD$3,1,0)</f>
        <v>1</v>
      </c>
      <c r="CD135" s="51"/>
      <c r="CE135" s="16"/>
      <c r="CF135" s="51"/>
      <c r="CG135" s="39">
        <f ca="1">Table1[[#This Row],[Mortgage left]]/Table1[[#This Row],[Value of House ]]</f>
        <v>0.44047616275692708</v>
      </c>
      <c r="CH135" s="51">
        <f t="shared" ca="1" si="122"/>
        <v>1</v>
      </c>
      <c r="CI135" s="51"/>
      <c r="CJ135" s="16"/>
      <c r="CL135" s="10">
        <f ca="1">IF(Table1[[#This Row],[Area]]="New Delhi",Table1[[#This Row],[Income]],0)</f>
        <v>0</v>
      </c>
      <c r="CM135" s="51">
        <f ca="1">IF(Table1[[#This Row],[Area]]="Gurgoan",Table1[[#This Row],[Income]],0)</f>
        <v>0</v>
      </c>
      <c r="CN135" s="51">
        <f ca="1">IF(Table1[[#This Row],[Area]]="Noida",Table1[[#This Row],[Income]],0)</f>
        <v>0</v>
      </c>
      <c r="CO135" s="51">
        <f ca="1">IF(Table1[[#This Row],[Area]]="Faridabad",Table1[[#This Row],[Income]],0)</f>
        <v>83640</v>
      </c>
      <c r="CP135" s="51">
        <f ca="1">IF(Table1[[#This Row],[Area]]="Pune",Table1[[#This Row],[Income]],0)</f>
        <v>0</v>
      </c>
      <c r="CQ135" s="51">
        <f ca="1">IF(Table1[[#This Row],[Area]]="Mumbai",Table1[[#This Row],[Income]],0)</f>
        <v>0</v>
      </c>
      <c r="CR135" s="51">
        <f ca="1">IF(Table1[[#This Row],[Area]]="Hyderabad",Table1[[#This Row],[Income]],0)</f>
        <v>0</v>
      </c>
      <c r="CS135" s="51">
        <f ca="1">IF(Table1[[#This Row],[Area]]="Chennai",Table1[[#This Row],[Income]],0)</f>
        <v>0</v>
      </c>
      <c r="CT135" s="51">
        <f ca="1">IF(Table1[[#This Row],[Area]]="Goa",Table1[[#This Row],[Income]],0)</f>
        <v>0</v>
      </c>
      <c r="CU135" s="51">
        <f ca="1">IF(Table1[[#This Row],[Area]]="Kochi",Table1[[#This Row],[Income]],0)</f>
        <v>0</v>
      </c>
      <c r="CV135" s="51">
        <f ca="1">IF(Table1[[#This Row],[Area]]="Kolkata",Table1[[#This Row],[Income]],0)</f>
        <v>0</v>
      </c>
      <c r="CW135" s="51"/>
      <c r="CX135" s="51"/>
      <c r="CY135" s="51"/>
      <c r="CZ135" s="51"/>
      <c r="DA135" s="51"/>
      <c r="DB135" s="51"/>
      <c r="DC135" s="51"/>
      <c r="DD135" s="51"/>
      <c r="DE135" s="51"/>
      <c r="DF135" s="51"/>
      <c r="DG135" s="16"/>
      <c r="DI135" s="10">
        <f ca="1">IF(Table1[[#This Row],[Field of Work]]="Teaching",Table1[[#This Row],[Income]],0)</f>
        <v>0</v>
      </c>
      <c r="DJ135" s="51">
        <f ca="1">IF(Table1[[#This Row],[Field of Work]]="Health",Table1[[#This Row],[Income]],0)</f>
        <v>83640</v>
      </c>
      <c r="DK135" s="51">
        <f ca="1">IF(Table1[[#This Row],[Field of Work]]="Agriculture",Table1[[#This Row],[Income]],0)</f>
        <v>0</v>
      </c>
      <c r="DL135" s="51">
        <f ca="1">IF(Table1[[#This Row],[Field of Work]]="Information Technology",Table1[[#This Row],[Income]],0)</f>
        <v>0</v>
      </c>
      <c r="DM135" s="51">
        <f ca="1">IF(Table1[[#This Row],[Field of Work]]="Construction",Table1[[#This Row],[Income]],0)</f>
        <v>0</v>
      </c>
      <c r="DN135" s="51">
        <f ca="1">IF(Table1[[#This Row],[Field of Work]]="General Work",Table1[[#This Row],[Income]],0)</f>
        <v>0</v>
      </c>
      <c r="DO135" s="51"/>
      <c r="DP135" s="51"/>
      <c r="DQ135" s="51"/>
      <c r="DR135" s="51"/>
      <c r="DS135" s="51"/>
      <c r="DT135" s="16"/>
      <c r="DW135" s="10">
        <f ca="1">IF(Table1[[#This Row],[Value of Debts]]&gt;Table1[[#This Row],[Income]],1,0)</f>
        <v>1</v>
      </c>
      <c r="DX135" s="51"/>
      <c r="DY135" s="16"/>
      <c r="EB135" s="48">
        <f t="shared" ca="1" si="123"/>
        <v>39</v>
      </c>
      <c r="EC135" s="51"/>
      <c r="ED135" s="51"/>
      <c r="EE135" s="16"/>
    </row>
    <row r="136" spans="1:135" ht="18.75">
      <c r="A136" s="1">
        <f t="shared" ca="1" si="109"/>
        <v>1</v>
      </c>
      <c r="B136" s="1" t="str">
        <f t="shared" ca="1" si="110"/>
        <v>Man</v>
      </c>
      <c r="C136" s="1">
        <f t="shared" ca="1" si="111"/>
        <v>26</v>
      </c>
      <c r="D136" s="1">
        <f t="shared" ca="1" si="112"/>
        <v>6</v>
      </c>
      <c r="E136" s="1" t="str">
        <f t="shared" ca="1" si="113"/>
        <v>Agriculture</v>
      </c>
      <c r="F136" s="1">
        <f t="shared" ca="1" si="114"/>
        <v>2</v>
      </c>
      <c r="G136" s="1" t="str">
        <f t="shared" ca="1" si="115"/>
        <v>College</v>
      </c>
      <c r="H136" s="1">
        <f t="shared" ca="1" si="116"/>
        <v>3</v>
      </c>
      <c r="I136" s="1">
        <f t="shared" ca="1" si="91"/>
        <v>2</v>
      </c>
      <c r="J136" s="1">
        <f t="shared" ca="1" si="117"/>
        <v>34702</v>
      </c>
      <c r="K136" s="1">
        <f t="shared" ca="1" si="118"/>
        <v>8</v>
      </c>
      <c r="L136" s="1" t="str">
        <f t="shared" ca="1" si="119"/>
        <v>Chennai</v>
      </c>
      <c r="M136" s="1">
        <f t="shared" ca="1" si="84"/>
        <v>208212</v>
      </c>
      <c r="N136" s="1">
        <f t="shared" ca="1" si="120"/>
        <v>38100.875865409689</v>
      </c>
      <c r="O136" s="1">
        <f t="shared" ca="1" si="85"/>
        <v>12590.171414082228</v>
      </c>
      <c r="P136" s="1">
        <f t="shared" ca="1" si="121"/>
        <v>8094</v>
      </c>
      <c r="Q136" s="1">
        <f t="shared" ca="1" si="86"/>
        <v>32366.391790837897</v>
      </c>
      <c r="R136" s="1">
        <f t="shared" ca="1" si="87"/>
        <v>22804.405430153885</v>
      </c>
      <c r="S136" s="1">
        <f t="shared" ca="1" si="88"/>
        <v>243606.57684423611</v>
      </c>
      <c r="T136" s="1">
        <f t="shared" ca="1" si="89"/>
        <v>78561.267656247583</v>
      </c>
      <c r="U136" s="1">
        <f t="shared" ca="1" si="90"/>
        <v>165045.30918798852</v>
      </c>
      <c r="W136" s="10">
        <f ca="1">IF(Table1[[#This Row],[Gender]]="Man",1,0)</f>
        <v>1</v>
      </c>
      <c r="X136" s="51">
        <f ca="1">IF(Table1[[#This Row],[Gender]]="Woman",1,0)</f>
        <v>0</v>
      </c>
      <c r="Y136" s="51"/>
      <c r="Z136" s="51"/>
      <c r="AA136" s="51"/>
      <c r="AB136" s="51"/>
      <c r="AC136" s="51"/>
      <c r="AD136" s="51"/>
      <c r="AE136" s="51"/>
      <c r="AF136" s="51"/>
      <c r="AG136" s="51"/>
      <c r="AH136" s="51"/>
      <c r="AI136" s="51"/>
      <c r="AJ136" s="16"/>
      <c r="AN136" s="10">
        <f t="shared" ca="1" si="92"/>
        <v>0</v>
      </c>
      <c r="AO136" s="51">
        <f t="shared" ca="1" si="93"/>
        <v>0</v>
      </c>
      <c r="AP136" s="51">
        <f t="shared" ca="1" si="94"/>
        <v>1</v>
      </c>
      <c r="AQ136" s="51">
        <f t="shared" ca="1" si="95"/>
        <v>0</v>
      </c>
      <c r="AR136" s="51">
        <f t="shared" ca="1" si="96"/>
        <v>0</v>
      </c>
      <c r="AS136" s="51">
        <f t="shared" ca="1" si="97"/>
        <v>0</v>
      </c>
      <c r="AT136" s="51"/>
      <c r="AU136" s="51"/>
      <c r="AV136" s="51"/>
      <c r="AW136" s="51"/>
      <c r="AX136" s="51"/>
      <c r="AY136" s="16"/>
      <c r="AZ136" s="51"/>
      <c r="BA136" s="20">
        <f t="shared" ca="1" si="98"/>
        <v>0</v>
      </c>
      <c r="BB136" s="21">
        <f t="shared" ca="1" si="99"/>
        <v>0</v>
      </c>
      <c r="BC136" s="21">
        <f t="shared" ca="1" si="100"/>
        <v>0</v>
      </c>
      <c r="BD136" s="21">
        <f t="shared" ca="1" si="101"/>
        <v>0</v>
      </c>
      <c r="BE136" s="21">
        <f t="shared" ca="1" si="102"/>
        <v>0</v>
      </c>
      <c r="BF136" s="21">
        <f t="shared" ca="1" si="103"/>
        <v>0</v>
      </c>
      <c r="BG136" s="21">
        <f t="shared" ca="1" si="104"/>
        <v>0</v>
      </c>
      <c r="BH136" s="21">
        <f t="shared" ca="1" si="105"/>
        <v>1</v>
      </c>
      <c r="BI136" s="21">
        <f t="shared" ca="1" si="106"/>
        <v>0</v>
      </c>
      <c r="BJ136" s="21">
        <f t="shared" ca="1" si="107"/>
        <v>0</v>
      </c>
      <c r="BK136" s="21">
        <f t="shared" ca="1" si="108"/>
        <v>0</v>
      </c>
      <c r="BL136" s="51"/>
      <c r="BM136" s="51"/>
      <c r="BN136" s="51"/>
      <c r="BO136" s="51"/>
      <c r="BP136" s="51"/>
      <c r="BQ136" s="51"/>
      <c r="BR136" s="51"/>
      <c r="BS136" s="51"/>
      <c r="BT136" s="51"/>
      <c r="BU136" s="51"/>
      <c r="BV136" s="16"/>
      <c r="BZ136" s="10">
        <f ca="1">Table1[[#This Row],[Cars Value]]/Table1[[#This Row],[Cars Owned]]</f>
        <v>6295.0857070411139</v>
      </c>
      <c r="CA136" s="16"/>
      <c r="CB136" s="51"/>
      <c r="CC136" s="10">
        <f ca="1">IF(Table1[[#This Row],[Value of Debts]]&gt;$CD$3,1,0)</f>
        <v>1</v>
      </c>
      <c r="CD136" s="51"/>
      <c r="CE136" s="16"/>
      <c r="CF136" s="51"/>
      <c r="CG136" s="39">
        <f ca="1">Table1[[#This Row],[Mortgage left]]/Table1[[#This Row],[Value of House ]]</f>
        <v>0.18299077798306385</v>
      </c>
      <c r="CH136" s="51">
        <f t="shared" ca="1" si="122"/>
        <v>0</v>
      </c>
      <c r="CI136" s="51"/>
      <c r="CJ136" s="16"/>
      <c r="CL136" s="10">
        <f ca="1">IF(Table1[[#This Row],[Area]]="New Delhi",Table1[[#This Row],[Income]],0)</f>
        <v>0</v>
      </c>
      <c r="CM136" s="51">
        <f ca="1">IF(Table1[[#This Row],[Area]]="Gurgoan",Table1[[#This Row],[Income]],0)</f>
        <v>0</v>
      </c>
      <c r="CN136" s="51">
        <f ca="1">IF(Table1[[#This Row],[Area]]="Noida",Table1[[#This Row],[Income]],0)</f>
        <v>0</v>
      </c>
      <c r="CO136" s="51">
        <f ca="1">IF(Table1[[#This Row],[Area]]="Faridabad",Table1[[#This Row],[Income]],0)</f>
        <v>0</v>
      </c>
      <c r="CP136" s="51">
        <f ca="1">IF(Table1[[#This Row],[Area]]="Pune",Table1[[#This Row],[Income]],0)</f>
        <v>0</v>
      </c>
      <c r="CQ136" s="51">
        <f ca="1">IF(Table1[[#This Row],[Area]]="Mumbai",Table1[[#This Row],[Income]],0)</f>
        <v>0</v>
      </c>
      <c r="CR136" s="51">
        <f ca="1">IF(Table1[[#This Row],[Area]]="Hyderabad",Table1[[#This Row],[Income]],0)</f>
        <v>0</v>
      </c>
      <c r="CS136" s="51">
        <f ca="1">IF(Table1[[#This Row],[Area]]="Chennai",Table1[[#This Row],[Income]],0)</f>
        <v>34702</v>
      </c>
      <c r="CT136" s="51">
        <f ca="1">IF(Table1[[#This Row],[Area]]="Goa",Table1[[#This Row],[Income]],0)</f>
        <v>0</v>
      </c>
      <c r="CU136" s="51">
        <f ca="1">IF(Table1[[#This Row],[Area]]="Kochi",Table1[[#This Row],[Income]],0)</f>
        <v>0</v>
      </c>
      <c r="CV136" s="51">
        <f ca="1">IF(Table1[[#This Row],[Area]]="Kolkata",Table1[[#This Row],[Income]],0)</f>
        <v>0</v>
      </c>
      <c r="CW136" s="51"/>
      <c r="CX136" s="51"/>
      <c r="CY136" s="51"/>
      <c r="CZ136" s="51"/>
      <c r="DA136" s="51"/>
      <c r="DB136" s="51"/>
      <c r="DC136" s="51"/>
      <c r="DD136" s="51"/>
      <c r="DE136" s="51"/>
      <c r="DF136" s="51"/>
      <c r="DG136" s="16"/>
      <c r="DI136" s="10">
        <f ca="1">IF(Table1[[#This Row],[Field of Work]]="Teaching",Table1[[#This Row],[Income]],0)</f>
        <v>0</v>
      </c>
      <c r="DJ136" s="51">
        <f ca="1">IF(Table1[[#This Row],[Field of Work]]="Health",Table1[[#This Row],[Income]],0)</f>
        <v>0</v>
      </c>
      <c r="DK136" s="51">
        <f ca="1">IF(Table1[[#This Row],[Field of Work]]="Agriculture",Table1[[#This Row],[Income]],0)</f>
        <v>34702</v>
      </c>
      <c r="DL136" s="51">
        <f ca="1">IF(Table1[[#This Row],[Field of Work]]="Information Technology",Table1[[#This Row],[Income]],0)</f>
        <v>0</v>
      </c>
      <c r="DM136" s="51">
        <f ca="1">IF(Table1[[#This Row],[Field of Work]]="Construction",Table1[[#This Row],[Income]],0)</f>
        <v>0</v>
      </c>
      <c r="DN136" s="51">
        <f ca="1">IF(Table1[[#This Row],[Field of Work]]="General Work",Table1[[#This Row],[Income]],0)</f>
        <v>0</v>
      </c>
      <c r="DO136" s="51"/>
      <c r="DP136" s="51"/>
      <c r="DQ136" s="51"/>
      <c r="DR136" s="51"/>
      <c r="DS136" s="51"/>
      <c r="DT136" s="16"/>
      <c r="DW136" s="10">
        <f ca="1">IF(Table1[[#This Row],[Value of Debts]]&gt;Table1[[#This Row],[Income]],1,0)</f>
        <v>1</v>
      </c>
      <c r="DX136" s="51"/>
      <c r="DY136" s="16"/>
      <c r="EB136" s="48">
        <f t="shared" ca="1" si="123"/>
        <v>26</v>
      </c>
      <c r="EC136" s="51"/>
      <c r="ED136" s="51"/>
      <c r="EE136" s="16"/>
    </row>
    <row r="137" spans="1:135" ht="18.75">
      <c r="A137" s="1">
        <f t="shared" ca="1" si="109"/>
        <v>1</v>
      </c>
      <c r="B137" s="1" t="str">
        <f t="shared" ca="1" si="110"/>
        <v>Man</v>
      </c>
      <c r="C137" s="1">
        <f t="shared" ca="1" si="111"/>
        <v>34</v>
      </c>
      <c r="D137" s="1">
        <f t="shared" ca="1" si="112"/>
        <v>5</v>
      </c>
      <c r="E137" s="1" t="str">
        <f t="shared" ca="1" si="113"/>
        <v>General Work</v>
      </c>
      <c r="F137" s="1">
        <f t="shared" ca="1" si="114"/>
        <v>2</v>
      </c>
      <c r="G137" s="1" t="str">
        <f t="shared" ca="1" si="115"/>
        <v>College</v>
      </c>
      <c r="H137" s="1">
        <f t="shared" ca="1" si="116"/>
        <v>0</v>
      </c>
      <c r="I137" s="1">
        <f t="shared" ca="1" si="91"/>
        <v>1</v>
      </c>
      <c r="J137" s="1">
        <f t="shared" ca="1" si="117"/>
        <v>25534</v>
      </c>
      <c r="K137" s="1">
        <f t="shared" ca="1" si="118"/>
        <v>7</v>
      </c>
      <c r="L137" s="1" t="str">
        <f t="shared" ca="1" si="119"/>
        <v>Hyderabad</v>
      </c>
      <c r="M137" s="1">
        <f t="shared" ca="1" si="84"/>
        <v>127670</v>
      </c>
      <c r="N137" s="1">
        <f t="shared" ca="1" si="120"/>
        <v>89483.190835993853</v>
      </c>
      <c r="O137" s="1">
        <f t="shared" ca="1" si="85"/>
        <v>17010.460831403336</v>
      </c>
      <c r="P137" s="1">
        <f t="shared" ca="1" si="121"/>
        <v>7268</v>
      </c>
      <c r="Q137" s="1">
        <f t="shared" ca="1" si="86"/>
        <v>19214.191482592734</v>
      </c>
      <c r="R137" s="1">
        <f t="shared" ca="1" si="87"/>
        <v>5683.8917702088411</v>
      </c>
      <c r="S137" s="1">
        <f t="shared" ca="1" si="88"/>
        <v>150364.35260161216</v>
      </c>
      <c r="T137" s="1">
        <f t="shared" ca="1" si="89"/>
        <v>115965.38231858659</v>
      </c>
      <c r="U137" s="1">
        <f t="shared" ca="1" si="90"/>
        <v>34398.97028302557</v>
      </c>
      <c r="W137" s="10">
        <f ca="1">IF(Table1[[#This Row],[Gender]]="Man",1,0)</f>
        <v>1</v>
      </c>
      <c r="X137" s="51">
        <f ca="1">IF(Table1[[#This Row],[Gender]]="Woman",1,0)</f>
        <v>0</v>
      </c>
      <c r="Y137" s="51"/>
      <c r="Z137" s="51"/>
      <c r="AA137" s="51"/>
      <c r="AB137" s="51"/>
      <c r="AC137" s="51"/>
      <c r="AD137" s="51"/>
      <c r="AE137" s="51"/>
      <c r="AF137" s="51"/>
      <c r="AG137" s="51"/>
      <c r="AH137" s="51"/>
      <c r="AI137" s="51"/>
      <c r="AJ137" s="16"/>
      <c r="AN137" s="10">
        <f t="shared" ca="1" si="92"/>
        <v>0</v>
      </c>
      <c r="AO137" s="51">
        <f t="shared" ca="1" si="93"/>
        <v>0</v>
      </c>
      <c r="AP137" s="51">
        <f t="shared" ca="1" si="94"/>
        <v>0</v>
      </c>
      <c r="AQ137" s="51">
        <f t="shared" ca="1" si="95"/>
        <v>0</v>
      </c>
      <c r="AR137" s="51">
        <f t="shared" ca="1" si="96"/>
        <v>0</v>
      </c>
      <c r="AS137" s="51">
        <f t="shared" ca="1" si="97"/>
        <v>1</v>
      </c>
      <c r="AT137" s="51"/>
      <c r="AU137" s="51"/>
      <c r="AV137" s="51"/>
      <c r="AW137" s="51"/>
      <c r="AX137" s="51"/>
      <c r="AY137" s="16"/>
      <c r="AZ137" s="51"/>
      <c r="BA137" s="20">
        <f t="shared" ca="1" si="98"/>
        <v>0</v>
      </c>
      <c r="BB137" s="21">
        <f t="shared" ca="1" si="99"/>
        <v>0</v>
      </c>
      <c r="BC137" s="21">
        <f t="shared" ca="1" si="100"/>
        <v>0</v>
      </c>
      <c r="BD137" s="21">
        <f t="shared" ca="1" si="101"/>
        <v>0</v>
      </c>
      <c r="BE137" s="21">
        <f t="shared" ca="1" si="102"/>
        <v>0</v>
      </c>
      <c r="BF137" s="21">
        <f t="shared" ca="1" si="103"/>
        <v>0</v>
      </c>
      <c r="BG137" s="21">
        <f t="shared" ca="1" si="104"/>
        <v>1</v>
      </c>
      <c r="BH137" s="21">
        <f t="shared" ca="1" si="105"/>
        <v>0</v>
      </c>
      <c r="BI137" s="21">
        <f t="shared" ca="1" si="106"/>
        <v>0</v>
      </c>
      <c r="BJ137" s="21">
        <f t="shared" ca="1" si="107"/>
        <v>0</v>
      </c>
      <c r="BK137" s="21">
        <f t="shared" ca="1" si="108"/>
        <v>0</v>
      </c>
      <c r="BL137" s="51"/>
      <c r="BM137" s="51"/>
      <c r="BN137" s="51"/>
      <c r="BO137" s="51"/>
      <c r="BP137" s="51"/>
      <c r="BQ137" s="51"/>
      <c r="BR137" s="51"/>
      <c r="BS137" s="51"/>
      <c r="BT137" s="51"/>
      <c r="BU137" s="51"/>
      <c r="BV137" s="16"/>
      <c r="BZ137" s="10">
        <f ca="1">Table1[[#This Row],[Cars Value]]/Table1[[#This Row],[Cars Owned]]</f>
        <v>17010.460831403336</v>
      </c>
      <c r="CA137" s="16"/>
      <c r="CB137" s="51"/>
      <c r="CC137" s="10">
        <f ca="1">IF(Table1[[#This Row],[Value of Debts]]&gt;$CD$3,1,0)</f>
        <v>1</v>
      </c>
      <c r="CD137" s="51"/>
      <c r="CE137" s="16"/>
      <c r="CF137" s="51"/>
      <c r="CG137" s="39">
        <f ca="1">Table1[[#This Row],[Mortgage left]]/Table1[[#This Row],[Value of House ]]</f>
        <v>0.70089442183750184</v>
      </c>
      <c r="CH137" s="51">
        <f t="shared" ca="1" si="122"/>
        <v>1</v>
      </c>
      <c r="CI137" s="51"/>
      <c r="CJ137" s="16"/>
      <c r="CL137" s="10">
        <f ca="1">IF(Table1[[#This Row],[Area]]="New Delhi",Table1[[#This Row],[Income]],0)</f>
        <v>0</v>
      </c>
      <c r="CM137" s="51">
        <f ca="1">IF(Table1[[#This Row],[Area]]="Gurgoan",Table1[[#This Row],[Income]],0)</f>
        <v>0</v>
      </c>
      <c r="CN137" s="51">
        <f ca="1">IF(Table1[[#This Row],[Area]]="Noida",Table1[[#This Row],[Income]],0)</f>
        <v>0</v>
      </c>
      <c r="CO137" s="51">
        <f ca="1">IF(Table1[[#This Row],[Area]]="Faridabad",Table1[[#This Row],[Income]],0)</f>
        <v>0</v>
      </c>
      <c r="CP137" s="51">
        <f ca="1">IF(Table1[[#This Row],[Area]]="Pune",Table1[[#This Row],[Income]],0)</f>
        <v>0</v>
      </c>
      <c r="CQ137" s="51">
        <f ca="1">IF(Table1[[#This Row],[Area]]="Mumbai",Table1[[#This Row],[Income]],0)</f>
        <v>0</v>
      </c>
      <c r="CR137" s="51">
        <f ca="1">IF(Table1[[#This Row],[Area]]="Hyderabad",Table1[[#This Row],[Income]],0)</f>
        <v>25534</v>
      </c>
      <c r="CS137" s="51">
        <f ca="1">IF(Table1[[#This Row],[Area]]="Chennai",Table1[[#This Row],[Income]],0)</f>
        <v>0</v>
      </c>
      <c r="CT137" s="51">
        <f ca="1">IF(Table1[[#This Row],[Area]]="Goa",Table1[[#This Row],[Income]],0)</f>
        <v>0</v>
      </c>
      <c r="CU137" s="51">
        <f ca="1">IF(Table1[[#This Row],[Area]]="Kochi",Table1[[#This Row],[Income]],0)</f>
        <v>0</v>
      </c>
      <c r="CV137" s="51">
        <f ca="1">IF(Table1[[#This Row],[Area]]="Kolkata",Table1[[#This Row],[Income]],0)</f>
        <v>0</v>
      </c>
      <c r="CW137" s="51"/>
      <c r="CX137" s="51"/>
      <c r="CY137" s="51"/>
      <c r="CZ137" s="51"/>
      <c r="DA137" s="51"/>
      <c r="DB137" s="51"/>
      <c r="DC137" s="51"/>
      <c r="DD137" s="51"/>
      <c r="DE137" s="51"/>
      <c r="DF137" s="51"/>
      <c r="DG137" s="16"/>
      <c r="DI137" s="10">
        <f ca="1">IF(Table1[[#This Row],[Field of Work]]="Teaching",Table1[[#This Row],[Income]],0)</f>
        <v>0</v>
      </c>
      <c r="DJ137" s="51">
        <f ca="1">IF(Table1[[#This Row],[Field of Work]]="Health",Table1[[#This Row],[Income]],0)</f>
        <v>0</v>
      </c>
      <c r="DK137" s="51">
        <f ca="1">IF(Table1[[#This Row],[Field of Work]]="Agriculture",Table1[[#This Row],[Income]],0)</f>
        <v>0</v>
      </c>
      <c r="DL137" s="51">
        <f ca="1">IF(Table1[[#This Row],[Field of Work]]="Information Technology",Table1[[#This Row],[Income]],0)</f>
        <v>0</v>
      </c>
      <c r="DM137" s="51">
        <f ca="1">IF(Table1[[#This Row],[Field of Work]]="Construction",Table1[[#This Row],[Income]],0)</f>
        <v>0</v>
      </c>
      <c r="DN137" s="51">
        <f ca="1">IF(Table1[[#This Row],[Field of Work]]="General Work",Table1[[#This Row],[Income]],0)</f>
        <v>25534</v>
      </c>
      <c r="DO137" s="51"/>
      <c r="DP137" s="51"/>
      <c r="DQ137" s="51"/>
      <c r="DR137" s="51"/>
      <c r="DS137" s="51"/>
      <c r="DT137" s="16"/>
      <c r="DW137" s="10">
        <f ca="1">IF(Table1[[#This Row],[Value of Debts]]&gt;Table1[[#This Row],[Income]],1,0)</f>
        <v>1</v>
      </c>
      <c r="DX137" s="51"/>
      <c r="DY137" s="16"/>
      <c r="EB137" s="48">
        <f t="shared" ca="1" si="123"/>
        <v>0</v>
      </c>
      <c r="EC137" s="51"/>
      <c r="ED137" s="51"/>
      <c r="EE137" s="16"/>
    </row>
    <row r="138" spans="1:135" ht="18.75">
      <c r="A138" s="1">
        <f t="shared" ca="1" si="109"/>
        <v>2</v>
      </c>
      <c r="B138" s="1" t="str">
        <f t="shared" ca="1" si="110"/>
        <v>Woman</v>
      </c>
      <c r="C138" s="1">
        <f t="shared" ca="1" si="111"/>
        <v>31</v>
      </c>
      <c r="D138" s="1">
        <f t="shared" ca="1" si="112"/>
        <v>2</v>
      </c>
      <c r="E138" s="1" t="str">
        <f t="shared" ca="1" si="113"/>
        <v>Construction</v>
      </c>
      <c r="F138" s="1">
        <f t="shared" ca="1" si="114"/>
        <v>3</v>
      </c>
      <c r="G138" s="1" t="str">
        <f t="shared" ca="1" si="115"/>
        <v>University</v>
      </c>
      <c r="H138" s="1">
        <f t="shared" ca="1" si="116"/>
        <v>2</v>
      </c>
      <c r="I138" s="1">
        <f t="shared" ca="1" si="91"/>
        <v>1</v>
      </c>
      <c r="J138" s="1">
        <f t="shared" ca="1" si="117"/>
        <v>49576</v>
      </c>
      <c r="K138" s="1">
        <f t="shared" ca="1" si="118"/>
        <v>4</v>
      </c>
      <c r="L138" s="1" t="str">
        <f t="shared" ca="1" si="119"/>
        <v>Noida</v>
      </c>
      <c r="M138" s="1">
        <f t="shared" ca="1" si="84"/>
        <v>198304</v>
      </c>
      <c r="N138" s="1">
        <f t="shared" ca="1" si="120"/>
        <v>97879.462411870525</v>
      </c>
      <c r="O138" s="1">
        <f t="shared" ca="1" si="85"/>
        <v>46956.858849863827</v>
      </c>
      <c r="P138" s="1">
        <f t="shared" ca="1" si="121"/>
        <v>22114</v>
      </c>
      <c r="Q138" s="1">
        <f t="shared" ca="1" si="86"/>
        <v>29965.460986592811</v>
      </c>
      <c r="R138" s="1">
        <f t="shared" ca="1" si="87"/>
        <v>60479.045185298572</v>
      </c>
      <c r="S138" s="1">
        <f t="shared" ca="1" si="88"/>
        <v>305739.90403516241</v>
      </c>
      <c r="T138" s="1">
        <f t="shared" ca="1" si="89"/>
        <v>149958.92339846335</v>
      </c>
      <c r="U138" s="1">
        <f t="shared" ca="1" si="90"/>
        <v>155780.98063669907</v>
      </c>
      <c r="W138" s="10">
        <f ca="1">IF(Table1[[#This Row],[Gender]]="Man",1,0)</f>
        <v>0</v>
      </c>
      <c r="X138" s="51">
        <f ca="1">IF(Table1[[#This Row],[Gender]]="Woman",1,0)</f>
        <v>1</v>
      </c>
      <c r="Y138" s="51"/>
      <c r="Z138" s="51"/>
      <c r="AA138" s="51"/>
      <c r="AB138" s="51"/>
      <c r="AC138" s="51"/>
      <c r="AD138" s="51"/>
      <c r="AE138" s="51"/>
      <c r="AF138" s="51"/>
      <c r="AG138" s="51"/>
      <c r="AH138" s="51"/>
      <c r="AI138" s="51"/>
      <c r="AJ138" s="16"/>
      <c r="AN138" s="10">
        <f t="shared" ca="1" si="92"/>
        <v>0</v>
      </c>
      <c r="AO138" s="51">
        <f t="shared" ca="1" si="93"/>
        <v>0</v>
      </c>
      <c r="AP138" s="51">
        <f t="shared" ca="1" si="94"/>
        <v>0</v>
      </c>
      <c r="AQ138" s="51">
        <f t="shared" ca="1" si="95"/>
        <v>0</v>
      </c>
      <c r="AR138" s="51">
        <f t="shared" ca="1" si="96"/>
        <v>1</v>
      </c>
      <c r="AS138" s="51">
        <f t="shared" ca="1" si="97"/>
        <v>0</v>
      </c>
      <c r="AT138" s="51"/>
      <c r="AU138" s="51"/>
      <c r="AV138" s="51"/>
      <c r="AW138" s="51"/>
      <c r="AX138" s="51"/>
      <c r="AY138" s="16"/>
      <c r="AZ138" s="51"/>
      <c r="BA138" s="20">
        <f t="shared" ca="1" si="98"/>
        <v>0</v>
      </c>
      <c r="BB138" s="21">
        <f t="shared" ca="1" si="99"/>
        <v>0</v>
      </c>
      <c r="BC138" s="21">
        <f t="shared" ca="1" si="100"/>
        <v>1</v>
      </c>
      <c r="BD138" s="21">
        <f t="shared" ca="1" si="101"/>
        <v>0</v>
      </c>
      <c r="BE138" s="21">
        <f t="shared" ca="1" si="102"/>
        <v>0</v>
      </c>
      <c r="BF138" s="21">
        <f t="shared" ca="1" si="103"/>
        <v>0</v>
      </c>
      <c r="BG138" s="21">
        <f t="shared" ca="1" si="104"/>
        <v>0</v>
      </c>
      <c r="BH138" s="21">
        <f t="shared" ca="1" si="105"/>
        <v>0</v>
      </c>
      <c r="BI138" s="21">
        <f t="shared" ca="1" si="106"/>
        <v>0</v>
      </c>
      <c r="BJ138" s="21">
        <f t="shared" ca="1" si="107"/>
        <v>0</v>
      </c>
      <c r="BK138" s="21">
        <f t="shared" ca="1" si="108"/>
        <v>0</v>
      </c>
      <c r="BL138" s="51"/>
      <c r="BM138" s="51"/>
      <c r="BN138" s="51"/>
      <c r="BO138" s="51"/>
      <c r="BP138" s="51"/>
      <c r="BQ138" s="51"/>
      <c r="BR138" s="51"/>
      <c r="BS138" s="51"/>
      <c r="BT138" s="51"/>
      <c r="BU138" s="51"/>
      <c r="BV138" s="16"/>
      <c r="BZ138" s="10">
        <f ca="1">Table1[[#This Row],[Cars Value]]/Table1[[#This Row],[Cars Owned]]</f>
        <v>46956.858849863827</v>
      </c>
      <c r="CA138" s="16"/>
      <c r="CB138" s="51"/>
      <c r="CC138" s="10">
        <f ca="1">IF(Table1[[#This Row],[Value of Debts]]&gt;$CD$3,1,0)</f>
        <v>1</v>
      </c>
      <c r="CD138" s="51"/>
      <c r="CE138" s="16"/>
      <c r="CF138" s="51"/>
      <c r="CG138" s="39">
        <f ca="1">Table1[[#This Row],[Mortgage left]]/Table1[[#This Row],[Value of House ]]</f>
        <v>0.49358289500902919</v>
      </c>
      <c r="CH138" s="51">
        <f t="shared" ca="1" si="122"/>
        <v>1</v>
      </c>
      <c r="CI138" s="51"/>
      <c r="CJ138" s="16"/>
      <c r="CL138" s="10">
        <f ca="1">IF(Table1[[#This Row],[Area]]="New Delhi",Table1[[#This Row],[Income]],0)</f>
        <v>0</v>
      </c>
      <c r="CM138" s="51">
        <f ca="1">IF(Table1[[#This Row],[Area]]="Gurgoan",Table1[[#This Row],[Income]],0)</f>
        <v>0</v>
      </c>
      <c r="CN138" s="51">
        <f ca="1">IF(Table1[[#This Row],[Area]]="Noida",Table1[[#This Row],[Income]],0)</f>
        <v>49576</v>
      </c>
      <c r="CO138" s="51">
        <f ca="1">IF(Table1[[#This Row],[Area]]="Faridabad",Table1[[#This Row],[Income]],0)</f>
        <v>0</v>
      </c>
      <c r="CP138" s="51">
        <f ca="1">IF(Table1[[#This Row],[Area]]="Pune",Table1[[#This Row],[Income]],0)</f>
        <v>0</v>
      </c>
      <c r="CQ138" s="51">
        <f ca="1">IF(Table1[[#This Row],[Area]]="Mumbai",Table1[[#This Row],[Income]],0)</f>
        <v>0</v>
      </c>
      <c r="CR138" s="51">
        <f ca="1">IF(Table1[[#This Row],[Area]]="Hyderabad",Table1[[#This Row],[Income]],0)</f>
        <v>0</v>
      </c>
      <c r="CS138" s="51">
        <f ca="1">IF(Table1[[#This Row],[Area]]="Chennai",Table1[[#This Row],[Income]],0)</f>
        <v>0</v>
      </c>
      <c r="CT138" s="51">
        <f ca="1">IF(Table1[[#This Row],[Area]]="Goa",Table1[[#This Row],[Income]],0)</f>
        <v>0</v>
      </c>
      <c r="CU138" s="51">
        <f ca="1">IF(Table1[[#This Row],[Area]]="Kochi",Table1[[#This Row],[Income]],0)</f>
        <v>0</v>
      </c>
      <c r="CV138" s="51">
        <f ca="1">IF(Table1[[#This Row],[Area]]="Kolkata",Table1[[#This Row],[Income]],0)</f>
        <v>0</v>
      </c>
      <c r="CW138" s="51"/>
      <c r="CX138" s="51"/>
      <c r="CY138" s="51"/>
      <c r="CZ138" s="51"/>
      <c r="DA138" s="51"/>
      <c r="DB138" s="51"/>
      <c r="DC138" s="51"/>
      <c r="DD138" s="51"/>
      <c r="DE138" s="51"/>
      <c r="DF138" s="51"/>
      <c r="DG138" s="16"/>
      <c r="DI138" s="10">
        <f ca="1">IF(Table1[[#This Row],[Field of Work]]="Teaching",Table1[[#This Row],[Income]],0)</f>
        <v>0</v>
      </c>
      <c r="DJ138" s="51">
        <f ca="1">IF(Table1[[#This Row],[Field of Work]]="Health",Table1[[#This Row],[Income]],0)</f>
        <v>0</v>
      </c>
      <c r="DK138" s="51">
        <f ca="1">IF(Table1[[#This Row],[Field of Work]]="Agriculture",Table1[[#This Row],[Income]],0)</f>
        <v>0</v>
      </c>
      <c r="DL138" s="51">
        <f ca="1">IF(Table1[[#This Row],[Field of Work]]="Information Technology",Table1[[#This Row],[Income]],0)</f>
        <v>0</v>
      </c>
      <c r="DM138" s="51">
        <f ca="1">IF(Table1[[#This Row],[Field of Work]]="Construction",Table1[[#This Row],[Income]],0)</f>
        <v>49576</v>
      </c>
      <c r="DN138" s="51">
        <f ca="1">IF(Table1[[#This Row],[Field of Work]]="General Work",Table1[[#This Row],[Income]],0)</f>
        <v>0</v>
      </c>
      <c r="DO138" s="51"/>
      <c r="DP138" s="51"/>
      <c r="DQ138" s="51"/>
      <c r="DR138" s="51"/>
      <c r="DS138" s="51"/>
      <c r="DT138" s="16"/>
      <c r="DW138" s="10">
        <f ca="1">IF(Table1[[#This Row],[Value of Debts]]&gt;Table1[[#This Row],[Income]],1,0)</f>
        <v>1</v>
      </c>
      <c r="DX138" s="51"/>
      <c r="DY138" s="16"/>
      <c r="EB138" s="48">
        <f t="shared" ca="1" si="123"/>
        <v>31</v>
      </c>
      <c r="EC138" s="51"/>
      <c r="ED138" s="51"/>
      <c r="EE138" s="16"/>
    </row>
    <row r="139" spans="1:135" ht="18.75">
      <c r="A139" s="1">
        <f t="shared" ca="1" si="109"/>
        <v>1</v>
      </c>
      <c r="B139" s="1" t="str">
        <f t="shared" ca="1" si="110"/>
        <v>Man</v>
      </c>
      <c r="C139" s="1">
        <f t="shared" ca="1" si="111"/>
        <v>34</v>
      </c>
      <c r="D139" s="1">
        <f t="shared" ca="1" si="112"/>
        <v>3</v>
      </c>
      <c r="E139" s="1" t="str">
        <f t="shared" ca="1" si="113"/>
        <v>Teaching</v>
      </c>
      <c r="F139" s="1">
        <f t="shared" ca="1" si="114"/>
        <v>1</v>
      </c>
      <c r="G139" s="1" t="str">
        <f t="shared" ca="1" si="115"/>
        <v>High School</v>
      </c>
      <c r="H139" s="1">
        <f t="shared" ca="1" si="116"/>
        <v>4</v>
      </c>
      <c r="I139" s="1">
        <f t="shared" ca="1" si="91"/>
        <v>2</v>
      </c>
      <c r="J139" s="1">
        <f t="shared" ca="1" si="117"/>
        <v>37666</v>
      </c>
      <c r="K139" s="1">
        <f t="shared" ca="1" si="118"/>
        <v>3</v>
      </c>
      <c r="L139" s="1" t="str">
        <f t="shared" ca="1" si="119"/>
        <v>Faridabad</v>
      </c>
      <c r="M139" s="1">
        <f t="shared" ca="1" si="84"/>
        <v>225996</v>
      </c>
      <c r="N139" s="1">
        <f t="shared" ca="1" si="120"/>
        <v>75523.658802074409</v>
      </c>
      <c r="O139" s="1">
        <f t="shared" ca="1" si="85"/>
        <v>4310.5103580091991</v>
      </c>
      <c r="P139" s="1">
        <f t="shared" ca="1" si="121"/>
        <v>1875</v>
      </c>
      <c r="Q139" s="1">
        <f t="shared" ca="1" si="86"/>
        <v>63477.483511681014</v>
      </c>
      <c r="R139" s="1">
        <f t="shared" ca="1" si="87"/>
        <v>34834.053417430572</v>
      </c>
      <c r="S139" s="1">
        <f t="shared" ca="1" si="88"/>
        <v>265140.56377543975</v>
      </c>
      <c r="T139" s="1">
        <f t="shared" ca="1" si="89"/>
        <v>140876.14231375541</v>
      </c>
      <c r="U139" s="1">
        <f t="shared" ca="1" si="90"/>
        <v>124264.42146168434</v>
      </c>
      <c r="W139" s="10">
        <f ca="1">IF(Table1[[#This Row],[Gender]]="Man",1,0)</f>
        <v>1</v>
      </c>
      <c r="X139" s="51">
        <f ca="1">IF(Table1[[#This Row],[Gender]]="Woman",1,0)</f>
        <v>0</v>
      </c>
      <c r="Y139" s="51"/>
      <c r="Z139" s="51"/>
      <c r="AA139" s="51"/>
      <c r="AB139" s="51"/>
      <c r="AC139" s="51"/>
      <c r="AD139" s="51"/>
      <c r="AE139" s="51"/>
      <c r="AF139" s="51"/>
      <c r="AG139" s="51"/>
      <c r="AH139" s="51"/>
      <c r="AI139" s="51"/>
      <c r="AJ139" s="16"/>
      <c r="AN139" s="10">
        <f t="shared" ca="1" si="92"/>
        <v>1</v>
      </c>
      <c r="AO139" s="51">
        <f t="shared" ca="1" si="93"/>
        <v>0</v>
      </c>
      <c r="AP139" s="51">
        <f t="shared" ca="1" si="94"/>
        <v>0</v>
      </c>
      <c r="AQ139" s="51">
        <f t="shared" ca="1" si="95"/>
        <v>0</v>
      </c>
      <c r="AR139" s="51">
        <f t="shared" ca="1" si="96"/>
        <v>0</v>
      </c>
      <c r="AS139" s="51">
        <f t="shared" ca="1" si="97"/>
        <v>0</v>
      </c>
      <c r="AT139" s="51"/>
      <c r="AU139" s="51"/>
      <c r="AV139" s="51"/>
      <c r="AW139" s="51"/>
      <c r="AX139" s="51"/>
      <c r="AY139" s="16"/>
      <c r="AZ139" s="51"/>
      <c r="BA139" s="20">
        <f t="shared" ca="1" si="98"/>
        <v>0</v>
      </c>
      <c r="BB139" s="21">
        <f t="shared" ca="1" si="99"/>
        <v>0</v>
      </c>
      <c r="BC139" s="21">
        <f t="shared" ca="1" si="100"/>
        <v>0</v>
      </c>
      <c r="BD139" s="21">
        <f t="shared" ca="1" si="101"/>
        <v>1</v>
      </c>
      <c r="BE139" s="21">
        <f t="shared" ca="1" si="102"/>
        <v>0</v>
      </c>
      <c r="BF139" s="21">
        <f t="shared" ca="1" si="103"/>
        <v>0</v>
      </c>
      <c r="BG139" s="21">
        <f t="shared" ca="1" si="104"/>
        <v>0</v>
      </c>
      <c r="BH139" s="21">
        <f t="shared" ca="1" si="105"/>
        <v>0</v>
      </c>
      <c r="BI139" s="21">
        <f t="shared" ca="1" si="106"/>
        <v>0</v>
      </c>
      <c r="BJ139" s="21">
        <f t="shared" ca="1" si="107"/>
        <v>0</v>
      </c>
      <c r="BK139" s="21">
        <f t="shared" ca="1" si="108"/>
        <v>0</v>
      </c>
      <c r="BL139" s="51"/>
      <c r="BM139" s="51"/>
      <c r="BN139" s="51"/>
      <c r="BO139" s="51"/>
      <c r="BP139" s="51"/>
      <c r="BQ139" s="51"/>
      <c r="BR139" s="51"/>
      <c r="BS139" s="51"/>
      <c r="BT139" s="51"/>
      <c r="BU139" s="51"/>
      <c r="BV139" s="16"/>
      <c r="BZ139" s="10">
        <f ca="1">Table1[[#This Row],[Cars Value]]/Table1[[#This Row],[Cars Owned]]</f>
        <v>2155.2551790045995</v>
      </c>
      <c r="CA139" s="16"/>
      <c r="CB139" s="51"/>
      <c r="CC139" s="10">
        <f ca="1">IF(Table1[[#This Row],[Value of Debts]]&gt;$CD$3,1,0)</f>
        <v>1</v>
      </c>
      <c r="CD139" s="51"/>
      <c r="CE139" s="16"/>
      <c r="CF139" s="51"/>
      <c r="CG139" s="39">
        <f ca="1">Table1[[#This Row],[Mortgage left]]/Table1[[#This Row],[Value of House ]]</f>
        <v>0.33418139614008396</v>
      </c>
      <c r="CH139" s="51">
        <f t="shared" ca="1" si="122"/>
        <v>1</v>
      </c>
      <c r="CI139" s="51"/>
      <c r="CJ139" s="16"/>
      <c r="CL139" s="10">
        <f ca="1">IF(Table1[[#This Row],[Area]]="New Delhi",Table1[[#This Row],[Income]],0)</f>
        <v>0</v>
      </c>
      <c r="CM139" s="51">
        <f ca="1">IF(Table1[[#This Row],[Area]]="Gurgoan",Table1[[#This Row],[Income]],0)</f>
        <v>0</v>
      </c>
      <c r="CN139" s="51">
        <f ca="1">IF(Table1[[#This Row],[Area]]="Noida",Table1[[#This Row],[Income]],0)</f>
        <v>0</v>
      </c>
      <c r="CO139" s="51">
        <f ca="1">IF(Table1[[#This Row],[Area]]="Faridabad",Table1[[#This Row],[Income]],0)</f>
        <v>37666</v>
      </c>
      <c r="CP139" s="51">
        <f ca="1">IF(Table1[[#This Row],[Area]]="Pune",Table1[[#This Row],[Income]],0)</f>
        <v>0</v>
      </c>
      <c r="CQ139" s="51">
        <f ca="1">IF(Table1[[#This Row],[Area]]="Mumbai",Table1[[#This Row],[Income]],0)</f>
        <v>0</v>
      </c>
      <c r="CR139" s="51">
        <f ca="1">IF(Table1[[#This Row],[Area]]="Hyderabad",Table1[[#This Row],[Income]],0)</f>
        <v>0</v>
      </c>
      <c r="CS139" s="51">
        <f ca="1">IF(Table1[[#This Row],[Area]]="Chennai",Table1[[#This Row],[Income]],0)</f>
        <v>0</v>
      </c>
      <c r="CT139" s="51">
        <f ca="1">IF(Table1[[#This Row],[Area]]="Goa",Table1[[#This Row],[Income]],0)</f>
        <v>0</v>
      </c>
      <c r="CU139" s="51">
        <f ca="1">IF(Table1[[#This Row],[Area]]="Kochi",Table1[[#This Row],[Income]],0)</f>
        <v>0</v>
      </c>
      <c r="CV139" s="51">
        <f ca="1">IF(Table1[[#This Row],[Area]]="Kolkata",Table1[[#This Row],[Income]],0)</f>
        <v>0</v>
      </c>
      <c r="CW139" s="51"/>
      <c r="CX139" s="51"/>
      <c r="CY139" s="51"/>
      <c r="CZ139" s="51"/>
      <c r="DA139" s="51"/>
      <c r="DB139" s="51"/>
      <c r="DC139" s="51"/>
      <c r="DD139" s="51"/>
      <c r="DE139" s="51"/>
      <c r="DF139" s="51"/>
      <c r="DG139" s="16"/>
      <c r="DI139" s="10">
        <f ca="1">IF(Table1[[#This Row],[Field of Work]]="Teaching",Table1[[#This Row],[Income]],0)</f>
        <v>37666</v>
      </c>
      <c r="DJ139" s="51">
        <f ca="1">IF(Table1[[#This Row],[Field of Work]]="Health",Table1[[#This Row],[Income]],0)</f>
        <v>0</v>
      </c>
      <c r="DK139" s="51">
        <f ca="1">IF(Table1[[#This Row],[Field of Work]]="Agriculture",Table1[[#This Row],[Income]],0)</f>
        <v>0</v>
      </c>
      <c r="DL139" s="51">
        <f ca="1">IF(Table1[[#This Row],[Field of Work]]="Information Technology",Table1[[#This Row],[Income]],0)</f>
        <v>0</v>
      </c>
      <c r="DM139" s="51">
        <f ca="1">IF(Table1[[#This Row],[Field of Work]]="Construction",Table1[[#This Row],[Income]],0)</f>
        <v>0</v>
      </c>
      <c r="DN139" s="51">
        <f ca="1">IF(Table1[[#This Row],[Field of Work]]="General Work",Table1[[#This Row],[Income]],0)</f>
        <v>0</v>
      </c>
      <c r="DO139" s="51"/>
      <c r="DP139" s="51"/>
      <c r="DQ139" s="51"/>
      <c r="DR139" s="51"/>
      <c r="DS139" s="51"/>
      <c r="DT139" s="16"/>
      <c r="DW139" s="10">
        <f ca="1">IF(Table1[[#This Row],[Value of Debts]]&gt;Table1[[#This Row],[Income]],1,0)</f>
        <v>1</v>
      </c>
      <c r="DX139" s="51"/>
      <c r="DY139" s="16"/>
      <c r="EB139" s="48">
        <f t="shared" ca="1" si="123"/>
        <v>34</v>
      </c>
      <c r="EC139" s="51"/>
      <c r="ED139" s="51"/>
      <c r="EE139" s="16"/>
    </row>
    <row r="140" spans="1:135" ht="18.75">
      <c r="A140" s="1">
        <f t="shared" ca="1" si="109"/>
        <v>2</v>
      </c>
      <c r="B140" s="1" t="str">
        <f t="shared" ca="1" si="110"/>
        <v>Woman</v>
      </c>
      <c r="C140" s="1">
        <f t="shared" ca="1" si="111"/>
        <v>44</v>
      </c>
      <c r="D140" s="1">
        <f t="shared" ca="1" si="112"/>
        <v>5</v>
      </c>
      <c r="E140" s="1" t="str">
        <f t="shared" ca="1" si="113"/>
        <v>General Work</v>
      </c>
      <c r="F140" s="1">
        <f t="shared" ca="1" si="114"/>
        <v>2</v>
      </c>
      <c r="G140" s="1" t="str">
        <f t="shared" ca="1" si="115"/>
        <v>College</v>
      </c>
      <c r="H140" s="1">
        <f t="shared" ca="1" si="116"/>
        <v>2</v>
      </c>
      <c r="I140" s="1">
        <f t="shared" ca="1" si="91"/>
        <v>2</v>
      </c>
      <c r="J140" s="1">
        <f t="shared" ca="1" si="117"/>
        <v>38668</v>
      </c>
      <c r="K140" s="1">
        <f t="shared" ca="1" si="118"/>
        <v>1</v>
      </c>
      <c r="L140" s="1" t="str">
        <f t="shared" ca="1" si="119"/>
        <v>New Delhi</v>
      </c>
      <c r="M140" s="1">
        <f t="shared" ca="1" si="84"/>
        <v>232008</v>
      </c>
      <c r="N140" s="1">
        <f t="shared" ca="1" si="120"/>
        <v>108469.05888736699</v>
      </c>
      <c r="O140" s="1">
        <f t="shared" ca="1" si="85"/>
        <v>50039.350685845944</v>
      </c>
      <c r="P140" s="1">
        <f t="shared" ca="1" si="121"/>
        <v>43405</v>
      </c>
      <c r="Q140" s="1">
        <f t="shared" ca="1" si="86"/>
        <v>33554.839541905916</v>
      </c>
      <c r="R140" s="1">
        <f t="shared" ca="1" si="87"/>
        <v>17808.120323060251</v>
      </c>
      <c r="S140" s="1">
        <f t="shared" ca="1" si="88"/>
        <v>299855.4710089062</v>
      </c>
      <c r="T140" s="1">
        <f t="shared" ca="1" si="89"/>
        <v>185428.8984292729</v>
      </c>
      <c r="U140" s="1">
        <f t="shared" ca="1" si="90"/>
        <v>114426.5725796333</v>
      </c>
      <c r="W140" s="10">
        <f ca="1">IF(Table1[[#This Row],[Gender]]="Man",1,0)</f>
        <v>0</v>
      </c>
      <c r="X140" s="51">
        <f ca="1">IF(Table1[[#This Row],[Gender]]="Woman",1,0)</f>
        <v>1</v>
      </c>
      <c r="Y140" s="51"/>
      <c r="Z140" s="51"/>
      <c r="AA140" s="51"/>
      <c r="AB140" s="51"/>
      <c r="AC140" s="51"/>
      <c r="AD140" s="51"/>
      <c r="AE140" s="51"/>
      <c r="AF140" s="51"/>
      <c r="AG140" s="51"/>
      <c r="AH140" s="51"/>
      <c r="AI140" s="51"/>
      <c r="AJ140" s="16"/>
      <c r="AN140" s="10">
        <f t="shared" ca="1" si="92"/>
        <v>0</v>
      </c>
      <c r="AO140" s="51">
        <f t="shared" ca="1" si="93"/>
        <v>0</v>
      </c>
      <c r="AP140" s="51">
        <f t="shared" ca="1" si="94"/>
        <v>0</v>
      </c>
      <c r="AQ140" s="51">
        <f t="shared" ca="1" si="95"/>
        <v>0</v>
      </c>
      <c r="AR140" s="51">
        <f t="shared" ca="1" si="96"/>
        <v>0</v>
      </c>
      <c r="AS140" s="51">
        <f t="shared" ca="1" si="97"/>
        <v>1</v>
      </c>
      <c r="AT140" s="51"/>
      <c r="AU140" s="51"/>
      <c r="AV140" s="51"/>
      <c r="AW140" s="51"/>
      <c r="AX140" s="51"/>
      <c r="AY140" s="16"/>
      <c r="AZ140" s="51"/>
      <c r="BA140" s="20">
        <f t="shared" ca="1" si="98"/>
        <v>1</v>
      </c>
      <c r="BB140" s="21">
        <f t="shared" ca="1" si="99"/>
        <v>0</v>
      </c>
      <c r="BC140" s="21">
        <f t="shared" ca="1" si="100"/>
        <v>0</v>
      </c>
      <c r="BD140" s="21">
        <f t="shared" ca="1" si="101"/>
        <v>0</v>
      </c>
      <c r="BE140" s="21">
        <f t="shared" ca="1" si="102"/>
        <v>0</v>
      </c>
      <c r="BF140" s="21">
        <f t="shared" ca="1" si="103"/>
        <v>0</v>
      </c>
      <c r="BG140" s="21">
        <f t="shared" ca="1" si="104"/>
        <v>0</v>
      </c>
      <c r="BH140" s="21">
        <f t="shared" ca="1" si="105"/>
        <v>0</v>
      </c>
      <c r="BI140" s="21">
        <f t="shared" ca="1" si="106"/>
        <v>0</v>
      </c>
      <c r="BJ140" s="21">
        <f t="shared" ca="1" si="107"/>
        <v>0</v>
      </c>
      <c r="BK140" s="21">
        <f t="shared" ca="1" si="108"/>
        <v>0</v>
      </c>
      <c r="BL140" s="51"/>
      <c r="BM140" s="51"/>
      <c r="BN140" s="51"/>
      <c r="BO140" s="51"/>
      <c r="BP140" s="51"/>
      <c r="BQ140" s="51"/>
      <c r="BR140" s="51"/>
      <c r="BS140" s="51"/>
      <c r="BT140" s="51"/>
      <c r="BU140" s="51"/>
      <c r="BV140" s="16"/>
      <c r="BZ140" s="10">
        <f ca="1">Table1[[#This Row],[Cars Value]]/Table1[[#This Row],[Cars Owned]]</f>
        <v>25019.675342922972</v>
      </c>
      <c r="CA140" s="16"/>
      <c r="CB140" s="51"/>
      <c r="CC140" s="10">
        <f ca="1">IF(Table1[[#This Row],[Value of Debts]]&gt;$CD$3,1,0)</f>
        <v>1</v>
      </c>
      <c r="CD140" s="51"/>
      <c r="CE140" s="16"/>
      <c r="CF140" s="51"/>
      <c r="CG140" s="39">
        <f ca="1">Table1[[#This Row],[Mortgage left]]/Table1[[#This Row],[Value of House ]]</f>
        <v>0.46752292544811813</v>
      </c>
      <c r="CH140" s="51">
        <f t="shared" ca="1" si="122"/>
        <v>1</v>
      </c>
      <c r="CI140" s="51"/>
      <c r="CJ140" s="16"/>
      <c r="CL140" s="10">
        <f ca="1">IF(Table1[[#This Row],[Area]]="New Delhi",Table1[[#This Row],[Income]],0)</f>
        <v>38668</v>
      </c>
      <c r="CM140" s="51">
        <f ca="1">IF(Table1[[#This Row],[Area]]="Gurgoan",Table1[[#This Row],[Income]],0)</f>
        <v>0</v>
      </c>
      <c r="CN140" s="51">
        <f ca="1">IF(Table1[[#This Row],[Area]]="Noida",Table1[[#This Row],[Income]],0)</f>
        <v>0</v>
      </c>
      <c r="CO140" s="51">
        <f ca="1">IF(Table1[[#This Row],[Area]]="Faridabad",Table1[[#This Row],[Income]],0)</f>
        <v>0</v>
      </c>
      <c r="CP140" s="51">
        <f ca="1">IF(Table1[[#This Row],[Area]]="Pune",Table1[[#This Row],[Income]],0)</f>
        <v>0</v>
      </c>
      <c r="CQ140" s="51">
        <f ca="1">IF(Table1[[#This Row],[Area]]="Mumbai",Table1[[#This Row],[Income]],0)</f>
        <v>0</v>
      </c>
      <c r="CR140" s="51">
        <f ca="1">IF(Table1[[#This Row],[Area]]="Hyderabad",Table1[[#This Row],[Income]],0)</f>
        <v>0</v>
      </c>
      <c r="CS140" s="51">
        <f ca="1">IF(Table1[[#This Row],[Area]]="Chennai",Table1[[#This Row],[Income]],0)</f>
        <v>0</v>
      </c>
      <c r="CT140" s="51">
        <f ca="1">IF(Table1[[#This Row],[Area]]="Goa",Table1[[#This Row],[Income]],0)</f>
        <v>0</v>
      </c>
      <c r="CU140" s="51">
        <f ca="1">IF(Table1[[#This Row],[Area]]="Kochi",Table1[[#This Row],[Income]],0)</f>
        <v>0</v>
      </c>
      <c r="CV140" s="51">
        <f ca="1">IF(Table1[[#This Row],[Area]]="Kolkata",Table1[[#This Row],[Income]],0)</f>
        <v>0</v>
      </c>
      <c r="CW140" s="51"/>
      <c r="CX140" s="51"/>
      <c r="CY140" s="51"/>
      <c r="CZ140" s="51"/>
      <c r="DA140" s="51"/>
      <c r="DB140" s="51"/>
      <c r="DC140" s="51"/>
      <c r="DD140" s="51"/>
      <c r="DE140" s="51"/>
      <c r="DF140" s="51"/>
      <c r="DG140" s="16"/>
      <c r="DI140" s="10">
        <f ca="1">IF(Table1[[#This Row],[Field of Work]]="Teaching",Table1[[#This Row],[Income]],0)</f>
        <v>0</v>
      </c>
      <c r="DJ140" s="51">
        <f ca="1">IF(Table1[[#This Row],[Field of Work]]="Health",Table1[[#This Row],[Income]],0)</f>
        <v>0</v>
      </c>
      <c r="DK140" s="51">
        <f ca="1">IF(Table1[[#This Row],[Field of Work]]="Agriculture",Table1[[#This Row],[Income]],0)</f>
        <v>0</v>
      </c>
      <c r="DL140" s="51">
        <f ca="1">IF(Table1[[#This Row],[Field of Work]]="Information Technology",Table1[[#This Row],[Income]],0)</f>
        <v>0</v>
      </c>
      <c r="DM140" s="51">
        <f ca="1">IF(Table1[[#This Row],[Field of Work]]="Construction",Table1[[#This Row],[Income]],0)</f>
        <v>0</v>
      </c>
      <c r="DN140" s="51">
        <f ca="1">IF(Table1[[#This Row],[Field of Work]]="General Work",Table1[[#This Row],[Income]],0)</f>
        <v>38668</v>
      </c>
      <c r="DO140" s="51"/>
      <c r="DP140" s="51"/>
      <c r="DQ140" s="51"/>
      <c r="DR140" s="51"/>
      <c r="DS140" s="51"/>
      <c r="DT140" s="16"/>
      <c r="DW140" s="10">
        <f ca="1">IF(Table1[[#This Row],[Value of Debts]]&gt;Table1[[#This Row],[Income]],1,0)</f>
        <v>1</v>
      </c>
      <c r="DX140" s="51"/>
      <c r="DY140" s="16"/>
      <c r="EB140" s="48">
        <f t="shared" ca="1" si="123"/>
        <v>44</v>
      </c>
      <c r="EC140" s="51"/>
      <c r="ED140" s="51"/>
      <c r="EE140" s="16"/>
    </row>
    <row r="141" spans="1:135" ht="18.75">
      <c r="A141" s="1">
        <f t="shared" ca="1" si="109"/>
        <v>1</v>
      </c>
      <c r="B141" s="1" t="str">
        <f t="shared" ca="1" si="110"/>
        <v>Man</v>
      </c>
      <c r="C141" s="1">
        <f t="shared" ca="1" si="111"/>
        <v>42</v>
      </c>
      <c r="D141" s="1">
        <f t="shared" ca="1" si="112"/>
        <v>1</v>
      </c>
      <c r="E141" s="1" t="str">
        <f t="shared" ca="1" si="113"/>
        <v>Health</v>
      </c>
      <c r="F141" s="1">
        <f t="shared" ca="1" si="114"/>
        <v>2</v>
      </c>
      <c r="G141" s="1" t="str">
        <f t="shared" ca="1" si="115"/>
        <v>College</v>
      </c>
      <c r="H141" s="1">
        <f t="shared" ca="1" si="116"/>
        <v>1</v>
      </c>
      <c r="I141" s="1">
        <f t="shared" ca="1" si="91"/>
        <v>1</v>
      </c>
      <c r="J141" s="1">
        <f t="shared" ca="1" si="117"/>
        <v>88549</v>
      </c>
      <c r="K141" s="1">
        <f t="shared" ca="1" si="118"/>
        <v>2</v>
      </c>
      <c r="L141" s="1" t="str">
        <f t="shared" ca="1" si="119"/>
        <v>Gurgoan</v>
      </c>
      <c r="M141" s="1">
        <f t="shared" ca="1" si="84"/>
        <v>354196</v>
      </c>
      <c r="N141" s="1">
        <f t="shared" ca="1" si="120"/>
        <v>142527.96826377491</v>
      </c>
      <c r="O141" s="1">
        <f t="shared" ca="1" si="85"/>
        <v>71044.954230043732</v>
      </c>
      <c r="P141" s="1">
        <f t="shared" ca="1" si="121"/>
        <v>10959</v>
      </c>
      <c r="Q141" s="1">
        <f t="shared" ca="1" si="86"/>
        <v>73989.563691675357</v>
      </c>
      <c r="R141" s="1">
        <f t="shared" ca="1" si="87"/>
        <v>38597.142431758337</v>
      </c>
      <c r="S141" s="1">
        <f t="shared" ca="1" si="88"/>
        <v>463838.09666180209</v>
      </c>
      <c r="T141" s="1">
        <f t="shared" ca="1" si="89"/>
        <v>227476.53195545025</v>
      </c>
      <c r="U141" s="1">
        <f t="shared" ca="1" si="90"/>
        <v>236361.56470635184</v>
      </c>
      <c r="W141" s="10">
        <f ca="1">IF(Table1[[#This Row],[Gender]]="Man",1,0)</f>
        <v>1</v>
      </c>
      <c r="X141" s="51">
        <f ca="1">IF(Table1[[#This Row],[Gender]]="Woman",1,0)</f>
        <v>0</v>
      </c>
      <c r="Y141" s="51"/>
      <c r="Z141" s="51"/>
      <c r="AA141" s="51"/>
      <c r="AB141" s="51"/>
      <c r="AC141" s="51"/>
      <c r="AD141" s="51"/>
      <c r="AE141" s="51"/>
      <c r="AF141" s="51"/>
      <c r="AG141" s="51"/>
      <c r="AH141" s="51"/>
      <c r="AI141" s="51"/>
      <c r="AJ141" s="16"/>
      <c r="AN141" s="10">
        <f t="shared" ca="1" si="92"/>
        <v>0</v>
      </c>
      <c r="AO141" s="51">
        <f t="shared" ca="1" si="93"/>
        <v>1</v>
      </c>
      <c r="AP141" s="51">
        <f t="shared" ca="1" si="94"/>
        <v>0</v>
      </c>
      <c r="AQ141" s="51">
        <f t="shared" ca="1" si="95"/>
        <v>0</v>
      </c>
      <c r="AR141" s="51">
        <f t="shared" ca="1" si="96"/>
        <v>0</v>
      </c>
      <c r="AS141" s="51">
        <f t="shared" ca="1" si="97"/>
        <v>0</v>
      </c>
      <c r="AT141" s="51"/>
      <c r="AU141" s="51"/>
      <c r="AV141" s="51"/>
      <c r="AW141" s="51"/>
      <c r="AX141" s="51"/>
      <c r="AY141" s="16"/>
      <c r="AZ141" s="51"/>
      <c r="BA141" s="20">
        <f t="shared" ca="1" si="98"/>
        <v>0</v>
      </c>
      <c r="BB141" s="21">
        <f t="shared" ca="1" si="99"/>
        <v>1</v>
      </c>
      <c r="BC141" s="21">
        <f t="shared" ca="1" si="100"/>
        <v>0</v>
      </c>
      <c r="BD141" s="21">
        <f t="shared" ca="1" si="101"/>
        <v>0</v>
      </c>
      <c r="BE141" s="21">
        <f t="shared" ca="1" si="102"/>
        <v>0</v>
      </c>
      <c r="BF141" s="21">
        <f t="shared" ca="1" si="103"/>
        <v>0</v>
      </c>
      <c r="BG141" s="21">
        <f t="shared" ca="1" si="104"/>
        <v>0</v>
      </c>
      <c r="BH141" s="21">
        <f t="shared" ca="1" si="105"/>
        <v>0</v>
      </c>
      <c r="BI141" s="21">
        <f t="shared" ca="1" si="106"/>
        <v>0</v>
      </c>
      <c r="BJ141" s="21">
        <f t="shared" ca="1" si="107"/>
        <v>0</v>
      </c>
      <c r="BK141" s="21">
        <f t="shared" ca="1" si="108"/>
        <v>0</v>
      </c>
      <c r="BL141" s="51"/>
      <c r="BM141" s="51"/>
      <c r="BN141" s="51"/>
      <c r="BO141" s="51"/>
      <c r="BP141" s="51"/>
      <c r="BQ141" s="51"/>
      <c r="BR141" s="51"/>
      <c r="BS141" s="51"/>
      <c r="BT141" s="51"/>
      <c r="BU141" s="51"/>
      <c r="BV141" s="16"/>
      <c r="BZ141" s="10">
        <f ca="1">Table1[[#This Row],[Cars Value]]/Table1[[#This Row],[Cars Owned]]</f>
        <v>71044.954230043732</v>
      </c>
      <c r="CA141" s="16"/>
      <c r="CB141" s="51"/>
      <c r="CC141" s="10">
        <f ca="1">IF(Table1[[#This Row],[Value of Debts]]&gt;$CD$3,1,0)</f>
        <v>1</v>
      </c>
      <c r="CD141" s="51"/>
      <c r="CE141" s="16"/>
      <c r="CF141" s="51"/>
      <c r="CG141" s="39">
        <f ca="1">Table1[[#This Row],[Mortgage left]]/Table1[[#This Row],[Value of House ]]</f>
        <v>0.40239858232101694</v>
      </c>
      <c r="CH141" s="51">
        <f t="shared" ca="1" si="122"/>
        <v>1</v>
      </c>
      <c r="CI141" s="51"/>
      <c r="CJ141" s="16"/>
      <c r="CL141" s="10">
        <f ca="1">IF(Table1[[#This Row],[Area]]="New Delhi",Table1[[#This Row],[Income]],0)</f>
        <v>0</v>
      </c>
      <c r="CM141" s="51">
        <f ca="1">IF(Table1[[#This Row],[Area]]="Gurgoan",Table1[[#This Row],[Income]],0)</f>
        <v>88549</v>
      </c>
      <c r="CN141" s="51">
        <f ca="1">IF(Table1[[#This Row],[Area]]="Noida",Table1[[#This Row],[Income]],0)</f>
        <v>0</v>
      </c>
      <c r="CO141" s="51">
        <f ca="1">IF(Table1[[#This Row],[Area]]="Faridabad",Table1[[#This Row],[Income]],0)</f>
        <v>0</v>
      </c>
      <c r="CP141" s="51">
        <f ca="1">IF(Table1[[#This Row],[Area]]="Pune",Table1[[#This Row],[Income]],0)</f>
        <v>0</v>
      </c>
      <c r="CQ141" s="51">
        <f ca="1">IF(Table1[[#This Row],[Area]]="Mumbai",Table1[[#This Row],[Income]],0)</f>
        <v>0</v>
      </c>
      <c r="CR141" s="51">
        <f ca="1">IF(Table1[[#This Row],[Area]]="Hyderabad",Table1[[#This Row],[Income]],0)</f>
        <v>0</v>
      </c>
      <c r="CS141" s="51">
        <f ca="1">IF(Table1[[#This Row],[Area]]="Chennai",Table1[[#This Row],[Income]],0)</f>
        <v>0</v>
      </c>
      <c r="CT141" s="51">
        <f ca="1">IF(Table1[[#This Row],[Area]]="Goa",Table1[[#This Row],[Income]],0)</f>
        <v>0</v>
      </c>
      <c r="CU141" s="51">
        <f ca="1">IF(Table1[[#This Row],[Area]]="Kochi",Table1[[#This Row],[Income]],0)</f>
        <v>0</v>
      </c>
      <c r="CV141" s="51">
        <f ca="1">IF(Table1[[#This Row],[Area]]="Kolkata",Table1[[#This Row],[Income]],0)</f>
        <v>0</v>
      </c>
      <c r="CW141" s="51"/>
      <c r="CX141" s="51"/>
      <c r="CY141" s="51"/>
      <c r="CZ141" s="51"/>
      <c r="DA141" s="51"/>
      <c r="DB141" s="51"/>
      <c r="DC141" s="51"/>
      <c r="DD141" s="51"/>
      <c r="DE141" s="51"/>
      <c r="DF141" s="51"/>
      <c r="DG141" s="16"/>
      <c r="DI141" s="10">
        <f ca="1">IF(Table1[[#This Row],[Field of Work]]="Teaching",Table1[[#This Row],[Income]],0)</f>
        <v>0</v>
      </c>
      <c r="DJ141" s="51">
        <f ca="1">IF(Table1[[#This Row],[Field of Work]]="Health",Table1[[#This Row],[Income]],0)</f>
        <v>88549</v>
      </c>
      <c r="DK141" s="51">
        <f ca="1">IF(Table1[[#This Row],[Field of Work]]="Agriculture",Table1[[#This Row],[Income]],0)</f>
        <v>0</v>
      </c>
      <c r="DL141" s="51">
        <f ca="1">IF(Table1[[#This Row],[Field of Work]]="Information Technology",Table1[[#This Row],[Income]],0)</f>
        <v>0</v>
      </c>
      <c r="DM141" s="51">
        <f ca="1">IF(Table1[[#This Row],[Field of Work]]="Construction",Table1[[#This Row],[Income]],0)</f>
        <v>0</v>
      </c>
      <c r="DN141" s="51">
        <f ca="1">IF(Table1[[#This Row],[Field of Work]]="General Work",Table1[[#This Row],[Income]],0)</f>
        <v>0</v>
      </c>
      <c r="DO141" s="51"/>
      <c r="DP141" s="51"/>
      <c r="DQ141" s="51"/>
      <c r="DR141" s="51"/>
      <c r="DS141" s="51"/>
      <c r="DT141" s="16"/>
      <c r="DW141" s="10">
        <f ca="1">IF(Table1[[#This Row],[Value of Debts]]&gt;Table1[[#This Row],[Income]],1,0)</f>
        <v>1</v>
      </c>
      <c r="DX141" s="51"/>
      <c r="DY141" s="16"/>
      <c r="EB141" s="48">
        <f t="shared" ca="1" si="123"/>
        <v>42</v>
      </c>
      <c r="EC141" s="51"/>
      <c r="ED141" s="51"/>
      <c r="EE141" s="16"/>
    </row>
    <row r="142" spans="1:135" ht="18.75">
      <c r="A142" s="1">
        <f t="shared" ca="1" si="109"/>
        <v>2</v>
      </c>
      <c r="B142" s="1" t="str">
        <f t="shared" ca="1" si="110"/>
        <v>Woman</v>
      </c>
      <c r="C142" s="1">
        <f t="shared" ca="1" si="111"/>
        <v>28</v>
      </c>
      <c r="D142" s="1">
        <f t="shared" ca="1" si="112"/>
        <v>6</v>
      </c>
      <c r="E142" s="1" t="str">
        <f t="shared" ca="1" si="113"/>
        <v>Agriculture</v>
      </c>
      <c r="F142" s="1">
        <f t="shared" ca="1" si="114"/>
        <v>5</v>
      </c>
      <c r="G142" s="1" t="str">
        <f t="shared" ca="1" si="115"/>
        <v>Other</v>
      </c>
      <c r="H142" s="1">
        <f t="shared" ca="1" si="116"/>
        <v>3</v>
      </c>
      <c r="I142" s="1">
        <f t="shared" ca="1" si="91"/>
        <v>3</v>
      </c>
      <c r="J142" s="1">
        <f t="shared" ca="1" si="117"/>
        <v>70698</v>
      </c>
      <c r="K142" s="1">
        <f t="shared" ca="1" si="118"/>
        <v>1</v>
      </c>
      <c r="L142" s="1" t="str">
        <f t="shared" ca="1" si="119"/>
        <v>New Delhi</v>
      </c>
      <c r="M142" s="1">
        <f t="shared" ca="1" si="84"/>
        <v>353490</v>
      </c>
      <c r="N142" s="1">
        <f t="shared" ca="1" si="120"/>
        <v>287731.92733017332</v>
      </c>
      <c r="O142" s="1">
        <f t="shared" ca="1" si="85"/>
        <v>10125.036128580688</v>
      </c>
      <c r="P142" s="1">
        <f t="shared" ca="1" si="121"/>
        <v>4205</v>
      </c>
      <c r="Q142" s="1">
        <f t="shared" ca="1" si="86"/>
        <v>89018.805445661274</v>
      </c>
      <c r="R142" s="1">
        <f t="shared" ca="1" si="87"/>
        <v>26526.970329670938</v>
      </c>
      <c r="S142" s="1">
        <f t="shared" ca="1" si="88"/>
        <v>390142.00645825162</v>
      </c>
      <c r="T142" s="1">
        <f t="shared" ca="1" si="89"/>
        <v>380955.73277583462</v>
      </c>
      <c r="U142" s="1">
        <f t="shared" ca="1" si="90"/>
        <v>9186.2736824169988</v>
      </c>
      <c r="W142" s="10">
        <f ca="1">IF(Table1[[#This Row],[Gender]]="Man",1,0)</f>
        <v>0</v>
      </c>
      <c r="X142" s="51">
        <f ca="1">IF(Table1[[#This Row],[Gender]]="Woman",1,0)</f>
        <v>1</v>
      </c>
      <c r="Y142" s="51"/>
      <c r="Z142" s="51"/>
      <c r="AA142" s="51"/>
      <c r="AB142" s="51"/>
      <c r="AC142" s="51"/>
      <c r="AD142" s="51"/>
      <c r="AE142" s="51"/>
      <c r="AF142" s="51"/>
      <c r="AG142" s="51"/>
      <c r="AH142" s="51"/>
      <c r="AI142" s="51"/>
      <c r="AJ142" s="16"/>
      <c r="AN142" s="10">
        <f t="shared" ca="1" si="92"/>
        <v>0</v>
      </c>
      <c r="AO142" s="51">
        <f t="shared" ca="1" si="93"/>
        <v>0</v>
      </c>
      <c r="AP142" s="51">
        <f t="shared" ca="1" si="94"/>
        <v>1</v>
      </c>
      <c r="AQ142" s="51">
        <f t="shared" ca="1" si="95"/>
        <v>0</v>
      </c>
      <c r="AR142" s="51">
        <f t="shared" ca="1" si="96"/>
        <v>0</v>
      </c>
      <c r="AS142" s="51">
        <f t="shared" ca="1" si="97"/>
        <v>0</v>
      </c>
      <c r="AT142" s="51"/>
      <c r="AU142" s="51"/>
      <c r="AV142" s="51"/>
      <c r="AW142" s="51"/>
      <c r="AX142" s="51"/>
      <c r="AY142" s="16"/>
      <c r="AZ142" s="51"/>
      <c r="BA142" s="20">
        <f t="shared" ca="1" si="98"/>
        <v>1</v>
      </c>
      <c r="BB142" s="21">
        <f t="shared" ca="1" si="99"/>
        <v>0</v>
      </c>
      <c r="BC142" s="21">
        <f t="shared" ca="1" si="100"/>
        <v>0</v>
      </c>
      <c r="BD142" s="21">
        <f t="shared" ca="1" si="101"/>
        <v>0</v>
      </c>
      <c r="BE142" s="21">
        <f t="shared" ca="1" si="102"/>
        <v>0</v>
      </c>
      <c r="BF142" s="21">
        <f t="shared" ca="1" si="103"/>
        <v>0</v>
      </c>
      <c r="BG142" s="21">
        <f t="shared" ca="1" si="104"/>
        <v>0</v>
      </c>
      <c r="BH142" s="21">
        <f t="shared" ca="1" si="105"/>
        <v>0</v>
      </c>
      <c r="BI142" s="21">
        <f t="shared" ca="1" si="106"/>
        <v>0</v>
      </c>
      <c r="BJ142" s="21">
        <f t="shared" ca="1" si="107"/>
        <v>0</v>
      </c>
      <c r="BK142" s="21">
        <f t="shared" ca="1" si="108"/>
        <v>0</v>
      </c>
      <c r="BL142" s="51"/>
      <c r="BM142" s="51"/>
      <c r="BN142" s="51"/>
      <c r="BO142" s="51"/>
      <c r="BP142" s="51"/>
      <c r="BQ142" s="51"/>
      <c r="BR142" s="51"/>
      <c r="BS142" s="51"/>
      <c r="BT142" s="51"/>
      <c r="BU142" s="51"/>
      <c r="BV142" s="16"/>
      <c r="BZ142" s="10">
        <f ca="1">Table1[[#This Row],[Cars Value]]/Table1[[#This Row],[Cars Owned]]</f>
        <v>3375.0120428602295</v>
      </c>
      <c r="CA142" s="16"/>
      <c r="CB142" s="51"/>
      <c r="CC142" s="10">
        <f ca="1">IF(Table1[[#This Row],[Value of Debts]]&gt;$CD$3,1,0)</f>
        <v>1</v>
      </c>
      <c r="CD142" s="51"/>
      <c r="CE142" s="16"/>
      <c r="CF142" s="51"/>
      <c r="CG142" s="39">
        <f ca="1">Table1[[#This Row],[Mortgage left]]/Table1[[#This Row],[Value of House ]]</f>
        <v>0.81397473006357557</v>
      </c>
      <c r="CH142" s="51">
        <f t="shared" ca="1" si="122"/>
        <v>1</v>
      </c>
      <c r="CI142" s="51"/>
      <c r="CJ142" s="16"/>
      <c r="CL142" s="10">
        <f ca="1">IF(Table1[[#This Row],[Area]]="New Delhi",Table1[[#This Row],[Income]],0)</f>
        <v>70698</v>
      </c>
      <c r="CM142" s="51">
        <f ca="1">IF(Table1[[#This Row],[Area]]="Gurgoan",Table1[[#This Row],[Income]],0)</f>
        <v>0</v>
      </c>
      <c r="CN142" s="51">
        <f ca="1">IF(Table1[[#This Row],[Area]]="Noida",Table1[[#This Row],[Income]],0)</f>
        <v>0</v>
      </c>
      <c r="CO142" s="51">
        <f ca="1">IF(Table1[[#This Row],[Area]]="Faridabad",Table1[[#This Row],[Income]],0)</f>
        <v>0</v>
      </c>
      <c r="CP142" s="51">
        <f ca="1">IF(Table1[[#This Row],[Area]]="Pune",Table1[[#This Row],[Income]],0)</f>
        <v>0</v>
      </c>
      <c r="CQ142" s="51">
        <f ca="1">IF(Table1[[#This Row],[Area]]="Mumbai",Table1[[#This Row],[Income]],0)</f>
        <v>0</v>
      </c>
      <c r="CR142" s="51">
        <f ca="1">IF(Table1[[#This Row],[Area]]="Hyderabad",Table1[[#This Row],[Income]],0)</f>
        <v>0</v>
      </c>
      <c r="CS142" s="51">
        <f ca="1">IF(Table1[[#This Row],[Area]]="Chennai",Table1[[#This Row],[Income]],0)</f>
        <v>0</v>
      </c>
      <c r="CT142" s="51">
        <f ca="1">IF(Table1[[#This Row],[Area]]="Goa",Table1[[#This Row],[Income]],0)</f>
        <v>0</v>
      </c>
      <c r="CU142" s="51">
        <f ca="1">IF(Table1[[#This Row],[Area]]="Kochi",Table1[[#This Row],[Income]],0)</f>
        <v>0</v>
      </c>
      <c r="CV142" s="51">
        <f ca="1">IF(Table1[[#This Row],[Area]]="Kolkata",Table1[[#This Row],[Income]],0)</f>
        <v>0</v>
      </c>
      <c r="CW142" s="51"/>
      <c r="CX142" s="51"/>
      <c r="CY142" s="51"/>
      <c r="CZ142" s="51"/>
      <c r="DA142" s="51"/>
      <c r="DB142" s="51"/>
      <c r="DC142" s="51"/>
      <c r="DD142" s="51"/>
      <c r="DE142" s="51"/>
      <c r="DF142" s="51"/>
      <c r="DG142" s="16"/>
      <c r="DI142" s="10">
        <f ca="1">IF(Table1[[#This Row],[Field of Work]]="Teaching",Table1[[#This Row],[Income]],0)</f>
        <v>0</v>
      </c>
      <c r="DJ142" s="51">
        <f ca="1">IF(Table1[[#This Row],[Field of Work]]="Health",Table1[[#This Row],[Income]],0)</f>
        <v>0</v>
      </c>
      <c r="DK142" s="51">
        <f ca="1">IF(Table1[[#This Row],[Field of Work]]="Agriculture",Table1[[#This Row],[Income]],0)</f>
        <v>70698</v>
      </c>
      <c r="DL142" s="51">
        <f ca="1">IF(Table1[[#This Row],[Field of Work]]="Information Technology",Table1[[#This Row],[Income]],0)</f>
        <v>0</v>
      </c>
      <c r="DM142" s="51">
        <f ca="1">IF(Table1[[#This Row],[Field of Work]]="Construction",Table1[[#This Row],[Income]],0)</f>
        <v>0</v>
      </c>
      <c r="DN142" s="51">
        <f ca="1">IF(Table1[[#This Row],[Field of Work]]="General Work",Table1[[#This Row],[Income]],0)</f>
        <v>0</v>
      </c>
      <c r="DO142" s="51"/>
      <c r="DP142" s="51"/>
      <c r="DQ142" s="51"/>
      <c r="DR142" s="51"/>
      <c r="DS142" s="51"/>
      <c r="DT142" s="16"/>
      <c r="DW142" s="10">
        <f ca="1">IF(Table1[[#This Row],[Value of Debts]]&gt;Table1[[#This Row],[Income]],1,0)</f>
        <v>1</v>
      </c>
      <c r="DX142" s="51"/>
      <c r="DY142" s="16"/>
      <c r="EB142" s="48">
        <f t="shared" ca="1" si="123"/>
        <v>0</v>
      </c>
      <c r="EC142" s="51"/>
      <c r="ED142" s="51"/>
      <c r="EE142" s="16"/>
    </row>
    <row r="143" spans="1:135" ht="18.75">
      <c r="A143" s="1">
        <f t="shared" ca="1" si="109"/>
        <v>2</v>
      </c>
      <c r="B143" s="1" t="str">
        <f t="shared" ca="1" si="110"/>
        <v>Woman</v>
      </c>
      <c r="C143" s="1">
        <f t="shared" ca="1" si="111"/>
        <v>42</v>
      </c>
      <c r="D143" s="1">
        <f t="shared" ca="1" si="112"/>
        <v>6</v>
      </c>
      <c r="E143" s="1" t="str">
        <f t="shared" ca="1" si="113"/>
        <v>Agriculture</v>
      </c>
      <c r="F143" s="1">
        <f t="shared" ca="1" si="114"/>
        <v>4</v>
      </c>
      <c r="G143" s="1" t="str">
        <f t="shared" ca="1" si="115"/>
        <v>Technical</v>
      </c>
      <c r="H143" s="1">
        <f t="shared" ca="1" si="116"/>
        <v>0</v>
      </c>
      <c r="I143" s="1">
        <f t="shared" ca="1" si="91"/>
        <v>1</v>
      </c>
      <c r="J143" s="1">
        <f t="shared" ca="1" si="117"/>
        <v>60415</v>
      </c>
      <c r="K143" s="1">
        <f t="shared" ca="1" si="118"/>
        <v>2</v>
      </c>
      <c r="L143" s="1" t="str">
        <f t="shared" ca="1" si="119"/>
        <v>Gurgoan</v>
      </c>
      <c r="M143" s="1">
        <f t="shared" ca="1" si="84"/>
        <v>362490</v>
      </c>
      <c r="N143" s="1">
        <f t="shared" ca="1" si="120"/>
        <v>97809.033904272161</v>
      </c>
      <c r="O143" s="1">
        <f t="shared" ca="1" si="85"/>
        <v>15551.577547150684</v>
      </c>
      <c r="P143" s="1">
        <f t="shared" ca="1" si="121"/>
        <v>15442</v>
      </c>
      <c r="Q143" s="1">
        <f t="shared" ca="1" si="86"/>
        <v>5583.2193514213959</v>
      </c>
      <c r="R143" s="1">
        <f t="shared" ca="1" si="87"/>
        <v>70398.480413950878</v>
      </c>
      <c r="S143" s="1">
        <f t="shared" ca="1" si="88"/>
        <v>448440.05796110153</v>
      </c>
      <c r="T143" s="1">
        <f t="shared" ca="1" si="89"/>
        <v>118834.25325569356</v>
      </c>
      <c r="U143" s="1">
        <f t="shared" ca="1" si="90"/>
        <v>329605.80470540794</v>
      </c>
      <c r="W143" s="10">
        <f ca="1">IF(Table1[[#This Row],[Gender]]="Man",1,0)</f>
        <v>0</v>
      </c>
      <c r="X143" s="51">
        <f ca="1">IF(Table1[[#This Row],[Gender]]="Woman",1,0)</f>
        <v>1</v>
      </c>
      <c r="Y143" s="51"/>
      <c r="Z143" s="51"/>
      <c r="AA143" s="51"/>
      <c r="AB143" s="51"/>
      <c r="AC143" s="51"/>
      <c r="AD143" s="51"/>
      <c r="AE143" s="51"/>
      <c r="AF143" s="51"/>
      <c r="AG143" s="51"/>
      <c r="AH143" s="51"/>
      <c r="AI143" s="51"/>
      <c r="AJ143" s="16"/>
      <c r="AN143" s="10">
        <f t="shared" ca="1" si="92"/>
        <v>0</v>
      </c>
      <c r="AO143" s="51">
        <f t="shared" ca="1" si="93"/>
        <v>0</v>
      </c>
      <c r="AP143" s="51">
        <f t="shared" ca="1" si="94"/>
        <v>1</v>
      </c>
      <c r="AQ143" s="51">
        <f t="shared" ca="1" si="95"/>
        <v>0</v>
      </c>
      <c r="AR143" s="51">
        <f t="shared" ca="1" si="96"/>
        <v>0</v>
      </c>
      <c r="AS143" s="51">
        <f t="shared" ca="1" si="97"/>
        <v>0</v>
      </c>
      <c r="AT143" s="51"/>
      <c r="AU143" s="51"/>
      <c r="AV143" s="51"/>
      <c r="AW143" s="51"/>
      <c r="AX143" s="51"/>
      <c r="AY143" s="16"/>
      <c r="AZ143" s="51"/>
      <c r="BA143" s="20">
        <f t="shared" ca="1" si="98"/>
        <v>0</v>
      </c>
      <c r="BB143" s="21">
        <f t="shared" ca="1" si="99"/>
        <v>1</v>
      </c>
      <c r="BC143" s="21">
        <f t="shared" ca="1" si="100"/>
        <v>0</v>
      </c>
      <c r="BD143" s="21">
        <f t="shared" ca="1" si="101"/>
        <v>0</v>
      </c>
      <c r="BE143" s="21">
        <f t="shared" ca="1" si="102"/>
        <v>0</v>
      </c>
      <c r="BF143" s="21">
        <f t="shared" ca="1" si="103"/>
        <v>0</v>
      </c>
      <c r="BG143" s="21">
        <f t="shared" ca="1" si="104"/>
        <v>0</v>
      </c>
      <c r="BH143" s="21">
        <f t="shared" ca="1" si="105"/>
        <v>0</v>
      </c>
      <c r="BI143" s="21">
        <f t="shared" ca="1" si="106"/>
        <v>0</v>
      </c>
      <c r="BJ143" s="21">
        <f t="shared" ca="1" si="107"/>
        <v>0</v>
      </c>
      <c r="BK143" s="21">
        <f t="shared" ca="1" si="108"/>
        <v>0</v>
      </c>
      <c r="BL143" s="51"/>
      <c r="BM143" s="51"/>
      <c r="BN143" s="51"/>
      <c r="BO143" s="51"/>
      <c r="BP143" s="51"/>
      <c r="BQ143" s="51"/>
      <c r="BR143" s="51"/>
      <c r="BS143" s="51"/>
      <c r="BT143" s="51"/>
      <c r="BU143" s="51"/>
      <c r="BV143" s="16"/>
      <c r="BZ143" s="10">
        <f ca="1">Table1[[#This Row],[Cars Value]]/Table1[[#This Row],[Cars Owned]]</f>
        <v>15551.577547150684</v>
      </c>
      <c r="CA143" s="16"/>
      <c r="CB143" s="51"/>
      <c r="CC143" s="10">
        <f ca="1">IF(Table1[[#This Row],[Value of Debts]]&gt;$CD$3,1,0)</f>
        <v>1</v>
      </c>
      <c r="CD143" s="51"/>
      <c r="CE143" s="16"/>
      <c r="CF143" s="51"/>
      <c r="CG143" s="39">
        <f ca="1">Table1[[#This Row],[Mortgage left]]/Table1[[#This Row],[Value of House ]]</f>
        <v>0.26982546802469631</v>
      </c>
      <c r="CH143" s="51">
        <f t="shared" ca="1" si="122"/>
        <v>0</v>
      </c>
      <c r="CI143" s="51"/>
      <c r="CJ143" s="16"/>
      <c r="CL143" s="10">
        <f ca="1">IF(Table1[[#This Row],[Area]]="New Delhi",Table1[[#This Row],[Income]],0)</f>
        <v>0</v>
      </c>
      <c r="CM143" s="51">
        <f ca="1">IF(Table1[[#This Row],[Area]]="Gurgoan",Table1[[#This Row],[Income]],0)</f>
        <v>60415</v>
      </c>
      <c r="CN143" s="51">
        <f ca="1">IF(Table1[[#This Row],[Area]]="Noida",Table1[[#This Row],[Income]],0)</f>
        <v>0</v>
      </c>
      <c r="CO143" s="51">
        <f ca="1">IF(Table1[[#This Row],[Area]]="Faridabad",Table1[[#This Row],[Income]],0)</f>
        <v>0</v>
      </c>
      <c r="CP143" s="51">
        <f ca="1">IF(Table1[[#This Row],[Area]]="Pune",Table1[[#This Row],[Income]],0)</f>
        <v>0</v>
      </c>
      <c r="CQ143" s="51">
        <f ca="1">IF(Table1[[#This Row],[Area]]="Mumbai",Table1[[#This Row],[Income]],0)</f>
        <v>0</v>
      </c>
      <c r="CR143" s="51">
        <f ca="1">IF(Table1[[#This Row],[Area]]="Hyderabad",Table1[[#This Row],[Income]],0)</f>
        <v>0</v>
      </c>
      <c r="CS143" s="51">
        <f ca="1">IF(Table1[[#This Row],[Area]]="Chennai",Table1[[#This Row],[Income]],0)</f>
        <v>0</v>
      </c>
      <c r="CT143" s="51">
        <f ca="1">IF(Table1[[#This Row],[Area]]="Goa",Table1[[#This Row],[Income]],0)</f>
        <v>0</v>
      </c>
      <c r="CU143" s="51">
        <f ca="1">IF(Table1[[#This Row],[Area]]="Kochi",Table1[[#This Row],[Income]],0)</f>
        <v>0</v>
      </c>
      <c r="CV143" s="51">
        <f ca="1">IF(Table1[[#This Row],[Area]]="Kolkata",Table1[[#This Row],[Income]],0)</f>
        <v>0</v>
      </c>
      <c r="CW143" s="51"/>
      <c r="CX143" s="51"/>
      <c r="CY143" s="51"/>
      <c r="CZ143" s="51"/>
      <c r="DA143" s="51"/>
      <c r="DB143" s="51"/>
      <c r="DC143" s="51"/>
      <c r="DD143" s="51"/>
      <c r="DE143" s="51"/>
      <c r="DF143" s="51"/>
      <c r="DG143" s="16"/>
      <c r="DI143" s="10">
        <f ca="1">IF(Table1[[#This Row],[Field of Work]]="Teaching",Table1[[#This Row],[Income]],0)</f>
        <v>0</v>
      </c>
      <c r="DJ143" s="51">
        <f ca="1">IF(Table1[[#This Row],[Field of Work]]="Health",Table1[[#This Row],[Income]],0)</f>
        <v>0</v>
      </c>
      <c r="DK143" s="51">
        <f ca="1">IF(Table1[[#This Row],[Field of Work]]="Agriculture",Table1[[#This Row],[Income]],0)</f>
        <v>60415</v>
      </c>
      <c r="DL143" s="51">
        <f ca="1">IF(Table1[[#This Row],[Field of Work]]="Information Technology",Table1[[#This Row],[Income]],0)</f>
        <v>0</v>
      </c>
      <c r="DM143" s="51">
        <f ca="1">IF(Table1[[#This Row],[Field of Work]]="Construction",Table1[[#This Row],[Income]],0)</f>
        <v>0</v>
      </c>
      <c r="DN143" s="51">
        <f ca="1">IF(Table1[[#This Row],[Field of Work]]="General Work",Table1[[#This Row],[Income]],0)</f>
        <v>0</v>
      </c>
      <c r="DO143" s="51"/>
      <c r="DP143" s="51"/>
      <c r="DQ143" s="51"/>
      <c r="DR143" s="51"/>
      <c r="DS143" s="51"/>
      <c r="DT143" s="16"/>
      <c r="DW143" s="10">
        <f ca="1">IF(Table1[[#This Row],[Value of Debts]]&gt;Table1[[#This Row],[Income]],1,0)</f>
        <v>1</v>
      </c>
      <c r="DX143" s="51"/>
      <c r="DY143" s="16"/>
      <c r="EB143" s="48">
        <f t="shared" ca="1" si="123"/>
        <v>42</v>
      </c>
      <c r="EC143" s="51"/>
      <c r="ED143" s="51"/>
      <c r="EE143" s="16"/>
    </row>
    <row r="144" spans="1:135" ht="18.75">
      <c r="A144" s="1">
        <f t="shared" ca="1" si="109"/>
        <v>2</v>
      </c>
      <c r="B144" s="1" t="str">
        <f t="shared" ca="1" si="110"/>
        <v>Woman</v>
      </c>
      <c r="C144" s="1">
        <f t="shared" ca="1" si="111"/>
        <v>28</v>
      </c>
      <c r="D144" s="1">
        <f t="shared" ca="1" si="112"/>
        <v>5</v>
      </c>
      <c r="E144" s="1" t="str">
        <f t="shared" ca="1" si="113"/>
        <v>General Work</v>
      </c>
      <c r="F144" s="1">
        <f t="shared" ca="1" si="114"/>
        <v>2</v>
      </c>
      <c r="G144" s="1" t="str">
        <f t="shared" ca="1" si="115"/>
        <v>College</v>
      </c>
      <c r="H144" s="1">
        <f t="shared" ca="1" si="116"/>
        <v>0</v>
      </c>
      <c r="I144" s="1">
        <f t="shared" ca="1" si="91"/>
        <v>3</v>
      </c>
      <c r="J144" s="1">
        <f t="shared" ca="1" si="117"/>
        <v>26700</v>
      </c>
      <c r="K144" s="1">
        <f t="shared" ca="1" si="118"/>
        <v>2</v>
      </c>
      <c r="L144" s="1" t="str">
        <f t="shared" ca="1" si="119"/>
        <v>Gurgoan</v>
      </c>
      <c r="M144" s="1">
        <f t="shared" ca="1" si="84"/>
        <v>106800</v>
      </c>
      <c r="N144" s="1">
        <f t="shared" ca="1" si="120"/>
        <v>57333.337009764393</v>
      </c>
      <c r="O144" s="1">
        <f t="shared" ca="1" si="85"/>
        <v>62769.582776447409</v>
      </c>
      <c r="P144" s="1">
        <f t="shared" ca="1" si="121"/>
        <v>29561</v>
      </c>
      <c r="Q144" s="1">
        <f t="shared" ca="1" si="86"/>
        <v>15971.370635614287</v>
      </c>
      <c r="R144" s="1">
        <f t="shared" ca="1" si="87"/>
        <v>34223.633781622906</v>
      </c>
      <c r="S144" s="1">
        <f t="shared" ca="1" si="88"/>
        <v>203793.21655807033</v>
      </c>
      <c r="T144" s="1">
        <f t="shared" ca="1" si="89"/>
        <v>102865.70764537869</v>
      </c>
      <c r="U144" s="1">
        <f t="shared" ca="1" si="90"/>
        <v>100927.50891269164</v>
      </c>
      <c r="W144" s="10">
        <f ca="1">IF(Table1[[#This Row],[Gender]]="Man",1,0)</f>
        <v>0</v>
      </c>
      <c r="X144" s="51">
        <f ca="1">IF(Table1[[#This Row],[Gender]]="Woman",1,0)</f>
        <v>1</v>
      </c>
      <c r="Y144" s="51"/>
      <c r="Z144" s="51"/>
      <c r="AA144" s="51"/>
      <c r="AB144" s="51"/>
      <c r="AC144" s="51"/>
      <c r="AD144" s="51"/>
      <c r="AE144" s="51"/>
      <c r="AF144" s="51"/>
      <c r="AG144" s="51"/>
      <c r="AH144" s="51"/>
      <c r="AI144" s="51"/>
      <c r="AJ144" s="16"/>
      <c r="AN144" s="10">
        <f t="shared" ca="1" si="92"/>
        <v>0</v>
      </c>
      <c r="AO144" s="51">
        <f t="shared" ca="1" si="93"/>
        <v>0</v>
      </c>
      <c r="AP144" s="51">
        <f t="shared" ca="1" si="94"/>
        <v>0</v>
      </c>
      <c r="AQ144" s="51">
        <f t="shared" ca="1" si="95"/>
        <v>0</v>
      </c>
      <c r="AR144" s="51">
        <f t="shared" ca="1" si="96"/>
        <v>0</v>
      </c>
      <c r="AS144" s="51">
        <f t="shared" ca="1" si="97"/>
        <v>1</v>
      </c>
      <c r="AT144" s="51"/>
      <c r="AU144" s="51"/>
      <c r="AV144" s="51"/>
      <c r="AW144" s="51"/>
      <c r="AX144" s="51"/>
      <c r="AY144" s="16"/>
      <c r="AZ144" s="51"/>
      <c r="BA144" s="20">
        <f t="shared" ca="1" si="98"/>
        <v>0</v>
      </c>
      <c r="BB144" s="21">
        <f t="shared" ca="1" si="99"/>
        <v>1</v>
      </c>
      <c r="BC144" s="21">
        <f t="shared" ca="1" si="100"/>
        <v>0</v>
      </c>
      <c r="BD144" s="21">
        <f t="shared" ca="1" si="101"/>
        <v>0</v>
      </c>
      <c r="BE144" s="21">
        <f t="shared" ca="1" si="102"/>
        <v>0</v>
      </c>
      <c r="BF144" s="21">
        <f t="shared" ca="1" si="103"/>
        <v>0</v>
      </c>
      <c r="BG144" s="21">
        <f t="shared" ca="1" si="104"/>
        <v>0</v>
      </c>
      <c r="BH144" s="21">
        <f t="shared" ca="1" si="105"/>
        <v>0</v>
      </c>
      <c r="BI144" s="21">
        <f t="shared" ca="1" si="106"/>
        <v>0</v>
      </c>
      <c r="BJ144" s="21">
        <f t="shared" ca="1" si="107"/>
        <v>0</v>
      </c>
      <c r="BK144" s="21">
        <f t="shared" ca="1" si="108"/>
        <v>0</v>
      </c>
      <c r="BL144" s="51"/>
      <c r="BM144" s="51"/>
      <c r="BN144" s="51"/>
      <c r="BO144" s="51"/>
      <c r="BP144" s="51"/>
      <c r="BQ144" s="51"/>
      <c r="BR144" s="51"/>
      <c r="BS144" s="51"/>
      <c r="BT144" s="51"/>
      <c r="BU144" s="51"/>
      <c r="BV144" s="16"/>
      <c r="BZ144" s="10">
        <f ca="1">Table1[[#This Row],[Cars Value]]/Table1[[#This Row],[Cars Owned]]</f>
        <v>20923.194258815802</v>
      </c>
      <c r="CA144" s="16"/>
      <c r="CB144" s="51"/>
      <c r="CC144" s="10">
        <f ca="1">IF(Table1[[#This Row],[Value of Debts]]&gt;$CD$3,1,0)</f>
        <v>1</v>
      </c>
      <c r="CD144" s="51"/>
      <c r="CE144" s="16"/>
      <c r="CF144" s="51"/>
      <c r="CG144" s="39">
        <f ca="1">Table1[[#This Row],[Mortgage left]]/Table1[[#This Row],[Value of House ]]</f>
        <v>0.53682899821876773</v>
      </c>
      <c r="CH144" s="51">
        <f t="shared" ca="1" si="122"/>
        <v>1</v>
      </c>
      <c r="CI144" s="51"/>
      <c r="CJ144" s="16"/>
      <c r="CL144" s="10">
        <f ca="1">IF(Table1[[#This Row],[Area]]="New Delhi",Table1[[#This Row],[Income]],0)</f>
        <v>0</v>
      </c>
      <c r="CM144" s="51">
        <f ca="1">IF(Table1[[#This Row],[Area]]="Gurgoan",Table1[[#This Row],[Income]],0)</f>
        <v>26700</v>
      </c>
      <c r="CN144" s="51">
        <f ca="1">IF(Table1[[#This Row],[Area]]="Noida",Table1[[#This Row],[Income]],0)</f>
        <v>0</v>
      </c>
      <c r="CO144" s="51">
        <f ca="1">IF(Table1[[#This Row],[Area]]="Faridabad",Table1[[#This Row],[Income]],0)</f>
        <v>0</v>
      </c>
      <c r="CP144" s="51">
        <f ca="1">IF(Table1[[#This Row],[Area]]="Pune",Table1[[#This Row],[Income]],0)</f>
        <v>0</v>
      </c>
      <c r="CQ144" s="51">
        <f ca="1">IF(Table1[[#This Row],[Area]]="Mumbai",Table1[[#This Row],[Income]],0)</f>
        <v>0</v>
      </c>
      <c r="CR144" s="51">
        <f ca="1">IF(Table1[[#This Row],[Area]]="Hyderabad",Table1[[#This Row],[Income]],0)</f>
        <v>0</v>
      </c>
      <c r="CS144" s="51">
        <f ca="1">IF(Table1[[#This Row],[Area]]="Chennai",Table1[[#This Row],[Income]],0)</f>
        <v>0</v>
      </c>
      <c r="CT144" s="51">
        <f ca="1">IF(Table1[[#This Row],[Area]]="Goa",Table1[[#This Row],[Income]],0)</f>
        <v>0</v>
      </c>
      <c r="CU144" s="51">
        <f ca="1">IF(Table1[[#This Row],[Area]]="Kochi",Table1[[#This Row],[Income]],0)</f>
        <v>0</v>
      </c>
      <c r="CV144" s="51">
        <f ca="1">IF(Table1[[#This Row],[Area]]="Kolkata",Table1[[#This Row],[Income]],0)</f>
        <v>0</v>
      </c>
      <c r="CW144" s="51"/>
      <c r="CX144" s="51"/>
      <c r="CY144" s="51"/>
      <c r="CZ144" s="51"/>
      <c r="DA144" s="51"/>
      <c r="DB144" s="51"/>
      <c r="DC144" s="51"/>
      <c r="DD144" s="51"/>
      <c r="DE144" s="51"/>
      <c r="DF144" s="51"/>
      <c r="DG144" s="16"/>
      <c r="DI144" s="10">
        <f ca="1">IF(Table1[[#This Row],[Field of Work]]="Teaching",Table1[[#This Row],[Income]],0)</f>
        <v>0</v>
      </c>
      <c r="DJ144" s="51">
        <f ca="1">IF(Table1[[#This Row],[Field of Work]]="Health",Table1[[#This Row],[Income]],0)</f>
        <v>0</v>
      </c>
      <c r="DK144" s="51">
        <f ca="1">IF(Table1[[#This Row],[Field of Work]]="Agriculture",Table1[[#This Row],[Income]],0)</f>
        <v>0</v>
      </c>
      <c r="DL144" s="51">
        <f ca="1">IF(Table1[[#This Row],[Field of Work]]="Information Technology",Table1[[#This Row],[Income]],0)</f>
        <v>0</v>
      </c>
      <c r="DM144" s="51">
        <f ca="1">IF(Table1[[#This Row],[Field of Work]]="Construction",Table1[[#This Row],[Income]],0)</f>
        <v>0</v>
      </c>
      <c r="DN144" s="51">
        <f ca="1">IF(Table1[[#This Row],[Field of Work]]="General Work",Table1[[#This Row],[Income]],0)</f>
        <v>26700</v>
      </c>
      <c r="DO144" s="51"/>
      <c r="DP144" s="51"/>
      <c r="DQ144" s="51"/>
      <c r="DR144" s="51"/>
      <c r="DS144" s="51"/>
      <c r="DT144" s="16"/>
      <c r="DW144" s="10">
        <f ca="1">IF(Table1[[#This Row],[Value of Debts]]&gt;Table1[[#This Row],[Income]],1,0)</f>
        <v>1</v>
      </c>
      <c r="DX144" s="51"/>
      <c r="DY144" s="16"/>
      <c r="EB144" s="48">
        <f t="shared" ca="1" si="123"/>
        <v>28</v>
      </c>
      <c r="EC144" s="51"/>
      <c r="ED144" s="51"/>
      <c r="EE144" s="16"/>
    </row>
    <row r="145" spans="1:135" ht="18.75">
      <c r="A145" s="1">
        <f t="shared" ca="1" si="109"/>
        <v>1</v>
      </c>
      <c r="B145" s="1" t="str">
        <f t="shared" ca="1" si="110"/>
        <v>Man</v>
      </c>
      <c r="C145" s="1">
        <f t="shared" ca="1" si="111"/>
        <v>42</v>
      </c>
      <c r="D145" s="1">
        <f t="shared" ca="1" si="112"/>
        <v>1</v>
      </c>
      <c r="E145" s="1" t="str">
        <f t="shared" ca="1" si="113"/>
        <v>Health</v>
      </c>
      <c r="F145" s="1">
        <f t="shared" ca="1" si="114"/>
        <v>1</v>
      </c>
      <c r="G145" s="1" t="str">
        <f t="shared" ca="1" si="115"/>
        <v>High School</v>
      </c>
      <c r="H145" s="1">
        <f t="shared" ca="1" si="116"/>
        <v>2</v>
      </c>
      <c r="I145" s="1">
        <f t="shared" ca="1" si="91"/>
        <v>1</v>
      </c>
      <c r="J145" s="1">
        <f t="shared" ca="1" si="117"/>
        <v>80256</v>
      </c>
      <c r="K145" s="1">
        <f t="shared" ca="1" si="118"/>
        <v>10</v>
      </c>
      <c r="L145" s="1" t="str">
        <f t="shared" ca="1" si="119"/>
        <v>Goa</v>
      </c>
      <c r="M145" s="1">
        <f t="shared" ca="1" si="84"/>
        <v>240768</v>
      </c>
      <c r="N145" s="1">
        <f t="shared" ca="1" si="120"/>
        <v>190519.70468956113</v>
      </c>
      <c r="O145" s="1">
        <f t="shared" ca="1" si="85"/>
        <v>22621.881225494235</v>
      </c>
      <c r="P145" s="1">
        <f t="shared" ca="1" si="121"/>
        <v>4852</v>
      </c>
      <c r="Q145" s="1">
        <f t="shared" ca="1" si="86"/>
        <v>110474.19552459844</v>
      </c>
      <c r="R145" s="1">
        <f t="shared" ca="1" si="87"/>
        <v>14312.940094972331</v>
      </c>
      <c r="S145" s="1">
        <f t="shared" ca="1" si="88"/>
        <v>277702.82132046658</v>
      </c>
      <c r="T145" s="1">
        <f t="shared" ca="1" si="89"/>
        <v>305845.90021415957</v>
      </c>
      <c r="U145" s="1">
        <f t="shared" ca="1" si="90"/>
        <v>-28143.078893692989</v>
      </c>
      <c r="W145" s="10">
        <f ca="1">IF(Table1[[#This Row],[Gender]]="Man",1,0)</f>
        <v>1</v>
      </c>
      <c r="X145" s="51">
        <f ca="1">IF(Table1[[#This Row],[Gender]]="Woman",1,0)</f>
        <v>0</v>
      </c>
      <c r="Y145" s="51"/>
      <c r="Z145" s="51"/>
      <c r="AA145" s="51"/>
      <c r="AB145" s="51"/>
      <c r="AC145" s="51"/>
      <c r="AD145" s="51"/>
      <c r="AE145" s="51"/>
      <c r="AF145" s="51"/>
      <c r="AG145" s="51"/>
      <c r="AH145" s="51"/>
      <c r="AI145" s="51"/>
      <c r="AJ145" s="16"/>
      <c r="AN145" s="10">
        <f t="shared" ca="1" si="92"/>
        <v>0</v>
      </c>
      <c r="AO145" s="51">
        <f t="shared" ca="1" si="93"/>
        <v>1</v>
      </c>
      <c r="AP145" s="51">
        <f t="shared" ca="1" si="94"/>
        <v>0</v>
      </c>
      <c r="AQ145" s="51">
        <f t="shared" ca="1" si="95"/>
        <v>0</v>
      </c>
      <c r="AR145" s="51">
        <f t="shared" ca="1" si="96"/>
        <v>0</v>
      </c>
      <c r="AS145" s="51">
        <f t="shared" ca="1" si="97"/>
        <v>0</v>
      </c>
      <c r="AT145" s="51"/>
      <c r="AU145" s="51"/>
      <c r="AV145" s="51"/>
      <c r="AW145" s="51"/>
      <c r="AX145" s="51"/>
      <c r="AY145" s="16"/>
      <c r="AZ145" s="51"/>
      <c r="BA145" s="20">
        <f t="shared" ca="1" si="98"/>
        <v>0</v>
      </c>
      <c r="BB145" s="21">
        <f t="shared" ca="1" si="99"/>
        <v>0</v>
      </c>
      <c r="BC145" s="21">
        <f t="shared" ca="1" si="100"/>
        <v>0</v>
      </c>
      <c r="BD145" s="21">
        <f t="shared" ca="1" si="101"/>
        <v>0</v>
      </c>
      <c r="BE145" s="21">
        <f t="shared" ca="1" si="102"/>
        <v>0</v>
      </c>
      <c r="BF145" s="21">
        <f t="shared" ca="1" si="103"/>
        <v>0</v>
      </c>
      <c r="BG145" s="21">
        <f t="shared" ca="1" si="104"/>
        <v>0</v>
      </c>
      <c r="BH145" s="21">
        <f t="shared" ca="1" si="105"/>
        <v>0</v>
      </c>
      <c r="BI145" s="21">
        <f t="shared" ca="1" si="106"/>
        <v>1</v>
      </c>
      <c r="BJ145" s="21">
        <f t="shared" ca="1" si="107"/>
        <v>0</v>
      </c>
      <c r="BK145" s="21">
        <f t="shared" ca="1" si="108"/>
        <v>0</v>
      </c>
      <c r="BL145" s="51"/>
      <c r="BM145" s="51"/>
      <c r="BN145" s="51"/>
      <c r="BO145" s="51"/>
      <c r="BP145" s="51"/>
      <c r="BQ145" s="51"/>
      <c r="BR145" s="51"/>
      <c r="BS145" s="51"/>
      <c r="BT145" s="51"/>
      <c r="BU145" s="51"/>
      <c r="BV145" s="16"/>
      <c r="BZ145" s="10">
        <f ca="1">Table1[[#This Row],[Cars Value]]/Table1[[#This Row],[Cars Owned]]</f>
        <v>22621.881225494235</v>
      </c>
      <c r="CA145" s="16"/>
      <c r="CB145" s="51"/>
      <c r="CC145" s="10">
        <f ca="1">IF(Table1[[#This Row],[Value of Debts]]&gt;$CD$3,1,0)</f>
        <v>1</v>
      </c>
      <c r="CD145" s="51"/>
      <c r="CE145" s="16"/>
      <c r="CF145" s="51"/>
      <c r="CG145" s="39">
        <f ca="1">Table1[[#This Row],[Mortgage left]]/Table1[[#This Row],[Value of House ]]</f>
        <v>0.79129994305539408</v>
      </c>
      <c r="CH145" s="51">
        <f t="shared" ca="1" si="122"/>
        <v>1</v>
      </c>
      <c r="CI145" s="51"/>
      <c r="CJ145" s="16"/>
      <c r="CL145" s="10">
        <f ca="1">IF(Table1[[#This Row],[Area]]="New Delhi",Table1[[#This Row],[Income]],0)</f>
        <v>0</v>
      </c>
      <c r="CM145" s="51">
        <f ca="1">IF(Table1[[#This Row],[Area]]="Gurgoan",Table1[[#This Row],[Income]],0)</f>
        <v>0</v>
      </c>
      <c r="CN145" s="51">
        <f ca="1">IF(Table1[[#This Row],[Area]]="Noida",Table1[[#This Row],[Income]],0)</f>
        <v>0</v>
      </c>
      <c r="CO145" s="51">
        <f ca="1">IF(Table1[[#This Row],[Area]]="Faridabad",Table1[[#This Row],[Income]],0)</f>
        <v>0</v>
      </c>
      <c r="CP145" s="51">
        <f ca="1">IF(Table1[[#This Row],[Area]]="Pune",Table1[[#This Row],[Income]],0)</f>
        <v>0</v>
      </c>
      <c r="CQ145" s="51">
        <f ca="1">IF(Table1[[#This Row],[Area]]="Mumbai",Table1[[#This Row],[Income]],0)</f>
        <v>0</v>
      </c>
      <c r="CR145" s="51">
        <f ca="1">IF(Table1[[#This Row],[Area]]="Hyderabad",Table1[[#This Row],[Income]],0)</f>
        <v>0</v>
      </c>
      <c r="CS145" s="51">
        <f ca="1">IF(Table1[[#This Row],[Area]]="Chennai",Table1[[#This Row],[Income]],0)</f>
        <v>0</v>
      </c>
      <c r="CT145" s="51">
        <f ca="1">IF(Table1[[#This Row],[Area]]="Goa",Table1[[#This Row],[Income]],0)</f>
        <v>80256</v>
      </c>
      <c r="CU145" s="51">
        <f ca="1">IF(Table1[[#This Row],[Area]]="Kochi",Table1[[#This Row],[Income]],0)</f>
        <v>0</v>
      </c>
      <c r="CV145" s="51">
        <f ca="1">IF(Table1[[#This Row],[Area]]="Kolkata",Table1[[#This Row],[Income]],0)</f>
        <v>0</v>
      </c>
      <c r="CW145" s="51"/>
      <c r="CX145" s="51"/>
      <c r="CY145" s="51"/>
      <c r="CZ145" s="51"/>
      <c r="DA145" s="51"/>
      <c r="DB145" s="51"/>
      <c r="DC145" s="51"/>
      <c r="DD145" s="51"/>
      <c r="DE145" s="51"/>
      <c r="DF145" s="51"/>
      <c r="DG145" s="16"/>
      <c r="DI145" s="10">
        <f ca="1">IF(Table1[[#This Row],[Field of Work]]="Teaching",Table1[[#This Row],[Income]],0)</f>
        <v>0</v>
      </c>
      <c r="DJ145" s="51">
        <f ca="1">IF(Table1[[#This Row],[Field of Work]]="Health",Table1[[#This Row],[Income]],0)</f>
        <v>80256</v>
      </c>
      <c r="DK145" s="51">
        <f ca="1">IF(Table1[[#This Row],[Field of Work]]="Agriculture",Table1[[#This Row],[Income]],0)</f>
        <v>0</v>
      </c>
      <c r="DL145" s="51">
        <f ca="1">IF(Table1[[#This Row],[Field of Work]]="Information Technology",Table1[[#This Row],[Income]],0)</f>
        <v>0</v>
      </c>
      <c r="DM145" s="51">
        <f ca="1">IF(Table1[[#This Row],[Field of Work]]="Construction",Table1[[#This Row],[Income]],0)</f>
        <v>0</v>
      </c>
      <c r="DN145" s="51">
        <f ca="1">IF(Table1[[#This Row],[Field of Work]]="General Work",Table1[[#This Row],[Income]],0)</f>
        <v>0</v>
      </c>
      <c r="DO145" s="51"/>
      <c r="DP145" s="51"/>
      <c r="DQ145" s="51"/>
      <c r="DR145" s="51"/>
      <c r="DS145" s="51"/>
      <c r="DT145" s="16"/>
      <c r="DW145" s="10">
        <f ca="1">IF(Table1[[#This Row],[Value of Debts]]&gt;Table1[[#This Row],[Income]],1,0)</f>
        <v>1</v>
      </c>
      <c r="DX145" s="51"/>
      <c r="DY145" s="16"/>
      <c r="EB145" s="48">
        <f t="shared" ca="1" si="123"/>
        <v>0</v>
      </c>
      <c r="EC145" s="51"/>
      <c r="ED145" s="51"/>
      <c r="EE145" s="16"/>
    </row>
    <row r="146" spans="1:135" ht="18.75">
      <c r="A146" s="1">
        <f t="shared" ca="1" si="109"/>
        <v>1</v>
      </c>
      <c r="B146" s="1" t="str">
        <f t="shared" ca="1" si="110"/>
        <v>Man</v>
      </c>
      <c r="C146" s="1">
        <f t="shared" ca="1" si="111"/>
        <v>35</v>
      </c>
      <c r="D146" s="1">
        <f t="shared" ca="1" si="112"/>
        <v>5</v>
      </c>
      <c r="E146" s="1" t="str">
        <f t="shared" ca="1" si="113"/>
        <v>General Work</v>
      </c>
      <c r="F146" s="1">
        <f t="shared" ca="1" si="114"/>
        <v>3</v>
      </c>
      <c r="G146" s="1" t="str">
        <f t="shared" ca="1" si="115"/>
        <v>University</v>
      </c>
      <c r="H146" s="1">
        <f t="shared" ca="1" si="116"/>
        <v>3</v>
      </c>
      <c r="I146" s="1">
        <f t="shared" ca="1" si="91"/>
        <v>3</v>
      </c>
      <c r="J146" s="1">
        <f t="shared" ca="1" si="117"/>
        <v>85090</v>
      </c>
      <c r="K146" s="1">
        <f t="shared" ca="1" si="118"/>
        <v>6</v>
      </c>
      <c r="L146" s="1" t="str">
        <f t="shared" ca="1" si="119"/>
        <v>Mumbai</v>
      </c>
      <c r="M146" s="1">
        <f t="shared" ca="1" si="84"/>
        <v>255270</v>
      </c>
      <c r="N146" s="1">
        <f t="shared" ca="1" si="120"/>
        <v>126526.53936239339</v>
      </c>
      <c r="O146" s="1">
        <f t="shared" ca="1" si="85"/>
        <v>141312.89833760436</v>
      </c>
      <c r="P146" s="1">
        <f t="shared" ca="1" si="121"/>
        <v>16606</v>
      </c>
      <c r="Q146" s="1">
        <f t="shared" ca="1" si="86"/>
        <v>147577.7995484737</v>
      </c>
      <c r="R146" s="1">
        <f t="shared" ca="1" si="87"/>
        <v>4357.0025455280811</v>
      </c>
      <c r="S146" s="1">
        <f t="shared" ca="1" si="88"/>
        <v>400939.90088313242</v>
      </c>
      <c r="T146" s="1">
        <f t="shared" ca="1" si="89"/>
        <v>290710.33891086711</v>
      </c>
      <c r="U146" s="1">
        <f t="shared" ca="1" si="90"/>
        <v>110229.56197226531</v>
      </c>
      <c r="W146" s="10">
        <f ca="1">IF(Table1[[#This Row],[Gender]]="Man",1,0)</f>
        <v>1</v>
      </c>
      <c r="X146" s="51">
        <f ca="1">IF(Table1[[#This Row],[Gender]]="Woman",1,0)</f>
        <v>0</v>
      </c>
      <c r="Y146" s="51"/>
      <c r="Z146" s="51"/>
      <c r="AA146" s="51"/>
      <c r="AB146" s="51"/>
      <c r="AC146" s="51"/>
      <c r="AD146" s="51"/>
      <c r="AE146" s="51"/>
      <c r="AF146" s="51"/>
      <c r="AG146" s="51"/>
      <c r="AH146" s="51"/>
      <c r="AI146" s="51"/>
      <c r="AJ146" s="16"/>
      <c r="AN146" s="10">
        <f t="shared" ca="1" si="92"/>
        <v>0</v>
      </c>
      <c r="AO146" s="51">
        <f t="shared" ca="1" si="93"/>
        <v>0</v>
      </c>
      <c r="AP146" s="51">
        <f t="shared" ca="1" si="94"/>
        <v>0</v>
      </c>
      <c r="AQ146" s="51">
        <f t="shared" ca="1" si="95"/>
        <v>0</v>
      </c>
      <c r="AR146" s="51">
        <f t="shared" ca="1" si="96"/>
        <v>0</v>
      </c>
      <c r="AS146" s="51">
        <f t="shared" ca="1" si="97"/>
        <v>1</v>
      </c>
      <c r="AT146" s="51"/>
      <c r="AU146" s="51"/>
      <c r="AV146" s="51"/>
      <c r="AW146" s="51"/>
      <c r="AX146" s="51"/>
      <c r="AY146" s="16"/>
      <c r="AZ146" s="51"/>
      <c r="BA146" s="20">
        <f t="shared" ca="1" si="98"/>
        <v>0</v>
      </c>
      <c r="BB146" s="21">
        <f t="shared" ca="1" si="99"/>
        <v>0</v>
      </c>
      <c r="BC146" s="21">
        <f t="shared" ca="1" si="100"/>
        <v>0</v>
      </c>
      <c r="BD146" s="21">
        <f t="shared" ca="1" si="101"/>
        <v>0</v>
      </c>
      <c r="BE146" s="21">
        <f t="shared" ca="1" si="102"/>
        <v>0</v>
      </c>
      <c r="BF146" s="21">
        <f t="shared" ca="1" si="103"/>
        <v>1</v>
      </c>
      <c r="BG146" s="21">
        <f t="shared" ca="1" si="104"/>
        <v>0</v>
      </c>
      <c r="BH146" s="21">
        <f t="shared" ca="1" si="105"/>
        <v>0</v>
      </c>
      <c r="BI146" s="21">
        <f t="shared" ca="1" si="106"/>
        <v>0</v>
      </c>
      <c r="BJ146" s="21">
        <f t="shared" ca="1" si="107"/>
        <v>0</v>
      </c>
      <c r="BK146" s="21">
        <f t="shared" ca="1" si="108"/>
        <v>0</v>
      </c>
      <c r="BL146" s="51"/>
      <c r="BM146" s="51"/>
      <c r="BN146" s="51"/>
      <c r="BO146" s="51"/>
      <c r="BP146" s="51"/>
      <c r="BQ146" s="51"/>
      <c r="BR146" s="51"/>
      <c r="BS146" s="51"/>
      <c r="BT146" s="51"/>
      <c r="BU146" s="51"/>
      <c r="BV146" s="16"/>
      <c r="BZ146" s="10">
        <f ca="1">Table1[[#This Row],[Cars Value]]/Table1[[#This Row],[Cars Owned]]</f>
        <v>47104.299445868121</v>
      </c>
      <c r="CA146" s="16"/>
      <c r="CB146" s="51"/>
      <c r="CC146" s="10">
        <f ca="1">IF(Table1[[#This Row],[Value of Debts]]&gt;$CD$3,1,0)</f>
        <v>1</v>
      </c>
      <c r="CD146" s="51"/>
      <c r="CE146" s="16"/>
      <c r="CF146" s="51"/>
      <c r="CG146" s="39">
        <f ca="1">Table1[[#This Row],[Mortgage left]]/Table1[[#This Row],[Value of House ]]</f>
        <v>0.4956576932753296</v>
      </c>
      <c r="CH146" s="51">
        <f t="shared" ca="1" si="122"/>
        <v>1</v>
      </c>
      <c r="CI146" s="51"/>
      <c r="CJ146" s="16"/>
      <c r="CL146" s="10">
        <f ca="1">IF(Table1[[#This Row],[Area]]="New Delhi",Table1[[#This Row],[Income]],0)</f>
        <v>0</v>
      </c>
      <c r="CM146" s="51">
        <f ca="1">IF(Table1[[#This Row],[Area]]="Gurgoan",Table1[[#This Row],[Income]],0)</f>
        <v>0</v>
      </c>
      <c r="CN146" s="51">
        <f ca="1">IF(Table1[[#This Row],[Area]]="Noida",Table1[[#This Row],[Income]],0)</f>
        <v>0</v>
      </c>
      <c r="CO146" s="51">
        <f ca="1">IF(Table1[[#This Row],[Area]]="Faridabad",Table1[[#This Row],[Income]],0)</f>
        <v>0</v>
      </c>
      <c r="CP146" s="51">
        <f ca="1">IF(Table1[[#This Row],[Area]]="Pune",Table1[[#This Row],[Income]],0)</f>
        <v>0</v>
      </c>
      <c r="CQ146" s="51">
        <f ca="1">IF(Table1[[#This Row],[Area]]="Mumbai",Table1[[#This Row],[Income]],0)</f>
        <v>85090</v>
      </c>
      <c r="CR146" s="51">
        <f ca="1">IF(Table1[[#This Row],[Area]]="Hyderabad",Table1[[#This Row],[Income]],0)</f>
        <v>0</v>
      </c>
      <c r="CS146" s="51">
        <f ca="1">IF(Table1[[#This Row],[Area]]="Chennai",Table1[[#This Row],[Income]],0)</f>
        <v>0</v>
      </c>
      <c r="CT146" s="51">
        <f ca="1">IF(Table1[[#This Row],[Area]]="Goa",Table1[[#This Row],[Income]],0)</f>
        <v>0</v>
      </c>
      <c r="CU146" s="51">
        <f ca="1">IF(Table1[[#This Row],[Area]]="Kochi",Table1[[#This Row],[Income]],0)</f>
        <v>0</v>
      </c>
      <c r="CV146" s="51">
        <f ca="1">IF(Table1[[#This Row],[Area]]="Kolkata",Table1[[#This Row],[Income]],0)</f>
        <v>0</v>
      </c>
      <c r="CW146" s="51"/>
      <c r="CX146" s="51"/>
      <c r="CY146" s="51"/>
      <c r="CZ146" s="51"/>
      <c r="DA146" s="51"/>
      <c r="DB146" s="51"/>
      <c r="DC146" s="51"/>
      <c r="DD146" s="51"/>
      <c r="DE146" s="51"/>
      <c r="DF146" s="51"/>
      <c r="DG146" s="16"/>
      <c r="DI146" s="10">
        <f ca="1">IF(Table1[[#This Row],[Field of Work]]="Teaching",Table1[[#This Row],[Income]],0)</f>
        <v>0</v>
      </c>
      <c r="DJ146" s="51">
        <f ca="1">IF(Table1[[#This Row],[Field of Work]]="Health",Table1[[#This Row],[Income]],0)</f>
        <v>0</v>
      </c>
      <c r="DK146" s="51">
        <f ca="1">IF(Table1[[#This Row],[Field of Work]]="Agriculture",Table1[[#This Row],[Income]],0)</f>
        <v>0</v>
      </c>
      <c r="DL146" s="51">
        <f ca="1">IF(Table1[[#This Row],[Field of Work]]="Information Technology",Table1[[#This Row],[Income]],0)</f>
        <v>0</v>
      </c>
      <c r="DM146" s="51">
        <f ca="1">IF(Table1[[#This Row],[Field of Work]]="Construction",Table1[[#This Row],[Income]],0)</f>
        <v>0</v>
      </c>
      <c r="DN146" s="51">
        <f ca="1">IF(Table1[[#This Row],[Field of Work]]="General Work",Table1[[#This Row],[Income]],0)</f>
        <v>85090</v>
      </c>
      <c r="DO146" s="51"/>
      <c r="DP146" s="51"/>
      <c r="DQ146" s="51"/>
      <c r="DR146" s="51"/>
      <c r="DS146" s="51"/>
      <c r="DT146" s="16"/>
      <c r="DW146" s="10">
        <f ca="1">IF(Table1[[#This Row],[Value of Debts]]&gt;Table1[[#This Row],[Income]],1,0)</f>
        <v>1</v>
      </c>
      <c r="DX146" s="51"/>
      <c r="DY146" s="16"/>
      <c r="EB146" s="48">
        <f t="shared" ca="1" si="123"/>
        <v>35</v>
      </c>
      <c r="EC146" s="51"/>
      <c r="ED146" s="51"/>
      <c r="EE146" s="16"/>
    </row>
    <row r="147" spans="1:135" ht="18.75">
      <c r="A147" s="1">
        <f t="shared" ca="1" si="109"/>
        <v>2</v>
      </c>
      <c r="B147" s="1" t="str">
        <f t="shared" ca="1" si="110"/>
        <v>Woman</v>
      </c>
      <c r="C147" s="1">
        <f t="shared" ca="1" si="111"/>
        <v>39</v>
      </c>
      <c r="D147" s="1">
        <f t="shared" ca="1" si="112"/>
        <v>2</v>
      </c>
      <c r="E147" s="1" t="str">
        <f t="shared" ca="1" si="113"/>
        <v>Construction</v>
      </c>
      <c r="F147" s="1">
        <f t="shared" ca="1" si="114"/>
        <v>3</v>
      </c>
      <c r="G147" s="1" t="str">
        <f t="shared" ca="1" si="115"/>
        <v>University</v>
      </c>
      <c r="H147" s="1">
        <f t="shared" ca="1" si="116"/>
        <v>2</v>
      </c>
      <c r="I147" s="1">
        <f t="shared" ca="1" si="91"/>
        <v>1</v>
      </c>
      <c r="J147" s="1">
        <f t="shared" ca="1" si="117"/>
        <v>29440</v>
      </c>
      <c r="K147" s="1">
        <f t="shared" ca="1" si="118"/>
        <v>8</v>
      </c>
      <c r="L147" s="1" t="str">
        <f t="shared" ca="1" si="119"/>
        <v>Chennai</v>
      </c>
      <c r="M147" s="1">
        <f t="shared" ca="1" si="84"/>
        <v>176640</v>
      </c>
      <c r="N147" s="1">
        <f t="shared" ca="1" si="120"/>
        <v>151537.54202638558</v>
      </c>
      <c r="O147" s="1">
        <f t="shared" ca="1" si="85"/>
        <v>18550.83216342314</v>
      </c>
      <c r="P147" s="1">
        <f t="shared" ca="1" si="121"/>
        <v>10463</v>
      </c>
      <c r="Q147" s="1">
        <f t="shared" ca="1" si="86"/>
        <v>15401.317888241147</v>
      </c>
      <c r="R147" s="1">
        <f t="shared" ca="1" si="87"/>
        <v>43678.834777449789</v>
      </c>
      <c r="S147" s="1">
        <f t="shared" ca="1" si="88"/>
        <v>238869.66694087291</v>
      </c>
      <c r="T147" s="1">
        <f t="shared" ca="1" si="89"/>
        <v>177401.85991462672</v>
      </c>
      <c r="U147" s="1">
        <f t="shared" ca="1" si="90"/>
        <v>61467.807026246184</v>
      </c>
      <c r="W147" s="10">
        <f ca="1">IF(Table1[[#This Row],[Gender]]="Man",1,0)</f>
        <v>0</v>
      </c>
      <c r="X147" s="51">
        <f ca="1">IF(Table1[[#This Row],[Gender]]="Woman",1,0)</f>
        <v>1</v>
      </c>
      <c r="Y147" s="51"/>
      <c r="Z147" s="51"/>
      <c r="AA147" s="51"/>
      <c r="AB147" s="51"/>
      <c r="AC147" s="51"/>
      <c r="AD147" s="51"/>
      <c r="AE147" s="51"/>
      <c r="AF147" s="51"/>
      <c r="AG147" s="51"/>
      <c r="AH147" s="51"/>
      <c r="AI147" s="51"/>
      <c r="AJ147" s="16"/>
      <c r="AN147" s="10">
        <f t="shared" ca="1" si="92"/>
        <v>0</v>
      </c>
      <c r="AO147" s="51">
        <f t="shared" ca="1" si="93"/>
        <v>0</v>
      </c>
      <c r="AP147" s="51">
        <f t="shared" ca="1" si="94"/>
        <v>0</v>
      </c>
      <c r="AQ147" s="51">
        <f t="shared" ca="1" si="95"/>
        <v>0</v>
      </c>
      <c r="AR147" s="51">
        <f t="shared" ca="1" si="96"/>
        <v>1</v>
      </c>
      <c r="AS147" s="51">
        <f t="shared" ca="1" si="97"/>
        <v>0</v>
      </c>
      <c r="AT147" s="51"/>
      <c r="AU147" s="51"/>
      <c r="AV147" s="51"/>
      <c r="AW147" s="51"/>
      <c r="AX147" s="51"/>
      <c r="AY147" s="16"/>
      <c r="AZ147" s="51"/>
      <c r="BA147" s="20">
        <f t="shared" ca="1" si="98"/>
        <v>0</v>
      </c>
      <c r="BB147" s="21">
        <f t="shared" ca="1" si="99"/>
        <v>0</v>
      </c>
      <c r="BC147" s="21">
        <f t="shared" ca="1" si="100"/>
        <v>0</v>
      </c>
      <c r="BD147" s="21">
        <f t="shared" ca="1" si="101"/>
        <v>0</v>
      </c>
      <c r="BE147" s="21">
        <f t="shared" ca="1" si="102"/>
        <v>0</v>
      </c>
      <c r="BF147" s="21">
        <f t="shared" ca="1" si="103"/>
        <v>0</v>
      </c>
      <c r="BG147" s="21">
        <f t="shared" ca="1" si="104"/>
        <v>0</v>
      </c>
      <c r="BH147" s="21">
        <f t="shared" ca="1" si="105"/>
        <v>1</v>
      </c>
      <c r="BI147" s="21">
        <f t="shared" ca="1" si="106"/>
        <v>0</v>
      </c>
      <c r="BJ147" s="21">
        <f t="shared" ca="1" si="107"/>
        <v>0</v>
      </c>
      <c r="BK147" s="21">
        <f t="shared" ca="1" si="108"/>
        <v>0</v>
      </c>
      <c r="BL147" s="51"/>
      <c r="BM147" s="51"/>
      <c r="BN147" s="51"/>
      <c r="BO147" s="51"/>
      <c r="BP147" s="51"/>
      <c r="BQ147" s="51"/>
      <c r="BR147" s="51"/>
      <c r="BS147" s="51"/>
      <c r="BT147" s="51"/>
      <c r="BU147" s="51"/>
      <c r="BV147" s="16"/>
      <c r="BZ147" s="10">
        <f ca="1">Table1[[#This Row],[Cars Value]]/Table1[[#This Row],[Cars Owned]]</f>
        <v>18550.83216342314</v>
      </c>
      <c r="CA147" s="16"/>
      <c r="CB147" s="51"/>
      <c r="CC147" s="10">
        <f ca="1">IF(Table1[[#This Row],[Value of Debts]]&gt;$CD$3,1,0)</f>
        <v>1</v>
      </c>
      <c r="CD147" s="51"/>
      <c r="CE147" s="16"/>
      <c r="CF147" s="51"/>
      <c r="CG147" s="39">
        <f ca="1">Table1[[#This Row],[Mortgage left]]/Table1[[#This Row],[Value of House ]]</f>
        <v>0.85788916455154873</v>
      </c>
      <c r="CH147" s="51">
        <f t="shared" ca="1" si="122"/>
        <v>1</v>
      </c>
      <c r="CI147" s="51"/>
      <c r="CJ147" s="16"/>
      <c r="CL147" s="10">
        <f ca="1">IF(Table1[[#This Row],[Area]]="New Delhi",Table1[[#This Row],[Income]],0)</f>
        <v>0</v>
      </c>
      <c r="CM147" s="51">
        <f ca="1">IF(Table1[[#This Row],[Area]]="Gurgoan",Table1[[#This Row],[Income]],0)</f>
        <v>0</v>
      </c>
      <c r="CN147" s="51">
        <f ca="1">IF(Table1[[#This Row],[Area]]="Noida",Table1[[#This Row],[Income]],0)</f>
        <v>0</v>
      </c>
      <c r="CO147" s="51">
        <f ca="1">IF(Table1[[#This Row],[Area]]="Faridabad",Table1[[#This Row],[Income]],0)</f>
        <v>0</v>
      </c>
      <c r="CP147" s="51">
        <f ca="1">IF(Table1[[#This Row],[Area]]="Pune",Table1[[#This Row],[Income]],0)</f>
        <v>0</v>
      </c>
      <c r="CQ147" s="51">
        <f ca="1">IF(Table1[[#This Row],[Area]]="Mumbai",Table1[[#This Row],[Income]],0)</f>
        <v>0</v>
      </c>
      <c r="CR147" s="51">
        <f ca="1">IF(Table1[[#This Row],[Area]]="Hyderabad",Table1[[#This Row],[Income]],0)</f>
        <v>0</v>
      </c>
      <c r="CS147" s="51">
        <f ca="1">IF(Table1[[#This Row],[Area]]="Chennai",Table1[[#This Row],[Income]],0)</f>
        <v>29440</v>
      </c>
      <c r="CT147" s="51">
        <f ca="1">IF(Table1[[#This Row],[Area]]="Goa",Table1[[#This Row],[Income]],0)</f>
        <v>0</v>
      </c>
      <c r="CU147" s="51">
        <f ca="1">IF(Table1[[#This Row],[Area]]="Kochi",Table1[[#This Row],[Income]],0)</f>
        <v>0</v>
      </c>
      <c r="CV147" s="51">
        <f ca="1">IF(Table1[[#This Row],[Area]]="Kolkata",Table1[[#This Row],[Income]],0)</f>
        <v>0</v>
      </c>
      <c r="CW147" s="51"/>
      <c r="CX147" s="51"/>
      <c r="CY147" s="51"/>
      <c r="CZ147" s="51"/>
      <c r="DA147" s="51"/>
      <c r="DB147" s="51"/>
      <c r="DC147" s="51"/>
      <c r="DD147" s="51"/>
      <c r="DE147" s="51"/>
      <c r="DF147" s="51"/>
      <c r="DG147" s="16"/>
      <c r="DI147" s="10">
        <f ca="1">IF(Table1[[#This Row],[Field of Work]]="Teaching",Table1[[#This Row],[Income]],0)</f>
        <v>0</v>
      </c>
      <c r="DJ147" s="51">
        <f ca="1">IF(Table1[[#This Row],[Field of Work]]="Health",Table1[[#This Row],[Income]],0)</f>
        <v>0</v>
      </c>
      <c r="DK147" s="51">
        <f ca="1">IF(Table1[[#This Row],[Field of Work]]="Agriculture",Table1[[#This Row],[Income]],0)</f>
        <v>0</v>
      </c>
      <c r="DL147" s="51">
        <f ca="1">IF(Table1[[#This Row],[Field of Work]]="Information Technology",Table1[[#This Row],[Income]],0)</f>
        <v>0</v>
      </c>
      <c r="DM147" s="51">
        <f ca="1">IF(Table1[[#This Row],[Field of Work]]="Construction",Table1[[#This Row],[Income]],0)</f>
        <v>29440</v>
      </c>
      <c r="DN147" s="51">
        <f ca="1">IF(Table1[[#This Row],[Field of Work]]="General Work",Table1[[#This Row],[Income]],0)</f>
        <v>0</v>
      </c>
      <c r="DO147" s="51"/>
      <c r="DP147" s="51"/>
      <c r="DQ147" s="51"/>
      <c r="DR147" s="51"/>
      <c r="DS147" s="51"/>
      <c r="DT147" s="16"/>
      <c r="DW147" s="10">
        <f ca="1">IF(Table1[[#This Row],[Value of Debts]]&gt;Table1[[#This Row],[Income]],1,0)</f>
        <v>1</v>
      </c>
      <c r="DX147" s="51"/>
      <c r="DY147" s="16"/>
      <c r="EB147" s="48">
        <f t="shared" ca="1" si="123"/>
        <v>0</v>
      </c>
      <c r="EC147" s="51"/>
      <c r="ED147" s="51"/>
      <c r="EE147" s="16"/>
    </row>
    <row r="148" spans="1:135" ht="18.75">
      <c r="A148" s="1">
        <f t="shared" ca="1" si="109"/>
        <v>2</v>
      </c>
      <c r="B148" s="1" t="str">
        <f t="shared" ca="1" si="110"/>
        <v>Woman</v>
      </c>
      <c r="C148" s="1">
        <f t="shared" ca="1" si="111"/>
        <v>45</v>
      </c>
      <c r="D148" s="1">
        <f t="shared" ca="1" si="112"/>
        <v>5</v>
      </c>
      <c r="E148" s="1" t="str">
        <f t="shared" ca="1" si="113"/>
        <v>General Work</v>
      </c>
      <c r="F148" s="1">
        <f t="shared" ca="1" si="114"/>
        <v>5</v>
      </c>
      <c r="G148" s="1" t="str">
        <f t="shared" ca="1" si="115"/>
        <v>Other</v>
      </c>
      <c r="H148" s="1">
        <f t="shared" ca="1" si="116"/>
        <v>1</v>
      </c>
      <c r="I148" s="1">
        <f t="shared" ca="1" si="91"/>
        <v>3</v>
      </c>
      <c r="J148" s="1">
        <f t="shared" ca="1" si="117"/>
        <v>37604</v>
      </c>
      <c r="K148" s="1">
        <f t="shared" ca="1" si="118"/>
        <v>10</v>
      </c>
      <c r="L148" s="1" t="str">
        <f t="shared" ca="1" si="119"/>
        <v>Goa</v>
      </c>
      <c r="M148" s="1">
        <f t="shared" ref="M148:M211" ca="1" si="124">J148*RANDBETWEEN(3,6)</f>
        <v>112812</v>
      </c>
      <c r="N148" s="1">
        <f t="shared" ca="1" si="120"/>
        <v>67194.894742596094</v>
      </c>
      <c r="O148" s="1">
        <f t="shared" ref="O148:O211" ca="1" si="125">I148*RAND()*J148</f>
        <v>15920.564627968903</v>
      </c>
      <c r="P148" s="1">
        <f t="shared" ca="1" si="121"/>
        <v>812</v>
      </c>
      <c r="Q148" s="1">
        <f t="shared" ref="Q148:Q211" ca="1" si="126">RAND()*J148*2</f>
        <v>15785.878169367556</v>
      </c>
      <c r="R148" s="1">
        <f t="shared" ref="R148:R211" ca="1" si="127">RAND()*J148*1.5</f>
        <v>42732.122140502106</v>
      </c>
      <c r="S148" s="1">
        <f t="shared" ref="S148:S211" ca="1" si="128">M148+O148+R148</f>
        <v>171464.68676847103</v>
      </c>
      <c r="T148" s="1">
        <f t="shared" ref="T148:T211" ca="1" si="129">N148+P148+Q148</f>
        <v>83792.77291196365</v>
      </c>
      <c r="U148" s="1">
        <f t="shared" ref="U148:U211" ca="1" si="130">S148-T148</f>
        <v>87671.913856507381</v>
      </c>
      <c r="W148" s="10">
        <f ca="1">IF(Table1[[#This Row],[Gender]]="Man",1,0)</f>
        <v>0</v>
      </c>
      <c r="X148" s="51">
        <f ca="1">IF(Table1[[#This Row],[Gender]]="Woman",1,0)</f>
        <v>1</v>
      </c>
      <c r="Y148" s="51"/>
      <c r="Z148" s="51"/>
      <c r="AA148" s="51"/>
      <c r="AB148" s="51"/>
      <c r="AC148" s="51"/>
      <c r="AD148" s="51"/>
      <c r="AE148" s="51"/>
      <c r="AF148" s="51"/>
      <c r="AG148" s="51"/>
      <c r="AH148" s="51"/>
      <c r="AI148" s="51"/>
      <c r="AJ148" s="16"/>
      <c r="AN148" s="10">
        <f t="shared" ca="1" si="92"/>
        <v>0</v>
      </c>
      <c r="AO148" s="51">
        <f t="shared" ca="1" si="93"/>
        <v>0</v>
      </c>
      <c r="AP148" s="51">
        <f t="shared" ca="1" si="94"/>
        <v>0</v>
      </c>
      <c r="AQ148" s="51">
        <f t="shared" ca="1" si="95"/>
        <v>0</v>
      </c>
      <c r="AR148" s="51">
        <f t="shared" ca="1" si="96"/>
        <v>0</v>
      </c>
      <c r="AS148" s="51">
        <f t="shared" ca="1" si="97"/>
        <v>1</v>
      </c>
      <c r="AT148" s="51"/>
      <c r="AU148" s="51"/>
      <c r="AV148" s="51"/>
      <c r="AW148" s="51"/>
      <c r="AX148" s="51"/>
      <c r="AY148" s="16"/>
      <c r="AZ148" s="51"/>
      <c r="BA148" s="20">
        <f t="shared" ca="1" si="98"/>
        <v>0</v>
      </c>
      <c r="BB148" s="21">
        <f t="shared" ca="1" si="99"/>
        <v>0</v>
      </c>
      <c r="BC148" s="21">
        <f t="shared" ca="1" si="100"/>
        <v>0</v>
      </c>
      <c r="BD148" s="21">
        <f t="shared" ca="1" si="101"/>
        <v>0</v>
      </c>
      <c r="BE148" s="21">
        <f t="shared" ca="1" si="102"/>
        <v>0</v>
      </c>
      <c r="BF148" s="21">
        <f t="shared" ca="1" si="103"/>
        <v>0</v>
      </c>
      <c r="BG148" s="21">
        <f t="shared" ca="1" si="104"/>
        <v>0</v>
      </c>
      <c r="BH148" s="21">
        <f t="shared" ca="1" si="105"/>
        <v>0</v>
      </c>
      <c r="BI148" s="21">
        <f t="shared" ca="1" si="106"/>
        <v>1</v>
      </c>
      <c r="BJ148" s="21">
        <f t="shared" ca="1" si="107"/>
        <v>0</v>
      </c>
      <c r="BK148" s="21">
        <f t="shared" ca="1" si="108"/>
        <v>0</v>
      </c>
      <c r="BL148" s="51"/>
      <c r="BM148" s="51"/>
      <c r="BN148" s="51"/>
      <c r="BO148" s="51"/>
      <c r="BP148" s="51"/>
      <c r="BQ148" s="51"/>
      <c r="BR148" s="51"/>
      <c r="BS148" s="51"/>
      <c r="BT148" s="51"/>
      <c r="BU148" s="51"/>
      <c r="BV148" s="16"/>
      <c r="BZ148" s="10">
        <f ca="1">Table1[[#This Row],[Cars Value]]/Table1[[#This Row],[Cars Owned]]</f>
        <v>5306.8548759896339</v>
      </c>
      <c r="CA148" s="16"/>
      <c r="CB148" s="51"/>
      <c r="CC148" s="10">
        <f ca="1">IF(Table1[[#This Row],[Value of Debts]]&gt;$CD$3,1,0)</f>
        <v>1</v>
      </c>
      <c r="CD148" s="51"/>
      <c r="CE148" s="16"/>
      <c r="CF148" s="51"/>
      <c r="CG148" s="39">
        <f ca="1">Table1[[#This Row],[Mortgage left]]/Table1[[#This Row],[Value of House ]]</f>
        <v>0.59563605593904989</v>
      </c>
      <c r="CH148" s="51">
        <f t="shared" ca="1" si="122"/>
        <v>1</v>
      </c>
      <c r="CI148" s="51"/>
      <c r="CJ148" s="16"/>
      <c r="CL148" s="10">
        <f ca="1">IF(Table1[[#This Row],[Area]]="New Delhi",Table1[[#This Row],[Income]],0)</f>
        <v>0</v>
      </c>
      <c r="CM148" s="51">
        <f ca="1">IF(Table1[[#This Row],[Area]]="Gurgoan",Table1[[#This Row],[Income]],0)</f>
        <v>0</v>
      </c>
      <c r="CN148" s="51">
        <f ca="1">IF(Table1[[#This Row],[Area]]="Noida",Table1[[#This Row],[Income]],0)</f>
        <v>0</v>
      </c>
      <c r="CO148" s="51">
        <f ca="1">IF(Table1[[#This Row],[Area]]="Faridabad",Table1[[#This Row],[Income]],0)</f>
        <v>0</v>
      </c>
      <c r="CP148" s="51">
        <f ca="1">IF(Table1[[#This Row],[Area]]="Pune",Table1[[#This Row],[Income]],0)</f>
        <v>0</v>
      </c>
      <c r="CQ148" s="51">
        <f ca="1">IF(Table1[[#This Row],[Area]]="Mumbai",Table1[[#This Row],[Income]],0)</f>
        <v>0</v>
      </c>
      <c r="CR148" s="51">
        <f ca="1">IF(Table1[[#This Row],[Area]]="Hyderabad",Table1[[#This Row],[Income]],0)</f>
        <v>0</v>
      </c>
      <c r="CS148" s="51">
        <f ca="1">IF(Table1[[#This Row],[Area]]="Chennai",Table1[[#This Row],[Income]],0)</f>
        <v>0</v>
      </c>
      <c r="CT148" s="51">
        <f ca="1">IF(Table1[[#This Row],[Area]]="Goa",Table1[[#This Row],[Income]],0)</f>
        <v>37604</v>
      </c>
      <c r="CU148" s="51">
        <f ca="1">IF(Table1[[#This Row],[Area]]="Kochi",Table1[[#This Row],[Income]],0)</f>
        <v>0</v>
      </c>
      <c r="CV148" s="51">
        <f ca="1">IF(Table1[[#This Row],[Area]]="Kolkata",Table1[[#This Row],[Income]],0)</f>
        <v>0</v>
      </c>
      <c r="CW148" s="51"/>
      <c r="CX148" s="51"/>
      <c r="CY148" s="51"/>
      <c r="CZ148" s="51"/>
      <c r="DA148" s="51"/>
      <c r="DB148" s="51"/>
      <c r="DC148" s="51"/>
      <c r="DD148" s="51"/>
      <c r="DE148" s="51"/>
      <c r="DF148" s="51"/>
      <c r="DG148" s="16"/>
      <c r="DI148" s="10">
        <f ca="1">IF(Table1[[#This Row],[Field of Work]]="Teaching",Table1[[#This Row],[Income]],0)</f>
        <v>0</v>
      </c>
      <c r="DJ148" s="51">
        <f ca="1">IF(Table1[[#This Row],[Field of Work]]="Health",Table1[[#This Row],[Income]],0)</f>
        <v>0</v>
      </c>
      <c r="DK148" s="51">
        <f ca="1">IF(Table1[[#This Row],[Field of Work]]="Agriculture",Table1[[#This Row],[Income]],0)</f>
        <v>0</v>
      </c>
      <c r="DL148" s="51">
        <f ca="1">IF(Table1[[#This Row],[Field of Work]]="Information Technology",Table1[[#This Row],[Income]],0)</f>
        <v>0</v>
      </c>
      <c r="DM148" s="51">
        <f ca="1">IF(Table1[[#This Row],[Field of Work]]="Construction",Table1[[#This Row],[Income]],0)</f>
        <v>0</v>
      </c>
      <c r="DN148" s="51">
        <f ca="1">IF(Table1[[#This Row],[Field of Work]]="General Work",Table1[[#This Row],[Income]],0)</f>
        <v>37604</v>
      </c>
      <c r="DO148" s="51"/>
      <c r="DP148" s="51"/>
      <c r="DQ148" s="51"/>
      <c r="DR148" s="51"/>
      <c r="DS148" s="51"/>
      <c r="DT148" s="16"/>
      <c r="DW148" s="10">
        <f ca="1">IF(Table1[[#This Row],[Value of Debts]]&gt;Table1[[#This Row],[Income]],1,0)</f>
        <v>1</v>
      </c>
      <c r="DX148" s="51"/>
      <c r="DY148" s="16"/>
      <c r="EB148" s="48">
        <f t="shared" ca="1" si="123"/>
        <v>0</v>
      </c>
      <c r="EC148" s="51"/>
      <c r="ED148" s="51"/>
      <c r="EE148" s="16"/>
    </row>
    <row r="149" spans="1:135" ht="18.75">
      <c r="A149" s="1">
        <f t="shared" ca="1" si="109"/>
        <v>1</v>
      </c>
      <c r="B149" s="1" t="str">
        <f t="shared" ca="1" si="110"/>
        <v>Man</v>
      </c>
      <c r="C149" s="1">
        <f t="shared" ca="1" si="111"/>
        <v>45</v>
      </c>
      <c r="D149" s="1">
        <f t="shared" ca="1" si="112"/>
        <v>3</v>
      </c>
      <c r="E149" s="1" t="str">
        <f t="shared" ca="1" si="113"/>
        <v>Teaching</v>
      </c>
      <c r="F149" s="1">
        <f t="shared" ca="1" si="114"/>
        <v>4</v>
      </c>
      <c r="G149" s="1" t="str">
        <f t="shared" ca="1" si="115"/>
        <v>Technical</v>
      </c>
      <c r="H149" s="1">
        <f t="shared" ca="1" si="116"/>
        <v>2</v>
      </c>
      <c r="I149" s="1">
        <f t="shared" ca="1" si="91"/>
        <v>1</v>
      </c>
      <c r="J149" s="1">
        <f t="shared" ca="1" si="117"/>
        <v>55188</v>
      </c>
      <c r="K149" s="1">
        <f t="shared" ca="1" si="118"/>
        <v>7</v>
      </c>
      <c r="L149" s="1" t="str">
        <f t="shared" ca="1" si="119"/>
        <v>Hyderabad</v>
      </c>
      <c r="M149" s="1">
        <f t="shared" ca="1" si="124"/>
        <v>220752</v>
      </c>
      <c r="N149" s="1">
        <f t="shared" ca="1" si="120"/>
        <v>7560.6442482397915</v>
      </c>
      <c r="O149" s="1">
        <f t="shared" ca="1" si="125"/>
        <v>6391.9867148060475</v>
      </c>
      <c r="P149" s="1">
        <f t="shared" ca="1" si="121"/>
        <v>1929</v>
      </c>
      <c r="Q149" s="1">
        <f t="shared" ca="1" si="126"/>
        <v>98464.26408770401</v>
      </c>
      <c r="R149" s="1">
        <f t="shared" ca="1" si="127"/>
        <v>59531.483951474409</v>
      </c>
      <c r="S149" s="1">
        <f t="shared" ca="1" si="128"/>
        <v>286675.47066628048</v>
      </c>
      <c r="T149" s="1">
        <f t="shared" ca="1" si="129"/>
        <v>107953.90833594379</v>
      </c>
      <c r="U149" s="1">
        <f t="shared" ca="1" si="130"/>
        <v>178721.56233033669</v>
      </c>
      <c r="W149" s="10">
        <f ca="1">IF(Table1[[#This Row],[Gender]]="Man",1,0)</f>
        <v>1</v>
      </c>
      <c r="X149" s="51">
        <f ca="1">IF(Table1[[#This Row],[Gender]]="Woman",1,0)</f>
        <v>0</v>
      </c>
      <c r="Y149" s="51"/>
      <c r="Z149" s="51"/>
      <c r="AA149" s="51"/>
      <c r="AB149" s="51"/>
      <c r="AC149" s="51"/>
      <c r="AD149" s="51"/>
      <c r="AE149" s="51"/>
      <c r="AF149" s="51"/>
      <c r="AG149" s="51"/>
      <c r="AH149" s="51"/>
      <c r="AI149" s="51"/>
      <c r="AJ149" s="16"/>
      <c r="AN149" s="10">
        <f t="shared" ca="1" si="92"/>
        <v>1</v>
      </c>
      <c r="AO149" s="51">
        <f t="shared" ca="1" si="93"/>
        <v>0</v>
      </c>
      <c r="AP149" s="51">
        <f t="shared" ca="1" si="94"/>
        <v>0</v>
      </c>
      <c r="AQ149" s="51">
        <f t="shared" ca="1" si="95"/>
        <v>0</v>
      </c>
      <c r="AR149" s="51">
        <f t="shared" ca="1" si="96"/>
        <v>0</v>
      </c>
      <c r="AS149" s="51">
        <f t="shared" ca="1" si="97"/>
        <v>0</v>
      </c>
      <c r="AT149" s="51"/>
      <c r="AU149" s="51"/>
      <c r="AV149" s="51"/>
      <c r="AW149" s="51"/>
      <c r="AX149" s="51"/>
      <c r="AY149" s="16"/>
      <c r="AZ149" s="51"/>
      <c r="BA149" s="20">
        <f t="shared" ca="1" si="98"/>
        <v>0</v>
      </c>
      <c r="BB149" s="21">
        <f t="shared" ca="1" si="99"/>
        <v>0</v>
      </c>
      <c r="BC149" s="21">
        <f t="shared" ca="1" si="100"/>
        <v>0</v>
      </c>
      <c r="BD149" s="21">
        <f t="shared" ca="1" si="101"/>
        <v>0</v>
      </c>
      <c r="BE149" s="21">
        <f t="shared" ca="1" si="102"/>
        <v>0</v>
      </c>
      <c r="BF149" s="21">
        <f t="shared" ca="1" si="103"/>
        <v>0</v>
      </c>
      <c r="BG149" s="21">
        <f t="shared" ca="1" si="104"/>
        <v>1</v>
      </c>
      <c r="BH149" s="21">
        <f t="shared" ca="1" si="105"/>
        <v>0</v>
      </c>
      <c r="BI149" s="21">
        <f t="shared" ca="1" si="106"/>
        <v>0</v>
      </c>
      <c r="BJ149" s="21">
        <f t="shared" ca="1" si="107"/>
        <v>0</v>
      </c>
      <c r="BK149" s="21">
        <f t="shared" ca="1" si="108"/>
        <v>0</v>
      </c>
      <c r="BL149" s="51"/>
      <c r="BM149" s="51"/>
      <c r="BN149" s="51"/>
      <c r="BO149" s="51"/>
      <c r="BP149" s="51"/>
      <c r="BQ149" s="51"/>
      <c r="BR149" s="51"/>
      <c r="BS149" s="51"/>
      <c r="BT149" s="51"/>
      <c r="BU149" s="51"/>
      <c r="BV149" s="16"/>
      <c r="BZ149" s="10">
        <f ca="1">Table1[[#This Row],[Cars Value]]/Table1[[#This Row],[Cars Owned]]</f>
        <v>6391.9867148060475</v>
      </c>
      <c r="CA149" s="16"/>
      <c r="CB149" s="51"/>
      <c r="CC149" s="10">
        <f ca="1">IF(Table1[[#This Row],[Value of Debts]]&gt;$CD$3,1,0)</f>
        <v>1</v>
      </c>
      <c r="CD149" s="51"/>
      <c r="CE149" s="16"/>
      <c r="CF149" s="51"/>
      <c r="CG149" s="39">
        <f ca="1">Table1[[#This Row],[Mortgage left]]/Table1[[#This Row],[Value of House ]]</f>
        <v>3.4249493767847139E-2</v>
      </c>
      <c r="CH149" s="51">
        <f t="shared" ca="1" si="122"/>
        <v>0</v>
      </c>
      <c r="CI149" s="51"/>
      <c r="CJ149" s="16"/>
      <c r="CL149" s="10">
        <f ca="1">IF(Table1[[#This Row],[Area]]="New Delhi",Table1[[#This Row],[Income]],0)</f>
        <v>0</v>
      </c>
      <c r="CM149" s="51">
        <f ca="1">IF(Table1[[#This Row],[Area]]="Gurgoan",Table1[[#This Row],[Income]],0)</f>
        <v>0</v>
      </c>
      <c r="CN149" s="51">
        <f ca="1">IF(Table1[[#This Row],[Area]]="Noida",Table1[[#This Row],[Income]],0)</f>
        <v>0</v>
      </c>
      <c r="CO149" s="51">
        <f ca="1">IF(Table1[[#This Row],[Area]]="Faridabad",Table1[[#This Row],[Income]],0)</f>
        <v>0</v>
      </c>
      <c r="CP149" s="51">
        <f ca="1">IF(Table1[[#This Row],[Area]]="Pune",Table1[[#This Row],[Income]],0)</f>
        <v>0</v>
      </c>
      <c r="CQ149" s="51">
        <f ca="1">IF(Table1[[#This Row],[Area]]="Mumbai",Table1[[#This Row],[Income]],0)</f>
        <v>0</v>
      </c>
      <c r="CR149" s="51">
        <f ca="1">IF(Table1[[#This Row],[Area]]="Hyderabad",Table1[[#This Row],[Income]],0)</f>
        <v>55188</v>
      </c>
      <c r="CS149" s="51">
        <f ca="1">IF(Table1[[#This Row],[Area]]="Chennai",Table1[[#This Row],[Income]],0)</f>
        <v>0</v>
      </c>
      <c r="CT149" s="51">
        <f ca="1">IF(Table1[[#This Row],[Area]]="Goa",Table1[[#This Row],[Income]],0)</f>
        <v>0</v>
      </c>
      <c r="CU149" s="51">
        <f ca="1">IF(Table1[[#This Row],[Area]]="Kochi",Table1[[#This Row],[Income]],0)</f>
        <v>0</v>
      </c>
      <c r="CV149" s="51">
        <f ca="1">IF(Table1[[#This Row],[Area]]="Kolkata",Table1[[#This Row],[Income]],0)</f>
        <v>0</v>
      </c>
      <c r="CW149" s="51"/>
      <c r="CX149" s="51"/>
      <c r="CY149" s="51"/>
      <c r="CZ149" s="51"/>
      <c r="DA149" s="51"/>
      <c r="DB149" s="51"/>
      <c r="DC149" s="51"/>
      <c r="DD149" s="51"/>
      <c r="DE149" s="51"/>
      <c r="DF149" s="51"/>
      <c r="DG149" s="16"/>
      <c r="DI149" s="10">
        <f ca="1">IF(Table1[[#This Row],[Field of Work]]="Teaching",Table1[[#This Row],[Income]],0)</f>
        <v>55188</v>
      </c>
      <c r="DJ149" s="51">
        <f ca="1">IF(Table1[[#This Row],[Field of Work]]="Health",Table1[[#This Row],[Income]],0)</f>
        <v>0</v>
      </c>
      <c r="DK149" s="51">
        <f ca="1">IF(Table1[[#This Row],[Field of Work]]="Agriculture",Table1[[#This Row],[Income]],0)</f>
        <v>0</v>
      </c>
      <c r="DL149" s="51">
        <f ca="1">IF(Table1[[#This Row],[Field of Work]]="Information Technology",Table1[[#This Row],[Income]],0)</f>
        <v>0</v>
      </c>
      <c r="DM149" s="51">
        <f ca="1">IF(Table1[[#This Row],[Field of Work]]="Construction",Table1[[#This Row],[Income]],0)</f>
        <v>0</v>
      </c>
      <c r="DN149" s="51">
        <f ca="1">IF(Table1[[#This Row],[Field of Work]]="General Work",Table1[[#This Row],[Income]],0)</f>
        <v>0</v>
      </c>
      <c r="DO149" s="51"/>
      <c r="DP149" s="51"/>
      <c r="DQ149" s="51"/>
      <c r="DR149" s="51"/>
      <c r="DS149" s="51"/>
      <c r="DT149" s="16"/>
      <c r="DW149" s="10">
        <f ca="1">IF(Table1[[#This Row],[Value of Debts]]&gt;Table1[[#This Row],[Income]],1,0)</f>
        <v>1</v>
      </c>
      <c r="DX149" s="51"/>
      <c r="DY149" s="16"/>
      <c r="EB149" s="48">
        <f t="shared" ca="1" si="123"/>
        <v>45</v>
      </c>
      <c r="EC149" s="51"/>
      <c r="ED149" s="51"/>
      <c r="EE149" s="16"/>
    </row>
    <row r="150" spans="1:135" ht="18.75">
      <c r="A150" s="1">
        <f t="shared" ca="1" si="109"/>
        <v>2</v>
      </c>
      <c r="B150" s="1" t="str">
        <f t="shared" ca="1" si="110"/>
        <v>Woman</v>
      </c>
      <c r="C150" s="1">
        <f t="shared" ca="1" si="111"/>
        <v>25</v>
      </c>
      <c r="D150" s="1">
        <f t="shared" ca="1" si="112"/>
        <v>5</v>
      </c>
      <c r="E150" s="1" t="str">
        <f t="shared" ca="1" si="113"/>
        <v>General Work</v>
      </c>
      <c r="F150" s="1">
        <f t="shared" ca="1" si="114"/>
        <v>4</v>
      </c>
      <c r="G150" s="1" t="str">
        <f t="shared" ca="1" si="115"/>
        <v>Technical</v>
      </c>
      <c r="H150" s="1">
        <f t="shared" ca="1" si="116"/>
        <v>3</v>
      </c>
      <c r="I150" s="1">
        <f t="shared" ca="1" si="91"/>
        <v>2</v>
      </c>
      <c r="J150" s="1">
        <f t="shared" ca="1" si="117"/>
        <v>46780</v>
      </c>
      <c r="K150" s="1">
        <f t="shared" ca="1" si="118"/>
        <v>2</v>
      </c>
      <c r="L150" s="1" t="str">
        <f t="shared" ca="1" si="119"/>
        <v>Gurgoan</v>
      </c>
      <c r="M150" s="1">
        <f t="shared" ca="1" si="124"/>
        <v>233900</v>
      </c>
      <c r="N150" s="1">
        <f t="shared" ca="1" si="120"/>
        <v>212922.07890116281</v>
      </c>
      <c r="O150" s="1">
        <f t="shared" ca="1" si="125"/>
        <v>48906.963515013529</v>
      </c>
      <c r="P150" s="1">
        <f t="shared" ca="1" si="121"/>
        <v>40242</v>
      </c>
      <c r="Q150" s="1">
        <f t="shared" ca="1" si="126"/>
        <v>83011.24898937835</v>
      </c>
      <c r="R150" s="1">
        <f t="shared" ca="1" si="127"/>
        <v>53938.368743505736</v>
      </c>
      <c r="S150" s="1">
        <f t="shared" ca="1" si="128"/>
        <v>336745.33225851925</v>
      </c>
      <c r="T150" s="1">
        <f t="shared" ca="1" si="129"/>
        <v>336175.32789054117</v>
      </c>
      <c r="U150" s="1">
        <f t="shared" ca="1" si="130"/>
        <v>570.00436797807924</v>
      </c>
      <c r="W150" s="10">
        <f ca="1">IF(Table1[[#This Row],[Gender]]="Man",1,0)</f>
        <v>0</v>
      </c>
      <c r="X150" s="51">
        <f ca="1">IF(Table1[[#This Row],[Gender]]="Woman",1,0)</f>
        <v>1</v>
      </c>
      <c r="Y150" s="51"/>
      <c r="Z150" s="51"/>
      <c r="AA150" s="51"/>
      <c r="AB150" s="51"/>
      <c r="AC150" s="51"/>
      <c r="AD150" s="51"/>
      <c r="AE150" s="51"/>
      <c r="AF150" s="51"/>
      <c r="AG150" s="51"/>
      <c r="AH150" s="51"/>
      <c r="AI150" s="51"/>
      <c r="AJ150" s="16"/>
      <c r="AN150" s="10">
        <f t="shared" ca="1" si="92"/>
        <v>0</v>
      </c>
      <c r="AO150" s="51">
        <f t="shared" ca="1" si="93"/>
        <v>0</v>
      </c>
      <c r="AP150" s="51">
        <f t="shared" ca="1" si="94"/>
        <v>0</v>
      </c>
      <c r="AQ150" s="51">
        <f t="shared" ca="1" si="95"/>
        <v>0</v>
      </c>
      <c r="AR150" s="51">
        <f t="shared" ca="1" si="96"/>
        <v>0</v>
      </c>
      <c r="AS150" s="51">
        <f t="shared" ca="1" si="97"/>
        <v>1</v>
      </c>
      <c r="AT150" s="51"/>
      <c r="AU150" s="51"/>
      <c r="AV150" s="51"/>
      <c r="AW150" s="51"/>
      <c r="AX150" s="51"/>
      <c r="AY150" s="16"/>
      <c r="AZ150" s="51"/>
      <c r="BA150" s="20">
        <f t="shared" ca="1" si="98"/>
        <v>0</v>
      </c>
      <c r="BB150" s="21">
        <f t="shared" ca="1" si="99"/>
        <v>1</v>
      </c>
      <c r="BC150" s="21">
        <f t="shared" ca="1" si="100"/>
        <v>0</v>
      </c>
      <c r="BD150" s="21">
        <f t="shared" ca="1" si="101"/>
        <v>0</v>
      </c>
      <c r="BE150" s="21">
        <f t="shared" ca="1" si="102"/>
        <v>0</v>
      </c>
      <c r="BF150" s="21">
        <f t="shared" ca="1" si="103"/>
        <v>0</v>
      </c>
      <c r="BG150" s="21">
        <f t="shared" ca="1" si="104"/>
        <v>0</v>
      </c>
      <c r="BH150" s="21">
        <f t="shared" ca="1" si="105"/>
        <v>0</v>
      </c>
      <c r="BI150" s="21">
        <f t="shared" ca="1" si="106"/>
        <v>0</v>
      </c>
      <c r="BJ150" s="21">
        <f t="shared" ca="1" si="107"/>
        <v>0</v>
      </c>
      <c r="BK150" s="21">
        <f t="shared" ca="1" si="108"/>
        <v>0</v>
      </c>
      <c r="BL150" s="51"/>
      <c r="BM150" s="51"/>
      <c r="BN150" s="51"/>
      <c r="BO150" s="51"/>
      <c r="BP150" s="51"/>
      <c r="BQ150" s="51"/>
      <c r="BR150" s="51"/>
      <c r="BS150" s="51"/>
      <c r="BT150" s="51"/>
      <c r="BU150" s="51"/>
      <c r="BV150" s="16"/>
      <c r="BZ150" s="10">
        <f ca="1">Table1[[#This Row],[Cars Value]]/Table1[[#This Row],[Cars Owned]]</f>
        <v>24453.481757506765</v>
      </c>
      <c r="CA150" s="16"/>
      <c r="CB150" s="51"/>
      <c r="CC150" s="10">
        <f ca="1">IF(Table1[[#This Row],[Value of Debts]]&gt;$CD$3,1,0)</f>
        <v>1</v>
      </c>
      <c r="CD150" s="51"/>
      <c r="CE150" s="16"/>
      <c r="CF150" s="51"/>
      <c r="CG150" s="39">
        <f ca="1">Table1[[#This Row],[Mortgage left]]/Table1[[#This Row],[Value of House ]]</f>
        <v>0.910312436516301</v>
      </c>
      <c r="CH150" s="51">
        <f t="shared" ca="1" si="122"/>
        <v>1</v>
      </c>
      <c r="CI150" s="51"/>
      <c r="CJ150" s="16"/>
      <c r="CL150" s="10">
        <f ca="1">IF(Table1[[#This Row],[Area]]="New Delhi",Table1[[#This Row],[Income]],0)</f>
        <v>0</v>
      </c>
      <c r="CM150" s="51">
        <f ca="1">IF(Table1[[#This Row],[Area]]="Gurgoan",Table1[[#This Row],[Income]],0)</f>
        <v>46780</v>
      </c>
      <c r="CN150" s="51">
        <f ca="1">IF(Table1[[#This Row],[Area]]="Noida",Table1[[#This Row],[Income]],0)</f>
        <v>0</v>
      </c>
      <c r="CO150" s="51">
        <f ca="1">IF(Table1[[#This Row],[Area]]="Faridabad",Table1[[#This Row],[Income]],0)</f>
        <v>0</v>
      </c>
      <c r="CP150" s="51">
        <f ca="1">IF(Table1[[#This Row],[Area]]="Pune",Table1[[#This Row],[Income]],0)</f>
        <v>0</v>
      </c>
      <c r="CQ150" s="51">
        <f ca="1">IF(Table1[[#This Row],[Area]]="Mumbai",Table1[[#This Row],[Income]],0)</f>
        <v>0</v>
      </c>
      <c r="CR150" s="51">
        <f ca="1">IF(Table1[[#This Row],[Area]]="Hyderabad",Table1[[#This Row],[Income]],0)</f>
        <v>0</v>
      </c>
      <c r="CS150" s="51">
        <f ca="1">IF(Table1[[#This Row],[Area]]="Chennai",Table1[[#This Row],[Income]],0)</f>
        <v>0</v>
      </c>
      <c r="CT150" s="51">
        <f ca="1">IF(Table1[[#This Row],[Area]]="Goa",Table1[[#This Row],[Income]],0)</f>
        <v>0</v>
      </c>
      <c r="CU150" s="51">
        <f ca="1">IF(Table1[[#This Row],[Area]]="Kochi",Table1[[#This Row],[Income]],0)</f>
        <v>0</v>
      </c>
      <c r="CV150" s="51">
        <f ca="1">IF(Table1[[#This Row],[Area]]="Kolkata",Table1[[#This Row],[Income]],0)</f>
        <v>0</v>
      </c>
      <c r="CW150" s="51"/>
      <c r="CX150" s="51"/>
      <c r="CY150" s="51"/>
      <c r="CZ150" s="51"/>
      <c r="DA150" s="51"/>
      <c r="DB150" s="51"/>
      <c r="DC150" s="51"/>
      <c r="DD150" s="51"/>
      <c r="DE150" s="51"/>
      <c r="DF150" s="51"/>
      <c r="DG150" s="16"/>
      <c r="DI150" s="10">
        <f ca="1">IF(Table1[[#This Row],[Field of Work]]="Teaching",Table1[[#This Row],[Income]],0)</f>
        <v>0</v>
      </c>
      <c r="DJ150" s="51">
        <f ca="1">IF(Table1[[#This Row],[Field of Work]]="Health",Table1[[#This Row],[Income]],0)</f>
        <v>0</v>
      </c>
      <c r="DK150" s="51">
        <f ca="1">IF(Table1[[#This Row],[Field of Work]]="Agriculture",Table1[[#This Row],[Income]],0)</f>
        <v>0</v>
      </c>
      <c r="DL150" s="51">
        <f ca="1">IF(Table1[[#This Row],[Field of Work]]="Information Technology",Table1[[#This Row],[Income]],0)</f>
        <v>0</v>
      </c>
      <c r="DM150" s="51">
        <f ca="1">IF(Table1[[#This Row],[Field of Work]]="Construction",Table1[[#This Row],[Income]],0)</f>
        <v>0</v>
      </c>
      <c r="DN150" s="51">
        <f ca="1">IF(Table1[[#This Row],[Field of Work]]="General Work",Table1[[#This Row],[Income]],0)</f>
        <v>46780</v>
      </c>
      <c r="DO150" s="51"/>
      <c r="DP150" s="51"/>
      <c r="DQ150" s="51"/>
      <c r="DR150" s="51"/>
      <c r="DS150" s="51"/>
      <c r="DT150" s="16"/>
      <c r="DW150" s="10">
        <f ca="1">IF(Table1[[#This Row],[Value of Debts]]&gt;Table1[[#This Row],[Income]],1,0)</f>
        <v>1</v>
      </c>
      <c r="DX150" s="51"/>
      <c r="DY150" s="16"/>
      <c r="EB150" s="48">
        <f t="shared" ca="1" si="123"/>
        <v>0</v>
      </c>
      <c r="EC150" s="51"/>
      <c r="ED150" s="51"/>
      <c r="EE150" s="16"/>
    </row>
    <row r="151" spans="1:135" ht="18.75">
      <c r="A151" s="1">
        <f t="shared" ca="1" si="109"/>
        <v>1</v>
      </c>
      <c r="B151" s="1" t="str">
        <f t="shared" ca="1" si="110"/>
        <v>Man</v>
      </c>
      <c r="C151" s="1">
        <f t="shared" ca="1" si="111"/>
        <v>31</v>
      </c>
      <c r="D151" s="1">
        <f t="shared" ca="1" si="112"/>
        <v>3</v>
      </c>
      <c r="E151" s="1" t="str">
        <f t="shared" ca="1" si="113"/>
        <v>Teaching</v>
      </c>
      <c r="F151" s="1">
        <f t="shared" ca="1" si="114"/>
        <v>1</v>
      </c>
      <c r="G151" s="1" t="str">
        <f t="shared" ca="1" si="115"/>
        <v>High School</v>
      </c>
      <c r="H151" s="1">
        <f t="shared" ca="1" si="116"/>
        <v>2</v>
      </c>
      <c r="I151" s="1">
        <f t="shared" ca="1" si="91"/>
        <v>3</v>
      </c>
      <c r="J151" s="1">
        <f t="shared" ca="1" si="117"/>
        <v>75945</v>
      </c>
      <c r="K151" s="1">
        <f t="shared" ca="1" si="118"/>
        <v>9</v>
      </c>
      <c r="L151" s="1" t="str">
        <f t="shared" ca="1" si="119"/>
        <v>Kochi</v>
      </c>
      <c r="M151" s="1">
        <f t="shared" ca="1" si="124"/>
        <v>227835</v>
      </c>
      <c r="N151" s="1">
        <f t="shared" ca="1" si="120"/>
        <v>94713.672960194381</v>
      </c>
      <c r="O151" s="1">
        <f t="shared" ca="1" si="125"/>
        <v>147758.98260981584</v>
      </c>
      <c r="P151" s="1">
        <f t="shared" ca="1" si="121"/>
        <v>133741</v>
      </c>
      <c r="Q151" s="1">
        <f t="shared" ca="1" si="126"/>
        <v>85245.308127682511</v>
      </c>
      <c r="R151" s="1">
        <f t="shared" ca="1" si="127"/>
        <v>45037.921528368432</v>
      </c>
      <c r="S151" s="1">
        <f t="shared" ca="1" si="128"/>
        <v>420631.90413818427</v>
      </c>
      <c r="T151" s="1">
        <f t="shared" ca="1" si="129"/>
        <v>313699.98108787689</v>
      </c>
      <c r="U151" s="1">
        <f t="shared" ca="1" si="130"/>
        <v>106931.92305030738</v>
      </c>
      <c r="W151" s="10">
        <f ca="1">IF(Table1[[#This Row],[Gender]]="Man",1,0)</f>
        <v>1</v>
      </c>
      <c r="X151" s="51">
        <f ca="1">IF(Table1[[#This Row],[Gender]]="Woman",1,0)</f>
        <v>0</v>
      </c>
      <c r="Y151" s="51"/>
      <c r="Z151" s="51"/>
      <c r="AA151" s="51"/>
      <c r="AB151" s="51"/>
      <c r="AC151" s="51"/>
      <c r="AD151" s="51"/>
      <c r="AE151" s="51"/>
      <c r="AF151" s="51"/>
      <c r="AG151" s="51"/>
      <c r="AH151" s="51"/>
      <c r="AI151" s="51"/>
      <c r="AJ151" s="16"/>
      <c r="AN151" s="10">
        <f t="shared" ca="1" si="92"/>
        <v>1</v>
      </c>
      <c r="AO151" s="51">
        <f t="shared" ca="1" si="93"/>
        <v>0</v>
      </c>
      <c r="AP151" s="51">
        <f t="shared" ca="1" si="94"/>
        <v>0</v>
      </c>
      <c r="AQ151" s="51">
        <f t="shared" ca="1" si="95"/>
        <v>0</v>
      </c>
      <c r="AR151" s="51">
        <f t="shared" ca="1" si="96"/>
        <v>0</v>
      </c>
      <c r="AS151" s="51">
        <f t="shared" ca="1" si="97"/>
        <v>0</v>
      </c>
      <c r="AT151" s="51"/>
      <c r="AU151" s="51"/>
      <c r="AV151" s="51"/>
      <c r="AW151" s="51"/>
      <c r="AX151" s="51"/>
      <c r="AY151" s="16"/>
      <c r="AZ151" s="51"/>
      <c r="BA151" s="20">
        <f t="shared" ca="1" si="98"/>
        <v>0</v>
      </c>
      <c r="BB151" s="21">
        <f t="shared" ca="1" si="99"/>
        <v>0</v>
      </c>
      <c r="BC151" s="21">
        <f t="shared" ca="1" si="100"/>
        <v>0</v>
      </c>
      <c r="BD151" s="21">
        <f t="shared" ca="1" si="101"/>
        <v>0</v>
      </c>
      <c r="BE151" s="21">
        <f t="shared" ca="1" si="102"/>
        <v>0</v>
      </c>
      <c r="BF151" s="21">
        <f t="shared" ca="1" si="103"/>
        <v>0</v>
      </c>
      <c r="BG151" s="21">
        <f t="shared" ca="1" si="104"/>
        <v>0</v>
      </c>
      <c r="BH151" s="21">
        <f t="shared" ca="1" si="105"/>
        <v>0</v>
      </c>
      <c r="BI151" s="21">
        <f t="shared" ca="1" si="106"/>
        <v>0</v>
      </c>
      <c r="BJ151" s="21">
        <f t="shared" ca="1" si="107"/>
        <v>1</v>
      </c>
      <c r="BK151" s="21">
        <f t="shared" ca="1" si="108"/>
        <v>0</v>
      </c>
      <c r="BL151" s="51"/>
      <c r="BM151" s="51"/>
      <c r="BN151" s="51"/>
      <c r="BO151" s="51"/>
      <c r="BP151" s="51"/>
      <c r="BQ151" s="51"/>
      <c r="BR151" s="51"/>
      <c r="BS151" s="51"/>
      <c r="BT151" s="51"/>
      <c r="BU151" s="51"/>
      <c r="BV151" s="16"/>
      <c r="BZ151" s="10">
        <f ca="1">Table1[[#This Row],[Cars Value]]/Table1[[#This Row],[Cars Owned]]</f>
        <v>49252.994203271948</v>
      </c>
      <c r="CA151" s="16"/>
      <c r="CB151" s="51"/>
      <c r="CC151" s="10">
        <f ca="1">IF(Table1[[#This Row],[Value of Debts]]&gt;$CD$3,1,0)</f>
        <v>1</v>
      </c>
      <c r="CD151" s="51"/>
      <c r="CE151" s="16"/>
      <c r="CF151" s="51"/>
      <c r="CG151" s="39">
        <f ca="1">Table1[[#This Row],[Mortgage left]]/Table1[[#This Row],[Value of House ]]</f>
        <v>0.41571169030304556</v>
      </c>
      <c r="CH151" s="51">
        <f t="shared" ca="1" si="122"/>
        <v>1</v>
      </c>
      <c r="CI151" s="51"/>
      <c r="CJ151" s="16"/>
      <c r="CL151" s="10">
        <f ca="1">IF(Table1[[#This Row],[Area]]="New Delhi",Table1[[#This Row],[Income]],0)</f>
        <v>0</v>
      </c>
      <c r="CM151" s="51">
        <f ca="1">IF(Table1[[#This Row],[Area]]="Gurgoan",Table1[[#This Row],[Income]],0)</f>
        <v>0</v>
      </c>
      <c r="CN151" s="51">
        <f ca="1">IF(Table1[[#This Row],[Area]]="Noida",Table1[[#This Row],[Income]],0)</f>
        <v>0</v>
      </c>
      <c r="CO151" s="51">
        <f ca="1">IF(Table1[[#This Row],[Area]]="Faridabad",Table1[[#This Row],[Income]],0)</f>
        <v>0</v>
      </c>
      <c r="CP151" s="51">
        <f ca="1">IF(Table1[[#This Row],[Area]]="Pune",Table1[[#This Row],[Income]],0)</f>
        <v>0</v>
      </c>
      <c r="CQ151" s="51">
        <f ca="1">IF(Table1[[#This Row],[Area]]="Mumbai",Table1[[#This Row],[Income]],0)</f>
        <v>0</v>
      </c>
      <c r="CR151" s="51">
        <f ca="1">IF(Table1[[#This Row],[Area]]="Hyderabad",Table1[[#This Row],[Income]],0)</f>
        <v>0</v>
      </c>
      <c r="CS151" s="51">
        <f ca="1">IF(Table1[[#This Row],[Area]]="Chennai",Table1[[#This Row],[Income]],0)</f>
        <v>0</v>
      </c>
      <c r="CT151" s="51">
        <f ca="1">IF(Table1[[#This Row],[Area]]="Goa",Table1[[#This Row],[Income]],0)</f>
        <v>0</v>
      </c>
      <c r="CU151" s="51">
        <f ca="1">IF(Table1[[#This Row],[Area]]="Kochi",Table1[[#This Row],[Income]],0)</f>
        <v>75945</v>
      </c>
      <c r="CV151" s="51">
        <f ca="1">IF(Table1[[#This Row],[Area]]="Kolkata",Table1[[#This Row],[Income]],0)</f>
        <v>0</v>
      </c>
      <c r="CW151" s="51"/>
      <c r="CX151" s="51"/>
      <c r="CY151" s="51"/>
      <c r="CZ151" s="51"/>
      <c r="DA151" s="51"/>
      <c r="DB151" s="51"/>
      <c r="DC151" s="51"/>
      <c r="DD151" s="51"/>
      <c r="DE151" s="51"/>
      <c r="DF151" s="51"/>
      <c r="DG151" s="16"/>
      <c r="DI151" s="10">
        <f ca="1">IF(Table1[[#This Row],[Field of Work]]="Teaching",Table1[[#This Row],[Income]],0)</f>
        <v>75945</v>
      </c>
      <c r="DJ151" s="51">
        <f ca="1">IF(Table1[[#This Row],[Field of Work]]="Health",Table1[[#This Row],[Income]],0)</f>
        <v>0</v>
      </c>
      <c r="DK151" s="51">
        <f ca="1">IF(Table1[[#This Row],[Field of Work]]="Agriculture",Table1[[#This Row],[Income]],0)</f>
        <v>0</v>
      </c>
      <c r="DL151" s="51">
        <f ca="1">IF(Table1[[#This Row],[Field of Work]]="Information Technology",Table1[[#This Row],[Income]],0)</f>
        <v>0</v>
      </c>
      <c r="DM151" s="51">
        <f ca="1">IF(Table1[[#This Row],[Field of Work]]="Construction",Table1[[#This Row],[Income]],0)</f>
        <v>0</v>
      </c>
      <c r="DN151" s="51">
        <f ca="1">IF(Table1[[#This Row],[Field of Work]]="General Work",Table1[[#This Row],[Income]],0)</f>
        <v>0</v>
      </c>
      <c r="DO151" s="51"/>
      <c r="DP151" s="51"/>
      <c r="DQ151" s="51"/>
      <c r="DR151" s="51"/>
      <c r="DS151" s="51"/>
      <c r="DT151" s="16"/>
      <c r="DW151" s="10">
        <f ca="1">IF(Table1[[#This Row],[Value of Debts]]&gt;Table1[[#This Row],[Income]],1,0)</f>
        <v>1</v>
      </c>
      <c r="DX151" s="51"/>
      <c r="DY151" s="16"/>
      <c r="EB151" s="48">
        <f t="shared" ca="1" si="123"/>
        <v>31</v>
      </c>
      <c r="EC151" s="51"/>
      <c r="ED151" s="51"/>
      <c r="EE151" s="16"/>
    </row>
    <row r="152" spans="1:135" ht="18.75">
      <c r="A152" s="1">
        <f t="shared" ca="1" si="109"/>
        <v>1</v>
      </c>
      <c r="B152" s="1" t="str">
        <f t="shared" ca="1" si="110"/>
        <v>Man</v>
      </c>
      <c r="C152" s="1">
        <f t="shared" ca="1" si="111"/>
        <v>40</v>
      </c>
      <c r="D152" s="1">
        <f t="shared" ca="1" si="112"/>
        <v>5</v>
      </c>
      <c r="E152" s="1" t="str">
        <f t="shared" ca="1" si="113"/>
        <v>General Work</v>
      </c>
      <c r="F152" s="1">
        <f t="shared" ca="1" si="114"/>
        <v>5</v>
      </c>
      <c r="G152" s="1" t="str">
        <f t="shared" ca="1" si="115"/>
        <v>Other</v>
      </c>
      <c r="H152" s="1">
        <f t="shared" ca="1" si="116"/>
        <v>2</v>
      </c>
      <c r="I152" s="1">
        <f t="shared" ca="1" si="91"/>
        <v>2</v>
      </c>
      <c r="J152" s="1">
        <f t="shared" ca="1" si="117"/>
        <v>38975</v>
      </c>
      <c r="K152" s="1">
        <f t="shared" ca="1" si="118"/>
        <v>5</v>
      </c>
      <c r="L152" s="1" t="str">
        <f t="shared" ca="1" si="119"/>
        <v>Pune</v>
      </c>
      <c r="M152" s="1">
        <f t="shared" ca="1" si="124"/>
        <v>233850</v>
      </c>
      <c r="N152" s="1">
        <f t="shared" ca="1" si="120"/>
        <v>137324.86019041322</v>
      </c>
      <c r="O152" s="1">
        <f t="shared" ca="1" si="125"/>
        <v>11981.323713940923</v>
      </c>
      <c r="P152" s="1">
        <f t="shared" ca="1" si="121"/>
        <v>5493</v>
      </c>
      <c r="Q152" s="1">
        <f t="shared" ca="1" si="126"/>
        <v>61140.216598566229</v>
      </c>
      <c r="R152" s="1">
        <f t="shared" ca="1" si="127"/>
        <v>6064.5080805127463</v>
      </c>
      <c r="S152" s="1">
        <f t="shared" ca="1" si="128"/>
        <v>251895.83179445367</v>
      </c>
      <c r="T152" s="1">
        <f t="shared" ca="1" si="129"/>
        <v>203958.07678897947</v>
      </c>
      <c r="U152" s="1">
        <f t="shared" ca="1" si="130"/>
        <v>47937.755005474202</v>
      </c>
      <c r="W152" s="10">
        <f ca="1">IF(Table1[[#This Row],[Gender]]="Man",1,0)</f>
        <v>1</v>
      </c>
      <c r="X152" s="51">
        <f ca="1">IF(Table1[[#This Row],[Gender]]="Woman",1,0)</f>
        <v>0</v>
      </c>
      <c r="Y152" s="51"/>
      <c r="Z152" s="51"/>
      <c r="AA152" s="51"/>
      <c r="AB152" s="51"/>
      <c r="AC152" s="51"/>
      <c r="AD152" s="51"/>
      <c r="AE152" s="51"/>
      <c r="AF152" s="51"/>
      <c r="AG152" s="51"/>
      <c r="AH152" s="51"/>
      <c r="AI152" s="51"/>
      <c r="AJ152" s="16"/>
      <c r="AN152" s="10">
        <f t="shared" ca="1" si="92"/>
        <v>0</v>
      </c>
      <c r="AO152" s="51">
        <f t="shared" ca="1" si="93"/>
        <v>0</v>
      </c>
      <c r="AP152" s="51">
        <f t="shared" ca="1" si="94"/>
        <v>0</v>
      </c>
      <c r="AQ152" s="51">
        <f t="shared" ca="1" si="95"/>
        <v>0</v>
      </c>
      <c r="AR152" s="51">
        <f t="shared" ca="1" si="96"/>
        <v>0</v>
      </c>
      <c r="AS152" s="51">
        <f t="shared" ca="1" si="97"/>
        <v>1</v>
      </c>
      <c r="AT152" s="51"/>
      <c r="AU152" s="51"/>
      <c r="AV152" s="51"/>
      <c r="AW152" s="51"/>
      <c r="AX152" s="51"/>
      <c r="AY152" s="16"/>
      <c r="AZ152" s="51"/>
      <c r="BA152" s="20">
        <f t="shared" ca="1" si="98"/>
        <v>0</v>
      </c>
      <c r="BB152" s="21">
        <f t="shared" ca="1" si="99"/>
        <v>0</v>
      </c>
      <c r="BC152" s="21">
        <f t="shared" ca="1" si="100"/>
        <v>0</v>
      </c>
      <c r="BD152" s="21">
        <f t="shared" ca="1" si="101"/>
        <v>0</v>
      </c>
      <c r="BE152" s="21">
        <f t="shared" ca="1" si="102"/>
        <v>1</v>
      </c>
      <c r="BF152" s="21">
        <f t="shared" ca="1" si="103"/>
        <v>0</v>
      </c>
      <c r="BG152" s="21">
        <f t="shared" ca="1" si="104"/>
        <v>0</v>
      </c>
      <c r="BH152" s="21">
        <f t="shared" ca="1" si="105"/>
        <v>0</v>
      </c>
      <c r="BI152" s="21">
        <f t="shared" ca="1" si="106"/>
        <v>0</v>
      </c>
      <c r="BJ152" s="21">
        <f t="shared" ca="1" si="107"/>
        <v>0</v>
      </c>
      <c r="BK152" s="21">
        <f t="shared" ca="1" si="108"/>
        <v>0</v>
      </c>
      <c r="BL152" s="51"/>
      <c r="BM152" s="51"/>
      <c r="BN152" s="51"/>
      <c r="BO152" s="51"/>
      <c r="BP152" s="51"/>
      <c r="BQ152" s="51"/>
      <c r="BR152" s="51"/>
      <c r="BS152" s="51"/>
      <c r="BT152" s="51"/>
      <c r="BU152" s="51"/>
      <c r="BV152" s="16"/>
      <c r="BZ152" s="10">
        <f ca="1">Table1[[#This Row],[Cars Value]]/Table1[[#This Row],[Cars Owned]]</f>
        <v>5990.6618569704615</v>
      </c>
      <c r="CA152" s="16"/>
      <c r="CB152" s="51"/>
      <c r="CC152" s="10">
        <f ca="1">IF(Table1[[#This Row],[Value of Debts]]&gt;$CD$3,1,0)</f>
        <v>1</v>
      </c>
      <c r="CD152" s="51"/>
      <c r="CE152" s="16"/>
      <c r="CF152" s="51"/>
      <c r="CG152" s="39">
        <f ca="1">Table1[[#This Row],[Mortgage left]]/Table1[[#This Row],[Value of House ]]</f>
        <v>0.58723480945226947</v>
      </c>
      <c r="CH152" s="51">
        <f t="shared" ca="1" si="122"/>
        <v>1</v>
      </c>
      <c r="CI152" s="51"/>
      <c r="CJ152" s="16"/>
      <c r="CL152" s="10">
        <f ca="1">IF(Table1[[#This Row],[Area]]="New Delhi",Table1[[#This Row],[Income]],0)</f>
        <v>0</v>
      </c>
      <c r="CM152" s="51">
        <f ca="1">IF(Table1[[#This Row],[Area]]="Gurgoan",Table1[[#This Row],[Income]],0)</f>
        <v>0</v>
      </c>
      <c r="CN152" s="51">
        <f ca="1">IF(Table1[[#This Row],[Area]]="Noida",Table1[[#This Row],[Income]],0)</f>
        <v>0</v>
      </c>
      <c r="CO152" s="51">
        <f ca="1">IF(Table1[[#This Row],[Area]]="Faridabad",Table1[[#This Row],[Income]],0)</f>
        <v>0</v>
      </c>
      <c r="CP152" s="51">
        <f ca="1">IF(Table1[[#This Row],[Area]]="Pune",Table1[[#This Row],[Income]],0)</f>
        <v>38975</v>
      </c>
      <c r="CQ152" s="51">
        <f ca="1">IF(Table1[[#This Row],[Area]]="Mumbai",Table1[[#This Row],[Income]],0)</f>
        <v>0</v>
      </c>
      <c r="CR152" s="51">
        <f ca="1">IF(Table1[[#This Row],[Area]]="Hyderabad",Table1[[#This Row],[Income]],0)</f>
        <v>0</v>
      </c>
      <c r="CS152" s="51">
        <f ca="1">IF(Table1[[#This Row],[Area]]="Chennai",Table1[[#This Row],[Income]],0)</f>
        <v>0</v>
      </c>
      <c r="CT152" s="51">
        <f ca="1">IF(Table1[[#This Row],[Area]]="Goa",Table1[[#This Row],[Income]],0)</f>
        <v>0</v>
      </c>
      <c r="CU152" s="51">
        <f ca="1">IF(Table1[[#This Row],[Area]]="Kochi",Table1[[#This Row],[Income]],0)</f>
        <v>0</v>
      </c>
      <c r="CV152" s="51">
        <f ca="1">IF(Table1[[#This Row],[Area]]="Kolkata",Table1[[#This Row],[Income]],0)</f>
        <v>0</v>
      </c>
      <c r="CW152" s="51"/>
      <c r="CX152" s="51"/>
      <c r="CY152" s="51"/>
      <c r="CZ152" s="51"/>
      <c r="DA152" s="51"/>
      <c r="DB152" s="51"/>
      <c r="DC152" s="51"/>
      <c r="DD152" s="51"/>
      <c r="DE152" s="51"/>
      <c r="DF152" s="51"/>
      <c r="DG152" s="16"/>
      <c r="DI152" s="10">
        <f ca="1">IF(Table1[[#This Row],[Field of Work]]="Teaching",Table1[[#This Row],[Income]],0)</f>
        <v>0</v>
      </c>
      <c r="DJ152" s="51">
        <f ca="1">IF(Table1[[#This Row],[Field of Work]]="Health",Table1[[#This Row],[Income]],0)</f>
        <v>0</v>
      </c>
      <c r="DK152" s="51">
        <f ca="1">IF(Table1[[#This Row],[Field of Work]]="Agriculture",Table1[[#This Row],[Income]],0)</f>
        <v>0</v>
      </c>
      <c r="DL152" s="51">
        <f ca="1">IF(Table1[[#This Row],[Field of Work]]="Information Technology",Table1[[#This Row],[Income]],0)</f>
        <v>0</v>
      </c>
      <c r="DM152" s="51">
        <f ca="1">IF(Table1[[#This Row],[Field of Work]]="Construction",Table1[[#This Row],[Income]],0)</f>
        <v>0</v>
      </c>
      <c r="DN152" s="51">
        <f ca="1">IF(Table1[[#This Row],[Field of Work]]="General Work",Table1[[#This Row],[Income]],0)</f>
        <v>38975</v>
      </c>
      <c r="DO152" s="51"/>
      <c r="DP152" s="51"/>
      <c r="DQ152" s="51"/>
      <c r="DR152" s="51"/>
      <c r="DS152" s="51"/>
      <c r="DT152" s="16"/>
      <c r="DW152" s="10">
        <f ca="1">IF(Table1[[#This Row],[Value of Debts]]&gt;Table1[[#This Row],[Income]],1,0)</f>
        <v>1</v>
      </c>
      <c r="DX152" s="51"/>
      <c r="DY152" s="16"/>
      <c r="EB152" s="48">
        <f t="shared" ca="1" si="123"/>
        <v>0</v>
      </c>
      <c r="EC152" s="51"/>
      <c r="ED152" s="51"/>
      <c r="EE152" s="16"/>
    </row>
    <row r="153" spans="1:135" ht="18.75">
      <c r="A153" s="1">
        <f t="shared" ca="1" si="109"/>
        <v>2</v>
      </c>
      <c r="B153" s="1" t="str">
        <f t="shared" ca="1" si="110"/>
        <v>Woman</v>
      </c>
      <c r="C153" s="1">
        <f t="shared" ca="1" si="111"/>
        <v>38</v>
      </c>
      <c r="D153" s="1">
        <f t="shared" ca="1" si="112"/>
        <v>4</v>
      </c>
      <c r="E153" s="1" t="str">
        <f t="shared" ca="1" si="113"/>
        <v>Information Technology</v>
      </c>
      <c r="F153" s="1">
        <f t="shared" ca="1" si="114"/>
        <v>3</v>
      </c>
      <c r="G153" s="1" t="str">
        <f t="shared" ca="1" si="115"/>
        <v>University</v>
      </c>
      <c r="H153" s="1">
        <f t="shared" ca="1" si="116"/>
        <v>1</v>
      </c>
      <c r="I153" s="1">
        <f t="shared" ca="1" si="91"/>
        <v>3</v>
      </c>
      <c r="J153" s="1">
        <f t="shared" ca="1" si="117"/>
        <v>51721</v>
      </c>
      <c r="K153" s="1">
        <f t="shared" ca="1" si="118"/>
        <v>5</v>
      </c>
      <c r="L153" s="1" t="str">
        <f t="shared" ca="1" si="119"/>
        <v>Pune</v>
      </c>
      <c r="M153" s="1">
        <f t="shared" ca="1" si="124"/>
        <v>155163</v>
      </c>
      <c r="N153" s="1">
        <f t="shared" ca="1" si="120"/>
        <v>83780.796840257317</v>
      </c>
      <c r="O153" s="1">
        <f t="shared" ca="1" si="125"/>
        <v>21642.468359798095</v>
      </c>
      <c r="P153" s="1">
        <f t="shared" ca="1" si="121"/>
        <v>20089</v>
      </c>
      <c r="Q153" s="1">
        <f t="shared" ca="1" si="126"/>
        <v>35117.916547129185</v>
      </c>
      <c r="R153" s="1">
        <f t="shared" ca="1" si="127"/>
        <v>50035.685413924009</v>
      </c>
      <c r="S153" s="1">
        <f t="shared" ca="1" si="128"/>
        <v>226841.15377372212</v>
      </c>
      <c r="T153" s="1">
        <f t="shared" ca="1" si="129"/>
        <v>138987.7133873865</v>
      </c>
      <c r="U153" s="1">
        <f t="shared" ca="1" si="130"/>
        <v>87853.440386335627</v>
      </c>
      <c r="W153" s="10">
        <f ca="1">IF(Table1[[#This Row],[Gender]]="Man",1,0)</f>
        <v>0</v>
      </c>
      <c r="X153" s="51">
        <f ca="1">IF(Table1[[#This Row],[Gender]]="Woman",1,0)</f>
        <v>1</v>
      </c>
      <c r="Y153" s="51"/>
      <c r="Z153" s="51"/>
      <c r="AA153" s="51"/>
      <c r="AB153" s="51"/>
      <c r="AC153" s="51"/>
      <c r="AD153" s="51"/>
      <c r="AE153" s="51"/>
      <c r="AF153" s="51"/>
      <c r="AG153" s="51"/>
      <c r="AH153" s="51"/>
      <c r="AI153" s="51"/>
      <c r="AJ153" s="16"/>
      <c r="AN153" s="10">
        <f t="shared" ca="1" si="92"/>
        <v>0</v>
      </c>
      <c r="AO153" s="51">
        <f t="shared" ca="1" si="93"/>
        <v>0</v>
      </c>
      <c r="AP153" s="51">
        <f t="shared" ca="1" si="94"/>
        <v>0</v>
      </c>
      <c r="AQ153" s="51">
        <f t="shared" ca="1" si="95"/>
        <v>1</v>
      </c>
      <c r="AR153" s="51">
        <f t="shared" ca="1" si="96"/>
        <v>0</v>
      </c>
      <c r="AS153" s="51">
        <f t="shared" ca="1" si="97"/>
        <v>0</v>
      </c>
      <c r="AT153" s="51"/>
      <c r="AU153" s="51"/>
      <c r="AV153" s="51"/>
      <c r="AW153" s="51"/>
      <c r="AX153" s="51"/>
      <c r="AY153" s="16"/>
      <c r="AZ153" s="51"/>
      <c r="BA153" s="20">
        <f t="shared" ca="1" si="98"/>
        <v>0</v>
      </c>
      <c r="BB153" s="21">
        <f t="shared" ca="1" si="99"/>
        <v>0</v>
      </c>
      <c r="BC153" s="21">
        <f t="shared" ca="1" si="100"/>
        <v>0</v>
      </c>
      <c r="BD153" s="21">
        <f t="shared" ca="1" si="101"/>
        <v>0</v>
      </c>
      <c r="BE153" s="21">
        <f t="shared" ca="1" si="102"/>
        <v>1</v>
      </c>
      <c r="BF153" s="21">
        <f t="shared" ca="1" si="103"/>
        <v>0</v>
      </c>
      <c r="BG153" s="21">
        <f t="shared" ca="1" si="104"/>
        <v>0</v>
      </c>
      <c r="BH153" s="21">
        <f t="shared" ca="1" si="105"/>
        <v>0</v>
      </c>
      <c r="BI153" s="21">
        <f t="shared" ca="1" si="106"/>
        <v>0</v>
      </c>
      <c r="BJ153" s="21">
        <f t="shared" ca="1" si="107"/>
        <v>0</v>
      </c>
      <c r="BK153" s="21">
        <f t="shared" ca="1" si="108"/>
        <v>0</v>
      </c>
      <c r="BL153" s="51"/>
      <c r="BM153" s="51"/>
      <c r="BN153" s="51"/>
      <c r="BO153" s="51"/>
      <c r="BP153" s="51"/>
      <c r="BQ153" s="51"/>
      <c r="BR153" s="51"/>
      <c r="BS153" s="51"/>
      <c r="BT153" s="51"/>
      <c r="BU153" s="51"/>
      <c r="BV153" s="16"/>
      <c r="BZ153" s="10">
        <f ca="1">Table1[[#This Row],[Cars Value]]/Table1[[#This Row],[Cars Owned]]</f>
        <v>7214.1561199326979</v>
      </c>
      <c r="CA153" s="16"/>
      <c r="CB153" s="51"/>
      <c r="CC153" s="10">
        <f ca="1">IF(Table1[[#This Row],[Value of Debts]]&gt;$CD$3,1,0)</f>
        <v>1</v>
      </c>
      <c r="CD153" s="51"/>
      <c r="CE153" s="16"/>
      <c r="CF153" s="51"/>
      <c r="CG153" s="39">
        <f ca="1">Table1[[#This Row],[Mortgage left]]/Table1[[#This Row],[Value of House ]]</f>
        <v>0.53995344792416566</v>
      </c>
      <c r="CH153" s="51">
        <f t="shared" ca="1" si="122"/>
        <v>1</v>
      </c>
      <c r="CI153" s="51"/>
      <c r="CJ153" s="16"/>
      <c r="CL153" s="10">
        <f ca="1">IF(Table1[[#This Row],[Area]]="New Delhi",Table1[[#This Row],[Income]],0)</f>
        <v>0</v>
      </c>
      <c r="CM153" s="51">
        <f ca="1">IF(Table1[[#This Row],[Area]]="Gurgoan",Table1[[#This Row],[Income]],0)</f>
        <v>0</v>
      </c>
      <c r="CN153" s="51">
        <f ca="1">IF(Table1[[#This Row],[Area]]="Noida",Table1[[#This Row],[Income]],0)</f>
        <v>0</v>
      </c>
      <c r="CO153" s="51">
        <f ca="1">IF(Table1[[#This Row],[Area]]="Faridabad",Table1[[#This Row],[Income]],0)</f>
        <v>0</v>
      </c>
      <c r="CP153" s="51">
        <f ca="1">IF(Table1[[#This Row],[Area]]="Pune",Table1[[#This Row],[Income]],0)</f>
        <v>51721</v>
      </c>
      <c r="CQ153" s="51">
        <f ca="1">IF(Table1[[#This Row],[Area]]="Mumbai",Table1[[#This Row],[Income]],0)</f>
        <v>0</v>
      </c>
      <c r="CR153" s="51">
        <f ca="1">IF(Table1[[#This Row],[Area]]="Hyderabad",Table1[[#This Row],[Income]],0)</f>
        <v>0</v>
      </c>
      <c r="CS153" s="51">
        <f ca="1">IF(Table1[[#This Row],[Area]]="Chennai",Table1[[#This Row],[Income]],0)</f>
        <v>0</v>
      </c>
      <c r="CT153" s="51">
        <f ca="1">IF(Table1[[#This Row],[Area]]="Goa",Table1[[#This Row],[Income]],0)</f>
        <v>0</v>
      </c>
      <c r="CU153" s="51">
        <f ca="1">IF(Table1[[#This Row],[Area]]="Kochi",Table1[[#This Row],[Income]],0)</f>
        <v>0</v>
      </c>
      <c r="CV153" s="51">
        <f ca="1">IF(Table1[[#This Row],[Area]]="Kolkata",Table1[[#This Row],[Income]],0)</f>
        <v>0</v>
      </c>
      <c r="CW153" s="51"/>
      <c r="CX153" s="51"/>
      <c r="CY153" s="51"/>
      <c r="CZ153" s="51"/>
      <c r="DA153" s="51"/>
      <c r="DB153" s="51"/>
      <c r="DC153" s="51"/>
      <c r="DD153" s="51"/>
      <c r="DE153" s="51"/>
      <c r="DF153" s="51"/>
      <c r="DG153" s="16"/>
      <c r="DI153" s="10">
        <f ca="1">IF(Table1[[#This Row],[Field of Work]]="Teaching",Table1[[#This Row],[Income]],0)</f>
        <v>0</v>
      </c>
      <c r="DJ153" s="51">
        <f ca="1">IF(Table1[[#This Row],[Field of Work]]="Health",Table1[[#This Row],[Income]],0)</f>
        <v>0</v>
      </c>
      <c r="DK153" s="51">
        <f ca="1">IF(Table1[[#This Row],[Field of Work]]="Agriculture",Table1[[#This Row],[Income]],0)</f>
        <v>0</v>
      </c>
      <c r="DL153" s="51">
        <f ca="1">IF(Table1[[#This Row],[Field of Work]]="Information Technology",Table1[[#This Row],[Income]],0)</f>
        <v>51721</v>
      </c>
      <c r="DM153" s="51">
        <f ca="1">IF(Table1[[#This Row],[Field of Work]]="Construction",Table1[[#This Row],[Income]],0)</f>
        <v>0</v>
      </c>
      <c r="DN153" s="51">
        <f ca="1">IF(Table1[[#This Row],[Field of Work]]="General Work",Table1[[#This Row],[Income]],0)</f>
        <v>0</v>
      </c>
      <c r="DO153" s="51"/>
      <c r="DP153" s="51"/>
      <c r="DQ153" s="51"/>
      <c r="DR153" s="51"/>
      <c r="DS153" s="51"/>
      <c r="DT153" s="16"/>
      <c r="DW153" s="10">
        <f ca="1">IF(Table1[[#This Row],[Value of Debts]]&gt;Table1[[#This Row],[Income]],1,0)</f>
        <v>1</v>
      </c>
      <c r="DX153" s="51"/>
      <c r="DY153" s="16"/>
      <c r="EB153" s="48">
        <f t="shared" ca="1" si="123"/>
        <v>0</v>
      </c>
      <c r="EC153" s="51"/>
      <c r="ED153" s="51"/>
      <c r="EE153" s="16"/>
    </row>
    <row r="154" spans="1:135" ht="18.75">
      <c r="A154" s="1">
        <f t="shared" ca="1" si="109"/>
        <v>1</v>
      </c>
      <c r="B154" s="1" t="str">
        <f t="shared" ca="1" si="110"/>
        <v>Man</v>
      </c>
      <c r="C154" s="1">
        <f t="shared" ca="1" si="111"/>
        <v>35</v>
      </c>
      <c r="D154" s="1">
        <f t="shared" ca="1" si="112"/>
        <v>5</v>
      </c>
      <c r="E154" s="1" t="str">
        <f t="shared" ca="1" si="113"/>
        <v>General Work</v>
      </c>
      <c r="F154" s="1">
        <f t="shared" ca="1" si="114"/>
        <v>3</v>
      </c>
      <c r="G154" s="1" t="str">
        <f t="shared" ca="1" si="115"/>
        <v>University</v>
      </c>
      <c r="H154" s="1">
        <f t="shared" ca="1" si="116"/>
        <v>3</v>
      </c>
      <c r="I154" s="1">
        <f t="shared" ca="1" si="91"/>
        <v>3</v>
      </c>
      <c r="J154" s="1">
        <f t="shared" ca="1" si="117"/>
        <v>27719</v>
      </c>
      <c r="K154" s="1">
        <f t="shared" ca="1" si="118"/>
        <v>3</v>
      </c>
      <c r="L154" s="1" t="str">
        <f t="shared" ca="1" si="119"/>
        <v>Faridabad</v>
      </c>
      <c r="M154" s="1">
        <f t="shared" ca="1" si="124"/>
        <v>83157</v>
      </c>
      <c r="N154" s="1">
        <f t="shared" ca="1" si="120"/>
        <v>68528.601455515178</v>
      </c>
      <c r="O154" s="1">
        <f t="shared" ca="1" si="125"/>
        <v>79245.795643968784</v>
      </c>
      <c r="P154" s="1">
        <f t="shared" ca="1" si="121"/>
        <v>32811</v>
      </c>
      <c r="Q154" s="1">
        <f t="shared" ca="1" si="126"/>
        <v>39969.337423046112</v>
      </c>
      <c r="R154" s="1">
        <f t="shared" ca="1" si="127"/>
        <v>6490.6936159296474</v>
      </c>
      <c r="S154" s="1">
        <f t="shared" ca="1" si="128"/>
        <v>168893.48925989846</v>
      </c>
      <c r="T154" s="1">
        <f t="shared" ca="1" si="129"/>
        <v>141308.93887856128</v>
      </c>
      <c r="U154" s="1">
        <f t="shared" ca="1" si="130"/>
        <v>27584.550381337176</v>
      </c>
      <c r="W154" s="10">
        <f ca="1">IF(Table1[[#This Row],[Gender]]="Man",1,0)</f>
        <v>1</v>
      </c>
      <c r="X154" s="51">
        <f ca="1">IF(Table1[[#This Row],[Gender]]="Woman",1,0)</f>
        <v>0</v>
      </c>
      <c r="Y154" s="51"/>
      <c r="Z154" s="51"/>
      <c r="AA154" s="51"/>
      <c r="AB154" s="51"/>
      <c r="AC154" s="51"/>
      <c r="AD154" s="51"/>
      <c r="AE154" s="51"/>
      <c r="AF154" s="51"/>
      <c r="AG154" s="51"/>
      <c r="AH154" s="51"/>
      <c r="AI154" s="51"/>
      <c r="AJ154" s="16"/>
      <c r="AN154" s="10">
        <f t="shared" ca="1" si="92"/>
        <v>0</v>
      </c>
      <c r="AO154" s="51">
        <f t="shared" ca="1" si="93"/>
        <v>0</v>
      </c>
      <c r="AP154" s="51">
        <f t="shared" ca="1" si="94"/>
        <v>0</v>
      </c>
      <c r="AQ154" s="51">
        <f t="shared" ca="1" si="95"/>
        <v>0</v>
      </c>
      <c r="AR154" s="51">
        <f t="shared" ca="1" si="96"/>
        <v>0</v>
      </c>
      <c r="AS154" s="51">
        <f t="shared" ca="1" si="97"/>
        <v>1</v>
      </c>
      <c r="AT154" s="51"/>
      <c r="AU154" s="51"/>
      <c r="AV154" s="51"/>
      <c r="AW154" s="51"/>
      <c r="AX154" s="51"/>
      <c r="AY154" s="16"/>
      <c r="AZ154" s="51"/>
      <c r="BA154" s="20">
        <f t="shared" ca="1" si="98"/>
        <v>0</v>
      </c>
      <c r="BB154" s="21">
        <f t="shared" ca="1" si="99"/>
        <v>0</v>
      </c>
      <c r="BC154" s="21">
        <f t="shared" ca="1" si="100"/>
        <v>0</v>
      </c>
      <c r="BD154" s="21">
        <f t="shared" ca="1" si="101"/>
        <v>1</v>
      </c>
      <c r="BE154" s="21">
        <f t="shared" ca="1" si="102"/>
        <v>0</v>
      </c>
      <c r="BF154" s="21">
        <f t="shared" ca="1" si="103"/>
        <v>0</v>
      </c>
      <c r="BG154" s="21">
        <f t="shared" ca="1" si="104"/>
        <v>0</v>
      </c>
      <c r="BH154" s="21">
        <f t="shared" ca="1" si="105"/>
        <v>0</v>
      </c>
      <c r="BI154" s="21">
        <f t="shared" ca="1" si="106"/>
        <v>0</v>
      </c>
      <c r="BJ154" s="21">
        <f t="shared" ca="1" si="107"/>
        <v>0</v>
      </c>
      <c r="BK154" s="21">
        <f t="shared" ca="1" si="108"/>
        <v>0</v>
      </c>
      <c r="BL154" s="51"/>
      <c r="BM154" s="51"/>
      <c r="BN154" s="51"/>
      <c r="BO154" s="51"/>
      <c r="BP154" s="51"/>
      <c r="BQ154" s="51"/>
      <c r="BR154" s="51"/>
      <c r="BS154" s="51"/>
      <c r="BT154" s="51"/>
      <c r="BU154" s="51"/>
      <c r="BV154" s="16"/>
      <c r="BZ154" s="10">
        <f ca="1">Table1[[#This Row],[Cars Value]]/Table1[[#This Row],[Cars Owned]]</f>
        <v>26415.265214656261</v>
      </c>
      <c r="CA154" s="16"/>
      <c r="CB154" s="51"/>
      <c r="CC154" s="10">
        <f ca="1">IF(Table1[[#This Row],[Value of Debts]]&gt;$CD$3,1,0)</f>
        <v>1</v>
      </c>
      <c r="CD154" s="51"/>
      <c r="CE154" s="16"/>
      <c r="CF154" s="51"/>
      <c r="CG154" s="39">
        <f ca="1">Table1[[#This Row],[Mortgage left]]/Table1[[#This Row],[Value of House ]]</f>
        <v>0.82408698552755844</v>
      </c>
      <c r="CH154" s="51">
        <f t="shared" ca="1" si="122"/>
        <v>1</v>
      </c>
      <c r="CI154" s="51"/>
      <c r="CJ154" s="16"/>
      <c r="CL154" s="10">
        <f ca="1">IF(Table1[[#This Row],[Area]]="New Delhi",Table1[[#This Row],[Income]],0)</f>
        <v>0</v>
      </c>
      <c r="CM154" s="51">
        <f ca="1">IF(Table1[[#This Row],[Area]]="Gurgoan",Table1[[#This Row],[Income]],0)</f>
        <v>0</v>
      </c>
      <c r="CN154" s="51">
        <f ca="1">IF(Table1[[#This Row],[Area]]="Noida",Table1[[#This Row],[Income]],0)</f>
        <v>0</v>
      </c>
      <c r="CO154" s="51">
        <f ca="1">IF(Table1[[#This Row],[Area]]="Faridabad",Table1[[#This Row],[Income]],0)</f>
        <v>27719</v>
      </c>
      <c r="CP154" s="51">
        <f ca="1">IF(Table1[[#This Row],[Area]]="Pune",Table1[[#This Row],[Income]],0)</f>
        <v>0</v>
      </c>
      <c r="CQ154" s="51">
        <f ca="1">IF(Table1[[#This Row],[Area]]="Mumbai",Table1[[#This Row],[Income]],0)</f>
        <v>0</v>
      </c>
      <c r="CR154" s="51">
        <f ca="1">IF(Table1[[#This Row],[Area]]="Hyderabad",Table1[[#This Row],[Income]],0)</f>
        <v>0</v>
      </c>
      <c r="CS154" s="51">
        <f ca="1">IF(Table1[[#This Row],[Area]]="Chennai",Table1[[#This Row],[Income]],0)</f>
        <v>0</v>
      </c>
      <c r="CT154" s="51">
        <f ca="1">IF(Table1[[#This Row],[Area]]="Goa",Table1[[#This Row],[Income]],0)</f>
        <v>0</v>
      </c>
      <c r="CU154" s="51">
        <f ca="1">IF(Table1[[#This Row],[Area]]="Kochi",Table1[[#This Row],[Income]],0)</f>
        <v>0</v>
      </c>
      <c r="CV154" s="51">
        <f ca="1">IF(Table1[[#This Row],[Area]]="Kolkata",Table1[[#This Row],[Income]],0)</f>
        <v>0</v>
      </c>
      <c r="CW154" s="51"/>
      <c r="CX154" s="51"/>
      <c r="CY154" s="51"/>
      <c r="CZ154" s="51"/>
      <c r="DA154" s="51"/>
      <c r="DB154" s="51"/>
      <c r="DC154" s="51"/>
      <c r="DD154" s="51"/>
      <c r="DE154" s="51"/>
      <c r="DF154" s="51"/>
      <c r="DG154" s="16"/>
      <c r="DI154" s="10">
        <f ca="1">IF(Table1[[#This Row],[Field of Work]]="Teaching",Table1[[#This Row],[Income]],0)</f>
        <v>0</v>
      </c>
      <c r="DJ154" s="51">
        <f ca="1">IF(Table1[[#This Row],[Field of Work]]="Health",Table1[[#This Row],[Income]],0)</f>
        <v>0</v>
      </c>
      <c r="DK154" s="51">
        <f ca="1">IF(Table1[[#This Row],[Field of Work]]="Agriculture",Table1[[#This Row],[Income]],0)</f>
        <v>0</v>
      </c>
      <c r="DL154" s="51">
        <f ca="1">IF(Table1[[#This Row],[Field of Work]]="Information Technology",Table1[[#This Row],[Income]],0)</f>
        <v>0</v>
      </c>
      <c r="DM154" s="51">
        <f ca="1">IF(Table1[[#This Row],[Field of Work]]="Construction",Table1[[#This Row],[Income]],0)</f>
        <v>0</v>
      </c>
      <c r="DN154" s="51">
        <f ca="1">IF(Table1[[#This Row],[Field of Work]]="General Work",Table1[[#This Row],[Income]],0)</f>
        <v>27719</v>
      </c>
      <c r="DO154" s="51"/>
      <c r="DP154" s="51"/>
      <c r="DQ154" s="51"/>
      <c r="DR154" s="51"/>
      <c r="DS154" s="51"/>
      <c r="DT154" s="16"/>
      <c r="DW154" s="10">
        <f ca="1">IF(Table1[[#This Row],[Value of Debts]]&gt;Table1[[#This Row],[Income]],1,0)</f>
        <v>1</v>
      </c>
      <c r="DX154" s="51"/>
      <c r="DY154" s="16"/>
      <c r="EB154" s="48">
        <f t="shared" ca="1" si="123"/>
        <v>0</v>
      </c>
      <c r="EC154" s="51"/>
      <c r="ED154" s="51"/>
      <c r="EE154" s="16"/>
    </row>
    <row r="155" spans="1:135" ht="18.75">
      <c r="A155" s="1">
        <f t="shared" ca="1" si="109"/>
        <v>1</v>
      </c>
      <c r="B155" s="1" t="str">
        <f t="shared" ca="1" si="110"/>
        <v>Man</v>
      </c>
      <c r="C155" s="1">
        <f t="shared" ca="1" si="111"/>
        <v>33</v>
      </c>
      <c r="D155" s="1">
        <f t="shared" ca="1" si="112"/>
        <v>2</v>
      </c>
      <c r="E155" s="1" t="str">
        <f t="shared" ca="1" si="113"/>
        <v>Construction</v>
      </c>
      <c r="F155" s="1">
        <f t="shared" ca="1" si="114"/>
        <v>3</v>
      </c>
      <c r="G155" s="1" t="str">
        <f t="shared" ca="1" si="115"/>
        <v>University</v>
      </c>
      <c r="H155" s="1">
        <f t="shared" ca="1" si="116"/>
        <v>4</v>
      </c>
      <c r="I155" s="1">
        <f t="shared" ca="1" si="91"/>
        <v>2</v>
      </c>
      <c r="J155" s="1">
        <f t="shared" ca="1" si="117"/>
        <v>62082</v>
      </c>
      <c r="K155" s="1">
        <f t="shared" ca="1" si="118"/>
        <v>7</v>
      </c>
      <c r="L155" s="1" t="str">
        <f t="shared" ca="1" si="119"/>
        <v>Hyderabad</v>
      </c>
      <c r="M155" s="1">
        <f t="shared" ca="1" si="124"/>
        <v>372492</v>
      </c>
      <c r="N155" s="1">
        <f t="shared" ca="1" si="120"/>
        <v>277608.47944547626</v>
      </c>
      <c r="O155" s="1">
        <f t="shared" ca="1" si="125"/>
        <v>37287.589271105797</v>
      </c>
      <c r="P155" s="1">
        <f t="shared" ca="1" si="121"/>
        <v>19312</v>
      </c>
      <c r="Q155" s="1">
        <f t="shared" ca="1" si="126"/>
        <v>96612.403931728652</v>
      </c>
      <c r="R155" s="1">
        <f t="shared" ca="1" si="127"/>
        <v>44284.694224329636</v>
      </c>
      <c r="S155" s="1">
        <f t="shared" ca="1" si="128"/>
        <v>454064.28349543549</v>
      </c>
      <c r="T155" s="1">
        <f t="shared" ca="1" si="129"/>
        <v>393532.88337720488</v>
      </c>
      <c r="U155" s="1">
        <f t="shared" ca="1" si="130"/>
        <v>60531.400118230609</v>
      </c>
      <c r="W155" s="10">
        <f ca="1">IF(Table1[[#This Row],[Gender]]="Man",1,0)</f>
        <v>1</v>
      </c>
      <c r="X155" s="51">
        <f ca="1">IF(Table1[[#This Row],[Gender]]="Woman",1,0)</f>
        <v>0</v>
      </c>
      <c r="Y155" s="51"/>
      <c r="Z155" s="51"/>
      <c r="AA155" s="51"/>
      <c r="AB155" s="51"/>
      <c r="AC155" s="51"/>
      <c r="AD155" s="51"/>
      <c r="AE155" s="51"/>
      <c r="AF155" s="51"/>
      <c r="AG155" s="51"/>
      <c r="AH155" s="51"/>
      <c r="AI155" s="51"/>
      <c r="AJ155" s="16"/>
      <c r="AN155" s="10">
        <f t="shared" ca="1" si="92"/>
        <v>0</v>
      </c>
      <c r="AO155" s="51">
        <f t="shared" ca="1" si="93"/>
        <v>0</v>
      </c>
      <c r="AP155" s="51">
        <f t="shared" ca="1" si="94"/>
        <v>0</v>
      </c>
      <c r="AQ155" s="51">
        <f t="shared" ca="1" si="95"/>
        <v>0</v>
      </c>
      <c r="AR155" s="51">
        <f t="shared" ca="1" si="96"/>
        <v>1</v>
      </c>
      <c r="AS155" s="51">
        <f t="shared" ca="1" si="97"/>
        <v>0</v>
      </c>
      <c r="AT155" s="51"/>
      <c r="AU155" s="51"/>
      <c r="AV155" s="51"/>
      <c r="AW155" s="51"/>
      <c r="AX155" s="51"/>
      <c r="AY155" s="16"/>
      <c r="AZ155" s="51"/>
      <c r="BA155" s="20">
        <f t="shared" ca="1" si="98"/>
        <v>0</v>
      </c>
      <c r="BB155" s="21">
        <f t="shared" ca="1" si="99"/>
        <v>0</v>
      </c>
      <c r="BC155" s="21">
        <f t="shared" ca="1" si="100"/>
        <v>0</v>
      </c>
      <c r="BD155" s="21">
        <f t="shared" ca="1" si="101"/>
        <v>0</v>
      </c>
      <c r="BE155" s="21">
        <f t="shared" ca="1" si="102"/>
        <v>0</v>
      </c>
      <c r="BF155" s="21">
        <f t="shared" ca="1" si="103"/>
        <v>0</v>
      </c>
      <c r="BG155" s="21">
        <f t="shared" ca="1" si="104"/>
        <v>1</v>
      </c>
      <c r="BH155" s="21">
        <f t="shared" ca="1" si="105"/>
        <v>0</v>
      </c>
      <c r="BI155" s="21">
        <f t="shared" ca="1" si="106"/>
        <v>0</v>
      </c>
      <c r="BJ155" s="21">
        <f t="shared" ca="1" si="107"/>
        <v>0</v>
      </c>
      <c r="BK155" s="21">
        <f t="shared" ca="1" si="108"/>
        <v>0</v>
      </c>
      <c r="BL155" s="51"/>
      <c r="BM155" s="51"/>
      <c r="BN155" s="51"/>
      <c r="BO155" s="51"/>
      <c r="BP155" s="51"/>
      <c r="BQ155" s="51"/>
      <c r="BR155" s="51"/>
      <c r="BS155" s="51"/>
      <c r="BT155" s="51"/>
      <c r="BU155" s="51"/>
      <c r="BV155" s="16"/>
      <c r="BZ155" s="10">
        <f ca="1">Table1[[#This Row],[Cars Value]]/Table1[[#This Row],[Cars Owned]]</f>
        <v>18643.794635552898</v>
      </c>
      <c r="CA155" s="16"/>
      <c r="CB155" s="51"/>
      <c r="CC155" s="10">
        <f ca="1">IF(Table1[[#This Row],[Value of Debts]]&gt;$CD$3,1,0)</f>
        <v>1</v>
      </c>
      <c r="CD155" s="51"/>
      <c r="CE155" s="16"/>
      <c r="CF155" s="51"/>
      <c r="CG155" s="39">
        <f ca="1">Table1[[#This Row],[Mortgage left]]/Table1[[#This Row],[Value of House ]]</f>
        <v>0.74527366881832702</v>
      </c>
      <c r="CH155" s="51">
        <f t="shared" ca="1" si="122"/>
        <v>1</v>
      </c>
      <c r="CI155" s="51"/>
      <c r="CJ155" s="16"/>
      <c r="CL155" s="10">
        <f ca="1">IF(Table1[[#This Row],[Area]]="New Delhi",Table1[[#This Row],[Income]],0)</f>
        <v>0</v>
      </c>
      <c r="CM155" s="51">
        <f ca="1">IF(Table1[[#This Row],[Area]]="Gurgoan",Table1[[#This Row],[Income]],0)</f>
        <v>0</v>
      </c>
      <c r="CN155" s="51">
        <f ca="1">IF(Table1[[#This Row],[Area]]="Noida",Table1[[#This Row],[Income]],0)</f>
        <v>0</v>
      </c>
      <c r="CO155" s="51">
        <f ca="1">IF(Table1[[#This Row],[Area]]="Faridabad",Table1[[#This Row],[Income]],0)</f>
        <v>0</v>
      </c>
      <c r="CP155" s="51">
        <f ca="1">IF(Table1[[#This Row],[Area]]="Pune",Table1[[#This Row],[Income]],0)</f>
        <v>0</v>
      </c>
      <c r="CQ155" s="51">
        <f ca="1">IF(Table1[[#This Row],[Area]]="Mumbai",Table1[[#This Row],[Income]],0)</f>
        <v>0</v>
      </c>
      <c r="CR155" s="51">
        <f ca="1">IF(Table1[[#This Row],[Area]]="Hyderabad",Table1[[#This Row],[Income]],0)</f>
        <v>62082</v>
      </c>
      <c r="CS155" s="51">
        <f ca="1">IF(Table1[[#This Row],[Area]]="Chennai",Table1[[#This Row],[Income]],0)</f>
        <v>0</v>
      </c>
      <c r="CT155" s="51">
        <f ca="1">IF(Table1[[#This Row],[Area]]="Goa",Table1[[#This Row],[Income]],0)</f>
        <v>0</v>
      </c>
      <c r="CU155" s="51">
        <f ca="1">IF(Table1[[#This Row],[Area]]="Kochi",Table1[[#This Row],[Income]],0)</f>
        <v>0</v>
      </c>
      <c r="CV155" s="51">
        <f ca="1">IF(Table1[[#This Row],[Area]]="Kolkata",Table1[[#This Row],[Income]],0)</f>
        <v>0</v>
      </c>
      <c r="CW155" s="51"/>
      <c r="CX155" s="51"/>
      <c r="CY155" s="51"/>
      <c r="CZ155" s="51"/>
      <c r="DA155" s="51"/>
      <c r="DB155" s="51"/>
      <c r="DC155" s="51"/>
      <c r="DD155" s="51"/>
      <c r="DE155" s="51"/>
      <c r="DF155" s="51"/>
      <c r="DG155" s="16"/>
      <c r="DI155" s="10">
        <f ca="1">IF(Table1[[#This Row],[Field of Work]]="Teaching",Table1[[#This Row],[Income]],0)</f>
        <v>0</v>
      </c>
      <c r="DJ155" s="51">
        <f ca="1">IF(Table1[[#This Row],[Field of Work]]="Health",Table1[[#This Row],[Income]],0)</f>
        <v>0</v>
      </c>
      <c r="DK155" s="51">
        <f ca="1">IF(Table1[[#This Row],[Field of Work]]="Agriculture",Table1[[#This Row],[Income]],0)</f>
        <v>0</v>
      </c>
      <c r="DL155" s="51">
        <f ca="1">IF(Table1[[#This Row],[Field of Work]]="Information Technology",Table1[[#This Row],[Income]],0)</f>
        <v>0</v>
      </c>
      <c r="DM155" s="51">
        <f ca="1">IF(Table1[[#This Row],[Field of Work]]="Construction",Table1[[#This Row],[Income]],0)</f>
        <v>62082</v>
      </c>
      <c r="DN155" s="51">
        <f ca="1">IF(Table1[[#This Row],[Field of Work]]="General Work",Table1[[#This Row],[Income]],0)</f>
        <v>0</v>
      </c>
      <c r="DO155" s="51"/>
      <c r="DP155" s="51"/>
      <c r="DQ155" s="51"/>
      <c r="DR155" s="51"/>
      <c r="DS155" s="51"/>
      <c r="DT155" s="16"/>
      <c r="DW155" s="10">
        <f ca="1">IF(Table1[[#This Row],[Value of Debts]]&gt;Table1[[#This Row],[Income]],1,0)</f>
        <v>1</v>
      </c>
      <c r="DX155" s="51"/>
      <c r="DY155" s="16"/>
      <c r="EB155" s="48">
        <f t="shared" ca="1" si="123"/>
        <v>0</v>
      </c>
      <c r="EC155" s="51"/>
      <c r="ED155" s="51"/>
      <c r="EE155" s="16"/>
    </row>
    <row r="156" spans="1:135" ht="18.75">
      <c r="A156" s="1">
        <f t="shared" ca="1" si="109"/>
        <v>1</v>
      </c>
      <c r="B156" s="1" t="str">
        <f t="shared" ca="1" si="110"/>
        <v>Man</v>
      </c>
      <c r="C156" s="1">
        <f t="shared" ca="1" si="111"/>
        <v>30</v>
      </c>
      <c r="D156" s="1">
        <f t="shared" ca="1" si="112"/>
        <v>3</v>
      </c>
      <c r="E156" s="1" t="str">
        <f t="shared" ca="1" si="113"/>
        <v>Teaching</v>
      </c>
      <c r="F156" s="1">
        <f t="shared" ca="1" si="114"/>
        <v>3</v>
      </c>
      <c r="G156" s="1" t="str">
        <f t="shared" ca="1" si="115"/>
        <v>University</v>
      </c>
      <c r="H156" s="1">
        <f t="shared" ca="1" si="116"/>
        <v>4</v>
      </c>
      <c r="I156" s="1">
        <f t="shared" ca="1" si="91"/>
        <v>2</v>
      </c>
      <c r="J156" s="1">
        <f t="shared" ca="1" si="117"/>
        <v>88993</v>
      </c>
      <c r="K156" s="1">
        <f t="shared" ca="1" si="118"/>
        <v>9</v>
      </c>
      <c r="L156" s="1" t="str">
        <f t="shared" ca="1" si="119"/>
        <v>Kochi</v>
      </c>
      <c r="M156" s="1">
        <f t="shared" ca="1" si="124"/>
        <v>266979</v>
      </c>
      <c r="N156" s="1">
        <f t="shared" ca="1" si="120"/>
        <v>12.270406013916739</v>
      </c>
      <c r="O156" s="1">
        <f t="shared" ca="1" si="125"/>
        <v>113903.26986038516</v>
      </c>
      <c r="P156" s="1">
        <f t="shared" ca="1" si="121"/>
        <v>970</v>
      </c>
      <c r="Q156" s="1">
        <f t="shared" ca="1" si="126"/>
        <v>56474.136349054395</v>
      </c>
      <c r="R156" s="1">
        <f t="shared" ca="1" si="127"/>
        <v>97999.01899373054</v>
      </c>
      <c r="S156" s="1">
        <f t="shared" ca="1" si="128"/>
        <v>478881.2888541157</v>
      </c>
      <c r="T156" s="1">
        <f t="shared" ca="1" si="129"/>
        <v>57456.40675506831</v>
      </c>
      <c r="U156" s="1">
        <f t="shared" ca="1" si="130"/>
        <v>421424.88209904742</v>
      </c>
      <c r="W156" s="10">
        <f ca="1">IF(Table1[[#This Row],[Gender]]="Man",1,0)</f>
        <v>1</v>
      </c>
      <c r="X156" s="51">
        <f ca="1">IF(Table1[[#This Row],[Gender]]="Woman",1,0)</f>
        <v>0</v>
      </c>
      <c r="Y156" s="51"/>
      <c r="Z156" s="51"/>
      <c r="AA156" s="51"/>
      <c r="AB156" s="51"/>
      <c r="AC156" s="51"/>
      <c r="AD156" s="51"/>
      <c r="AE156" s="51"/>
      <c r="AF156" s="51"/>
      <c r="AG156" s="51"/>
      <c r="AH156" s="51"/>
      <c r="AI156" s="51"/>
      <c r="AJ156" s="16"/>
      <c r="AN156" s="10">
        <f t="shared" ca="1" si="92"/>
        <v>1</v>
      </c>
      <c r="AO156" s="51">
        <f t="shared" ca="1" si="93"/>
        <v>0</v>
      </c>
      <c r="AP156" s="51">
        <f t="shared" ca="1" si="94"/>
        <v>0</v>
      </c>
      <c r="AQ156" s="51">
        <f t="shared" ca="1" si="95"/>
        <v>0</v>
      </c>
      <c r="AR156" s="51">
        <f t="shared" ca="1" si="96"/>
        <v>0</v>
      </c>
      <c r="AS156" s="51">
        <f t="shared" ca="1" si="97"/>
        <v>0</v>
      </c>
      <c r="AT156" s="51"/>
      <c r="AU156" s="51"/>
      <c r="AV156" s="51"/>
      <c r="AW156" s="51"/>
      <c r="AX156" s="51"/>
      <c r="AY156" s="16"/>
      <c r="AZ156" s="51"/>
      <c r="BA156" s="20">
        <f t="shared" ca="1" si="98"/>
        <v>0</v>
      </c>
      <c r="BB156" s="21">
        <f t="shared" ca="1" si="99"/>
        <v>0</v>
      </c>
      <c r="BC156" s="21">
        <f t="shared" ca="1" si="100"/>
        <v>0</v>
      </c>
      <c r="BD156" s="21">
        <f t="shared" ca="1" si="101"/>
        <v>0</v>
      </c>
      <c r="BE156" s="21">
        <f t="shared" ca="1" si="102"/>
        <v>0</v>
      </c>
      <c r="BF156" s="21">
        <f t="shared" ca="1" si="103"/>
        <v>0</v>
      </c>
      <c r="BG156" s="21">
        <f t="shared" ca="1" si="104"/>
        <v>0</v>
      </c>
      <c r="BH156" s="21">
        <f t="shared" ca="1" si="105"/>
        <v>0</v>
      </c>
      <c r="BI156" s="21">
        <f t="shared" ca="1" si="106"/>
        <v>0</v>
      </c>
      <c r="BJ156" s="21">
        <f t="shared" ca="1" si="107"/>
        <v>1</v>
      </c>
      <c r="BK156" s="21">
        <f t="shared" ca="1" si="108"/>
        <v>0</v>
      </c>
      <c r="BL156" s="51"/>
      <c r="BM156" s="51"/>
      <c r="BN156" s="51"/>
      <c r="BO156" s="51"/>
      <c r="BP156" s="51"/>
      <c r="BQ156" s="51"/>
      <c r="BR156" s="51"/>
      <c r="BS156" s="51"/>
      <c r="BT156" s="51"/>
      <c r="BU156" s="51"/>
      <c r="BV156" s="16"/>
      <c r="BZ156" s="10">
        <f ca="1">Table1[[#This Row],[Cars Value]]/Table1[[#This Row],[Cars Owned]]</f>
        <v>56951.63493019258</v>
      </c>
      <c r="CA156" s="16"/>
      <c r="CB156" s="51"/>
      <c r="CC156" s="10">
        <f ca="1">IF(Table1[[#This Row],[Value of Debts]]&gt;$CD$3,1,0)</f>
        <v>1</v>
      </c>
      <c r="CD156" s="51"/>
      <c r="CE156" s="16"/>
      <c r="CF156" s="51"/>
      <c r="CG156" s="39">
        <f ca="1">Table1[[#This Row],[Mortgage left]]/Table1[[#This Row],[Value of House ]]</f>
        <v>4.596019167768528E-5</v>
      </c>
      <c r="CH156" s="51">
        <f t="shared" ca="1" si="122"/>
        <v>0</v>
      </c>
      <c r="CI156" s="51"/>
      <c r="CJ156" s="16"/>
      <c r="CL156" s="10">
        <f ca="1">IF(Table1[[#This Row],[Area]]="New Delhi",Table1[[#This Row],[Income]],0)</f>
        <v>0</v>
      </c>
      <c r="CM156" s="51">
        <f ca="1">IF(Table1[[#This Row],[Area]]="Gurgoan",Table1[[#This Row],[Income]],0)</f>
        <v>0</v>
      </c>
      <c r="CN156" s="51">
        <f ca="1">IF(Table1[[#This Row],[Area]]="Noida",Table1[[#This Row],[Income]],0)</f>
        <v>0</v>
      </c>
      <c r="CO156" s="51">
        <f ca="1">IF(Table1[[#This Row],[Area]]="Faridabad",Table1[[#This Row],[Income]],0)</f>
        <v>0</v>
      </c>
      <c r="CP156" s="51">
        <f ca="1">IF(Table1[[#This Row],[Area]]="Pune",Table1[[#This Row],[Income]],0)</f>
        <v>0</v>
      </c>
      <c r="CQ156" s="51">
        <f ca="1">IF(Table1[[#This Row],[Area]]="Mumbai",Table1[[#This Row],[Income]],0)</f>
        <v>0</v>
      </c>
      <c r="CR156" s="51">
        <f ca="1">IF(Table1[[#This Row],[Area]]="Hyderabad",Table1[[#This Row],[Income]],0)</f>
        <v>0</v>
      </c>
      <c r="CS156" s="51">
        <f ca="1">IF(Table1[[#This Row],[Area]]="Chennai",Table1[[#This Row],[Income]],0)</f>
        <v>0</v>
      </c>
      <c r="CT156" s="51">
        <f ca="1">IF(Table1[[#This Row],[Area]]="Goa",Table1[[#This Row],[Income]],0)</f>
        <v>0</v>
      </c>
      <c r="CU156" s="51">
        <f ca="1">IF(Table1[[#This Row],[Area]]="Kochi",Table1[[#This Row],[Income]],0)</f>
        <v>88993</v>
      </c>
      <c r="CV156" s="51">
        <f ca="1">IF(Table1[[#This Row],[Area]]="Kolkata",Table1[[#This Row],[Income]],0)</f>
        <v>0</v>
      </c>
      <c r="CW156" s="51"/>
      <c r="CX156" s="51"/>
      <c r="CY156" s="51"/>
      <c r="CZ156" s="51"/>
      <c r="DA156" s="51"/>
      <c r="DB156" s="51"/>
      <c r="DC156" s="51"/>
      <c r="DD156" s="51"/>
      <c r="DE156" s="51"/>
      <c r="DF156" s="51"/>
      <c r="DG156" s="16"/>
      <c r="DI156" s="10">
        <f ca="1">IF(Table1[[#This Row],[Field of Work]]="Teaching",Table1[[#This Row],[Income]],0)</f>
        <v>88993</v>
      </c>
      <c r="DJ156" s="51">
        <f ca="1">IF(Table1[[#This Row],[Field of Work]]="Health",Table1[[#This Row],[Income]],0)</f>
        <v>0</v>
      </c>
      <c r="DK156" s="51">
        <f ca="1">IF(Table1[[#This Row],[Field of Work]]="Agriculture",Table1[[#This Row],[Income]],0)</f>
        <v>0</v>
      </c>
      <c r="DL156" s="51">
        <f ca="1">IF(Table1[[#This Row],[Field of Work]]="Information Technology",Table1[[#This Row],[Income]],0)</f>
        <v>0</v>
      </c>
      <c r="DM156" s="51">
        <f ca="1">IF(Table1[[#This Row],[Field of Work]]="Construction",Table1[[#This Row],[Income]],0)</f>
        <v>0</v>
      </c>
      <c r="DN156" s="51">
        <f ca="1">IF(Table1[[#This Row],[Field of Work]]="General Work",Table1[[#This Row],[Income]],0)</f>
        <v>0</v>
      </c>
      <c r="DO156" s="51"/>
      <c r="DP156" s="51"/>
      <c r="DQ156" s="51"/>
      <c r="DR156" s="51"/>
      <c r="DS156" s="51"/>
      <c r="DT156" s="16"/>
      <c r="DW156" s="10">
        <f ca="1">IF(Table1[[#This Row],[Value of Debts]]&gt;Table1[[#This Row],[Income]],1,0)</f>
        <v>0</v>
      </c>
      <c r="DX156" s="51"/>
      <c r="DY156" s="16"/>
      <c r="EB156" s="48">
        <f t="shared" ca="1" si="123"/>
        <v>30</v>
      </c>
      <c r="EC156" s="51"/>
      <c r="ED156" s="51"/>
      <c r="EE156" s="16"/>
    </row>
    <row r="157" spans="1:135" ht="18.75">
      <c r="A157" s="1">
        <f t="shared" ca="1" si="109"/>
        <v>2</v>
      </c>
      <c r="B157" s="1" t="str">
        <f t="shared" ca="1" si="110"/>
        <v>Woman</v>
      </c>
      <c r="C157" s="1">
        <f t="shared" ca="1" si="111"/>
        <v>37</v>
      </c>
      <c r="D157" s="1">
        <f t="shared" ca="1" si="112"/>
        <v>3</v>
      </c>
      <c r="E157" s="1" t="str">
        <f t="shared" ca="1" si="113"/>
        <v>Teaching</v>
      </c>
      <c r="F157" s="1">
        <f t="shared" ca="1" si="114"/>
        <v>4</v>
      </c>
      <c r="G157" s="1" t="str">
        <f t="shared" ca="1" si="115"/>
        <v>Technical</v>
      </c>
      <c r="H157" s="1">
        <f t="shared" ca="1" si="116"/>
        <v>2</v>
      </c>
      <c r="I157" s="1">
        <f t="shared" ca="1" si="91"/>
        <v>1</v>
      </c>
      <c r="J157" s="1">
        <f t="shared" ca="1" si="117"/>
        <v>67962</v>
      </c>
      <c r="K157" s="1">
        <f t="shared" ca="1" si="118"/>
        <v>1</v>
      </c>
      <c r="L157" s="1" t="str">
        <f t="shared" ca="1" si="119"/>
        <v>New Delhi</v>
      </c>
      <c r="M157" s="1">
        <f t="shared" ca="1" si="124"/>
        <v>407772</v>
      </c>
      <c r="N157" s="1">
        <f t="shared" ca="1" si="120"/>
        <v>232464.95819716286</v>
      </c>
      <c r="O157" s="1">
        <f t="shared" ca="1" si="125"/>
        <v>474.85181461211687</v>
      </c>
      <c r="P157" s="1">
        <f t="shared" ca="1" si="121"/>
        <v>109</v>
      </c>
      <c r="Q157" s="1">
        <f t="shared" ca="1" si="126"/>
        <v>57016.387181579608</v>
      </c>
      <c r="R157" s="1">
        <f t="shared" ca="1" si="127"/>
        <v>97230.75287793146</v>
      </c>
      <c r="S157" s="1">
        <f t="shared" ca="1" si="128"/>
        <v>505477.60469254357</v>
      </c>
      <c r="T157" s="1">
        <f t="shared" ca="1" si="129"/>
        <v>289590.3453787425</v>
      </c>
      <c r="U157" s="1">
        <f t="shared" ca="1" si="130"/>
        <v>215887.25931380107</v>
      </c>
      <c r="W157" s="10">
        <f ca="1">IF(Table1[[#This Row],[Gender]]="Man",1,0)</f>
        <v>0</v>
      </c>
      <c r="X157" s="51">
        <f ca="1">IF(Table1[[#This Row],[Gender]]="Woman",1,0)</f>
        <v>1</v>
      </c>
      <c r="Y157" s="51"/>
      <c r="Z157" s="51"/>
      <c r="AA157" s="51"/>
      <c r="AB157" s="51"/>
      <c r="AC157" s="51"/>
      <c r="AD157" s="51"/>
      <c r="AE157" s="51"/>
      <c r="AF157" s="51"/>
      <c r="AG157" s="51"/>
      <c r="AH157" s="51"/>
      <c r="AI157" s="51"/>
      <c r="AJ157" s="16"/>
      <c r="AN157" s="10">
        <f t="shared" ca="1" si="92"/>
        <v>1</v>
      </c>
      <c r="AO157" s="51">
        <f t="shared" ca="1" si="93"/>
        <v>0</v>
      </c>
      <c r="AP157" s="51">
        <f t="shared" ca="1" si="94"/>
        <v>0</v>
      </c>
      <c r="AQ157" s="51">
        <f t="shared" ca="1" si="95"/>
        <v>0</v>
      </c>
      <c r="AR157" s="51">
        <f t="shared" ca="1" si="96"/>
        <v>0</v>
      </c>
      <c r="AS157" s="51">
        <f t="shared" ca="1" si="97"/>
        <v>0</v>
      </c>
      <c r="AT157" s="51"/>
      <c r="AU157" s="51"/>
      <c r="AV157" s="51"/>
      <c r="AW157" s="51"/>
      <c r="AX157" s="51"/>
      <c r="AY157" s="16"/>
      <c r="AZ157" s="51"/>
      <c r="BA157" s="20">
        <f t="shared" ca="1" si="98"/>
        <v>1</v>
      </c>
      <c r="BB157" s="21">
        <f t="shared" ca="1" si="99"/>
        <v>0</v>
      </c>
      <c r="BC157" s="21">
        <f t="shared" ca="1" si="100"/>
        <v>0</v>
      </c>
      <c r="BD157" s="21">
        <f t="shared" ca="1" si="101"/>
        <v>0</v>
      </c>
      <c r="BE157" s="21">
        <f t="shared" ca="1" si="102"/>
        <v>0</v>
      </c>
      <c r="BF157" s="21">
        <f t="shared" ca="1" si="103"/>
        <v>0</v>
      </c>
      <c r="BG157" s="21">
        <f t="shared" ca="1" si="104"/>
        <v>0</v>
      </c>
      <c r="BH157" s="21">
        <f t="shared" ca="1" si="105"/>
        <v>0</v>
      </c>
      <c r="BI157" s="21">
        <f t="shared" ca="1" si="106"/>
        <v>0</v>
      </c>
      <c r="BJ157" s="21">
        <f t="shared" ca="1" si="107"/>
        <v>0</v>
      </c>
      <c r="BK157" s="21">
        <f t="shared" ca="1" si="108"/>
        <v>0</v>
      </c>
      <c r="BL157" s="51"/>
      <c r="BM157" s="51"/>
      <c r="BN157" s="51"/>
      <c r="BO157" s="51"/>
      <c r="BP157" s="51"/>
      <c r="BQ157" s="51"/>
      <c r="BR157" s="51"/>
      <c r="BS157" s="51"/>
      <c r="BT157" s="51"/>
      <c r="BU157" s="51"/>
      <c r="BV157" s="16"/>
      <c r="BZ157" s="10">
        <f ca="1">Table1[[#This Row],[Cars Value]]/Table1[[#This Row],[Cars Owned]]</f>
        <v>474.85181461211687</v>
      </c>
      <c r="CA157" s="16"/>
      <c r="CB157" s="51"/>
      <c r="CC157" s="10">
        <f ca="1">IF(Table1[[#This Row],[Value of Debts]]&gt;$CD$3,1,0)</f>
        <v>1</v>
      </c>
      <c r="CD157" s="51"/>
      <c r="CE157" s="16"/>
      <c r="CF157" s="51"/>
      <c r="CG157" s="39">
        <f ca="1">Table1[[#This Row],[Mortgage left]]/Table1[[#This Row],[Value of House ]]</f>
        <v>0.57008563166956749</v>
      </c>
      <c r="CH157" s="51">
        <f t="shared" ca="1" si="122"/>
        <v>1</v>
      </c>
      <c r="CI157" s="51"/>
      <c r="CJ157" s="16"/>
      <c r="CL157" s="10">
        <f ca="1">IF(Table1[[#This Row],[Area]]="New Delhi",Table1[[#This Row],[Income]],0)</f>
        <v>67962</v>
      </c>
      <c r="CM157" s="51">
        <f ca="1">IF(Table1[[#This Row],[Area]]="Gurgoan",Table1[[#This Row],[Income]],0)</f>
        <v>0</v>
      </c>
      <c r="CN157" s="51">
        <f ca="1">IF(Table1[[#This Row],[Area]]="Noida",Table1[[#This Row],[Income]],0)</f>
        <v>0</v>
      </c>
      <c r="CO157" s="51">
        <f ca="1">IF(Table1[[#This Row],[Area]]="Faridabad",Table1[[#This Row],[Income]],0)</f>
        <v>0</v>
      </c>
      <c r="CP157" s="51">
        <f ca="1">IF(Table1[[#This Row],[Area]]="Pune",Table1[[#This Row],[Income]],0)</f>
        <v>0</v>
      </c>
      <c r="CQ157" s="51">
        <f ca="1">IF(Table1[[#This Row],[Area]]="Mumbai",Table1[[#This Row],[Income]],0)</f>
        <v>0</v>
      </c>
      <c r="CR157" s="51">
        <f ca="1">IF(Table1[[#This Row],[Area]]="Hyderabad",Table1[[#This Row],[Income]],0)</f>
        <v>0</v>
      </c>
      <c r="CS157" s="51">
        <f ca="1">IF(Table1[[#This Row],[Area]]="Chennai",Table1[[#This Row],[Income]],0)</f>
        <v>0</v>
      </c>
      <c r="CT157" s="51">
        <f ca="1">IF(Table1[[#This Row],[Area]]="Goa",Table1[[#This Row],[Income]],0)</f>
        <v>0</v>
      </c>
      <c r="CU157" s="51">
        <f ca="1">IF(Table1[[#This Row],[Area]]="Kochi",Table1[[#This Row],[Income]],0)</f>
        <v>0</v>
      </c>
      <c r="CV157" s="51">
        <f ca="1">IF(Table1[[#This Row],[Area]]="Kolkata",Table1[[#This Row],[Income]],0)</f>
        <v>0</v>
      </c>
      <c r="CW157" s="51"/>
      <c r="CX157" s="51"/>
      <c r="CY157" s="51"/>
      <c r="CZ157" s="51"/>
      <c r="DA157" s="51"/>
      <c r="DB157" s="51"/>
      <c r="DC157" s="51"/>
      <c r="DD157" s="51"/>
      <c r="DE157" s="51"/>
      <c r="DF157" s="51"/>
      <c r="DG157" s="16"/>
      <c r="DI157" s="10">
        <f ca="1">IF(Table1[[#This Row],[Field of Work]]="Teaching",Table1[[#This Row],[Income]],0)</f>
        <v>67962</v>
      </c>
      <c r="DJ157" s="51">
        <f ca="1">IF(Table1[[#This Row],[Field of Work]]="Health",Table1[[#This Row],[Income]],0)</f>
        <v>0</v>
      </c>
      <c r="DK157" s="51">
        <f ca="1">IF(Table1[[#This Row],[Field of Work]]="Agriculture",Table1[[#This Row],[Income]],0)</f>
        <v>0</v>
      </c>
      <c r="DL157" s="51">
        <f ca="1">IF(Table1[[#This Row],[Field of Work]]="Information Technology",Table1[[#This Row],[Income]],0)</f>
        <v>0</v>
      </c>
      <c r="DM157" s="51">
        <f ca="1">IF(Table1[[#This Row],[Field of Work]]="Construction",Table1[[#This Row],[Income]],0)</f>
        <v>0</v>
      </c>
      <c r="DN157" s="51">
        <f ca="1">IF(Table1[[#This Row],[Field of Work]]="General Work",Table1[[#This Row],[Income]],0)</f>
        <v>0</v>
      </c>
      <c r="DO157" s="51"/>
      <c r="DP157" s="51"/>
      <c r="DQ157" s="51"/>
      <c r="DR157" s="51"/>
      <c r="DS157" s="51"/>
      <c r="DT157" s="16"/>
      <c r="DW157" s="10">
        <f ca="1">IF(Table1[[#This Row],[Value of Debts]]&gt;Table1[[#This Row],[Income]],1,0)</f>
        <v>1</v>
      </c>
      <c r="DX157" s="51"/>
      <c r="DY157" s="16"/>
      <c r="EB157" s="48">
        <f t="shared" ca="1" si="123"/>
        <v>37</v>
      </c>
      <c r="EC157" s="51"/>
      <c r="ED157" s="51"/>
      <c r="EE157" s="16"/>
    </row>
    <row r="158" spans="1:135" ht="18.75">
      <c r="A158" s="1">
        <f t="shared" ca="1" si="109"/>
        <v>2</v>
      </c>
      <c r="B158" s="1" t="str">
        <f t="shared" ca="1" si="110"/>
        <v>Woman</v>
      </c>
      <c r="C158" s="1">
        <f t="shared" ca="1" si="111"/>
        <v>41</v>
      </c>
      <c r="D158" s="1">
        <f t="shared" ca="1" si="112"/>
        <v>3</v>
      </c>
      <c r="E158" s="1" t="str">
        <f t="shared" ca="1" si="113"/>
        <v>Teaching</v>
      </c>
      <c r="F158" s="1">
        <f t="shared" ca="1" si="114"/>
        <v>2</v>
      </c>
      <c r="G158" s="1" t="str">
        <f t="shared" ca="1" si="115"/>
        <v>College</v>
      </c>
      <c r="H158" s="1">
        <f t="shared" ca="1" si="116"/>
        <v>3</v>
      </c>
      <c r="I158" s="1">
        <f t="shared" ca="1" si="91"/>
        <v>1</v>
      </c>
      <c r="J158" s="1">
        <f t="shared" ca="1" si="117"/>
        <v>32315</v>
      </c>
      <c r="K158" s="1">
        <f t="shared" ca="1" si="118"/>
        <v>4</v>
      </c>
      <c r="L158" s="1" t="str">
        <f t="shared" ca="1" si="119"/>
        <v>Noida</v>
      </c>
      <c r="M158" s="1">
        <f t="shared" ca="1" si="124"/>
        <v>96945</v>
      </c>
      <c r="N158" s="1">
        <f t="shared" ca="1" si="120"/>
        <v>20354.420954903962</v>
      </c>
      <c r="O158" s="1">
        <f t="shared" ca="1" si="125"/>
        <v>26793.833254188481</v>
      </c>
      <c r="P158" s="1">
        <f t="shared" ca="1" si="121"/>
        <v>8402</v>
      </c>
      <c r="Q158" s="1">
        <f t="shared" ca="1" si="126"/>
        <v>51276.401789205447</v>
      </c>
      <c r="R158" s="1">
        <f t="shared" ca="1" si="127"/>
        <v>40392.245251127526</v>
      </c>
      <c r="S158" s="1">
        <f t="shared" ca="1" si="128"/>
        <v>164131.07850531599</v>
      </c>
      <c r="T158" s="1">
        <f t="shared" ca="1" si="129"/>
        <v>80032.822744109406</v>
      </c>
      <c r="U158" s="1">
        <f t="shared" ca="1" si="130"/>
        <v>84098.255761206587</v>
      </c>
      <c r="W158" s="10">
        <f ca="1">IF(Table1[[#This Row],[Gender]]="Man",1,0)</f>
        <v>0</v>
      </c>
      <c r="X158" s="51">
        <f ca="1">IF(Table1[[#This Row],[Gender]]="Woman",1,0)</f>
        <v>1</v>
      </c>
      <c r="Y158" s="51"/>
      <c r="Z158" s="51"/>
      <c r="AA158" s="51"/>
      <c r="AB158" s="51"/>
      <c r="AC158" s="51"/>
      <c r="AD158" s="51"/>
      <c r="AE158" s="51"/>
      <c r="AF158" s="51"/>
      <c r="AG158" s="51"/>
      <c r="AH158" s="51"/>
      <c r="AI158" s="51"/>
      <c r="AJ158" s="16"/>
      <c r="AN158" s="10">
        <f t="shared" ca="1" si="92"/>
        <v>1</v>
      </c>
      <c r="AO158" s="51">
        <f t="shared" ca="1" si="93"/>
        <v>0</v>
      </c>
      <c r="AP158" s="51">
        <f t="shared" ca="1" si="94"/>
        <v>0</v>
      </c>
      <c r="AQ158" s="51">
        <f t="shared" ca="1" si="95"/>
        <v>0</v>
      </c>
      <c r="AR158" s="51">
        <f t="shared" ca="1" si="96"/>
        <v>0</v>
      </c>
      <c r="AS158" s="51">
        <f t="shared" ca="1" si="97"/>
        <v>0</v>
      </c>
      <c r="AT158" s="51"/>
      <c r="AU158" s="51"/>
      <c r="AV158" s="51"/>
      <c r="AW158" s="51"/>
      <c r="AX158" s="51"/>
      <c r="AY158" s="16"/>
      <c r="AZ158" s="51"/>
      <c r="BA158" s="20">
        <f t="shared" ca="1" si="98"/>
        <v>0</v>
      </c>
      <c r="BB158" s="21">
        <f t="shared" ca="1" si="99"/>
        <v>0</v>
      </c>
      <c r="BC158" s="21">
        <f t="shared" ca="1" si="100"/>
        <v>1</v>
      </c>
      <c r="BD158" s="21">
        <f t="shared" ca="1" si="101"/>
        <v>0</v>
      </c>
      <c r="BE158" s="21">
        <f t="shared" ca="1" si="102"/>
        <v>0</v>
      </c>
      <c r="BF158" s="21">
        <f t="shared" ca="1" si="103"/>
        <v>0</v>
      </c>
      <c r="BG158" s="21">
        <f t="shared" ca="1" si="104"/>
        <v>0</v>
      </c>
      <c r="BH158" s="21">
        <f t="shared" ca="1" si="105"/>
        <v>0</v>
      </c>
      <c r="BI158" s="21">
        <f t="shared" ca="1" si="106"/>
        <v>0</v>
      </c>
      <c r="BJ158" s="21">
        <f t="shared" ca="1" si="107"/>
        <v>0</v>
      </c>
      <c r="BK158" s="21">
        <f t="shared" ca="1" si="108"/>
        <v>0</v>
      </c>
      <c r="BL158" s="51"/>
      <c r="BM158" s="51"/>
      <c r="BN158" s="51"/>
      <c r="BO158" s="51"/>
      <c r="BP158" s="51"/>
      <c r="BQ158" s="51"/>
      <c r="BR158" s="51"/>
      <c r="BS158" s="51"/>
      <c r="BT158" s="51"/>
      <c r="BU158" s="51"/>
      <c r="BV158" s="16"/>
      <c r="BZ158" s="10">
        <f ca="1">Table1[[#This Row],[Cars Value]]/Table1[[#This Row],[Cars Owned]]</f>
        <v>26793.833254188481</v>
      </c>
      <c r="CA158" s="16"/>
      <c r="CB158" s="51"/>
      <c r="CC158" s="10">
        <f ca="1">IF(Table1[[#This Row],[Value of Debts]]&gt;$CD$3,1,0)</f>
        <v>1</v>
      </c>
      <c r="CD158" s="51"/>
      <c r="CE158" s="16"/>
      <c r="CF158" s="51"/>
      <c r="CG158" s="39">
        <f ca="1">Table1[[#This Row],[Mortgage left]]/Table1[[#This Row],[Value of House ]]</f>
        <v>0.20995843988760599</v>
      </c>
      <c r="CH158" s="51">
        <f t="shared" ca="1" si="122"/>
        <v>0</v>
      </c>
      <c r="CI158" s="51"/>
      <c r="CJ158" s="16"/>
      <c r="CL158" s="10">
        <f ca="1">IF(Table1[[#This Row],[Area]]="New Delhi",Table1[[#This Row],[Income]],0)</f>
        <v>0</v>
      </c>
      <c r="CM158" s="51">
        <f ca="1">IF(Table1[[#This Row],[Area]]="Gurgoan",Table1[[#This Row],[Income]],0)</f>
        <v>0</v>
      </c>
      <c r="CN158" s="51">
        <f ca="1">IF(Table1[[#This Row],[Area]]="Noida",Table1[[#This Row],[Income]],0)</f>
        <v>32315</v>
      </c>
      <c r="CO158" s="51">
        <f ca="1">IF(Table1[[#This Row],[Area]]="Faridabad",Table1[[#This Row],[Income]],0)</f>
        <v>0</v>
      </c>
      <c r="CP158" s="51">
        <f ca="1">IF(Table1[[#This Row],[Area]]="Pune",Table1[[#This Row],[Income]],0)</f>
        <v>0</v>
      </c>
      <c r="CQ158" s="51">
        <f ca="1">IF(Table1[[#This Row],[Area]]="Mumbai",Table1[[#This Row],[Income]],0)</f>
        <v>0</v>
      </c>
      <c r="CR158" s="51">
        <f ca="1">IF(Table1[[#This Row],[Area]]="Hyderabad",Table1[[#This Row],[Income]],0)</f>
        <v>0</v>
      </c>
      <c r="CS158" s="51">
        <f ca="1">IF(Table1[[#This Row],[Area]]="Chennai",Table1[[#This Row],[Income]],0)</f>
        <v>0</v>
      </c>
      <c r="CT158" s="51">
        <f ca="1">IF(Table1[[#This Row],[Area]]="Goa",Table1[[#This Row],[Income]],0)</f>
        <v>0</v>
      </c>
      <c r="CU158" s="51">
        <f ca="1">IF(Table1[[#This Row],[Area]]="Kochi",Table1[[#This Row],[Income]],0)</f>
        <v>0</v>
      </c>
      <c r="CV158" s="51">
        <f ca="1">IF(Table1[[#This Row],[Area]]="Kolkata",Table1[[#This Row],[Income]],0)</f>
        <v>0</v>
      </c>
      <c r="CW158" s="51"/>
      <c r="CX158" s="51"/>
      <c r="CY158" s="51"/>
      <c r="CZ158" s="51"/>
      <c r="DA158" s="51"/>
      <c r="DB158" s="51"/>
      <c r="DC158" s="51"/>
      <c r="DD158" s="51"/>
      <c r="DE158" s="51"/>
      <c r="DF158" s="51"/>
      <c r="DG158" s="16"/>
      <c r="DI158" s="10">
        <f ca="1">IF(Table1[[#This Row],[Field of Work]]="Teaching",Table1[[#This Row],[Income]],0)</f>
        <v>32315</v>
      </c>
      <c r="DJ158" s="51">
        <f ca="1">IF(Table1[[#This Row],[Field of Work]]="Health",Table1[[#This Row],[Income]],0)</f>
        <v>0</v>
      </c>
      <c r="DK158" s="51">
        <f ca="1">IF(Table1[[#This Row],[Field of Work]]="Agriculture",Table1[[#This Row],[Income]],0)</f>
        <v>0</v>
      </c>
      <c r="DL158" s="51">
        <f ca="1">IF(Table1[[#This Row],[Field of Work]]="Information Technology",Table1[[#This Row],[Income]],0)</f>
        <v>0</v>
      </c>
      <c r="DM158" s="51">
        <f ca="1">IF(Table1[[#This Row],[Field of Work]]="Construction",Table1[[#This Row],[Income]],0)</f>
        <v>0</v>
      </c>
      <c r="DN158" s="51">
        <f ca="1">IF(Table1[[#This Row],[Field of Work]]="General Work",Table1[[#This Row],[Income]],0)</f>
        <v>0</v>
      </c>
      <c r="DO158" s="51"/>
      <c r="DP158" s="51"/>
      <c r="DQ158" s="51"/>
      <c r="DR158" s="51"/>
      <c r="DS158" s="51"/>
      <c r="DT158" s="16"/>
      <c r="DW158" s="10">
        <f ca="1">IF(Table1[[#This Row],[Value of Debts]]&gt;Table1[[#This Row],[Income]],1,0)</f>
        <v>1</v>
      </c>
      <c r="DX158" s="51"/>
      <c r="DY158" s="16"/>
      <c r="EB158" s="48">
        <f t="shared" ca="1" si="123"/>
        <v>0</v>
      </c>
      <c r="EC158" s="51"/>
      <c r="ED158" s="51"/>
      <c r="EE158" s="16"/>
    </row>
    <row r="159" spans="1:135" ht="18.75">
      <c r="A159" s="1">
        <f t="shared" ca="1" si="109"/>
        <v>2</v>
      </c>
      <c r="B159" s="1" t="str">
        <f t="shared" ca="1" si="110"/>
        <v>Woman</v>
      </c>
      <c r="C159" s="1">
        <f t="shared" ca="1" si="111"/>
        <v>36</v>
      </c>
      <c r="D159" s="1">
        <f t="shared" ca="1" si="112"/>
        <v>5</v>
      </c>
      <c r="E159" s="1" t="str">
        <f t="shared" ca="1" si="113"/>
        <v>General Work</v>
      </c>
      <c r="F159" s="1">
        <f t="shared" ca="1" si="114"/>
        <v>5</v>
      </c>
      <c r="G159" s="1" t="str">
        <f t="shared" ca="1" si="115"/>
        <v>Other</v>
      </c>
      <c r="H159" s="1">
        <f t="shared" ca="1" si="116"/>
        <v>0</v>
      </c>
      <c r="I159" s="1">
        <f t="shared" ca="1" si="91"/>
        <v>2</v>
      </c>
      <c r="J159" s="1">
        <f t="shared" ca="1" si="117"/>
        <v>63309</v>
      </c>
      <c r="K159" s="1">
        <f t="shared" ca="1" si="118"/>
        <v>10</v>
      </c>
      <c r="L159" s="1" t="str">
        <f t="shared" ca="1" si="119"/>
        <v>Goa</v>
      </c>
      <c r="M159" s="1">
        <f t="shared" ca="1" si="124"/>
        <v>316545</v>
      </c>
      <c r="N159" s="1">
        <f t="shared" ca="1" si="120"/>
        <v>184910.50741631357</v>
      </c>
      <c r="O159" s="1">
        <f t="shared" ca="1" si="125"/>
        <v>82579.104813588681</v>
      </c>
      <c r="P159" s="1">
        <f t="shared" ca="1" si="121"/>
        <v>59721</v>
      </c>
      <c r="Q159" s="1">
        <f t="shared" ca="1" si="126"/>
        <v>19129.523365284502</v>
      </c>
      <c r="R159" s="1">
        <f t="shared" ca="1" si="127"/>
        <v>36603.017028243135</v>
      </c>
      <c r="S159" s="1">
        <f t="shared" ca="1" si="128"/>
        <v>435727.12184183183</v>
      </c>
      <c r="T159" s="1">
        <f t="shared" ca="1" si="129"/>
        <v>263761.03078159806</v>
      </c>
      <c r="U159" s="1">
        <f t="shared" ca="1" si="130"/>
        <v>171966.09106023377</v>
      </c>
      <c r="W159" s="10">
        <f ca="1">IF(Table1[[#This Row],[Gender]]="Man",1,0)</f>
        <v>0</v>
      </c>
      <c r="X159" s="51">
        <f ca="1">IF(Table1[[#This Row],[Gender]]="Woman",1,0)</f>
        <v>1</v>
      </c>
      <c r="Y159" s="51"/>
      <c r="Z159" s="51"/>
      <c r="AA159" s="51"/>
      <c r="AB159" s="51"/>
      <c r="AC159" s="51"/>
      <c r="AD159" s="51"/>
      <c r="AE159" s="51"/>
      <c r="AF159" s="51"/>
      <c r="AG159" s="51"/>
      <c r="AH159" s="51"/>
      <c r="AI159" s="51"/>
      <c r="AJ159" s="16"/>
      <c r="AN159" s="10">
        <f t="shared" ca="1" si="92"/>
        <v>0</v>
      </c>
      <c r="AO159" s="51">
        <f t="shared" ca="1" si="93"/>
        <v>0</v>
      </c>
      <c r="AP159" s="51">
        <f t="shared" ca="1" si="94"/>
        <v>0</v>
      </c>
      <c r="AQ159" s="51">
        <f t="shared" ca="1" si="95"/>
        <v>0</v>
      </c>
      <c r="AR159" s="51">
        <f t="shared" ca="1" si="96"/>
        <v>0</v>
      </c>
      <c r="AS159" s="51">
        <f t="shared" ca="1" si="97"/>
        <v>1</v>
      </c>
      <c r="AT159" s="51"/>
      <c r="AU159" s="51"/>
      <c r="AV159" s="51"/>
      <c r="AW159" s="51"/>
      <c r="AX159" s="51"/>
      <c r="AY159" s="16"/>
      <c r="AZ159" s="51"/>
      <c r="BA159" s="20">
        <f t="shared" ca="1" si="98"/>
        <v>0</v>
      </c>
      <c r="BB159" s="21">
        <f t="shared" ca="1" si="99"/>
        <v>0</v>
      </c>
      <c r="BC159" s="21">
        <f t="shared" ca="1" si="100"/>
        <v>0</v>
      </c>
      <c r="BD159" s="21">
        <f t="shared" ca="1" si="101"/>
        <v>0</v>
      </c>
      <c r="BE159" s="21">
        <f t="shared" ca="1" si="102"/>
        <v>0</v>
      </c>
      <c r="BF159" s="21">
        <f t="shared" ca="1" si="103"/>
        <v>0</v>
      </c>
      <c r="BG159" s="21">
        <f t="shared" ca="1" si="104"/>
        <v>0</v>
      </c>
      <c r="BH159" s="21">
        <f t="shared" ca="1" si="105"/>
        <v>0</v>
      </c>
      <c r="BI159" s="21">
        <f t="shared" ca="1" si="106"/>
        <v>1</v>
      </c>
      <c r="BJ159" s="21">
        <f t="shared" ca="1" si="107"/>
        <v>0</v>
      </c>
      <c r="BK159" s="21">
        <f t="shared" ca="1" si="108"/>
        <v>0</v>
      </c>
      <c r="BL159" s="51"/>
      <c r="BM159" s="51"/>
      <c r="BN159" s="51"/>
      <c r="BO159" s="51"/>
      <c r="BP159" s="51"/>
      <c r="BQ159" s="51"/>
      <c r="BR159" s="51"/>
      <c r="BS159" s="51"/>
      <c r="BT159" s="51"/>
      <c r="BU159" s="51"/>
      <c r="BV159" s="16"/>
      <c r="BZ159" s="10">
        <f ca="1">Table1[[#This Row],[Cars Value]]/Table1[[#This Row],[Cars Owned]]</f>
        <v>41289.552406794341</v>
      </c>
      <c r="CA159" s="16"/>
      <c r="CB159" s="51"/>
      <c r="CC159" s="10">
        <f ca="1">IF(Table1[[#This Row],[Value of Debts]]&gt;$CD$3,1,0)</f>
        <v>1</v>
      </c>
      <c r="CD159" s="51"/>
      <c r="CE159" s="16"/>
      <c r="CF159" s="51"/>
      <c r="CG159" s="39">
        <f ca="1">Table1[[#This Row],[Mortgage left]]/Table1[[#This Row],[Value of House ]]</f>
        <v>0.58415235564078904</v>
      </c>
      <c r="CH159" s="51">
        <f t="shared" ca="1" si="122"/>
        <v>1</v>
      </c>
      <c r="CI159" s="51"/>
      <c r="CJ159" s="16"/>
      <c r="CL159" s="10">
        <f ca="1">IF(Table1[[#This Row],[Area]]="New Delhi",Table1[[#This Row],[Income]],0)</f>
        <v>0</v>
      </c>
      <c r="CM159" s="51">
        <f ca="1">IF(Table1[[#This Row],[Area]]="Gurgoan",Table1[[#This Row],[Income]],0)</f>
        <v>0</v>
      </c>
      <c r="CN159" s="51">
        <f ca="1">IF(Table1[[#This Row],[Area]]="Noida",Table1[[#This Row],[Income]],0)</f>
        <v>0</v>
      </c>
      <c r="CO159" s="51">
        <f ca="1">IF(Table1[[#This Row],[Area]]="Faridabad",Table1[[#This Row],[Income]],0)</f>
        <v>0</v>
      </c>
      <c r="CP159" s="51">
        <f ca="1">IF(Table1[[#This Row],[Area]]="Pune",Table1[[#This Row],[Income]],0)</f>
        <v>0</v>
      </c>
      <c r="CQ159" s="51">
        <f ca="1">IF(Table1[[#This Row],[Area]]="Mumbai",Table1[[#This Row],[Income]],0)</f>
        <v>0</v>
      </c>
      <c r="CR159" s="51">
        <f ca="1">IF(Table1[[#This Row],[Area]]="Hyderabad",Table1[[#This Row],[Income]],0)</f>
        <v>0</v>
      </c>
      <c r="CS159" s="51">
        <f ca="1">IF(Table1[[#This Row],[Area]]="Chennai",Table1[[#This Row],[Income]],0)</f>
        <v>0</v>
      </c>
      <c r="CT159" s="51">
        <f ca="1">IF(Table1[[#This Row],[Area]]="Goa",Table1[[#This Row],[Income]],0)</f>
        <v>63309</v>
      </c>
      <c r="CU159" s="51">
        <f ca="1">IF(Table1[[#This Row],[Area]]="Kochi",Table1[[#This Row],[Income]],0)</f>
        <v>0</v>
      </c>
      <c r="CV159" s="51">
        <f ca="1">IF(Table1[[#This Row],[Area]]="Kolkata",Table1[[#This Row],[Income]],0)</f>
        <v>0</v>
      </c>
      <c r="CW159" s="51"/>
      <c r="CX159" s="51"/>
      <c r="CY159" s="51"/>
      <c r="CZ159" s="51"/>
      <c r="DA159" s="51"/>
      <c r="DB159" s="51"/>
      <c r="DC159" s="51"/>
      <c r="DD159" s="51"/>
      <c r="DE159" s="51"/>
      <c r="DF159" s="51"/>
      <c r="DG159" s="16"/>
      <c r="DI159" s="10">
        <f ca="1">IF(Table1[[#This Row],[Field of Work]]="Teaching",Table1[[#This Row],[Income]],0)</f>
        <v>0</v>
      </c>
      <c r="DJ159" s="51">
        <f ca="1">IF(Table1[[#This Row],[Field of Work]]="Health",Table1[[#This Row],[Income]],0)</f>
        <v>0</v>
      </c>
      <c r="DK159" s="51">
        <f ca="1">IF(Table1[[#This Row],[Field of Work]]="Agriculture",Table1[[#This Row],[Income]],0)</f>
        <v>0</v>
      </c>
      <c r="DL159" s="51">
        <f ca="1">IF(Table1[[#This Row],[Field of Work]]="Information Technology",Table1[[#This Row],[Income]],0)</f>
        <v>0</v>
      </c>
      <c r="DM159" s="51">
        <f ca="1">IF(Table1[[#This Row],[Field of Work]]="Construction",Table1[[#This Row],[Income]],0)</f>
        <v>0</v>
      </c>
      <c r="DN159" s="51">
        <f ca="1">IF(Table1[[#This Row],[Field of Work]]="General Work",Table1[[#This Row],[Income]],0)</f>
        <v>63309</v>
      </c>
      <c r="DO159" s="51"/>
      <c r="DP159" s="51"/>
      <c r="DQ159" s="51"/>
      <c r="DR159" s="51"/>
      <c r="DS159" s="51"/>
      <c r="DT159" s="16"/>
      <c r="DW159" s="10">
        <f ca="1">IF(Table1[[#This Row],[Value of Debts]]&gt;Table1[[#This Row],[Income]],1,0)</f>
        <v>1</v>
      </c>
      <c r="DX159" s="51"/>
      <c r="DY159" s="16"/>
      <c r="EB159" s="48">
        <f t="shared" ca="1" si="123"/>
        <v>36</v>
      </c>
      <c r="EC159" s="51"/>
      <c r="ED159" s="51"/>
      <c r="EE159" s="16"/>
    </row>
    <row r="160" spans="1:135" ht="18.75">
      <c r="A160" s="1">
        <f t="shared" ca="1" si="109"/>
        <v>1</v>
      </c>
      <c r="B160" s="1" t="str">
        <f t="shared" ca="1" si="110"/>
        <v>Man</v>
      </c>
      <c r="C160" s="1">
        <f t="shared" ca="1" si="111"/>
        <v>43</v>
      </c>
      <c r="D160" s="1">
        <f t="shared" ca="1" si="112"/>
        <v>5</v>
      </c>
      <c r="E160" s="1" t="str">
        <f t="shared" ca="1" si="113"/>
        <v>General Work</v>
      </c>
      <c r="F160" s="1">
        <f t="shared" ca="1" si="114"/>
        <v>4</v>
      </c>
      <c r="G160" s="1" t="str">
        <f t="shared" ca="1" si="115"/>
        <v>Technical</v>
      </c>
      <c r="H160" s="1">
        <f t="shared" ca="1" si="116"/>
        <v>1</v>
      </c>
      <c r="I160" s="1">
        <f t="shared" ca="1" si="91"/>
        <v>2</v>
      </c>
      <c r="J160" s="1">
        <f t="shared" ca="1" si="117"/>
        <v>26145</v>
      </c>
      <c r="K160" s="1">
        <f t="shared" ca="1" si="118"/>
        <v>9</v>
      </c>
      <c r="L160" s="1" t="str">
        <f t="shared" ca="1" si="119"/>
        <v>Kochi</v>
      </c>
      <c r="M160" s="1">
        <f t="shared" ca="1" si="124"/>
        <v>78435</v>
      </c>
      <c r="N160" s="1">
        <f t="shared" ca="1" si="120"/>
        <v>37848.406184689236</v>
      </c>
      <c r="O160" s="1">
        <f t="shared" ca="1" si="125"/>
        <v>47844.281528738145</v>
      </c>
      <c r="P160" s="1">
        <f t="shared" ca="1" si="121"/>
        <v>18815</v>
      </c>
      <c r="Q160" s="1">
        <f t="shared" ca="1" si="126"/>
        <v>43239.056891378073</v>
      </c>
      <c r="R160" s="1">
        <f t="shared" ca="1" si="127"/>
        <v>23501.757756771567</v>
      </c>
      <c r="S160" s="1">
        <f t="shared" ca="1" si="128"/>
        <v>149781.03928550973</v>
      </c>
      <c r="T160" s="1">
        <f t="shared" ca="1" si="129"/>
        <v>99902.463076067303</v>
      </c>
      <c r="U160" s="1">
        <f t="shared" ca="1" si="130"/>
        <v>49878.576209442428</v>
      </c>
      <c r="W160" s="10">
        <f ca="1">IF(Table1[[#This Row],[Gender]]="Man",1,0)</f>
        <v>1</v>
      </c>
      <c r="X160" s="51">
        <f ca="1">IF(Table1[[#This Row],[Gender]]="Woman",1,0)</f>
        <v>0</v>
      </c>
      <c r="Y160" s="51"/>
      <c r="Z160" s="51"/>
      <c r="AA160" s="51"/>
      <c r="AB160" s="51"/>
      <c r="AC160" s="51"/>
      <c r="AD160" s="51"/>
      <c r="AE160" s="51"/>
      <c r="AF160" s="51"/>
      <c r="AG160" s="51"/>
      <c r="AH160" s="51"/>
      <c r="AI160" s="51"/>
      <c r="AJ160" s="16"/>
      <c r="AN160" s="10">
        <f t="shared" ca="1" si="92"/>
        <v>0</v>
      </c>
      <c r="AO160" s="51">
        <f t="shared" ca="1" si="93"/>
        <v>0</v>
      </c>
      <c r="AP160" s="51">
        <f t="shared" ca="1" si="94"/>
        <v>0</v>
      </c>
      <c r="AQ160" s="51">
        <f t="shared" ca="1" si="95"/>
        <v>0</v>
      </c>
      <c r="AR160" s="51">
        <f t="shared" ca="1" si="96"/>
        <v>0</v>
      </c>
      <c r="AS160" s="51">
        <f t="shared" ca="1" si="97"/>
        <v>1</v>
      </c>
      <c r="AT160" s="51"/>
      <c r="AU160" s="51"/>
      <c r="AV160" s="51"/>
      <c r="AW160" s="51"/>
      <c r="AX160" s="51"/>
      <c r="AY160" s="16"/>
      <c r="AZ160" s="51"/>
      <c r="BA160" s="20">
        <f t="shared" ca="1" si="98"/>
        <v>0</v>
      </c>
      <c r="BB160" s="21">
        <f t="shared" ca="1" si="99"/>
        <v>0</v>
      </c>
      <c r="BC160" s="21">
        <f t="shared" ca="1" si="100"/>
        <v>0</v>
      </c>
      <c r="BD160" s="21">
        <f t="shared" ca="1" si="101"/>
        <v>0</v>
      </c>
      <c r="BE160" s="21">
        <f t="shared" ca="1" si="102"/>
        <v>0</v>
      </c>
      <c r="BF160" s="21">
        <f t="shared" ca="1" si="103"/>
        <v>0</v>
      </c>
      <c r="BG160" s="21">
        <f t="shared" ca="1" si="104"/>
        <v>0</v>
      </c>
      <c r="BH160" s="21">
        <f t="shared" ca="1" si="105"/>
        <v>0</v>
      </c>
      <c r="BI160" s="21">
        <f t="shared" ca="1" si="106"/>
        <v>0</v>
      </c>
      <c r="BJ160" s="21">
        <f t="shared" ca="1" si="107"/>
        <v>1</v>
      </c>
      <c r="BK160" s="21">
        <f t="shared" ca="1" si="108"/>
        <v>0</v>
      </c>
      <c r="BL160" s="51"/>
      <c r="BM160" s="51"/>
      <c r="BN160" s="51"/>
      <c r="BO160" s="51"/>
      <c r="BP160" s="51"/>
      <c r="BQ160" s="51"/>
      <c r="BR160" s="51"/>
      <c r="BS160" s="51"/>
      <c r="BT160" s="51"/>
      <c r="BU160" s="51"/>
      <c r="BV160" s="16"/>
      <c r="BZ160" s="10">
        <f ca="1">Table1[[#This Row],[Cars Value]]/Table1[[#This Row],[Cars Owned]]</f>
        <v>23922.140764369073</v>
      </c>
      <c r="CA160" s="16"/>
      <c r="CB160" s="51"/>
      <c r="CC160" s="10">
        <f ca="1">IF(Table1[[#This Row],[Value of Debts]]&gt;$CD$3,1,0)</f>
        <v>1</v>
      </c>
      <c r="CD160" s="51"/>
      <c r="CE160" s="16"/>
      <c r="CF160" s="51"/>
      <c r="CG160" s="39">
        <f ca="1">Table1[[#This Row],[Mortgage left]]/Table1[[#This Row],[Value of House ]]</f>
        <v>0.48254486115495937</v>
      </c>
      <c r="CH160" s="51">
        <f t="shared" ca="1" si="122"/>
        <v>1</v>
      </c>
      <c r="CI160" s="51"/>
      <c r="CJ160" s="16"/>
      <c r="CL160" s="10">
        <f ca="1">IF(Table1[[#This Row],[Area]]="New Delhi",Table1[[#This Row],[Income]],0)</f>
        <v>0</v>
      </c>
      <c r="CM160" s="51">
        <f ca="1">IF(Table1[[#This Row],[Area]]="Gurgoan",Table1[[#This Row],[Income]],0)</f>
        <v>0</v>
      </c>
      <c r="CN160" s="51">
        <f ca="1">IF(Table1[[#This Row],[Area]]="Noida",Table1[[#This Row],[Income]],0)</f>
        <v>0</v>
      </c>
      <c r="CO160" s="51">
        <f ca="1">IF(Table1[[#This Row],[Area]]="Faridabad",Table1[[#This Row],[Income]],0)</f>
        <v>0</v>
      </c>
      <c r="CP160" s="51">
        <f ca="1">IF(Table1[[#This Row],[Area]]="Pune",Table1[[#This Row],[Income]],0)</f>
        <v>0</v>
      </c>
      <c r="CQ160" s="51">
        <f ca="1">IF(Table1[[#This Row],[Area]]="Mumbai",Table1[[#This Row],[Income]],0)</f>
        <v>0</v>
      </c>
      <c r="CR160" s="51">
        <f ca="1">IF(Table1[[#This Row],[Area]]="Hyderabad",Table1[[#This Row],[Income]],0)</f>
        <v>0</v>
      </c>
      <c r="CS160" s="51">
        <f ca="1">IF(Table1[[#This Row],[Area]]="Chennai",Table1[[#This Row],[Income]],0)</f>
        <v>0</v>
      </c>
      <c r="CT160" s="51">
        <f ca="1">IF(Table1[[#This Row],[Area]]="Goa",Table1[[#This Row],[Income]],0)</f>
        <v>0</v>
      </c>
      <c r="CU160" s="51">
        <f ca="1">IF(Table1[[#This Row],[Area]]="Kochi",Table1[[#This Row],[Income]],0)</f>
        <v>26145</v>
      </c>
      <c r="CV160" s="51">
        <f ca="1">IF(Table1[[#This Row],[Area]]="Kolkata",Table1[[#This Row],[Income]],0)</f>
        <v>0</v>
      </c>
      <c r="CW160" s="51"/>
      <c r="CX160" s="51"/>
      <c r="CY160" s="51"/>
      <c r="CZ160" s="51"/>
      <c r="DA160" s="51"/>
      <c r="DB160" s="51"/>
      <c r="DC160" s="51"/>
      <c r="DD160" s="51"/>
      <c r="DE160" s="51"/>
      <c r="DF160" s="51"/>
      <c r="DG160" s="16"/>
      <c r="DI160" s="10">
        <f ca="1">IF(Table1[[#This Row],[Field of Work]]="Teaching",Table1[[#This Row],[Income]],0)</f>
        <v>0</v>
      </c>
      <c r="DJ160" s="51">
        <f ca="1">IF(Table1[[#This Row],[Field of Work]]="Health",Table1[[#This Row],[Income]],0)</f>
        <v>0</v>
      </c>
      <c r="DK160" s="51">
        <f ca="1">IF(Table1[[#This Row],[Field of Work]]="Agriculture",Table1[[#This Row],[Income]],0)</f>
        <v>0</v>
      </c>
      <c r="DL160" s="51">
        <f ca="1">IF(Table1[[#This Row],[Field of Work]]="Information Technology",Table1[[#This Row],[Income]],0)</f>
        <v>0</v>
      </c>
      <c r="DM160" s="51">
        <f ca="1">IF(Table1[[#This Row],[Field of Work]]="Construction",Table1[[#This Row],[Income]],0)</f>
        <v>0</v>
      </c>
      <c r="DN160" s="51">
        <f ca="1">IF(Table1[[#This Row],[Field of Work]]="General Work",Table1[[#This Row],[Income]],0)</f>
        <v>26145</v>
      </c>
      <c r="DO160" s="51"/>
      <c r="DP160" s="51"/>
      <c r="DQ160" s="51"/>
      <c r="DR160" s="51"/>
      <c r="DS160" s="51"/>
      <c r="DT160" s="16"/>
      <c r="DW160" s="10">
        <f ca="1">IF(Table1[[#This Row],[Value of Debts]]&gt;Table1[[#This Row],[Income]],1,0)</f>
        <v>1</v>
      </c>
      <c r="DX160" s="51"/>
      <c r="DY160" s="16"/>
      <c r="EB160" s="48">
        <f t="shared" ca="1" si="123"/>
        <v>0</v>
      </c>
      <c r="EC160" s="51"/>
      <c r="ED160" s="51"/>
      <c r="EE160" s="16"/>
    </row>
    <row r="161" spans="1:135" ht="18.75">
      <c r="A161" s="1">
        <f t="shared" ca="1" si="109"/>
        <v>1</v>
      </c>
      <c r="B161" s="1" t="str">
        <f t="shared" ca="1" si="110"/>
        <v>Man</v>
      </c>
      <c r="C161" s="1">
        <f t="shared" ca="1" si="111"/>
        <v>39</v>
      </c>
      <c r="D161" s="1">
        <f t="shared" ca="1" si="112"/>
        <v>3</v>
      </c>
      <c r="E161" s="1" t="str">
        <f t="shared" ca="1" si="113"/>
        <v>Teaching</v>
      </c>
      <c r="F161" s="1">
        <f t="shared" ca="1" si="114"/>
        <v>1</v>
      </c>
      <c r="G161" s="1" t="str">
        <f t="shared" ca="1" si="115"/>
        <v>High School</v>
      </c>
      <c r="H161" s="1">
        <f t="shared" ca="1" si="116"/>
        <v>2</v>
      </c>
      <c r="I161" s="1">
        <f t="shared" ca="1" si="91"/>
        <v>3</v>
      </c>
      <c r="J161" s="1">
        <f t="shared" ca="1" si="117"/>
        <v>34294</v>
      </c>
      <c r="K161" s="1">
        <f t="shared" ca="1" si="118"/>
        <v>5</v>
      </c>
      <c r="L161" s="1" t="str">
        <f t="shared" ca="1" si="119"/>
        <v>Pune</v>
      </c>
      <c r="M161" s="1">
        <f t="shared" ca="1" si="124"/>
        <v>102882</v>
      </c>
      <c r="N161" s="1">
        <f t="shared" ca="1" si="120"/>
        <v>24927.42455198296</v>
      </c>
      <c r="O161" s="1">
        <f t="shared" ca="1" si="125"/>
        <v>31157.304832553062</v>
      </c>
      <c r="P161" s="1">
        <f t="shared" ca="1" si="121"/>
        <v>18451</v>
      </c>
      <c r="Q161" s="1">
        <f t="shared" ca="1" si="126"/>
        <v>51105.195000293228</v>
      </c>
      <c r="R161" s="1">
        <f t="shared" ca="1" si="127"/>
        <v>23090.210053958544</v>
      </c>
      <c r="S161" s="1">
        <f t="shared" ca="1" si="128"/>
        <v>157129.51488651161</v>
      </c>
      <c r="T161" s="1">
        <f t="shared" ca="1" si="129"/>
        <v>94483.619552276185</v>
      </c>
      <c r="U161" s="1">
        <f t="shared" ca="1" si="130"/>
        <v>62645.895334235422</v>
      </c>
      <c r="W161" s="10">
        <f ca="1">IF(Table1[[#This Row],[Gender]]="Man",1,0)</f>
        <v>1</v>
      </c>
      <c r="X161" s="51">
        <f ca="1">IF(Table1[[#This Row],[Gender]]="Woman",1,0)</f>
        <v>0</v>
      </c>
      <c r="Y161" s="51"/>
      <c r="Z161" s="51"/>
      <c r="AA161" s="51"/>
      <c r="AB161" s="51"/>
      <c r="AC161" s="51"/>
      <c r="AD161" s="51"/>
      <c r="AE161" s="51"/>
      <c r="AF161" s="51"/>
      <c r="AG161" s="51"/>
      <c r="AH161" s="51"/>
      <c r="AI161" s="51"/>
      <c r="AJ161" s="16"/>
      <c r="AN161" s="10">
        <f t="shared" ca="1" si="92"/>
        <v>1</v>
      </c>
      <c r="AO161" s="51">
        <f t="shared" ca="1" si="93"/>
        <v>0</v>
      </c>
      <c r="AP161" s="51">
        <f t="shared" ca="1" si="94"/>
        <v>0</v>
      </c>
      <c r="AQ161" s="51">
        <f t="shared" ca="1" si="95"/>
        <v>0</v>
      </c>
      <c r="AR161" s="51">
        <f t="shared" ca="1" si="96"/>
        <v>0</v>
      </c>
      <c r="AS161" s="51">
        <f t="shared" ca="1" si="97"/>
        <v>0</v>
      </c>
      <c r="AT161" s="51"/>
      <c r="AU161" s="51"/>
      <c r="AV161" s="51"/>
      <c r="AW161" s="51"/>
      <c r="AX161" s="51"/>
      <c r="AY161" s="16"/>
      <c r="AZ161" s="51"/>
      <c r="BA161" s="20">
        <f t="shared" ca="1" si="98"/>
        <v>0</v>
      </c>
      <c r="BB161" s="21">
        <f t="shared" ca="1" si="99"/>
        <v>0</v>
      </c>
      <c r="BC161" s="21">
        <f t="shared" ca="1" si="100"/>
        <v>0</v>
      </c>
      <c r="BD161" s="21">
        <f t="shared" ca="1" si="101"/>
        <v>0</v>
      </c>
      <c r="BE161" s="21">
        <f t="shared" ca="1" si="102"/>
        <v>1</v>
      </c>
      <c r="BF161" s="21">
        <f t="shared" ca="1" si="103"/>
        <v>0</v>
      </c>
      <c r="BG161" s="21">
        <f t="shared" ca="1" si="104"/>
        <v>0</v>
      </c>
      <c r="BH161" s="21">
        <f t="shared" ca="1" si="105"/>
        <v>0</v>
      </c>
      <c r="BI161" s="21">
        <f t="shared" ca="1" si="106"/>
        <v>0</v>
      </c>
      <c r="BJ161" s="21">
        <f t="shared" ca="1" si="107"/>
        <v>0</v>
      </c>
      <c r="BK161" s="21">
        <f t="shared" ca="1" si="108"/>
        <v>0</v>
      </c>
      <c r="BL161" s="51"/>
      <c r="BM161" s="51"/>
      <c r="BN161" s="51"/>
      <c r="BO161" s="51"/>
      <c r="BP161" s="51"/>
      <c r="BQ161" s="51"/>
      <c r="BR161" s="51"/>
      <c r="BS161" s="51"/>
      <c r="BT161" s="51"/>
      <c r="BU161" s="51"/>
      <c r="BV161" s="16"/>
      <c r="BZ161" s="10">
        <f ca="1">Table1[[#This Row],[Cars Value]]/Table1[[#This Row],[Cars Owned]]</f>
        <v>10385.768277517687</v>
      </c>
      <c r="CA161" s="16"/>
      <c r="CB161" s="51"/>
      <c r="CC161" s="10">
        <f ca="1">IF(Table1[[#This Row],[Value of Debts]]&gt;$CD$3,1,0)</f>
        <v>1</v>
      </c>
      <c r="CD161" s="51"/>
      <c r="CE161" s="16"/>
      <c r="CF161" s="51"/>
      <c r="CG161" s="39">
        <f ca="1">Table1[[#This Row],[Mortgage left]]/Table1[[#This Row],[Value of House ]]</f>
        <v>0.24229140716532493</v>
      </c>
      <c r="CH161" s="51">
        <f t="shared" ca="1" si="122"/>
        <v>0</v>
      </c>
      <c r="CI161" s="51"/>
      <c r="CJ161" s="16"/>
      <c r="CL161" s="10">
        <f ca="1">IF(Table1[[#This Row],[Area]]="New Delhi",Table1[[#This Row],[Income]],0)</f>
        <v>0</v>
      </c>
      <c r="CM161" s="51">
        <f ca="1">IF(Table1[[#This Row],[Area]]="Gurgoan",Table1[[#This Row],[Income]],0)</f>
        <v>0</v>
      </c>
      <c r="CN161" s="51">
        <f ca="1">IF(Table1[[#This Row],[Area]]="Noida",Table1[[#This Row],[Income]],0)</f>
        <v>0</v>
      </c>
      <c r="CO161" s="51">
        <f ca="1">IF(Table1[[#This Row],[Area]]="Faridabad",Table1[[#This Row],[Income]],0)</f>
        <v>0</v>
      </c>
      <c r="CP161" s="51">
        <f ca="1">IF(Table1[[#This Row],[Area]]="Pune",Table1[[#This Row],[Income]],0)</f>
        <v>34294</v>
      </c>
      <c r="CQ161" s="51">
        <f ca="1">IF(Table1[[#This Row],[Area]]="Mumbai",Table1[[#This Row],[Income]],0)</f>
        <v>0</v>
      </c>
      <c r="CR161" s="51">
        <f ca="1">IF(Table1[[#This Row],[Area]]="Hyderabad",Table1[[#This Row],[Income]],0)</f>
        <v>0</v>
      </c>
      <c r="CS161" s="51">
        <f ca="1">IF(Table1[[#This Row],[Area]]="Chennai",Table1[[#This Row],[Income]],0)</f>
        <v>0</v>
      </c>
      <c r="CT161" s="51">
        <f ca="1">IF(Table1[[#This Row],[Area]]="Goa",Table1[[#This Row],[Income]],0)</f>
        <v>0</v>
      </c>
      <c r="CU161" s="51">
        <f ca="1">IF(Table1[[#This Row],[Area]]="Kochi",Table1[[#This Row],[Income]],0)</f>
        <v>0</v>
      </c>
      <c r="CV161" s="51">
        <f ca="1">IF(Table1[[#This Row],[Area]]="Kolkata",Table1[[#This Row],[Income]],0)</f>
        <v>0</v>
      </c>
      <c r="CW161" s="51"/>
      <c r="CX161" s="51"/>
      <c r="CY161" s="51"/>
      <c r="CZ161" s="51"/>
      <c r="DA161" s="51"/>
      <c r="DB161" s="51"/>
      <c r="DC161" s="51"/>
      <c r="DD161" s="51"/>
      <c r="DE161" s="51"/>
      <c r="DF161" s="51"/>
      <c r="DG161" s="16"/>
      <c r="DI161" s="10">
        <f ca="1">IF(Table1[[#This Row],[Field of Work]]="Teaching",Table1[[#This Row],[Income]],0)</f>
        <v>34294</v>
      </c>
      <c r="DJ161" s="51">
        <f ca="1">IF(Table1[[#This Row],[Field of Work]]="Health",Table1[[#This Row],[Income]],0)</f>
        <v>0</v>
      </c>
      <c r="DK161" s="51">
        <f ca="1">IF(Table1[[#This Row],[Field of Work]]="Agriculture",Table1[[#This Row],[Income]],0)</f>
        <v>0</v>
      </c>
      <c r="DL161" s="51">
        <f ca="1">IF(Table1[[#This Row],[Field of Work]]="Information Technology",Table1[[#This Row],[Income]],0)</f>
        <v>0</v>
      </c>
      <c r="DM161" s="51">
        <f ca="1">IF(Table1[[#This Row],[Field of Work]]="Construction",Table1[[#This Row],[Income]],0)</f>
        <v>0</v>
      </c>
      <c r="DN161" s="51">
        <f ca="1">IF(Table1[[#This Row],[Field of Work]]="General Work",Table1[[#This Row],[Income]],0)</f>
        <v>0</v>
      </c>
      <c r="DO161" s="51"/>
      <c r="DP161" s="51"/>
      <c r="DQ161" s="51"/>
      <c r="DR161" s="51"/>
      <c r="DS161" s="51"/>
      <c r="DT161" s="16"/>
      <c r="DW161" s="10">
        <f ca="1">IF(Table1[[#This Row],[Value of Debts]]&gt;Table1[[#This Row],[Income]],1,0)</f>
        <v>1</v>
      </c>
      <c r="DX161" s="51"/>
      <c r="DY161" s="16"/>
      <c r="EB161" s="48">
        <f t="shared" ca="1" si="123"/>
        <v>0</v>
      </c>
      <c r="EC161" s="51"/>
      <c r="ED161" s="51"/>
      <c r="EE161" s="16"/>
    </row>
    <row r="162" spans="1:135" ht="18.75">
      <c r="A162" s="1">
        <f t="shared" ca="1" si="109"/>
        <v>2</v>
      </c>
      <c r="B162" s="1" t="str">
        <f t="shared" ca="1" si="110"/>
        <v>Woman</v>
      </c>
      <c r="C162" s="1">
        <f t="shared" ca="1" si="111"/>
        <v>40</v>
      </c>
      <c r="D162" s="1">
        <f t="shared" ca="1" si="112"/>
        <v>4</v>
      </c>
      <c r="E162" s="1" t="str">
        <f t="shared" ca="1" si="113"/>
        <v>Information Technology</v>
      </c>
      <c r="F162" s="1">
        <f t="shared" ca="1" si="114"/>
        <v>2</v>
      </c>
      <c r="G162" s="1" t="str">
        <f t="shared" ca="1" si="115"/>
        <v>College</v>
      </c>
      <c r="H162" s="1">
        <f t="shared" ca="1" si="116"/>
        <v>2</v>
      </c>
      <c r="I162" s="1">
        <f t="shared" ca="1" si="91"/>
        <v>2</v>
      </c>
      <c r="J162" s="1">
        <f t="shared" ca="1" si="117"/>
        <v>58592</v>
      </c>
      <c r="K162" s="1">
        <f t="shared" ca="1" si="118"/>
        <v>5</v>
      </c>
      <c r="L162" s="1" t="str">
        <f t="shared" ca="1" si="119"/>
        <v>Pune</v>
      </c>
      <c r="M162" s="1">
        <f t="shared" ca="1" si="124"/>
        <v>234368</v>
      </c>
      <c r="N162" s="1">
        <f t="shared" ca="1" si="120"/>
        <v>127309.78961358136</v>
      </c>
      <c r="O162" s="1">
        <f t="shared" ca="1" si="125"/>
        <v>25085.121318617657</v>
      </c>
      <c r="P162" s="1">
        <f t="shared" ca="1" si="121"/>
        <v>19767</v>
      </c>
      <c r="Q162" s="1">
        <f t="shared" ca="1" si="126"/>
        <v>42593.85008299115</v>
      </c>
      <c r="R162" s="1">
        <f t="shared" ca="1" si="127"/>
        <v>38377.318664173617</v>
      </c>
      <c r="S162" s="1">
        <f t="shared" ca="1" si="128"/>
        <v>297830.43998279126</v>
      </c>
      <c r="T162" s="1">
        <f t="shared" ca="1" si="129"/>
        <v>189670.63969657253</v>
      </c>
      <c r="U162" s="1">
        <f t="shared" ca="1" si="130"/>
        <v>108159.80028621873</v>
      </c>
      <c r="W162" s="10">
        <f ca="1">IF(Table1[[#This Row],[Gender]]="Man",1,0)</f>
        <v>0</v>
      </c>
      <c r="X162" s="51">
        <f ca="1">IF(Table1[[#This Row],[Gender]]="Woman",1,0)</f>
        <v>1</v>
      </c>
      <c r="Y162" s="51"/>
      <c r="Z162" s="51"/>
      <c r="AA162" s="51"/>
      <c r="AB162" s="51"/>
      <c r="AC162" s="51"/>
      <c r="AD162" s="51"/>
      <c r="AE162" s="51"/>
      <c r="AF162" s="51"/>
      <c r="AG162" s="51"/>
      <c r="AH162" s="51"/>
      <c r="AI162" s="51"/>
      <c r="AJ162" s="16"/>
      <c r="AN162" s="10">
        <f t="shared" ca="1" si="92"/>
        <v>0</v>
      </c>
      <c r="AO162" s="51">
        <f t="shared" ca="1" si="93"/>
        <v>0</v>
      </c>
      <c r="AP162" s="51">
        <f t="shared" ca="1" si="94"/>
        <v>0</v>
      </c>
      <c r="AQ162" s="51">
        <f t="shared" ca="1" si="95"/>
        <v>1</v>
      </c>
      <c r="AR162" s="51">
        <f t="shared" ca="1" si="96"/>
        <v>0</v>
      </c>
      <c r="AS162" s="51">
        <f t="shared" ca="1" si="97"/>
        <v>0</v>
      </c>
      <c r="AT162" s="51"/>
      <c r="AU162" s="51"/>
      <c r="AV162" s="51"/>
      <c r="AW162" s="51"/>
      <c r="AX162" s="51"/>
      <c r="AY162" s="16"/>
      <c r="AZ162" s="51"/>
      <c r="BA162" s="20">
        <f t="shared" ca="1" si="98"/>
        <v>0</v>
      </c>
      <c r="BB162" s="21">
        <f t="shared" ca="1" si="99"/>
        <v>0</v>
      </c>
      <c r="BC162" s="21">
        <f t="shared" ca="1" si="100"/>
        <v>0</v>
      </c>
      <c r="BD162" s="21">
        <f t="shared" ca="1" si="101"/>
        <v>0</v>
      </c>
      <c r="BE162" s="21">
        <f t="shared" ca="1" si="102"/>
        <v>1</v>
      </c>
      <c r="BF162" s="21">
        <f t="shared" ca="1" si="103"/>
        <v>0</v>
      </c>
      <c r="BG162" s="21">
        <f t="shared" ca="1" si="104"/>
        <v>0</v>
      </c>
      <c r="BH162" s="21">
        <f t="shared" ca="1" si="105"/>
        <v>0</v>
      </c>
      <c r="BI162" s="21">
        <f t="shared" ca="1" si="106"/>
        <v>0</v>
      </c>
      <c r="BJ162" s="21">
        <f t="shared" ca="1" si="107"/>
        <v>0</v>
      </c>
      <c r="BK162" s="21">
        <f t="shared" ca="1" si="108"/>
        <v>0</v>
      </c>
      <c r="BL162" s="51"/>
      <c r="BM162" s="51"/>
      <c r="BN162" s="51"/>
      <c r="BO162" s="51"/>
      <c r="BP162" s="51"/>
      <c r="BQ162" s="51"/>
      <c r="BR162" s="51"/>
      <c r="BS162" s="51"/>
      <c r="BT162" s="51"/>
      <c r="BU162" s="51"/>
      <c r="BV162" s="16"/>
      <c r="BZ162" s="10">
        <f ca="1">Table1[[#This Row],[Cars Value]]/Table1[[#This Row],[Cars Owned]]</f>
        <v>12542.560659308829</v>
      </c>
      <c r="CA162" s="16"/>
      <c r="CB162" s="51"/>
      <c r="CC162" s="10">
        <f ca="1">IF(Table1[[#This Row],[Value of Debts]]&gt;$CD$3,1,0)</f>
        <v>1</v>
      </c>
      <c r="CD162" s="51"/>
      <c r="CE162" s="16"/>
      <c r="CF162" s="51"/>
      <c r="CG162" s="39">
        <f ca="1">Table1[[#This Row],[Mortgage left]]/Table1[[#This Row],[Value of House ]]</f>
        <v>0.54320465939710783</v>
      </c>
      <c r="CH162" s="51">
        <f t="shared" ca="1" si="122"/>
        <v>1</v>
      </c>
      <c r="CI162" s="51"/>
      <c r="CJ162" s="16"/>
      <c r="CL162" s="10">
        <f ca="1">IF(Table1[[#This Row],[Area]]="New Delhi",Table1[[#This Row],[Income]],0)</f>
        <v>0</v>
      </c>
      <c r="CM162" s="51">
        <f ca="1">IF(Table1[[#This Row],[Area]]="Gurgoan",Table1[[#This Row],[Income]],0)</f>
        <v>0</v>
      </c>
      <c r="CN162" s="51">
        <f ca="1">IF(Table1[[#This Row],[Area]]="Noida",Table1[[#This Row],[Income]],0)</f>
        <v>0</v>
      </c>
      <c r="CO162" s="51">
        <f ca="1">IF(Table1[[#This Row],[Area]]="Faridabad",Table1[[#This Row],[Income]],0)</f>
        <v>0</v>
      </c>
      <c r="CP162" s="51">
        <f ca="1">IF(Table1[[#This Row],[Area]]="Pune",Table1[[#This Row],[Income]],0)</f>
        <v>58592</v>
      </c>
      <c r="CQ162" s="51">
        <f ca="1">IF(Table1[[#This Row],[Area]]="Mumbai",Table1[[#This Row],[Income]],0)</f>
        <v>0</v>
      </c>
      <c r="CR162" s="51">
        <f ca="1">IF(Table1[[#This Row],[Area]]="Hyderabad",Table1[[#This Row],[Income]],0)</f>
        <v>0</v>
      </c>
      <c r="CS162" s="51">
        <f ca="1">IF(Table1[[#This Row],[Area]]="Chennai",Table1[[#This Row],[Income]],0)</f>
        <v>0</v>
      </c>
      <c r="CT162" s="51">
        <f ca="1">IF(Table1[[#This Row],[Area]]="Goa",Table1[[#This Row],[Income]],0)</f>
        <v>0</v>
      </c>
      <c r="CU162" s="51">
        <f ca="1">IF(Table1[[#This Row],[Area]]="Kochi",Table1[[#This Row],[Income]],0)</f>
        <v>0</v>
      </c>
      <c r="CV162" s="51">
        <f ca="1">IF(Table1[[#This Row],[Area]]="Kolkata",Table1[[#This Row],[Income]],0)</f>
        <v>0</v>
      </c>
      <c r="CW162" s="51"/>
      <c r="CX162" s="51"/>
      <c r="CY162" s="51"/>
      <c r="CZ162" s="51"/>
      <c r="DA162" s="51"/>
      <c r="DB162" s="51"/>
      <c r="DC162" s="51"/>
      <c r="DD162" s="51"/>
      <c r="DE162" s="51"/>
      <c r="DF162" s="51"/>
      <c r="DG162" s="16"/>
      <c r="DI162" s="10">
        <f ca="1">IF(Table1[[#This Row],[Field of Work]]="Teaching",Table1[[#This Row],[Income]],0)</f>
        <v>0</v>
      </c>
      <c r="DJ162" s="51">
        <f ca="1">IF(Table1[[#This Row],[Field of Work]]="Health",Table1[[#This Row],[Income]],0)</f>
        <v>0</v>
      </c>
      <c r="DK162" s="51">
        <f ca="1">IF(Table1[[#This Row],[Field of Work]]="Agriculture",Table1[[#This Row],[Income]],0)</f>
        <v>0</v>
      </c>
      <c r="DL162" s="51">
        <f ca="1">IF(Table1[[#This Row],[Field of Work]]="Information Technology",Table1[[#This Row],[Income]],0)</f>
        <v>58592</v>
      </c>
      <c r="DM162" s="51">
        <f ca="1">IF(Table1[[#This Row],[Field of Work]]="Construction",Table1[[#This Row],[Income]],0)</f>
        <v>0</v>
      </c>
      <c r="DN162" s="51">
        <f ca="1">IF(Table1[[#This Row],[Field of Work]]="General Work",Table1[[#This Row],[Income]],0)</f>
        <v>0</v>
      </c>
      <c r="DO162" s="51"/>
      <c r="DP162" s="51"/>
      <c r="DQ162" s="51"/>
      <c r="DR162" s="51"/>
      <c r="DS162" s="51"/>
      <c r="DT162" s="16"/>
      <c r="DW162" s="10">
        <f ca="1">IF(Table1[[#This Row],[Value of Debts]]&gt;Table1[[#This Row],[Income]],1,0)</f>
        <v>1</v>
      </c>
      <c r="DX162" s="51"/>
      <c r="DY162" s="16"/>
      <c r="EB162" s="48">
        <f t="shared" ca="1" si="123"/>
        <v>40</v>
      </c>
      <c r="EC162" s="51"/>
      <c r="ED162" s="51"/>
      <c r="EE162" s="16"/>
    </row>
    <row r="163" spans="1:135" ht="18.75">
      <c r="A163" s="1">
        <f t="shared" ca="1" si="109"/>
        <v>2</v>
      </c>
      <c r="B163" s="1" t="str">
        <f t="shared" ca="1" si="110"/>
        <v>Woman</v>
      </c>
      <c r="C163" s="1">
        <f t="shared" ca="1" si="111"/>
        <v>42</v>
      </c>
      <c r="D163" s="1">
        <f t="shared" ca="1" si="112"/>
        <v>6</v>
      </c>
      <c r="E163" s="1" t="str">
        <f t="shared" ca="1" si="113"/>
        <v>Agriculture</v>
      </c>
      <c r="F163" s="1">
        <f t="shared" ca="1" si="114"/>
        <v>4</v>
      </c>
      <c r="G163" s="1" t="str">
        <f t="shared" ca="1" si="115"/>
        <v>Technical</v>
      </c>
      <c r="H163" s="1">
        <f t="shared" ca="1" si="116"/>
        <v>2</v>
      </c>
      <c r="I163" s="1">
        <f t="shared" ca="1" si="91"/>
        <v>3</v>
      </c>
      <c r="J163" s="1">
        <f t="shared" ca="1" si="117"/>
        <v>45026</v>
      </c>
      <c r="K163" s="1">
        <f t="shared" ca="1" si="118"/>
        <v>4</v>
      </c>
      <c r="L163" s="1" t="str">
        <f t="shared" ca="1" si="119"/>
        <v>Noida</v>
      </c>
      <c r="M163" s="1">
        <f t="shared" ca="1" si="124"/>
        <v>270156</v>
      </c>
      <c r="N163" s="1">
        <f t="shared" ca="1" si="120"/>
        <v>16537.654226082384</v>
      </c>
      <c r="O163" s="1">
        <f t="shared" ca="1" si="125"/>
        <v>33999.311258835027</v>
      </c>
      <c r="P163" s="1">
        <f t="shared" ca="1" si="121"/>
        <v>18297</v>
      </c>
      <c r="Q163" s="1">
        <f t="shared" ca="1" si="126"/>
        <v>31139.253067171416</v>
      </c>
      <c r="R163" s="1">
        <f t="shared" ca="1" si="127"/>
        <v>16458.415230960993</v>
      </c>
      <c r="S163" s="1">
        <f t="shared" ca="1" si="128"/>
        <v>320613.72648979601</v>
      </c>
      <c r="T163" s="1">
        <f t="shared" ca="1" si="129"/>
        <v>65973.907293253797</v>
      </c>
      <c r="U163" s="1">
        <f t="shared" ca="1" si="130"/>
        <v>254639.8191965422</v>
      </c>
      <c r="W163" s="10">
        <f ca="1">IF(Table1[[#This Row],[Gender]]="Man",1,0)</f>
        <v>0</v>
      </c>
      <c r="X163" s="51">
        <f ca="1">IF(Table1[[#This Row],[Gender]]="Woman",1,0)</f>
        <v>1</v>
      </c>
      <c r="Y163" s="51"/>
      <c r="Z163" s="51"/>
      <c r="AA163" s="51"/>
      <c r="AB163" s="51"/>
      <c r="AC163" s="51"/>
      <c r="AD163" s="51"/>
      <c r="AE163" s="51"/>
      <c r="AF163" s="51"/>
      <c r="AG163" s="51"/>
      <c r="AH163" s="51"/>
      <c r="AI163" s="51"/>
      <c r="AJ163" s="16"/>
      <c r="AN163" s="10">
        <f t="shared" ca="1" si="92"/>
        <v>0</v>
      </c>
      <c r="AO163" s="51">
        <f t="shared" ca="1" si="93"/>
        <v>0</v>
      </c>
      <c r="AP163" s="51">
        <f t="shared" ca="1" si="94"/>
        <v>1</v>
      </c>
      <c r="AQ163" s="51">
        <f t="shared" ca="1" si="95"/>
        <v>0</v>
      </c>
      <c r="AR163" s="51">
        <f t="shared" ca="1" si="96"/>
        <v>0</v>
      </c>
      <c r="AS163" s="51">
        <f t="shared" ca="1" si="97"/>
        <v>0</v>
      </c>
      <c r="AT163" s="51"/>
      <c r="AU163" s="51"/>
      <c r="AV163" s="51"/>
      <c r="AW163" s="51"/>
      <c r="AX163" s="51"/>
      <c r="AY163" s="16"/>
      <c r="AZ163" s="51"/>
      <c r="BA163" s="20">
        <f t="shared" ca="1" si="98"/>
        <v>0</v>
      </c>
      <c r="BB163" s="21">
        <f t="shared" ca="1" si="99"/>
        <v>0</v>
      </c>
      <c r="BC163" s="21">
        <f t="shared" ca="1" si="100"/>
        <v>1</v>
      </c>
      <c r="BD163" s="21">
        <f t="shared" ca="1" si="101"/>
        <v>0</v>
      </c>
      <c r="BE163" s="21">
        <f t="shared" ca="1" si="102"/>
        <v>0</v>
      </c>
      <c r="BF163" s="21">
        <f t="shared" ca="1" si="103"/>
        <v>0</v>
      </c>
      <c r="BG163" s="21">
        <f t="shared" ca="1" si="104"/>
        <v>0</v>
      </c>
      <c r="BH163" s="21">
        <f t="shared" ca="1" si="105"/>
        <v>0</v>
      </c>
      <c r="BI163" s="21">
        <f t="shared" ca="1" si="106"/>
        <v>0</v>
      </c>
      <c r="BJ163" s="21">
        <f t="shared" ca="1" si="107"/>
        <v>0</v>
      </c>
      <c r="BK163" s="21">
        <f t="shared" ca="1" si="108"/>
        <v>0</v>
      </c>
      <c r="BL163" s="51"/>
      <c r="BM163" s="51"/>
      <c r="BN163" s="51"/>
      <c r="BO163" s="51"/>
      <c r="BP163" s="51"/>
      <c r="BQ163" s="51"/>
      <c r="BR163" s="51"/>
      <c r="BS163" s="51"/>
      <c r="BT163" s="51"/>
      <c r="BU163" s="51"/>
      <c r="BV163" s="16"/>
      <c r="BZ163" s="10">
        <f ca="1">Table1[[#This Row],[Cars Value]]/Table1[[#This Row],[Cars Owned]]</f>
        <v>11333.10375294501</v>
      </c>
      <c r="CA163" s="16"/>
      <c r="CB163" s="51"/>
      <c r="CC163" s="10">
        <f ca="1">IF(Table1[[#This Row],[Value of Debts]]&gt;$CD$3,1,0)</f>
        <v>1</v>
      </c>
      <c r="CD163" s="51"/>
      <c r="CE163" s="16"/>
      <c r="CF163" s="51"/>
      <c r="CG163" s="39">
        <f ca="1">Table1[[#This Row],[Mortgage left]]/Table1[[#This Row],[Value of House ]]</f>
        <v>6.1215202424089725E-2</v>
      </c>
      <c r="CH163" s="51">
        <f t="shared" ca="1" si="122"/>
        <v>0</v>
      </c>
      <c r="CI163" s="51"/>
      <c r="CJ163" s="16"/>
      <c r="CL163" s="10">
        <f ca="1">IF(Table1[[#This Row],[Area]]="New Delhi",Table1[[#This Row],[Income]],0)</f>
        <v>0</v>
      </c>
      <c r="CM163" s="51">
        <f ca="1">IF(Table1[[#This Row],[Area]]="Gurgoan",Table1[[#This Row],[Income]],0)</f>
        <v>0</v>
      </c>
      <c r="CN163" s="51">
        <f ca="1">IF(Table1[[#This Row],[Area]]="Noida",Table1[[#This Row],[Income]],0)</f>
        <v>45026</v>
      </c>
      <c r="CO163" s="51">
        <f ca="1">IF(Table1[[#This Row],[Area]]="Faridabad",Table1[[#This Row],[Income]],0)</f>
        <v>0</v>
      </c>
      <c r="CP163" s="51">
        <f ca="1">IF(Table1[[#This Row],[Area]]="Pune",Table1[[#This Row],[Income]],0)</f>
        <v>0</v>
      </c>
      <c r="CQ163" s="51">
        <f ca="1">IF(Table1[[#This Row],[Area]]="Mumbai",Table1[[#This Row],[Income]],0)</f>
        <v>0</v>
      </c>
      <c r="CR163" s="51">
        <f ca="1">IF(Table1[[#This Row],[Area]]="Hyderabad",Table1[[#This Row],[Income]],0)</f>
        <v>0</v>
      </c>
      <c r="CS163" s="51">
        <f ca="1">IF(Table1[[#This Row],[Area]]="Chennai",Table1[[#This Row],[Income]],0)</f>
        <v>0</v>
      </c>
      <c r="CT163" s="51">
        <f ca="1">IF(Table1[[#This Row],[Area]]="Goa",Table1[[#This Row],[Income]],0)</f>
        <v>0</v>
      </c>
      <c r="CU163" s="51">
        <f ca="1">IF(Table1[[#This Row],[Area]]="Kochi",Table1[[#This Row],[Income]],0)</f>
        <v>0</v>
      </c>
      <c r="CV163" s="51">
        <f ca="1">IF(Table1[[#This Row],[Area]]="Kolkata",Table1[[#This Row],[Income]],0)</f>
        <v>0</v>
      </c>
      <c r="CW163" s="51"/>
      <c r="CX163" s="51"/>
      <c r="CY163" s="51"/>
      <c r="CZ163" s="51"/>
      <c r="DA163" s="51"/>
      <c r="DB163" s="51"/>
      <c r="DC163" s="51"/>
      <c r="DD163" s="51"/>
      <c r="DE163" s="51"/>
      <c r="DF163" s="51"/>
      <c r="DG163" s="16"/>
      <c r="DI163" s="10">
        <f ca="1">IF(Table1[[#This Row],[Field of Work]]="Teaching",Table1[[#This Row],[Income]],0)</f>
        <v>0</v>
      </c>
      <c r="DJ163" s="51">
        <f ca="1">IF(Table1[[#This Row],[Field of Work]]="Health",Table1[[#This Row],[Income]],0)</f>
        <v>0</v>
      </c>
      <c r="DK163" s="51">
        <f ca="1">IF(Table1[[#This Row],[Field of Work]]="Agriculture",Table1[[#This Row],[Income]],0)</f>
        <v>45026</v>
      </c>
      <c r="DL163" s="51">
        <f ca="1">IF(Table1[[#This Row],[Field of Work]]="Information Technology",Table1[[#This Row],[Income]],0)</f>
        <v>0</v>
      </c>
      <c r="DM163" s="51">
        <f ca="1">IF(Table1[[#This Row],[Field of Work]]="Construction",Table1[[#This Row],[Income]],0)</f>
        <v>0</v>
      </c>
      <c r="DN163" s="51">
        <f ca="1">IF(Table1[[#This Row],[Field of Work]]="General Work",Table1[[#This Row],[Income]],0)</f>
        <v>0</v>
      </c>
      <c r="DO163" s="51"/>
      <c r="DP163" s="51"/>
      <c r="DQ163" s="51"/>
      <c r="DR163" s="51"/>
      <c r="DS163" s="51"/>
      <c r="DT163" s="16"/>
      <c r="DW163" s="10">
        <f ca="1">IF(Table1[[#This Row],[Value of Debts]]&gt;Table1[[#This Row],[Income]],1,0)</f>
        <v>1</v>
      </c>
      <c r="DX163" s="51"/>
      <c r="DY163" s="16"/>
      <c r="EB163" s="48">
        <f t="shared" ca="1" si="123"/>
        <v>42</v>
      </c>
      <c r="EC163" s="51"/>
      <c r="ED163" s="51"/>
      <c r="EE163" s="16"/>
    </row>
    <row r="164" spans="1:135" ht="18.75">
      <c r="A164" s="1">
        <f t="shared" ca="1" si="109"/>
        <v>2</v>
      </c>
      <c r="B164" s="1" t="str">
        <f t="shared" ca="1" si="110"/>
        <v>Woman</v>
      </c>
      <c r="C164" s="1">
        <f t="shared" ca="1" si="111"/>
        <v>41</v>
      </c>
      <c r="D164" s="1">
        <f t="shared" ca="1" si="112"/>
        <v>6</v>
      </c>
      <c r="E164" s="1" t="str">
        <f t="shared" ca="1" si="113"/>
        <v>Agriculture</v>
      </c>
      <c r="F164" s="1">
        <f t="shared" ca="1" si="114"/>
        <v>2</v>
      </c>
      <c r="G164" s="1" t="str">
        <f t="shared" ca="1" si="115"/>
        <v>College</v>
      </c>
      <c r="H164" s="1">
        <f t="shared" ca="1" si="116"/>
        <v>2</v>
      </c>
      <c r="I164" s="1">
        <f t="shared" ca="1" si="91"/>
        <v>3</v>
      </c>
      <c r="J164" s="1">
        <f t="shared" ca="1" si="117"/>
        <v>55817</v>
      </c>
      <c r="K164" s="1">
        <f t="shared" ca="1" si="118"/>
        <v>3</v>
      </c>
      <c r="L164" s="1" t="str">
        <f t="shared" ca="1" si="119"/>
        <v>Faridabad</v>
      </c>
      <c r="M164" s="1">
        <f t="shared" ca="1" si="124"/>
        <v>279085</v>
      </c>
      <c r="N164" s="1">
        <f t="shared" ca="1" si="120"/>
        <v>168370.734785426</v>
      </c>
      <c r="O164" s="1">
        <f t="shared" ca="1" si="125"/>
        <v>1088.75605522158</v>
      </c>
      <c r="P164" s="1">
        <f t="shared" ca="1" si="121"/>
        <v>762</v>
      </c>
      <c r="Q164" s="1">
        <f t="shared" ca="1" si="126"/>
        <v>45314.604293158853</v>
      </c>
      <c r="R164" s="1">
        <f t="shared" ca="1" si="127"/>
        <v>40528.412639072638</v>
      </c>
      <c r="S164" s="1">
        <f t="shared" ca="1" si="128"/>
        <v>320702.16869429423</v>
      </c>
      <c r="T164" s="1">
        <f t="shared" ca="1" si="129"/>
        <v>214447.33907858486</v>
      </c>
      <c r="U164" s="1">
        <f t="shared" ca="1" si="130"/>
        <v>106254.82961570937</v>
      </c>
      <c r="W164" s="10">
        <f ca="1">IF(Table1[[#This Row],[Gender]]="Man",1,0)</f>
        <v>0</v>
      </c>
      <c r="X164" s="51">
        <f ca="1">IF(Table1[[#This Row],[Gender]]="Woman",1,0)</f>
        <v>1</v>
      </c>
      <c r="Y164" s="51"/>
      <c r="Z164" s="51"/>
      <c r="AA164" s="51"/>
      <c r="AB164" s="51"/>
      <c r="AC164" s="51"/>
      <c r="AD164" s="51"/>
      <c r="AE164" s="51"/>
      <c r="AF164" s="51"/>
      <c r="AG164" s="51"/>
      <c r="AH164" s="51"/>
      <c r="AI164" s="51"/>
      <c r="AJ164" s="16"/>
      <c r="AN164" s="10">
        <f t="shared" ca="1" si="92"/>
        <v>0</v>
      </c>
      <c r="AO164" s="51">
        <f t="shared" ca="1" si="93"/>
        <v>0</v>
      </c>
      <c r="AP164" s="51">
        <f t="shared" ca="1" si="94"/>
        <v>1</v>
      </c>
      <c r="AQ164" s="51">
        <f t="shared" ca="1" si="95"/>
        <v>0</v>
      </c>
      <c r="AR164" s="51">
        <f t="shared" ca="1" si="96"/>
        <v>0</v>
      </c>
      <c r="AS164" s="51">
        <f t="shared" ca="1" si="97"/>
        <v>0</v>
      </c>
      <c r="AT164" s="51"/>
      <c r="AU164" s="51"/>
      <c r="AV164" s="51"/>
      <c r="AW164" s="51"/>
      <c r="AX164" s="51"/>
      <c r="AY164" s="16"/>
      <c r="AZ164" s="51"/>
      <c r="BA164" s="20">
        <f t="shared" ca="1" si="98"/>
        <v>0</v>
      </c>
      <c r="BB164" s="21">
        <f t="shared" ca="1" si="99"/>
        <v>0</v>
      </c>
      <c r="BC164" s="21">
        <f t="shared" ca="1" si="100"/>
        <v>0</v>
      </c>
      <c r="BD164" s="21">
        <f t="shared" ca="1" si="101"/>
        <v>1</v>
      </c>
      <c r="BE164" s="21">
        <f t="shared" ca="1" si="102"/>
        <v>0</v>
      </c>
      <c r="BF164" s="21">
        <f t="shared" ca="1" si="103"/>
        <v>0</v>
      </c>
      <c r="BG164" s="21">
        <f t="shared" ca="1" si="104"/>
        <v>0</v>
      </c>
      <c r="BH164" s="21">
        <f t="shared" ca="1" si="105"/>
        <v>0</v>
      </c>
      <c r="BI164" s="21">
        <f t="shared" ca="1" si="106"/>
        <v>0</v>
      </c>
      <c r="BJ164" s="21">
        <f t="shared" ca="1" si="107"/>
        <v>0</v>
      </c>
      <c r="BK164" s="21">
        <f t="shared" ca="1" si="108"/>
        <v>0</v>
      </c>
      <c r="BL164" s="51"/>
      <c r="BM164" s="51"/>
      <c r="BN164" s="51"/>
      <c r="BO164" s="51"/>
      <c r="BP164" s="51"/>
      <c r="BQ164" s="51"/>
      <c r="BR164" s="51"/>
      <c r="BS164" s="51"/>
      <c r="BT164" s="51"/>
      <c r="BU164" s="51"/>
      <c r="BV164" s="16"/>
      <c r="BZ164" s="10">
        <f ca="1">Table1[[#This Row],[Cars Value]]/Table1[[#This Row],[Cars Owned]]</f>
        <v>362.91868507385999</v>
      </c>
      <c r="CA164" s="16"/>
      <c r="CB164" s="51"/>
      <c r="CC164" s="10">
        <f ca="1">IF(Table1[[#This Row],[Value of Debts]]&gt;$CD$3,1,0)</f>
        <v>1</v>
      </c>
      <c r="CD164" s="51"/>
      <c r="CE164" s="16"/>
      <c r="CF164" s="51"/>
      <c r="CG164" s="39">
        <f ca="1">Table1[[#This Row],[Mortgage left]]/Table1[[#This Row],[Value of House ]]</f>
        <v>0.60329553643307954</v>
      </c>
      <c r="CH164" s="51">
        <f t="shared" ca="1" si="122"/>
        <v>1</v>
      </c>
      <c r="CI164" s="51"/>
      <c r="CJ164" s="16"/>
      <c r="CL164" s="10">
        <f ca="1">IF(Table1[[#This Row],[Area]]="New Delhi",Table1[[#This Row],[Income]],0)</f>
        <v>0</v>
      </c>
      <c r="CM164" s="51">
        <f ca="1">IF(Table1[[#This Row],[Area]]="Gurgoan",Table1[[#This Row],[Income]],0)</f>
        <v>0</v>
      </c>
      <c r="CN164" s="51">
        <f ca="1">IF(Table1[[#This Row],[Area]]="Noida",Table1[[#This Row],[Income]],0)</f>
        <v>0</v>
      </c>
      <c r="CO164" s="51">
        <f ca="1">IF(Table1[[#This Row],[Area]]="Faridabad",Table1[[#This Row],[Income]],0)</f>
        <v>55817</v>
      </c>
      <c r="CP164" s="51">
        <f ca="1">IF(Table1[[#This Row],[Area]]="Pune",Table1[[#This Row],[Income]],0)</f>
        <v>0</v>
      </c>
      <c r="CQ164" s="51">
        <f ca="1">IF(Table1[[#This Row],[Area]]="Mumbai",Table1[[#This Row],[Income]],0)</f>
        <v>0</v>
      </c>
      <c r="CR164" s="51">
        <f ca="1">IF(Table1[[#This Row],[Area]]="Hyderabad",Table1[[#This Row],[Income]],0)</f>
        <v>0</v>
      </c>
      <c r="CS164" s="51">
        <f ca="1">IF(Table1[[#This Row],[Area]]="Chennai",Table1[[#This Row],[Income]],0)</f>
        <v>0</v>
      </c>
      <c r="CT164" s="51">
        <f ca="1">IF(Table1[[#This Row],[Area]]="Goa",Table1[[#This Row],[Income]],0)</f>
        <v>0</v>
      </c>
      <c r="CU164" s="51">
        <f ca="1">IF(Table1[[#This Row],[Area]]="Kochi",Table1[[#This Row],[Income]],0)</f>
        <v>0</v>
      </c>
      <c r="CV164" s="51">
        <f ca="1">IF(Table1[[#This Row],[Area]]="Kolkata",Table1[[#This Row],[Income]],0)</f>
        <v>0</v>
      </c>
      <c r="CW164" s="51"/>
      <c r="CX164" s="51"/>
      <c r="CY164" s="51"/>
      <c r="CZ164" s="51"/>
      <c r="DA164" s="51"/>
      <c r="DB164" s="51"/>
      <c r="DC164" s="51"/>
      <c r="DD164" s="51"/>
      <c r="DE164" s="51"/>
      <c r="DF164" s="51"/>
      <c r="DG164" s="16"/>
      <c r="DI164" s="10">
        <f ca="1">IF(Table1[[#This Row],[Field of Work]]="Teaching",Table1[[#This Row],[Income]],0)</f>
        <v>0</v>
      </c>
      <c r="DJ164" s="51">
        <f ca="1">IF(Table1[[#This Row],[Field of Work]]="Health",Table1[[#This Row],[Income]],0)</f>
        <v>0</v>
      </c>
      <c r="DK164" s="51">
        <f ca="1">IF(Table1[[#This Row],[Field of Work]]="Agriculture",Table1[[#This Row],[Income]],0)</f>
        <v>55817</v>
      </c>
      <c r="DL164" s="51">
        <f ca="1">IF(Table1[[#This Row],[Field of Work]]="Information Technology",Table1[[#This Row],[Income]],0)</f>
        <v>0</v>
      </c>
      <c r="DM164" s="51">
        <f ca="1">IF(Table1[[#This Row],[Field of Work]]="Construction",Table1[[#This Row],[Income]],0)</f>
        <v>0</v>
      </c>
      <c r="DN164" s="51">
        <f ca="1">IF(Table1[[#This Row],[Field of Work]]="General Work",Table1[[#This Row],[Income]],0)</f>
        <v>0</v>
      </c>
      <c r="DO164" s="51"/>
      <c r="DP164" s="51"/>
      <c r="DQ164" s="51"/>
      <c r="DR164" s="51"/>
      <c r="DS164" s="51"/>
      <c r="DT164" s="16"/>
      <c r="DW164" s="10">
        <f ca="1">IF(Table1[[#This Row],[Value of Debts]]&gt;Table1[[#This Row],[Income]],1,0)</f>
        <v>1</v>
      </c>
      <c r="DX164" s="51"/>
      <c r="DY164" s="16"/>
      <c r="EB164" s="48">
        <f t="shared" ca="1" si="123"/>
        <v>41</v>
      </c>
      <c r="EC164" s="51"/>
      <c r="ED164" s="51"/>
      <c r="EE164" s="16"/>
    </row>
    <row r="165" spans="1:135" ht="18.75">
      <c r="A165" s="1">
        <f t="shared" ca="1" si="109"/>
        <v>1</v>
      </c>
      <c r="B165" s="1" t="str">
        <f t="shared" ca="1" si="110"/>
        <v>Man</v>
      </c>
      <c r="C165" s="1">
        <f t="shared" ca="1" si="111"/>
        <v>37</v>
      </c>
      <c r="D165" s="1">
        <f t="shared" ca="1" si="112"/>
        <v>5</v>
      </c>
      <c r="E165" s="1" t="str">
        <f t="shared" ca="1" si="113"/>
        <v>General Work</v>
      </c>
      <c r="F165" s="1">
        <f t="shared" ca="1" si="114"/>
        <v>1</v>
      </c>
      <c r="G165" s="1" t="str">
        <f t="shared" ca="1" si="115"/>
        <v>High School</v>
      </c>
      <c r="H165" s="1">
        <f t="shared" ca="1" si="116"/>
        <v>3</v>
      </c>
      <c r="I165" s="1">
        <f t="shared" ca="1" si="91"/>
        <v>3</v>
      </c>
      <c r="J165" s="1">
        <f t="shared" ca="1" si="117"/>
        <v>34407</v>
      </c>
      <c r="K165" s="1">
        <f t="shared" ca="1" si="118"/>
        <v>8</v>
      </c>
      <c r="L165" s="1" t="str">
        <f t="shared" ca="1" si="119"/>
        <v>Chennai</v>
      </c>
      <c r="M165" s="1">
        <f t="shared" ca="1" si="124"/>
        <v>137628</v>
      </c>
      <c r="N165" s="1">
        <f t="shared" ca="1" si="120"/>
        <v>31249.642182852716</v>
      </c>
      <c r="O165" s="1">
        <f t="shared" ca="1" si="125"/>
        <v>88632.258486744118</v>
      </c>
      <c r="P165" s="1">
        <f t="shared" ca="1" si="121"/>
        <v>602</v>
      </c>
      <c r="Q165" s="1">
        <f t="shared" ca="1" si="126"/>
        <v>18397.854394342958</v>
      </c>
      <c r="R165" s="1">
        <f t="shared" ca="1" si="127"/>
        <v>21721.869620086851</v>
      </c>
      <c r="S165" s="1">
        <f t="shared" ca="1" si="128"/>
        <v>247982.12810683099</v>
      </c>
      <c r="T165" s="1">
        <f t="shared" ca="1" si="129"/>
        <v>50249.496577195678</v>
      </c>
      <c r="U165" s="1">
        <f t="shared" ca="1" si="130"/>
        <v>197732.63152963531</v>
      </c>
      <c r="W165" s="10">
        <f ca="1">IF(Table1[[#This Row],[Gender]]="Man",1,0)</f>
        <v>1</v>
      </c>
      <c r="X165" s="51">
        <f ca="1">IF(Table1[[#This Row],[Gender]]="Woman",1,0)</f>
        <v>0</v>
      </c>
      <c r="Y165" s="51"/>
      <c r="Z165" s="51"/>
      <c r="AA165" s="51"/>
      <c r="AB165" s="51"/>
      <c r="AC165" s="51"/>
      <c r="AD165" s="51"/>
      <c r="AE165" s="51"/>
      <c r="AF165" s="51"/>
      <c r="AG165" s="51"/>
      <c r="AH165" s="51"/>
      <c r="AI165" s="51"/>
      <c r="AJ165" s="16"/>
      <c r="AN165" s="10">
        <f t="shared" ca="1" si="92"/>
        <v>0</v>
      </c>
      <c r="AO165" s="51">
        <f t="shared" ca="1" si="93"/>
        <v>0</v>
      </c>
      <c r="AP165" s="51">
        <f t="shared" ca="1" si="94"/>
        <v>0</v>
      </c>
      <c r="AQ165" s="51">
        <f t="shared" ca="1" si="95"/>
        <v>0</v>
      </c>
      <c r="AR165" s="51">
        <f t="shared" ca="1" si="96"/>
        <v>0</v>
      </c>
      <c r="AS165" s="51">
        <f t="shared" ca="1" si="97"/>
        <v>1</v>
      </c>
      <c r="AT165" s="51"/>
      <c r="AU165" s="51"/>
      <c r="AV165" s="51"/>
      <c r="AW165" s="51"/>
      <c r="AX165" s="51"/>
      <c r="AY165" s="16"/>
      <c r="AZ165" s="51"/>
      <c r="BA165" s="20">
        <f t="shared" ca="1" si="98"/>
        <v>0</v>
      </c>
      <c r="BB165" s="21">
        <f t="shared" ca="1" si="99"/>
        <v>0</v>
      </c>
      <c r="BC165" s="21">
        <f t="shared" ca="1" si="100"/>
        <v>0</v>
      </c>
      <c r="BD165" s="21">
        <f t="shared" ca="1" si="101"/>
        <v>0</v>
      </c>
      <c r="BE165" s="21">
        <f t="shared" ca="1" si="102"/>
        <v>0</v>
      </c>
      <c r="BF165" s="21">
        <f t="shared" ca="1" si="103"/>
        <v>0</v>
      </c>
      <c r="BG165" s="21">
        <f t="shared" ca="1" si="104"/>
        <v>0</v>
      </c>
      <c r="BH165" s="21">
        <f t="shared" ca="1" si="105"/>
        <v>1</v>
      </c>
      <c r="BI165" s="21">
        <f t="shared" ca="1" si="106"/>
        <v>0</v>
      </c>
      <c r="BJ165" s="21">
        <f t="shared" ca="1" si="107"/>
        <v>0</v>
      </c>
      <c r="BK165" s="21">
        <f t="shared" ca="1" si="108"/>
        <v>0</v>
      </c>
      <c r="BL165" s="51"/>
      <c r="BM165" s="51"/>
      <c r="BN165" s="51"/>
      <c r="BO165" s="51"/>
      <c r="BP165" s="51"/>
      <c r="BQ165" s="51"/>
      <c r="BR165" s="51"/>
      <c r="BS165" s="51"/>
      <c r="BT165" s="51"/>
      <c r="BU165" s="51"/>
      <c r="BV165" s="16"/>
      <c r="BZ165" s="10">
        <f ca="1">Table1[[#This Row],[Cars Value]]/Table1[[#This Row],[Cars Owned]]</f>
        <v>29544.086162248041</v>
      </c>
      <c r="CA165" s="16"/>
      <c r="CB165" s="51"/>
      <c r="CC165" s="10">
        <f ca="1">IF(Table1[[#This Row],[Value of Debts]]&gt;$CD$3,1,0)</f>
        <v>1</v>
      </c>
      <c r="CD165" s="51"/>
      <c r="CE165" s="16"/>
      <c r="CF165" s="51"/>
      <c r="CG165" s="39">
        <f ca="1">Table1[[#This Row],[Mortgage left]]/Table1[[#This Row],[Value of House ]]</f>
        <v>0.22705875390801811</v>
      </c>
      <c r="CH165" s="51">
        <f t="shared" ca="1" si="122"/>
        <v>0</v>
      </c>
      <c r="CI165" s="51"/>
      <c r="CJ165" s="16"/>
      <c r="CL165" s="10">
        <f ca="1">IF(Table1[[#This Row],[Area]]="New Delhi",Table1[[#This Row],[Income]],0)</f>
        <v>0</v>
      </c>
      <c r="CM165" s="51">
        <f ca="1">IF(Table1[[#This Row],[Area]]="Gurgoan",Table1[[#This Row],[Income]],0)</f>
        <v>0</v>
      </c>
      <c r="CN165" s="51">
        <f ca="1">IF(Table1[[#This Row],[Area]]="Noida",Table1[[#This Row],[Income]],0)</f>
        <v>0</v>
      </c>
      <c r="CO165" s="51">
        <f ca="1">IF(Table1[[#This Row],[Area]]="Faridabad",Table1[[#This Row],[Income]],0)</f>
        <v>0</v>
      </c>
      <c r="CP165" s="51">
        <f ca="1">IF(Table1[[#This Row],[Area]]="Pune",Table1[[#This Row],[Income]],0)</f>
        <v>0</v>
      </c>
      <c r="CQ165" s="51">
        <f ca="1">IF(Table1[[#This Row],[Area]]="Mumbai",Table1[[#This Row],[Income]],0)</f>
        <v>0</v>
      </c>
      <c r="CR165" s="51">
        <f ca="1">IF(Table1[[#This Row],[Area]]="Hyderabad",Table1[[#This Row],[Income]],0)</f>
        <v>0</v>
      </c>
      <c r="CS165" s="51">
        <f ca="1">IF(Table1[[#This Row],[Area]]="Chennai",Table1[[#This Row],[Income]],0)</f>
        <v>34407</v>
      </c>
      <c r="CT165" s="51">
        <f ca="1">IF(Table1[[#This Row],[Area]]="Goa",Table1[[#This Row],[Income]],0)</f>
        <v>0</v>
      </c>
      <c r="CU165" s="51">
        <f ca="1">IF(Table1[[#This Row],[Area]]="Kochi",Table1[[#This Row],[Income]],0)</f>
        <v>0</v>
      </c>
      <c r="CV165" s="51">
        <f ca="1">IF(Table1[[#This Row],[Area]]="Kolkata",Table1[[#This Row],[Income]],0)</f>
        <v>0</v>
      </c>
      <c r="CW165" s="51"/>
      <c r="CX165" s="51"/>
      <c r="CY165" s="51"/>
      <c r="CZ165" s="51"/>
      <c r="DA165" s="51"/>
      <c r="DB165" s="51"/>
      <c r="DC165" s="51"/>
      <c r="DD165" s="51"/>
      <c r="DE165" s="51"/>
      <c r="DF165" s="51"/>
      <c r="DG165" s="16"/>
      <c r="DI165" s="10">
        <f ca="1">IF(Table1[[#This Row],[Field of Work]]="Teaching",Table1[[#This Row],[Income]],0)</f>
        <v>0</v>
      </c>
      <c r="DJ165" s="51">
        <f ca="1">IF(Table1[[#This Row],[Field of Work]]="Health",Table1[[#This Row],[Income]],0)</f>
        <v>0</v>
      </c>
      <c r="DK165" s="51">
        <f ca="1">IF(Table1[[#This Row],[Field of Work]]="Agriculture",Table1[[#This Row],[Income]],0)</f>
        <v>0</v>
      </c>
      <c r="DL165" s="51">
        <f ca="1">IF(Table1[[#This Row],[Field of Work]]="Information Technology",Table1[[#This Row],[Income]],0)</f>
        <v>0</v>
      </c>
      <c r="DM165" s="51">
        <f ca="1">IF(Table1[[#This Row],[Field of Work]]="Construction",Table1[[#This Row],[Income]],0)</f>
        <v>0</v>
      </c>
      <c r="DN165" s="51">
        <f ca="1">IF(Table1[[#This Row],[Field of Work]]="General Work",Table1[[#This Row],[Income]],0)</f>
        <v>34407</v>
      </c>
      <c r="DO165" s="51"/>
      <c r="DP165" s="51"/>
      <c r="DQ165" s="51"/>
      <c r="DR165" s="51"/>
      <c r="DS165" s="51"/>
      <c r="DT165" s="16"/>
      <c r="DW165" s="10">
        <f ca="1">IF(Table1[[#This Row],[Value of Debts]]&gt;Table1[[#This Row],[Income]],1,0)</f>
        <v>1</v>
      </c>
      <c r="DX165" s="51"/>
      <c r="DY165" s="16"/>
      <c r="EB165" s="48">
        <f t="shared" ca="1" si="123"/>
        <v>37</v>
      </c>
      <c r="EC165" s="51"/>
      <c r="ED165" s="51"/>
      <c r="EE165" s="16"/>
    </row>
    <row r="166" spans="1:135" ht="18.75">
      <c r="A166" s="1">
        <f t="shared" ca="1" si="109"/>
        <v>1</v>
      </c>
      <c r="B166" s="1" t="str">
        <f t="shared" ca="1" si="110"/>
        <v>Man</v>
      </c>
      <c r="C166" s="1">
        <f t="shared" ca="1" si="111"/>
        <v>32</v>
      </c>
      <c r="D166" s="1">
        <f t="shared" ca="1" si="112"/>
        <v>5</v>
      </c>
      <c r="E166" s="1" t="str">
        <f t="shared" ca="1" si="113"/>
        <v>General Work</v>
      </c>
      <c r="F166" s="1">
        <f t="shared" ca="1" si="114"/>
        <v>5</v>
      </c>
      <c r="G166" s="1" t="str">
        <f t="shared" ca="1" si="115"/>
        <v>Other</v>
      </c>
      <c r="H166" s="1">
        <f t="shared" ca="1" si="116"/>
        <v>1</v>
      </c>
      <c r="I166" s="1">
        <f t="shared" ca="1" si="91"/>
        <v>2</v>
      </c>
      <c r="J166" s="1">
        <f t="shared" ca="1" si="117"/>
        <v>25167</v>
      </c>
      <c r="K166" s="1">
        <f t="shared" ca="1" si="118"/>
        <v>6</v>
      </c>
      <c r="L166" s="1" t="str">
        <f t="shared" ca="1" si="119"/>
        <v>Mumbai</v>
      </c>
      <c r="M166" s="1">
        <f t="shared" ca="1" si="124"/>
        <v>100668</v>
      </c>
      <c r="N166" s="1">
        <f t="shared" ca="1" si="120"/>
        <v>4067.5152911811592</v>
      </c>
      <c r="O166" s="1">
        <f t="shared" ca="1" si="125"/>
        <v>40934.350056318108</v>
      </c>
      <c r="P166" s="1">
        <f t="shared" ca="1" si="121"/>
        <v>37118</v>
      </c>
      <c r="Q166" s="1">
        <f t="shared" ca="1" si="126"/>
        <v>36234.067868182574</v>
      </c>
      <c r="R166" s="1">
        <f t="shared" ca="1" si="127"/>
        <v>14374.124446615009</v>
      </c>
      <c r="S166" s="1">
        <f t="shared" ca="1" si="128"/>
        <v>155976.4745029331</v>
      </c>
      <c r="T166" s="1">
        <f t="shared" ca="1" si="129"/>
        <v>77419.583159363741</v>
      </c>
      <c r="U166" s="1">
        <f t="shared" ca="1" si="130"/>
        <v>78556.891343569354</v>
      </c>
      <c r="W166" s="10">
        <f ca="1">IF(Table1[[#This Row],[Gender]]="Man",1,0)</f>
        <v>1</v>
      </c>
      <c r="X166" s="51">
        <f ca="1">IF(Table1[[#This Row],[Gender]]="Woman",1,0)</f>
        <v>0</v>
      </c>
      <c r="Y166" s="51"/>
      <c r="Z166" s="51"/>
      <c r="AA166" s="51"/>
      <c r="AB166" s="51"/>
      <c r="AC166" s="51"/>
      <c r="AD166" s="51"/>
      <c r="AE166" s="51"/>
      <c r="AF166" s="51"/>
      <c r="AG166" s="51"/>
      <c r="AH166" s="51"/>
      <c r="AI166" s="51"/>
      <c r="AJ166" s="16"/>
      <c r="AN166" s="10">
        <f t="shared" ca="1" si="92"/>
        <v>0</v>
      </c>
      <c r="AO166" s="51">
        <f t="shared" ca="1" si="93"/>
        <v>0</v>
      </c>
      <c r="AP166" s="51">
        <f t="shared" ca="1" si="94"/>
        <v>0</v>
      </c>
      <c r="AQ166" s="51">
        <f t="shared" ca="1" si="95"/>
        <v>0</v>
      </c>
      <c r="AR166" s="51">
        <f t="shared" ca="1" si="96"/>
        <v>0</v>
      </c>
      <c r="AS166" s="51">
        <f t="shared" ca="1" si="97"/>
        <v>1</v>
      </c>
      <c r="AT166" s="51"/>
      <c r="AU166" s="51"/>
      <c r="AV166" s="51"/>
      <c r="AW166" s="51"/>
      <c r="AX166" s="51"/>
      <c r="AY166" s="16"/>
      <c r="AZ166" s="51"/>
      <c r="BA166" s="20">
        <f t="shared" ca="1" si="98"/>
        <v>0</v>
      </c>
      <c r="BB166" s="21">
        <f t="shared" ca="1" si="99"/>
        <v>0</v>
      </c>
      <c r="BC166" s="21">
        <f t="shared" ca="1" si="100"/>
        <v>0</v>
      </c>
      <c r="BD166" s="21">
        <f t="shared" ca="1" si="101"/>
        <v>0</v>
      </c>
      <c r="BE166" s="21">
        <f t="shared" ca="1" si="102"/>
        <v>0</v>
      </c>
      <c r="BF166" s="21">
        <f t="shared" ca="1" si="103"/>
        <v>1</v>
      </c>
      <c r="BG166" s="21">
        <f t="shared" ca="1" si="104"/>
        <v>0</v>
      </c>
      <c r="BH166" s="21">
        <f t="shared" ca="1" si="105"/>
        <v>0</v>
      </c>
      <c r="BI166" s="21">
        <f t="shared" ca="1" si="106"/>
        <v>0</v>
      </c>
      <c r="BJ166" s="21">
        <f t="shared" ca="1" si="107"/>
        <v>0</v>
      </c>
      <c r="BK166" s="21">
        <f t="shared" ca="1" si="108"/>
        <v>0</v>
      </c>
      <c r="BL166" s="51"/>
      <c r="BM166" s="51"/>
      <c r="BN166" s="51"/>
      <c r="BO166" s="51"/>
      <c r="BP166" s="51"/>
      <c r="BQ166" s="51"/>
      <c r="BR166" s="51"/>
      <c r="BS166" s="51"/>
      <c r="BT166" s="51"/>
      <c r="BU166" s="51"/>
      <c r="BV166" s="16"/>
      <c r="BZ166" s="10">
        <f ca="1">Table1[[#This Row],[Cars Value]]/Table1[[#This Row],[Cars Owned]]</f>
        <v>20467.175028159054</v>
      </c>
      <c r="CA166" s="16"/>
      <c r="CB166" s="51"/>
      <c r="CC166" s="10">
        <f ca="1">IF(Table1[[#This Row],[Value of Debts]]&gt;$CD$3,1,0)</f>
        <v>1</v>
      </c>
      <c r="CD166" s="51"/>
      <c r="CE166" s="16"/>
      <c r="CF166" s="51"/>
      <c r="CG166" s="39">
        <f ca="1">Table1[[#This Row],[Mortgage left]]/Table1[[#This Row],[Value of House ]]</f>
        <v>4.0405245869403972E-2</v>
      </c>
      <c r="CH166" s="51">
        <f t="shared" ca="1" si="122"/>
        <v>0</v>
      </c>
      <c r="CI166" s="51"/>
      <c r="CJ166" s="16"/>
      <c r="CL166" s="10">
        <f ca="1">IF(Table1[[#This Row],[Area]]="New Delhi",Table1[[#This Row],[Income]],0)</f>
        <v>0</v>
      </c>
      <c r="CM166" s="51">
        <f ca="1">IF(Table1[[#This Row],[Area]]="Gurgoan",Table1[[#This Row],[Income]],0)</f>
        <v>0</v>
      </c>
      <c r="CN166" s="51">
        <f ca="1">IF(Table1[[#This Row],[Area]]="Noida",Table1[[#This Row],[Income]],0)</f>
        <v>0</v>
      </c>
      <c r="CO166" s="51">
        <f ca="1">IF(Table1[[#This Row],[Area]]="Faridabad",Table1[[#This Row],[Income]],0)</f>
        <v>0</v>
      </c>
      <c r="CP166" s="51">
        <f ca="1">IF(Table1[[#This Row],[Area]]="Pune",Table1[[#This Row],[Income]],0)</f>
        <v>0</v>
      </c>
      <c r="CQ166" s="51">
        <f ca="1">IF(Table1[[#This Row],[Area]]="Mumbai",Table1[[#This Row],[Income]],0)</f>
        <v>25167</v>
      </c>
      <c r="CR166" s="51">
        <f ca="1">IF(Table1[[#This Row],[Area]]="Hyderabad",Table1[[#This Row],[Income]],0)</f>
        <v>0</v>
      </c>
      <c r="CS166" s="51">
        <f ca="1">IF(Table1[[#This Row],[Area]]="Chennai",Table1[[#This Row],[Income]],0)</f>
        <v>0</v>
      </c>
      <c r="CT166" s="51">
        <f ca="1">IF(Table1[[#This Row],[Area]]="Goa",Table1[[#This Row],[Income]],0)</f>
        <v>0</v>
      </c>
      <c r="CU166" s="51">
        <f ca="1">IF(Table1[[#This Row],[Area]]="Kochi",Table1[[#This Row],[Income]],0)</f>
        <v>0</v>
      </c>
      <c r="CV166" s="51">
        <f ca="1">IF(Table1[[#This Row],[Area]]="Kolkata",Table1[[#This Row],[Income]],0)</f>
        <v>0</v>
      </c>
      <c r="CW166" s="51"/>
      <c r="CX166" s="51"/>
      <c r="CY166" s="51"/>
      <c r="CZ166" s="51"/>
      <c r="DA166" s="51"/>
      <c r="DB166" s="51"/>
      <c r="DC166" s="51"/>
      <c r="DD166" s="51"/>
      <c r="DE166" s="51"/>
      <c r="DF166" s="51"/>
      <c r="DG166" s="16"/>
      <c r="DI166" s="10">
        <f ca="1">IF(Table1[[#This Row],[Field of Work]]="Teaching",Table1[[#This Row],[Income]],0)</f>
        <v>0</v>
      </c>
      <c r="DJ166" s="51">
        <f ca="1">IF(Table1[[#This Row],[Field of Work]]="Health",Table1[[#This Row],[Income]],0)</f>
        <v>0</v>
      </c>
      <c r="DK166" s="51">
        <f ca="1">IF(Table1[[#This Row],[Field of Work]]="Agriculture",Table1[[#This Row],[Income]],0)</f>
        <v>0</v>
      </c>
      <c r="DL166" s="51">
        <f ca="1">IF(Table1[[#This Row],[Field of Work]]="Information Technology",Table1[[#This Row],[Income]],0)</f>
        <v>0</v>
      </c>
      <c r="DM166" s="51">
        <f ca="1">IF(Table1[[#This Row],[Field of Work]]="Construction",Table1[[#This Row],[Income]],0)</f>
        <v>0</v>
      </c>
      <c r="DN166" s="51">
        <f ca="1">IF(Table1[[#This Row],[Field of Work]]="General Work",Table1[[#This Row],[Income]],0)</f>
        <v>25167</v>
      </c>
      <c r="DO166" s="51"/>
      <c r="DP166" s="51"/>
      <c r="DQ166" s="51"/>
      <c r="DR166" s="51"/>
      <c r="DS166" s="51"/>
      <c r="DT166" s="16"/>
      <c r="DW166" s="10">
        <f ca="1">IF(Table1[[#This Row],[Value of Debts]]&gt;Table1[[#This Row],[Income]],1,0)</f>
        <v>1</v>
      </c>
      <c r="DX166" s="51"/>
      <c r="DY166" s="16"/>
      <c r="EB166" s="48">
        <f t="shared" ca="1" si="123"/>
        <v>0</v>
      </c>
      <c r="EC166" s="51"/>
      <c r="ED166" s="51"/>
      <c r="EE166" s="16"/>
    </row>
    <row r="167" spans="1:135" ht="18.75">
      <c r="A167" s="1">
        <f t="shared" ca="1" si="109"/>
        <v>1</v>
      </c>
      <c r="B167" s="1" t="str">
        <f t="shared" ca="1" si="110"/>
        <v>Man</v>
      </c>
      <c r="C167" s="1">
        <f t="shared" ca="1" si="111"/>
        <v>26</v>
      </c>
      <c r="D167" s="1">
        <f t="shared" ca="1" si="112"/>
        <v>3</v>
      </c>
      <c r="E167" s="1" t="str">
        <f t="shared" ca="1" si="113"/>
        <v>Teaching</v>
      </c>
      <c r="F167" s="1">
        <f t="shared" ca="1" si="114"/>
        <v>5</v>
      </c>
      <c r="G167" s="1" t="str">
        <f t="shared" ca="1" si="115"/>
        <v>Other</v>
      </c>
      <c r="H167" s="1">
        <f t="shared" ca="1" si="116"/>
        <v>1</v>
      </c>
      <c r="I167" s="1">
        <f t="shared" ca="1" si="91"/>
        <v>1</v>
      </c>
      <c r="J167" s="1">
        <f t="shared" ca="1" si="117"/>
        <v>52204</v>
      </c>
      <c r="K167" s="1">
        <f t="shared" ca="1" si="118"/>
        <v>1</v>
      </c>
      <c r="L167" s="1" t="str">
        <f t="shared" ca="1" si="119"/>
        <v>New Delhi</v>
      </c>
      <c r="M167" s="1">
        <f t="shared" ca="1" si="124"/>
        <v>208816</v>
      </c>
      <c r="N167" s="1">
        <f t="shared" ca="1" si="120"/>
        <v>208489.97550294653</v>
      </c>
      <c r="O167" s="1">
        <f t="shared" ca="1" si="125"/>
        <v>18208.358724724232</v>
      </c>
      <c r="P167" s="1">
        <f t="shared" ca="1" si="121"/>
        <v>643</v>
      </c>
      <c r="Q167" s="1">
        <f t="shared" ca="1" si="126"/>
        <v>86379.015792339531</v>
      </c>
      <c r="R167" s="1">
        <f t="shared" ca="1" si="127"/>
        <v>57463.704569460751</v>
      </c>
      <c r="S167" s="1">
        <f t="shared" ca="1" si="128"/>
        <v>284488.06329418498</v>
      </c>
      <c r="T167" s="1">
        <f t="shared" ca="1" si="129"/>
        <v>295511.99129528605</v>
      </c>
      <c r="U167" s="1">
        <f t="shared" ca="1" si="130"/>
        <v>-11023.928001101071</v>
      </c>
      <c r="W167" s="10">
        <f ca="1">IF(Table1[[#This Row],[Gender]]="Man",1,0)</f>
        <v>1</v>
      </c>
      <c r="X167" s="51">
        <f ca="1">IF(Table1[[#This Row],[Gender]]="Woman",1,0)</f>
        <v>0</v>
      </c>
      <c r="Y167" s="51"/>
      <c r="Z167" s="51"/>
      <c r="AA167" s="51"/>
      <c r="AB167" s="51"/>
      <c r="AC167" s="51"/>
      <c r="AD167" s="51"/>
      <c r="AE167" s="51"/>
      <c r="AF167" s="51"/>
      <c r="AG167" s="51"/>
      <c r="AH167" s="51"/>
      <c r="AI167" s="51"/>
      <c r="AJ167" s="16"/>
      <c r="AN167" s="10">
        <f t="shared" ca="1" si="92"/>
        <v>1</v>
      </c>
      <c r="AO167" s="51">
        <f t="shared" ca="1" si="93"/>
        <v>0</v>
      </c>
      <c r="AP167" s="51">
        <f t="shared" ca="1" si="94"/>
        <v>0</v>
      </c>
      <c r="AQ167" s="51">
        <f t="shared" ca="1" si="95"/>
        <v>0</v>
      </c>
      <c r="AR167" s="51">
        <f t="shared" ca="1" si="96"/>
        <v>0</v>
      </c>
      <c r="AS167" s="51">
        <f t="shared" ca="1" si="97"/>
        <v>0</v>
      </c>
      <c r="AT167" s="51"/>
      <c r="AU167" s="51"/>
      <c r="AV167" s="51"/>
      <c r="AW167" s="51"/>
      <c r="AX167" s="51"/>
      <c r="AY167" s="16"/>
      <c r="AZ167" s="51"/>
      <c r="BA167" s="20">
        <f t="shared" ca="1" si="98"/>
        <v>1</v>
      </c>
      <c r="BB167" s="21">
        <f t="shared" ca="1" si="99"/>
        <v>0</v>
      </c>
      <c r="BC167" s="21">
        <f t="shared" ca="1" si="100"/>
        <v>0</v>
      </c>
      <c r="BD167" s="21">
        <f t="shared" ca="1" si="101"/>
        <v>0</v>
      </c>
      <c r="BE167" s="21">
        <f t="shared" ca="1" si="102"/>
        <v>0</v>
      </c>
      <c r="BF167" s="21">
        <f t="shared" ca="1" si="103"/>
        <v>0</v>
      </c>
      <c r="BG167" s="21">
        <f t="shared" ca="1" si="104"/>
        <v>0</v>
      </c>
      <c r="BH167" s="21">
        <f t="shared" ca="1" si="105"/>
        <v>0</v>
      </c>
      <c r="BI167" s="21">
        <f t="shared" ca="1" si="106"/>
        <v>0</v>
      </c>
      <c r="BJ167" s="21">
        <f t="shared" ca="1" si="107"/>
        <v>0</v>
      </c>
      <c r="BK167" s="21">
        <f t="shared" ca="1" si="108"/>
        <v>0</v>
      </c>
      <c r="BL167" s="51"/>
      <c r="BM167" s="51"/>
      <c r="BN167" s="51"/>
      <c r="BO167" s="51"/>
      <c r="BP167" s="51"/>
      <c r="BQ167" s="51"/>
      <c r="BR167" s="51"/>
      <c r="BS167" s="51"/>
      <c r="BT167" s="51"/>
      <c r="BU167" s="51"/>
      <c r="BV167" s="16"/>
      <c r="BZ167" s="10">
        <f ca="1">Table1[[#This Row],[Cars Value]]/Table1[[#This Row],[Cars Owned]]</f>
        <v>18208.358724724232</v>
      </c>
      <c r="CA167" s="16"/>
      <c r="CB167" s="51"/>
      <c r="CC167" s="10">
        <f ca="1">IF(Table1[[#This Row],[Value of Debts]]&gt;$CD$3,1,0)</f>
        <v>1</v>
      </c>
      <c r="CD167" s="51"/>
      <c r="CE167" s="16"/>
      <c r="CF167" s="51"/>
      <c r="CG167" s="39">
        <f ca="1">Table1[[#This Row],[Mortgage left]]/Table1[[#This Row],[Value of House ]]</f>
        <v>0.99843869963482934</v>
      </c>
      <c r="CH167" s="51">
        <f t="shared" ca="1" si="122"/>
        <v>1</v>
      </c>
      <c r="CI167" s="51"/>
      <c r="CJ167" s="16"/>
      <c r="CL167" s="10">
        <f ca="1">IF(Table1[[#This Row],[Area]]="New Delhi",Table1[[#This Row],[Income]],0)</f>
        <v>52204</v>
      </c>
      <c r="CM167" s="51">
        <f ca="1">IF(Table1[[#This Row],[Area]]="Gurgoan",Table1[[#This Row],[Income]],0)</f>
        <v>0</v>
      </c>
      <c r="CN167" s="51">
        <f ca="1">IF(Table1[[#This Row],[Area]]="Noida",Table1[[#This Row],[Income]],0)</f>
        <v>0</v>
      </c>
      <c r="CO167" s="51">
        <f ca="1">IF(Table1[[#This Row],[Area]]="Faridabad",Table1[[#This Row],[Income]],0)</f>
        <v>0</v>
      </c>
      <c r="CP167" s="51">
        <f ca="1">IF(Table1[[#This Row],[Area]]="Pune",Table1[[#This Row],[Income]],0)</f>
        <v>0</v>
      </c>
      <c r="CQ167" s="51">
        <f ca="1">IF(Table1[[#This Row],[Area]]="Mumbai",Table1[[#This Row],[Income]],0)</f>
        <v>0</v>
      </c>
      <c r="CR167" s="51">
        <f ca="1">IF(Table1[[#This Row],[Area]]="Hyderabad",Table1[[#This Row],[Income]],0)</f>
        <v>0</v>
      </c>
      <c r="CS167" s="51">
        <f ca="1">IF(Table1[[#This Row],[Area]]="Chennai",Table1[[#This Row],[Income]],0)</f>
        <v>0</v>
      </c>
      <c r="CT167" s="51">
        <f ca="1">IF(Table1[[#This Row],[Area]]="Goa",Table1[[#This Row],[Income]],0)</f>
        <v>0</v>
      </c>
      <c r="CU167" s="51">
        <f ca="1">IF(Table1[[#This Row],[Area]]="Kochi",Table1[[#This Row],[Income]],0)</f>
        <v>0</v>
      </c>
      <c r="CV167" s="51">
        <f ca="1">IF(Table1[[#This Row],[Area]]="Kolkata",Table1[[#This Row],[Income]],0)</f>
        <v>0</v>
      </c>
      <c r="CW167" s="51"/>
      <c r="CX167" s="51"/>
      <c r="CY167" s="51"/>
      <c r="CZ167" s="51"/>
      <c r="DA167" s="51"/>
      <c r="DB167" s="51"/>
      <c r="DC167" s="51"/>
      <c r="DD167" s="51"/>
      <c r="DE167" s="51"/>
      <c r="DF167" s="51"/>
      <c r="DG167" s="16"/>
      <c r="DI167" s="10">
        <f ca="1">IF(Table1[[#This Row],[Field of Work]]="Teaching",Table1[[#This Row],[Income]],0)</f>
        <v>52204</v>
      </c>
      <c r="DJ167" s="51">
        <f ca="1">IF(Table1[[#This Row],[Field of Work]]="Health",Table1[[#This Row],[Income]],0)</f>
        <v>0</v>
      </c>
      <c r="DK167" s="51">
        <f ca="1">IF(Table1[[#This Row],[Field of Work]]="Agriculture",Table1[[#This Row],[Income]],0)</f>
        <v>0</v>
      </c>
      <c r="DL167" s="51">
        <f ca="1">IF(Table1[[#This Row],[Field of Work]]="Information Technology",Table1[[#This Row],[Income]],0)</f>
        <v>0</v>
      </c>
      <c r="DM167" s="51">
        <f ca="1">IF(Table1[[#This Row],[Field of Work]]="Construction",Table1[[#This Row],[Income]],0)</f>
        <v>0</v>
      </c>
      <c r="DN167" s="51">
        <f ca="1">IF(Table1[[#This Row],[Field of Work]]="General Work",Table1[[#This Row],[Income]],0)</f>
        <v>0</v>
      </c>
      <c r="DO167" s="51"/>
      <c r="DP167" s="51"/>
      <c r="DQ167" s="51"/>
      <c r="DR167" s="51"/>
      <c r="DS167" s="51"/>
      <c r="DT167" s="16"/>
      <c r="DW167" s="10">
        <f ca="1">IF(Table1[[#This Row],[Value of Debts]]&gt;Table1[[#This Row],[Income]],1,0)</f>
        <v>1</v>
      </c>
      <c r="DX167" s="51"/>
      <c r="DY167" s="16"/>
      <c r="EB167" s="48">
        <f t="shared" ca="1" si="123"/>
        <v>0</v>
      </c>
      <c r="EC167" s="51"/>
      <c r="ED167" s="51"/>
      <c r="EE167" s="16"/>
    </row>
    <row r="168" spans="1:135" ht="18.75">
      <c r="A168" s="1">
        <f t="shared" ca="1" si="109"/>
        <v>1</v>
      </c>
      <c r="B168" s="1" t="str">
        <f t="shared" ca="1" si="110"/>
        <v>Man</v>
      </c>
      <c r="C168" s="1">
        <f t="shared" ca="1" si="111"/>
        <v>26</v>
      </c>
      <c r="D168" s="1">
        <f t="shared" ca="1" si="112"/>
        <v>4</v>
      </c>
      <c r="E168" s="1" t="str">
        <f t="shared" ca="1" si="113"/>
        <v>Information Technology</v>
      </c>
      <c r="F168" s="1">
        <f t="shared" ca="1" si="114"/>
        <v>1</v>
      </c>
      <c r="G168" s="1" t="str">
        <f t="shared" ca="1" si="115"/>
        <v>High School</v>
      </c>
      <c r="H168" s="1">
        <f t="shared" ca="1" si="116"/>
        <v>0</v>
      </c>
      <c r="I168" s="1">
        <f t="shared" ca="1" si="91"/>
        <v>1</v>
      </c>
      <c r="J168" s="1">
        <f t="shared" ca="1" si="117"/>
        <v>75808</v>
      </c>
      <c r="K168" s="1">
        <f t="shared" ca="1" si="118"/>
        <v>9</v>
      </c>
      <c r="L168" s="1" t="str">
        <f t="shared" ca="1" si="119"/>
        <v>Kochi</v>
      </c>
      <c r="M168" s="1">
        <f t="shared" ca="1" si="124"/>
        <v>454848</v>
      </c>
      <c r="N168" s="1">
        <f t="shared" ca="1" si="120"/>
        <v>302197.33679853682</v>
      </c>
      <c r="O168" s="1">
        <f t="shared" ca="1" si="125"/>
        <v>71483.765745617129</v>
      </c>
      <c r="P168" s="1">
        <f t="shared" ca="1" si="121"/>
        <v>62339</v>
      </c>
      <c r="Q168" s="1">
        <f t="shared" ca="1" si="126"/>
        <v>64922.911300261287</v>
      </c>
      <c r="R168" s="1">
        <f t="shared" ca="1" si="127"/>
        <v>36497.533938109715</v>
      </c>
      <c r="S168" s="1">
        <f t="shared" ca="1" si="128"/>
        <v>562829.29968372686</v>
      </c>
      <c r="T168" s="1">
        <f t="shared" ca="1" si="129"/>
        <v>429459.2480987981</v>
      </c>
      <c r="U168" s="1">
        <f t="shared" ca="1" si="130"/>
        <v>133370.05158492876</v>
      </c>
      <c r="W168" s="10">
        <f ca="1">IF(Table1[[#This Row],[Gender]]="Man",1,0)</f>
        <v>1</v>
      </c>
      <c r="X168" s="51">
        <f ca="1">IF(Table1[[#This Row],[Gender]]="Woman",1,0)</f>
        <v>0</v>
      </c>
      <c r="Y168" s="51"/>
      <c r="Z168" s="51"/>
      <c r="AA168" s="51"/>
      <c r="AB168" s="51"/>
      <c r="AC168" s="51"/>
      <c r="AD168" s="51"/>
      <c r="AE168" s="51"/>
      <c r="AF168" s="51"/>
      <c r="AG168" s="51"/>
      <c r="AH168" s="51"/>
      <c r="AI168" s="51"/>
      <c r="AJ168" s="16"/>
      <c r="AN168" s="10">
        <f t="shared" ca="1" si="92"/>
        <v>0</v>
      </c>
      <c r="AO168" s="51">
        <f t="shared" ca="1" si="93"/>
        <v>0</v>
      </c>
      <c r="AP168" s="51">
        <f t="shared" ca="1" si="94"/>
        <v>0</v>
      </c>
      <c r="AQ168" s="51">
        <f t="shared" ca="1" si="95"/>
        <v>1</v>
      </c>
      <c r="AR168" s="51">
        <f t="shared" ca="1" si="96"/>
        <v>0</v>
      </c>
      <c r="AS168" s="51">
        <f t="shared" ca="1" si="97"/>
        <v>0</v>
      </c>
      <c r="AT168" s="51"/>
      <c r="AU168" s="51"/>
      <c r="AV168" s="51"/>
      <c r="AW168" s="51"/>
      <c r="AX168" s="51"/>
      <c r="AY168" s="16"/>
      <c r="AZ168" s="51"/>
      <c r="BA168" s="20">
        <f t="shared" ca="1" si="98"/>
        <v>0</v>
      </c>
      <c r="BB168" s="21">
        <f t="shared" ca="1" si="99"/>
        <v>0</v>
      </c>
      <c r="BC168" s="21">
        <f t="shared" ca="1" si="100"/>
        <v>0</v>
      </c>
      <c r="BD168" s="21">
        <f t="shared" ca="1" si="101"/>
        <v>0</v>
      </c>
      <c r="BE168" s="21">
        <f t="shared" ca="1" si="102"/>
        <v>0</v>
      </c>
      <c r="BF168" s="21">
        <f t="shared" ca="1" si="103"/>
        <v>0</v>
      </c>
      <c r="BG168" s="21">
        <f t="shared" ca="1" si="104"/>
        <v>0</v>
      </c>
      <c r="BH168" s="21">
        <f t="shared" ca="1" si="105"/>
        <v>0</v>
      </c>
      <c r="BI168" s="21">
        <f t="shared" ca="1" si="106"/>
        <v>0</v>
      </c>
      <c r="BJ168" s="21">
        <f t="shared" ca="1" si="107"/>
        <v>1</v>
      </c>
      <c r="BK168" s="21">
        <f t="shared" ca="1" si="108"/>
        <v>0</v>
      </c>
      <c r="BL168" s="51"/>
      <c r="BM168" s="51"/>
      <c r="BN168" s="51"/>
      <c r="BO168" s="51"/>
      <c r="BP168" s="51"/>
      <c r="BQ168" s="51"/>
      <c r="BR168" s="51"/>
      <c r="BS168" s="51"/>
      <c r="BT168" s="51"/>
      <c r="BU168" s="51"/>
      <c r="BV168" s="16"/>
      <c r="BZ168" s="10">
        <f ca="1">Table1[[#This Row],[Cars Value]]/Table1[[#This Row],[Cars Owned]]</f>
        <v>71483.765745617129</v>
      </c>
      <c r="CA168" s="16"/>
      <c r="CB168" s="51"/>
      <c r="CC168" s="10">
        <f ca="1">IF(Table1[[#This Row],[Value of Debts]]&gt;$CD$3,1,0)</f>
        <v>1</v>
      </c>
      <c r="CD168" s="51"/>
      <c r="CE168" s="16"/>
      <c r="CF168" s="51"/>
      <c r="CG168" s="39">
        <f ca="1">Table1[[#This Row],[Mortgage left]]/Table1[[#This Row],[Value of House ]]</f>
        <v>0.66439192169370165</v>
      </c>
      <c r="CH168" s="51">
        <f t="shared" ca="1" si="122"/>
        <v>1</v>
      </c>
      <c r="CI168" s="51"/>
      <c r="CJ168" s="16"/>
      <c r="CL168" s="10">
        <f ca="1">IF(Table1[[#This Row],[Area]]="New Delhi",Table1[[#This Row],[Income]],0)</f>
        <v>0</v>
      </c>
      <c r="CM168" s="51">
        <f ca="1">IF(Table1[[#This Row],[Area]]="Gurgoan",Table1[[#This Row],[Income]],0)</f>
        <v>0</v>
      </c>
      <c r="CN168" s="51">
        <f ca="1">IF(Table1[[#This Row],[Area]]="Noida",Table1[[#This Row],[Income]],0)</f>
        <v>0</v>
      </c>
      <c r="CO168" s="51">
        <f ca="1">IF(Table1[[#This Row],[Area]]="Faridabad",Table1[[#This Row],[Income]],0)</f>
        <v>0</v>
      </c>
      <c r="CP168" s="51">
        <f ca="1">IF(Table1[[#This Row],[Area]]="Pune",Table1[[#This Row],[Income]],0)</f>
        <v>0</v>
      </c>
      <c r="CQ168" s="51">
        <f ca="1">IF(Table1[[#This Row],[Area]]="Mumbai",Table1[[#This Row],[Income]],0)</f>
        <v>0</v>
      </c>
      <c r="CR168" s="51">
        <f ca="1">IF(Table1[[#This Row],[Area]]="Hyderabad",Table1[[#This Row],[Income]],0)</f>
        <v>0</v>
      </c>
      <c r="CS168" s="51">
        <f ca="1">IF(Table1[[#This Row],[Area]]="Chennai",Table1[[#This Row],[Income]],0)</f>
        <v>0</v>
      </c>
      <c r="CT168" s="51">
        <f ca="1">IF(Table1[[#This Row],[Area]]="Goa",Table1[[#This Row],[Income]],0)</f>
        <v>0</v>
      </c>
      <c r="CU168" s="51">
        <f ca="1">IF(Table1[[#This Row],[Area]]="Kochi",Table1[[#This Row],[Income]],0)</f>
        <v>75808</v>
      </c>
      <c r="CV168" s="51">
        <f ca="1">IF(Table1[[#This Row],[Area]]="Kolkata",Table1[[#This Row],[Income]],0)</f>
        <v>0</v>
      </c>
      <c r="CW168" s="51"/>
      <c r="CX168" s="51"/>
      <c r="CY168" s="51"/>
      <c r="CZ168" s="51"/>
      <c r="DA168" s="51"/>
      <c r="DB168" s="51"/>
      <c r="DC168" s="51"/>
      <c r="DD168" s="51"/>
      <c r="DE168" s="51"/>
      <c r="DF168" s="51"/>
      <c r="DG168" s="16"/>
      <c r="DI168" s="10">
        <f ca="1">IF(Table1[[#This Row],[Field of Work]]="Teaching",Table1[[#This Row],[Income]],0)</f>
        <v>0</v>
      </c>
      <c r="DJ168" s="51">
        <f ca="1">IF(Table1[[#This Row],[Field of Work]]="Health",Table1[[#This Row],[Income]],0)</f>
        <v>0</v>
      </c>
      <c r="DK168" s="51">
        <f ca="1">IF(Table1[[#This Row],[Field of Work]]="Agriculture",Table1[[#This Row],[Income]],0)</f>
        <v>0</v>
      </c>
      <c r="DL168" s="51">
        <f ca="1">IF(Table1[[#This Row],[Field of Work]]="Information Technology",Table1[[#This Row],[Income]],0)</f>
        <v>75808</v>
      </c>
      <c r="DM168" s="51">
        <f ca="1">IF(Table1[[#This Row],[Field of Work]]="Construction",Table1[[#This Row],[Income]],0)</f>
        <v>0</v>
      </c>
      <c r="DN168" s="51">
        <f ca="1">IF(Table1[[#This Row],[Field of Work]]="General Work",Table1[[#This Row],[Income]],0)</f>
        <v>0</v>
      </c>
      <c r="DO168" s="51"/>
      <c r="DP168" s="51"/>
      <c r="DQ168" s="51"/>
      <c r="DR168" s="51"/>
      <c r="DS168" s="51"/>
      <c r="DT168" s="16"/>
      <c r="DW168" s="10">
        <f ca="1">IF(Table1[[#This Row],[Value of Debts]]&gt;Table1[[#This Row],[Income]],1,0)</f>
        <v>1</v>
      </c>
      <c r="DX168" s="51"/>
      <c r="DY168" s="16"/>
      <c r="EB168" s="48">
        <f t="shared" ca="1" si="123"/>
        <v>26</v>
      </c>
      <c r="EC168" s="51"/>
      <c r="ED168" s="51"/>
      <c r="EE168" s="16"/>
    </row>
    <row r="169" spans="1:135" ht="18.75">
      <c r="A169" s="1">
        <f t="shared" ca="1" si="109"/>
        <v>1</v>
      </c>
      <c r="B169" s="1" t="str">
        <f t="shared" ca="1" si="110"/>
        <v>Man</v>
      </c>
      <c r="C169" s="1">
        <f t="shared" ca="1" si="111"/>
        <v>25</v>
      </c>
      <c r="D169" s="1">
        <f t="shared" ca="1" si="112"/>
        <v>6</v>
      </c>
      <c r="E169" s="1" t="str">
        <f t="shared" ca="1" si="113"/>
        <v>Agriculture</v>
      </c>
      <c r="F169" s="1">
        <f t="shared" ca="1" si="114"/>
        <v>4</v>
      </c>
      <c r="G169" s="1" t="str">
        <f t="shared" ca="1" si="115"/>
        <v>Technical</v>
      </c>
      <c r="H169" s="1">
        <f t="shared" ca="1" si="116"/>
        <v>1</v>
      </c>
      <c r="I169" s="1">
        <f t="shared" ca="1" si="91"/>
        <v>2</v>
      </c>
      <c r="J169" s="1">
        <f t="shared" ca="1" si="117"/>
        <v>79652</v>
      </c>
      <c r="K169" s="1">
        <f t="shared" ca="1" si="118"/>
        <v>10</v>
      </c>
      <c r="L169" s="1" t="str">
        <f t="shared" ca="1" si="119"/>
        <v>Goa</v>
      </c>
      <c r="M169" s="1">
        <f t="shared" ca="1" si="124"/>
        <v>238956</v>
      </c>
      <c r="N169" s="1">
        <f t="shared" ca="1" si="120"/>
        <v>142637.86893945961</v>
      </c>
      <c r="O169" s="1">
        <f t="shared" ca="1" si="125"/>
        <v>123890.21543348739</v>
      </c>
      <c r="P169" s="1">
        <f t="shared" ca="1" si="121"/>
        <v>69005</v>
      </c>
      <c r="Q169" s="1">
        <f t="shared" ca="1" si="126"/>
        <v>93948.163333454519</v>
      </c>
      <c r="R169" s="1">
        <f t="shared" ca="1" si="127"/>
        <v>24663.310258353882</v>
      </c>
      <c r="S169" s="1">
        <f t="shared" ca="1" si="128"/>
        <v>387509.52569184126</v>
      </c>
      <c r="T169" s="1">
        <f t="shared" ca="1" si="129"/>
        <v>305591.03227291413</v>
      </c>
      <c r="U169" s="1">
        <f t="shared" ca="1" si="130"/>
        <v>81918.49341892713</v>
      </c>
      <c r="W169" s="10">
        <f ca="1">IF(Table1[[#This Row],[Gender]]="Man",1,0)</f>
        <v>1</v>
      </c>
      <c r="X169" s="51">
        <f ca="1">IF(Table1[[#This Row],[Gender]]="Woman",1,0)</f>
        <v>0</v>
      </c>
      <c r="Y169" s="51"/>
      <c r="Z169" s="51"/>
      <c r="AA169" s="51"/>
      <c r="AB169" s="51"/>
      <c r="AC169" s="51"/>
      <c r="AD169" s="51"/>
      <c r="AE169" s="51"/>
      <c r="AF169" s="51"/>
      <c r="AG169" s="51"/>
      <c r="AH169" s="51"/>
      <c r="AI169" s="51"/>
      <c r="AJ169" s="16"/>
      <c r="AN169" s="10">
        <f t="shared" ca="1" si="92"/>
        <v>0</v>
      </c>
      <c r="AO169" s="51">
        <f t="shared" ca="1" si="93"/>
        <v>0</v>
      </c>
      <c r="AP169" s="51">
        <f t="shared" ca="1" si="94"/>
        <v>1</v>
      </c>
      <c r="AQ169" s="51">
        <f t="shared" ca="1" si="95"/>
        <v>0</v>
      </c>
      <c r="AR169" s="51">
        <f t="shared" ca="1" si="96"/>
        <v>0</v>
      </c>
      <c r="AS169" s="51">
        <f t="shared" ca="1" si="97"/>
        <v>0</v>
      </c>
      <c r="AT169" s="51"/>
      <c r="AU169" s="51"/>
      <c r="AV169" s="51"/>
      <c r="AW169" s="51"/>
      <c r="AX169" s="51"/>
      <c r="AY169" s="16"/>
      <c r="AZ169" s="51"/>
      <c r="BA169" s="20">
        <f t="shared" ca="1" si="98"/>
        <v>0</v>
      </c>
      <c r="BB169" s="21">
        <f t="shared" ca="1" si="99"/>
        <v>0</v>
      </c>
      <c r="BC169" s="21">
        <f t="shared" ca="1" si="100"/>
        <v>0</v>
      </c>
      <c r="BD169" s="21">
        <f t="shared" ca="1" si="101"/>
        <v>0</v>
      </c>
      <c r="BE169" s="21">
        <f t="shared" ca="1" si="102"/>
        <v>0</v>
      </c>
      <c r="BF169" s="21">
        <f t="shared" ca="1" si="103"/>
        <v>0</v>
      </c>
      <c r="BG169" s="21">
        <f t="shared" ca="1" si="104"/>
        <v>0</v>
      </c>
      <c r="BH169" s="21">
        <f t="shared" ca="1" si="105"/>
        <v>0</v>
      </c>
      <c r="BI169" s="21">
        <f t="shared" ca="1" si="106"/>
        <v>1</v>
      </c>
      <c r="BJ169" s="21">
        <f t="shared" ca="1" si="107"/>
        <v>0</v>
      </c>
      <c r="BK169" s="21">
        <f t="shared" ca="1" si="108"/>
        <v>0</v>
      </c>
      <c r="BL169" s="51"/>
      <c r="BM169" s="51"/>
      <c r="BN169" s="51"/>
      <c r="BO169" s="51"/>
      <c r="BP169" s="51"/>
      <c r="BQ169" s="51"/>
      <c r="BR169" s="51"/>
      <c r="BS169" s="51"/>
      <c r="BT169" s="51"/>
      <c r="BU169" s="51"/>
      <c r="BV169" s="16"/>
      <c r="BZ169" s="10">
        <f ca="1">Table1[[#This Row],[Cars Value]]/Table1[[#This Row],[Cars Owned]]</f>
        <v>61945.107716743696</v>
      </c>
      <c r="CA169" s="16"/>
      <c r="CB169" s="51"/>
      <c r="CC169" s="10">
        <f ca="1">IF(Table1[[#This Row],[Value of Debts]]&gt;$CD$3,1,0)</f>
        <v>1</v>
      </c>
      <c r="CD169" s="51"/>
      <c r="CE169" s="16"/>
      <c r="CF169" s="51"/>
      <c r="CG169" s="39">
        <f ca="1">Table1[[#This Row],[Mortgage left]]/Table1[[#This Row],[Value of House ]]</f>
        <v>0.59692106052771066</v>
      </c>
      <c r="CH169" s="51">
        <f t="shared" ca="1" si="122"/>
        <v>1</v>
      </c>
      <c r="CI169" s="51"/>
      <c r="CJ169" s="16"/>
      <c r="CL169" s="10">
        <f ca="1">IF(Table1[[#This Row],[Area]]="New Delhi",Table1[[#This Row],[Income]],0)</f>
        <v>0</v>
      </c>
      <c r="CM169" s="51">
        <f ca="1">IF(Table1[[#This Row],[Area]]="Gurgoan",Table1[[#This Row],[Income]],0)</f>
        <v>0</v>
      </c>
      <c r="CN169" s="51">
        <f ca="1">IF(Table1[[#This Row],[Area]]="Noida",Table1[[#This Row],[Income]],0)</f>
        <v>0</v>
      </c>
      <c r="CO169" s="51">
        <f ca="1">IF(Table1[[#This Row],[Area]]="Faridabad",Table1[[#This Row],[Income]],0)</f>
        <v>0</v>
      </c>
      <c r="CP169" s="51">
        <f ca="1">IF(Table1[[#This Row],[Area]]="Pune",Table1[[#This Row],[Income]],0)</f>
        <v>0</v>
      </c>
      <c r="CQ169" s="51">
        <f ca="1">IF(Table1[[#This Row],[Area]]="Mumbai",Table1[[#This Row],[Income]],0)</f>
        <v>0</v>
      </c>
      <c r="CR169" s="51">
        <f ca="1">IF(Table1[[#This Row],[Area]]="Hyderabad",Table1[[#This Row],[Income]],0)</f>
        <v>0</v>
      </c>
      <c r="CS169" s="51">
        <f ca="1">IF(Table1[[#This Row],[Area]]="Chennai",Table1[[#This Row],[Income]],0)</f>
        <v>0</v>
      </c>
      <c r="CT169" s="51">
        <f ca="1">IF(Table1[[#This Row],[Area]]="Goa",Table1[[#This Row],[Income]],0)</f>
        <v>79652</v>
      </c>
      <c r="CU169" s="51">
        <f ca="1">IF(Table1[[#This Row],[Area]]="Kochi",Table1[[#This Row],[Income]],0)</f>
        <v>0</v>
      </c>
      <c r="CV169" s="51">
        <f ca="1">IF(Table1[[#This Row],[Area]]="Kolkata",Table1[[#This Row],[Income]],0)</f>
        <v>0</v>
      </c>
      <c r="CW169" s="51"/>
      <c r="CX169" s="51"/>
      <c r="CY169" s="51"/>
      <c r="CZ169" s="51"/>
      <c r="DA169" s="51"/>
      <c r="DB169" s="51"/>
      <c r="DC169" s="51"/>
      <c r="DD169" s="51"/>
      <c r="DE169" s="51"/>
      <c r="DF169" s="51"/>
      <c r="DG169" s="16"/>
      <c r="DI169" s="10">
        <f ca="1">IF(Table1[[#This Row],[Field of Work]]="Teaching",Table1[[#This Row],[Income]],0)</f>
        <v>0</v>
      </c>
      <c r="DJ169" s="51">
        <f ca="1">IF(Table1[[#This Row],[Field of Work]]="Health",Table1[[#This Row],[Income]],0)</f>
        <v>0</v>
      </c>
      <c r="DK169" s="51">
        <f ca="1">IF(Table1[[#This Row],[Field of Work]]="Agriculture",Table1[[#This Row],[Income]],0)</f>
        <v>79652</v>
      </c>
      <c r="DL169" s="51">
        <f ca="1">IF(Table1[[#This Row],[Field of Work]]="Information Technology",Table1[[#This Row],[Income]],0)</f>
        <v>0</v>
      </c>
      <c r="DM169" s="51">
        <f ca="1">IF(Table1[[#This Row],[Field of Work]]="Construction",Table1[[#This Row],[Income]],0)</f>
        <v>0</v>
      </c>
      <c r="DN169" s="51">
        <f ca="1">IF(Table1[[#This Row],[Field of Work]]="General Work",Table1[[#This Row],[Income]],0)</f>
        <v>0</v>
      </c>
      <c r="DO169" s="51"/>
      <c r="DP169" s="51"/>
      <c r="DQ169" s="51"/>
      <c r="DR169" s="51"/>
      <c r="DS169" s="51"/>
      <c r="DT169" s="16"/>
      <c r="DW169" s="10">
        <f ca="1">IF(Table1[[#This Row],[Value of Debts]]&gt;Table1[[#This Row],[Income]],1,0)</f>
        <v>1</v>
      </c>
      <c r="DX169" s="51"/>
      <c r="DY169" s="16"/>
      <c r="EB169" s="48">
        <f t="shared" ca="1" si="123"/>
        <v>0</v>
      </c>
      <c r="EC169" s="51"/>
      <c r="ED169" s="51"/>
      <c r="EE169" s="16"/>
    </row>
    <row r="170" spans="1:135" ht="18.75">
      <c r="A170" s="1">
        <f t="shared" ca="1" si="109"/>
        <v>2</v>
      </c>
      <c r="B170" s="1" t="str">
        <f t="shared" ca="1" si="110"/>
        <v>Woman</v>
      </c>
      <c r="C170" s="1">
        <f t="shared" ca="1" si="111"/>
        <v>27</v>
      </c>
      <c r="D170" s="1">
        <f t="shared" ca="1" si="112"/>
        <v>6</v>
      </c>
      <c r="E170" s="1" t="str">
        <f t="shared" ca="1" si="113"/>
        <v>Agriculture</v>
      </c>
      <c r="F170" s="1">
        <f t="shared" ca="1" si="114"/>
        <v>5</v>
      </c>
      <c r="G170" s="1" t="str">
        <f t="shared" ca="1" si="115"/>
        <v>Other</v>
      </c>
      <c r="H170" s="1">
        <f t="shared" ca="1" si="116"/>
        <v>0</v>
      </c>
      <c r="I170" s="1">
        <f t="shared" ca="1" si="91"/>
        <v>1</v>
      </c>
      <c r="J170" s="1">
        <f t="shared" ca="1" si="117"/>
        <v>37951</v>
      </c>
      <c r="K170" s="1">
        <f t="shared" ca="1" si="118"/>
        <v>3</v>
      </c>
      <c r="L170" s="1" t="str">
        <f t="shared" ca="1" si="119"/>
        <v>Faridabad</v>
      </c>
      <c r="M170" s="1">
        <f t="shared" ca="1" si="124"/>
        <v>189755</v>
      </c>
      <c r="N170" s="1">
        <f t="shared" ca="1" si="120"/>
        <v>22120.964955480358</v>
      </c>
      <c r="O170" s="1">
        <f t="shared" ca="1" si="125"/>
        <v>19011.947557567568</v>
      </c>
      <c r="P170" s="1">
        <f t="shared" ca="1" si="121"/>
        <v>16301</v>
      </c>
      <c r="Q170" s="1">
        <f t="shared" ca="1" si="126"/>
        <v>2431.6913425294242</v>
      </c>
      <c r="R170" s="1">
        <f t="shared" ca="1" si="127"/>
        <v>2601.3689208788264</v>
      </c>
      <c r="S170" s="1">
        <f t="shared" ca="1" si="128"/>
        <v>211368.31647844639</v>
      </c>
      <c r="T170" s="1">
        <f t="shared" ca="1" si="129"/>
        <v>40853.656298009788</v>
      </c>
      <c r="U170" s="1">
        <f t="shared" ca="1" si="130"/>
        <v>170514.66018043659</v>
      </c>
      <c r="W170" s="10">
        <f ca="1">IF(Table1[[#This Row],[Gender]]="Man",1,0)</f>
        <v>0</v>
      </c>
      <c r="X170" s="51">
        <f ca="1">IF(Table1[[#This Row],[Gender]]="Woman",1,0)</f>
        <v>1</v>
      </c>
      <c r="Y170" s="51"/>
      <c r="Z170" s="51"/>
      <c r="AA170" s="51"/>
      <c r="AB170" s="51"/>
      <c r="AC170" s="51"/>
      <c r="AD170" s="51"/>
      <c r="AE170" s="51"/>
      <c r="AF170" s="51"/>
      <c r="AG170" s="51"/>
      <c r="AH170" s="51"/>
      <c r="AI170" s="51"/>
      <c r="AJ170" s="16"/>
      <c r="AN170" s="10">
        <f t="shared" ca="1" si="92"/>
        <v>0</v>
      </c>
      <c r="AO170" s="51">
        <f t="shared" ca="1" si="93"/>
        <v>0</v>
      </c>
      <c r="AP170" s="51">
        <f t="shared" ca="1" si="94"/>
        <v>1</v>
      </c>
      <c r="AQ170" s="51">
        <f t="shared" ca="1" si="95"/>
        <v>0</v>
      </c>
      <c r="AR170" s="51">
        <f t="shared" ca="1" si="96"/>
        <v>0</v>
      </c>
      <c r="AS170" s="51">
        <f t="shared" ca="1" si="97"/>
        <v>0</v>
      </c>
      <c r="AT170" s="51"/>
      <c r="AU170" s="51"/>
      <c r="AV170" s="51"/>
      <c r="AW170" s="51"/>
      <c r="AX170" s="51"/>
      <c r="AY170" s="16"/>
      <c r="AZ170" s="51"/>
      <c r="BA170" s="20">
        <f t="shared" ca="1" si="98"/>
        <v>0</v>
      </c>
      <c r="BB170" s="21">
        <f t="shared" ca="1" si="99"/>
        <v>0</v>
      </c>
      <c r="BC170" s="21">
        <f t="shared" ca="1" si="100"/>
        <v>0</v>
      </c>
      <c r="BD170" s="21">
        <f t="shared" ca="1" si="101"/>
        <v>1</v>
      </c>
      <c r="BE170" s="21">
        <f t="shared" ca="1" si="102"/>
        <v>0</v>
      </c>
      <c r="BF170" s="21">
        <f t="shared" ca="1" si="103"/>
        <v>0</v>
      </c>
      <c r="BG170" s="21">
        <f t="shared" ca="1" si="104"/>
        <v>0</v>
      </c>
      <c r="BH170" s="21">
        <f t="shared" ca="1" si="105"/>
        <v>0</v>
      </c>
      <c r="BI170" s="21">
        <f t="shared" ca="1" si="106"/>
        <v>0</v>
      </c>
      <c r="BJ170" s="21">
        <f t="shared" ca="1" si="107"/>
        <v>0</v>
      </c>
      <c r="BK170" s="21">
        <f t="shared" ca="1" si="108"/>
        <v>0</v>
      </c>
      <c r="BL170" s="51"/>
      <c r="BM170" s="51"/>
      <c r="BN170" s="51"/>
      <c r="BO170" s="51"/>
      <c r="BP170" s="51"/>
      <c r="BQ170" s="51"/>
      <c r="BR170" s="51"/>
      <c r="BS170" s="51"/>
      <c r="BT170" s="51"/>
      <c r="BU170" s="51"/>
      <c r="BV170" s="16"/>
      <c r="BZ170" s="10">
        <f ca="1">Table1[[#This Row],[Cars Value]]/Table1[[#This Row],[Cars Owned]]</f>
        <v>19011.947557567568</v>
      </c>
      <c r="CA170" s="16"/>
      <c r="CB170" s="51"/>
      <c r="CC170" s="10">
        <f ca="1">IF(Table1[[#This Row],[Value of Debts]]&gt;$CD$3,1,0)</f>
        <v>1</v>
      </c>
      <c r="CD170" s="51"/>
      <c r="CE170" s="16"/>
      <c r="CF170" s="51"/>
      <c r="CG170" s="39">
        <f ca="1">Table1[[#This Row],[Mortgage left]]/Table1[[#This Row],[Value of House ]]</f>
        <v>0.11657645361376701</v>
      </c>
      <c r="CH170" s="51">
        <f t="shared" ca="1" si="122"/>
        <v>0</v>
      </c>
      <c r="CI170" s="51"/>
      <c r="CJ170" s="16"/>
      <c r="CL170" s="10">
        <f ca="1">IF(Table1[[#This Row],[Area]]="New Delhi",Table1[[#This Row],[Income]],0)</f>
        <v>0</v>
      </c>
      <c r="CM170" s="51">
        <f ca="1">IF(Table1[[#This Row],[Area]]="Gurgoan",Table1[[#This Row],[Income]],0)</f>
        <v>0</v>
      </c>
      <c r="CN170" s="51">
        <f ca="1">IF(Table1[[#This Row],[Area]]="Noida",Table1[[#This Row],[Income]],0)</f>
        <v>0</v>
      </c>
      <c r="CO170" s="51">
        <f ca="1">IF(Table1[[#This Row],[Area]]="Faridabad",Table1[[#This Row],[Income]],0)</f>
        <v>37951</v>
      </c>
      <c r="CP170" s="51">
        <f ca="1">IF(Table1[[#This Row],[Area]]="Pune",Table1[[#This Row],[Income]],0)</f>
        <v>0</v>
      </c>
      <c r="CQ170" s="51">
        <f ca="1">IF(Table1[[#This Row],[Area]]="Mumbai",Table1[[#This Row],[Income]],0)</f>
        <v>0</v>
      </c>
      <c r="CR170" s="51">
        <f ca="1">IF(Table1[[#This Row],[Area]]="Hyderabad",Table1[[#This Row],[Income]],0)</f>
        <v>0</v>
      </c>
      <c r="CS170" s="51">
        <f ca="1">IF(Table1[[#This Row],[Area]]="Chennai",Table1[[#This Row],[Income]],0)</f>
        <v>0</v>
      </c>
      <c r="CT170" s="51">
        <f ca="1">IF(Table1[[#This Row],[Area]]="Goa",Table1[[#This Row],[Income]],0)</f>
        <v>0</v>
      </c>
      <c r="CU170" s="51">
        <f ca="1">IF(Table1[[#This Row],[Area]]="Kochi",Table1[[#This Row],[Income]],0)</f>
        <v>0</v>
      </c>
      <c r="CV170" s="51">
        <f ca="1">IF(Table1[[#This Row],[Area]]="Kolkata",Table1[[#This Row],[Income]],0)</f>
        <v>0</v>
      </c>
      <c r="CW170" s="51"/>
      <c r="CX170" s="51"/>
      <c r="CY170" s="51"/>
      <c r="CZ170" s="51"/>
      <c r="DA170" s="51"/>
      <c r="DB170" s="51"/>
      <c r="DC170" s="51"/>
      <c r="DD170" s="51"/>
      <c r="DE170" s="51"/>
      <c r="DF170" s="51"/>
      <c r="DG170" s="16"/>
      <c r="DI170" s="10">
        <f ca="1">IF(Table1[[#This Row],[Field of Work]]="Teaching",Table1[[#This Row],[Income]],0)</f>
        <v>0</v>
      </c>
      <c r="DJ170" s="51">
        <f ca="1">IF(Table1[[#This Row],[Field of Work]]="Health",Table1[[#This Row],[Income]],0)</f>
        <v>0</v>
      </c>
      <c r="DK170" s="51">
        <f ca="1">IF(Table1[[#This Row],[Field of Work]]="Agriculture",Table1[[#This Row],[Income]],0)</f>
        <v>37951</v>
      </c>
      <c r="DL170" s="51">
        <f ca="1">IF(Table1[[#This Row],[Field of Work]]="Information Technology",Table1[[#This Row],[Income]],0)</f>
        <v>0</v>
      </c>
      <c r="DM170" s="51">
        <f ca="1">IF(Table1[[#This Row],[Field of Work]]="Construction",Table1[[#This Row],[Income]],0)</f>
        <v>0</v>
      </c>
      <c r="DN170" s="51">
        <f ca="1">IF(Table1[[#This Row],[Field of Work]]="General Work",Table1[[#This Row],[Income]],0)</f>
        <v>0</v>
      </c>
      <c r="DO170" s="51"/>
      <c r="DP170" s="51"/>
      <c r="DQ170" s="51"/>
      <c r="DR170" s="51"/>
      <c r="DS170" s="51"/>
      <c r="DT170" s="16"/>
      <c r="DW170" s="10">
        <f ca="1">IF(Table1[[#This Row],[Value of Debts]]&gt;Table1[[#This Row],[Income]],1,0)</f>
        <v>1</v>
      </c>
      <c r="DX170" s="51"/>
      <c r="DY170" s="16"/>
      <c r="EB170" s="48">
        <f t="shared" ca="1" si="123"/>
        <v>27</v>
      </c>
      <c r="EC170" s="51"/>
      <c r="ED170" s="51"/>
      <c r="EE170" s="16"/>
    </row>
    <row r="171" spans="1:135" ht="18.75">
      <c r="A171" s="1">
        <f t="shared" ca="1" si="109"/>
        <v>2</v>
      </c>
      <c r="B171" s="1" t="str">
        <f t="shared" ca="1" si="110"/>
        <v>Woman</v>
      </c>
      <c r="C171" s="1">
        <f t="shared" ca="1" si="111"/>
        <v>41</v>
      </c>
      <c r="D171" s="1">
        <f t="shared" ca="1" si="112"/>
        <v>6</v>
      </c>
      <c r="E171" s="1" t="str">
        <f t="shared" ca="1" si="113"/>
        <v>Agriculture</v>
      </c>
      <c r="F171" s="1">
        <f t="shared" ca="1" si="114"/>
        <v>3</v>
      </c>
      <c r="G171" s="1" t="str">
        <f t="shared" ca="1" si="115"/>
        <v>University</v>
      </c>
      <c r="H171" s="1">
        <f t="shared" ca="1" si="116"/>
        <v>3</v>
      </c>
      <c r="I171" s="1">
        <f t="shared" ca="1" si="91"/>
        <v>3</v>
      </c>
      <c r="J171" s="1">
        <f t="shared" ca="1" si="117"/>
        <v>67993</v>
      </c>
      <c r="K171" s="1">
        <f t="shared" ca="1" si="118"/>
        <v>9</v>
      </c>
      <c r="L171" s="1" t="str">
        <f t="shared" ca="1" si="119"/>
        <v>Kochi</v>
      </c>
      <c r="M171" s="1">
        <f t="shared" ca="1" si="124"/>
        <v>407958</v>
      </c>
      <c r="N171" s="1">
        <f t="shared" ca="1" si="120"/>
        <v>14853.599440547729</v>
      </c>
      <c r="O171" s="1">
        <f t="shared" ca="1" si="125"/>
        <v>60656.601413052827</v>
      </c>
      <c r="P171" s="1">
        <f t="shared" ca="1" si="121"/>
        <v>13706</v>
      </c>
      <c r="Q171" s="1">
        <f t="shared" ca="1" si="126"/>
        <v>77516.967738256993</v>
      </c>
      <c r="R171" s="1">
        <f t="shared" ca="1" si="127"/>
        <v>61175.038903870845</v>
      </c>
      <c r="S171" s="1">
        <f t="shared" ca="1" si="128"/>
        <v>529789.64031692361</v>
      </c>
      <c r="T171" s="1">
        <f t="shared" ca="1" si="129"/>
        <v>106076.56717880472</v>
      </c>
      <c r="U171" s="1">
        <f t="shared" ca="1" si="130"/>
        <v>423713.0731381189</v>
      </c>
      <c r="W171" s="10">
        <f ca="1">IF(Table1[[#This Row],[Gender]]="Man",1,0)</f>
        <v>0</v>
      </c>
      <c r="X171" s="51">
        <f ca="1">IF(Table1[[#This Row],[Gender]]="Woman",1,0)</f>
        <v>1</v>
      </c>
      <c r="Y171" s="51"/>
      <c r="Z171" s="51"/>
      <c r="AA171" s="51"/>
      <c r="AB171" s="51"/>
      <c r="AC171" s="51"/>
      <c r="AD171" s="51"/>
      <c r="AE171" s="51"/>
      <c r="AF171" s="51"/>
      <c r="AG171" s="51"/>
      <c r="AH171" s="51"/>
      <c r="AI171" s="51"/>
      <c r="AJ171" s="16"/>
      <c r="AN171" s="10">
        <f t="shared" ca="1" si="92"/>
        <v>0</v>
      </c>
      <c r="AO171" s="51">
        <f t="shared" ca="1" si="93"/>
        <v>0</v>
      </c>
      <c r="AP171" s="51">
        <f t="shared" ca="1" si="94"/>
        <v>1</v>
      </c>
      <c r="AQ171" s="51">
        <f t="shared" ca="1" si="95"/>
        <v>0</v>
      </c>
      <c r="AR171" s="51">
        <f t="shared" ca="1" si="96"/>
        <v>0</v>
      </c>
      <c r="AS171" s="51">
        <f t="shared" ca="1" si="97"/>
        <v>0</v>
      </c>
      <c r="AT171" s="51"/>
      <c r="AU171" s="51"/>
      <c r="AV171" s="51"/>
      <c r="AW171" s="51"/>
      <c r="AX171" s="51"/>
      <c r="AY171" s="16"/>
      <c r="AZ171" s="51"/>
      <c r="BA171" s="20">
        <f t="shared" ca="1" si="98"/>
        <v>0</v>
      </c>
      <c r="BB171" s="21">
        <f t="shared" ca="1" si="99"/>
        <v>0</v>
      </c>
      <c r="BC171" s="21">
        <f t="shared" ca="1" si="100"/>
        <v>0</v>
      </c>
      <c r="BD171" s="21">
        <f t="shared" ca="1" si="101"/>
        <v>0</v>
      </c>
      <c r="BE171" s="21">
        <f t="shared" ca="1" si="102"/>
        <v>0</v>
      </c>
      <c r="BF171" s="21">
        <f t="shared" ca="1" si="103"/>
        <v>0</v>
      </c>
      <c r="BG171" s="21">
        <f t="shared" ca="1" si="104"/>
        <v>0</v>
      </c>
      <c r="BH171" s="21">
        <f t="shared" ca="1" si="105"/>
        <v>0</v>
      </c>
      <c r="BI171" s="21">
        <f t="shared" ca="1" si="106"/>
        <v>0</v>
      </c>
      <c r="BJ171" s="21">
        <f t="shared" ca="1" si="107"/>
        <v>1</v>
      </c>
      <c r="BK171" s="21">
        <f t="shared" ca="1" si="108"/>
        <v>0</v>
      </c>
      <c r="BL171" s="51"/>
      <c r="BM171" s="51"/>
      <c r="BN171" s="51"/>
      <c r="BO171" s="51"/>
      <c r="BP171" s="51"/>
      <c r="BQ171" s="51"/>
      <c r="BR171" s="51"/>
      <c r="BS171" s="51"/>
      <c r="BT171" s="51"/>
      <c r="BU171" s="51"/>
      <c r="BV171" s="16"/>
      <c r="BZ171" s="10">
        <f ca="1">Table1[[#This Row],[Cars Value]]/Table1[[#This Row],[Cars Owned]]</f>
        <v>20218.867137684276</v>
      </c>
      <c r="CA171" s="16"/>
      <c r="CB171" s="51"/>
      <c r="CC171" s="10">
        <f ca="1">IF(Table1[[#This Row],[Value of Debts]]&gt;$CD$3,1,0)</f>
        <v>1</v>
      </c>
      <c r="CD171" s="51"/>
      <c r="CE171" s="16"/>
      <c r="CF171" s="51"/>
      <c r="CG171" s="39">
        <f ca="1">Table1[[#This Row],[Mortgage left]]/Table1[[#This Row],[Value of House ]]</f>
        <v>3.640962903178202E-2</v>
      </c>
      <c r="CH171" s="51">
        <f t="shared" ca="1" si="122"/>
        <v>0</v>
      </c>
      <c r="CI171" s="51"/>
      <c r="CJ171" s="16"/>
      <c r="CL171" s="10">
        <f ca="1">IF(Table1[[#This Row],[Area]]="New Delhi",Table1[[#This Row],[Income]],0)</f>
        <v>0</v>
      </c>
      <c r="CM171" s="51">
        <f ca="1">IF(Table1[[#This Row],[Area]]="Gurgoan",Table1[[#This Row],[Income]],0)</f>
        <v>0</v>
      </c>
      <c r="CN171" s="51">
        <f ca="1">IF(Table1[[#This Row],[Area]]="Noida",Table1[[#This Row],[Income]],0)</f>
        <v>0</v>
      </c>
      <c r="CO171" s="51">
        <f ca="1">IF(Table1[[#This Row],[Area]]="Faridabad",Table1[[#This Row],[Income]],0)</f>
        <v>0</v>
      </c>
      <c r="CP171" s="51">
        <f ca="1">IF(Table1[[#This Row],[Area]]="Pune",Table1[[#This Row],[Income]],0)</f>
        <v>0</v>
      </c>
      <c r="CQ171" s="51">
        <f ca="1">IF(Table1[[#This Row],[Area]]="Mumbai",Table1[[#This Row],[Income]],0)</f>
        <v>0</v>
      </c>
      <c r="CR171" s="51">
        <f ca="1">IF(Table1[[#This Row],[Area]]="Hyderabad",Table1[[#This Row],[Income]],0)</f>
        <v>0</v>
      </c>
      <c r="CS171" s="51">
        <f ca="1">IF(Table1[[#This Row],[Area]]="Chennai",Table1[[#This Row],[Income]],0)</f>
        <v>0</v>
      </c>
      <c r="CT171" s="51">
        <f ca="1">IF(Table1[[#This Row],[Area]]="Goa",Table1[[#This Row],[Income]],0)</f>
        <v>0</v>
      </c>
      <c r="CU171" s="51">
        <f ca="1">IF(Table1[[#This Row],[Area]]="Kochi",Table1[[#This Row],[Income]],0)</f>
        <v>67993</v>
      </c>
      <c r="CV171" s="51">
        <f ca="1">IF(Table1[[#This Row],[Area]]="Kolkata",Table1[[#This Row],[Income]],0)</f>
        <v>0</v>
      </c>
      <c r="CW171" s="51"/>
      <c r="CX171" s="51"/>
      <c r="CY171" s="51"/>
      <c r="CZ171" s="51"/>
      <c r="DA171" s="51"/>
      <c r="DB171" s="51"/>
      <c r="DC171" s="51"/>
      <c r="DD171" s="51"/>
      <c r="DE171" s="51"/>
      <c r="DF171" s="51"/>
      <c r="DG171" s="16"/>
      <c r="DI171" s="10">
        <f ca="1">IF(Table1[[#This Row],[Field of Work]]="Teaching",Table1[[#This Row],[Income]],0)</f>
        <v>0</v>
      </c>
      <c r="DJ171" s="51">
        <f ca="1">IF(Table1[[#This Row],[Field of Work]]="Health",Table1[[#This Row],[Income]],0)</f>
        <v>0</v>
      </c>
      <c r="DK171" s="51">
        <f ca="1">IF(Table1[[#This Row],[Field of Work]]="Agriculture",Table1[[#This Row],[Income]],0)</f>
        <v>67993</v>
      </c>
      <c r="DL171" s="51">
        <f ca="1">IF(Table1[[#This Row],[Field of Work]]="Information Technology",Table1[[#This Row],[Income]],0)</f>
        <v>0</v>
      </c>
      <c r="DM171" s="51">
        <f ca="1">IF(Table1[[#This Row],[Field of Work]]="Construction",Table1[[#This Row],[Income]],0)</f>
        <v>0</v>
      </c>
      <c r="DN171" s="51">
        <f ca="1">IF(Table1[[#This Row],[Field of Work]]="General Work",Table1[[#This Row],[Income]],0)</f>
        <v>0</v>
      </c>
      <c r="DO171" s="51"/>
      <c r="DP171" s="51"/>
      <c r="DQ171" s="51"/>
      <c r="DR171" s="51"/>
      <c r="DS171" s="51"/>
      <c r="DT171" s="16"/>
      <c r="DW171" s="10">
        <f ca="1">IF(Table1[[#This Row],[Value of Debts]]&gt;Table1[[#This Row],[Income]],1,0)</f>
        <v>1</v>
      </c>
      <c r="DX171" s="51"/>
      <c r="DY171" s="16"/>
      <c r="EB171" s="48">
        <f t="shared" ca="1" si="123"/>
        <v>41</v>
      </c>
      <c r="EC171" s="51"/>
      <c r="ED171" s="51"/>
      <c r="EE171" s="16"/>
    </row>
    <row r="172" spans="1:135" ht="18.75">
      <c r="A172" s="1">
        <f t="shared" ca="1" si="109"/>
        <v>1</v>
      </c>
      <c r="B172" s="1" t="str">
        <f t="shared" ca="1" si="110"/>
        <v>Man</v>
      </c>
      <c r="C172" s="1">
        <f t="shared" ca="1" si="111"/>
        <v>31</v>
      </c>
      <c r="D172" s="1">
        <f t="shared" ca="1" si="112"/>
        <v>2</v>
      </c>
      <c r="E172" s="1" t="str">
        <f t="shared" ca="1" si="113"/>
        <v>Construction</v>
      </c>
      <c r="F172" s="1">
        <f t="shared" ca="1" si="114"/>
        <v>5</v>
      </c>
      <c r="G172" s="1" t="str">
        <f t="shared" ca="1" si="115"/>
        <v>Other</v>
      </c>
      <c r="H172" s="1">
        <f t="shared" ca="1" si="116"/>
        <v>3</v>
      </c>
      <c r="I172" s="1">
        <f t="shared" ca="1" si="91"/>
        <v>1</v>
      </c>
      <c r="J172" s="1">
        <f t="shared" ca="1" si="117"/>
        <v>43660</v>
      </c>
      <c r="K172" s="1">
        <f t="shared" ca="1" si="118"/>
        <v>10</v>
      </c>
      <c r="L172" s="1" t="str">
        <f t="shared" ca="1" si="119"/>
        <v>Goa</v>
      </c>
      <c r="M172" s="1">
        <f t="shared" ca="1" si="124"/>
        <v>130980</v>
      </c>
      <c r="N172" s="1">
        <f t="shared" ca="1" si="120"/>
        <v>110678.12718858846</v>
      </c>
      <c r="O172" s="1">
        <f t="shared" ca="1" si="125"/>
        <v>14779.471733738528</v>
      </c>
      <c r="P172" s="1">
        <f t="shared" ca="1" si="121"/>
        <v>11102</v>
      </c>
      <c r="Q172" s="1">
        <f t="shared" ca="1" si="126"/>
        <v>51201.479400360542</v>
      </c>
      <c r="R172" s="1">
        <f t="shared" ca="1" si="127"/>
        <v>43261.353315652035</v>
      </c>
      <c r="S172" s="1">
        <f t="shared" ca="1" si="128"/>
        <v>189020.82504939055</v>
      </c>
      <c r="T172" s="1">
        <f t="shared" ca="1" si="129"/>
        <v>172981.60658894901</v>
      </c>
      <c r="U172" s="1">
        <f t="shared" ca="1" si="130"/>
        <v>16039.218460441538</v>
      </c>
      <c r="W172" s="10">
        <f ca="1">IF(Table1[[#This Row],[Gender]]="Man",1,0)</f>
        <v>1</v>
      </c>
      <c r="X172" s="51">
        <f ca="1">IF(Table1[[#This Row],[Gender]]="Woman",1,0)</f>
        <v>0</v>
      </c>
      <c r="Y172" s="51"/>
      <c r="Z172" s="51"/>
      <c r="AA172" s="51"/>
      <c r="AB172" s="51"/>
      <c r="AC172" s="51"/>
      <c r="AD172" s="51"/>
      <c r="AE172" s="51"/>
      <c r="AF172" s="51"/>
      <c r="AG172" s="51"/>
      <c r="AH172" s="51"/>
      <c r="AI172" s="51"/>
      <c r="AJ172" s="16"/>
      <c r="AN172" s="10">
        <f t="shared" ca="1" si="92"/>
        <v>0</v>
      </c>
      <c r="AO172" s="51">
        <f t="shared" ca="1" si="93"/>
        <v>0</v>
      </c>
      <c r="AP172" s="51">
        <f t="shared" ca="1" si="94"/>
        <v>0</v>
      </c>
      <c r="AQ172" s="51">
        <f t="shared" ca="1" si="95"/>
        <v>0</v>
      </c>
      <c r="AR172" s="51">
        <f t="shared" ca="1" si="96"/>
        <v>1</v>
      </c>
      <c r="AS172" s="51">
        <f t="shared" ca="1" si="97"/>
        <v>0</v>
      </c>
      <c r="AT172" s="51"/>
      <c r="AU172" s="51"/>
      <c r="AV172" s="51"/>
      <c r="AW172" s="51"/>
      <c r="AX172" s="51"/>
      <c r="AY172" s="16"/>
      <c r="AZ172" s="51"/>
      <c r="BA172" s="20">
        <f t="shared" ca="1" si="98"/>
        <v>0</v>
      </c>
      <c r="BB172" s="21">
        <f t="shared" ca="1" si="99"/>
        <v>0</v>
      </c>
      <c r="BC172" s="21">
        <f t="shared" ca="1" si="100"/>
        <v>0</v>
      </c>
      <c r="BD172" s="21">
        <f t="shared" ca="1" si="101"/>
        <v>0</v>
      </c>
      <c r="BE172" s="21">
        <f t="shared" ca="1" si="102"/>
        <v>0</v>
      </c>
      <c r="BF172" s="21">
        <f t="shared" ca="1" si="103"/>
        <v>0</v>
      </c>
      <c r="BG172" s="21">
        <f t="shared" ca="1" si="104"/>
        <v>0</v>
      </c>
      <c r="BH172" s="21">
        <f t="shared" ca="1" si="105"/>
        <v>0</v>
      </c>
      <c r="BI172" s="21">
        <f t="shared" ca="1" si="106"/>
        <v>1</v>
      </c>
      <c r="BJ172" s="21">
        <f t="shared" ca="1" si="107"/>
        <v>0</v>
      </c>
      <c r="BK172" s="21">
        <f t="shared" ca="1" si="108"/>
        <v>0</v>
      </c>
      <c r="BL172" s="51"/>
      <c r="BM172" s="51"/>
      <c r="BN172" s="51"/>
      <c r="BO172" s="51"/>
      <c r="BP172" s="51"/>
      <c r="BQ172" s="51"/>
      <c r="BR172" s="51"/>
      <c r="BS172" s="51"/>
      <c r="BT172" s="51"/>
      <c r="BU172" s="51"/>
      <c r="BV172" s="16"/>
      <c r="BZ172" s="10">
        <f ca="1">Table1[[#This Row],[Cars Value]]/Table1[[#This Row],[Cars Owned]]</f>
        <v>14779.471733738528</v>
      </c>
      <c r="CA172" s="16"/>
      <c r="CB172" s="51"/>
      <c r="CC172" s="10">
        <f ca="1">IF(Table1[[#This Row],[Value of Debts]]&gt;$CD$3,1,0)</f>
        <v>1</v>
      </c>
      <c r="CD172" s="51"/>
      <c r="CE172" s="16"/>
      <c r="CF172" s="51"/>
      <c r="CG172" s="39">
        <f ca="1">Table1[[#This Row],[Mortgage left]]/Table1[[#This Row],[Value of House ]]</f>
        <v>0.84500020757816818</v>
      </c>
      <c r="CH172" s="51">
        <f t="shared" ca="1" si="122"/>
        <v>1</v>
      </c>
      <c r="CI172" s="51"/>
      <c r="CJ172" s="16"/>
      <c r="CL172" s="10">
        <f ca="1">IF(Table1[[#This Row],[Area]]="New Delhi",Table1[[#This Row],[Income]],0)</f>
        <v>0</v>
      </c>
      <c r="CM172" s="51">
        <f ca="1">IF(Table1[[#This Row],[Area]]="Gurgoan",Table1[[#This Row],[Income]],0)</f>
        <v>0</v>
      </c>
      <c r="CN172" s="51">
        <f ca="1">IF(Table1[[#This Row],[Area]]="Noida",Table1[[#This Row],[Income]],0)</f>
        <v>0</v>
      </c>
      <c r="CO172" s="51">
        <f ca="1">IF(Table1[[#This Row],[Area]]="Faridabad",Table1[[#This Row],[Income]],0)</f>
        <v>0</v>
      </c>
      <c r="CP172" s="51">
        <f ca="1">IF(Table1[[#This Row],[Area]]="Pune",Table1[[#This Row],[Income]],0)</f>
        <v>0</v>
      </c>
      <c r="CQ172" s="51">
        <f ca="1">IF(Table1[[#This Row],[Area]]="Mumbai",Table1[[#This Row],[Income]],0)</f>
        <v>0</v>
      </c>
      <c r="CR172" s="51">
        <f ca="1">IF(Table1[[#This Row],[Area]]="Hyderabad",Table1[[#This Row],[Income]],0)</f>
        <v>0</v>
      </c>
      <c r="CS172" s="51">
        <f ca="1">IF(Table1[[#This Row],[Area]]="Chennai",Table1[[#This Row],[Income]],0)</f>
        <v>0</v>
      </c>
      <c r="CT172" s="51">
        <f ca="1">IF(Table1[[#This Row],[Area]]="Goa",Table1[[#This Row],[Income]],0)</f>
        <v>43660</v>
      </c>
      <c r="CU172" s="51">
        <f ca="1">IF(Table1[[#This Row],[Area]]="Kochi",Table1[[#This Row],[Income]],0)</f>
        <v>0</v>
      </c>
      <c r="CV172" s="51">
        <f ca="1">IF(Table1[[#This Row],[Area]]="Kolkata",Table1[[#This Row],[Income]],0)</f>
        <v>0</v>
      </c>
      <c r="CW172" s="51"/>
      <c r="CX172" s="51"/>
      <c r="CY172" s="51"/>
      <c r="CZ172" s="51"/>
      <c r="DA172" s="51"/>
      <c r="DB172" s="51"/>
      <c r="DC172" s="51"/>
      <c r="DD172" s="51"/>
      <c r="DE172" s="51"/>
      <c r="DF172" s="51"/>
      <c r="DG172" s="16"/>
      <c r="DI172" s="10">
        <f ca="1">IF(Table1[[#This Row],[Field of Work]]="Teaching",Table1[[#This Row],[Income]],0)</f>
        <v>0</v>
      </c>
      <c r="DJ172" s="51">
        <f ca="1">IF(Table1[[#This Row],[Field of Work]]="Health",Table1[[#This Row],[Income]],0)</f>
        <v>0</v>
      </c>
      <c r="DK172" s="51">
        <f ca="1">IF(Table1[[#This Row],[Field of Work]]="Agriculture",Table1[[#This Row],[Income]],0)</f>
        <v>0</v>
      </c>
      <c r="DL172" s="51">
        <f ca="1">IF(Table1[[#This Row],[Field of Work]]="Information Technology",Table1[[#This Row],[Income]],0)</f>
        <v>0</v>
      </c>
      <c r="DM172" s="51">
        <f ca="1">IF(Table1[[#This Row],[Field of Work]]="Construction",Table1[[#This Row],[Income]],0)</f>
        <v>43660</v>
      </c>
      <c r="DN172" s="51">
        <f ca="1">IF(Table1[[#This Row],[Field of Work]]="General Work",Table1[[#This Row],[Income]],0)</f>
        <v>0</v>
      </c>
      <c r="DO172" s="51"/>
      <c r="DP172" s="51"/>
      <c r="DQ172" s="51"/>
      <c r="DR172" s="51"/>
      <c r="DS172" s="51"/>
      <c r="DT172" s="16"/>
      <c r="DW172" s="10">
        <f ca="1">IF(Table1[[#This Row],[Value of Debts]]&gt;Table1[[#This Row],[Income]],1,0)</f>
        <v>1</v>
      </c>
      <c r="DX172" s="51"/>
      <c r="DY172" s="16"/>
      <c r="EB172" s="48">
        <f t="shared" ca="1" si="123"/>
        <v>0</v>
      </c>
      <c r="EC172" s="51"/>
      <c r="ED172" s="51"/>
      <c r="EE172" s="16"/>
    </row>
    <row r="173" spans="1:135" ht="18.75">
      <c r="A173" s="1">
        <f t="shared" ca="1" si="109"/>
        <v>2</v>
      </c>
      <c r="B173" s="1" t="str">
        <f t="shared" ca="1" si="110"/>
        <v>Woman</v>
      </c>
      <c r="C173" s="1">
        <f t="shared" ca="1" si="111"/>
        <v>27</v>
      </c>
      <c r="D173" s="1">
        <f t="shared" ca="1" si="112"/>
        <v>5</v>
      </c>
      <c r="E173" s="1" t="str">
        <f t="shared" ca="1" si="113"/>
        <v>General Work</v>
      </c>
      <c r="F173" s="1">
        <f t="shared" ca="1" si="114"/>
        <v>2</v>
      </c>
      <c r="G173" s="1" t="str">
        <f t="shared" ca="1" si="115"/>
        <v>College</v>
      </c>
      <c r="H173" s="1">
        <f t="shared" ca="1" si="116"/>
        <v>1</v>
      </c>
      <c r="I173" s="1">
        <f t="shared" ca="1" si="91"/>
        <v>1</v>
      </c>
      <c r="J173" s="1">
        <f t="shared" ca="1" si="117"/>
        <v>80038</v>
      </c>
      <c r="K173" s="1">
        <f t="shared" ca="1" si="118"/>
        <v>10</v>
      </c>
      <c r="L173" s="1" t="str">
        <f t="shared" ca="1" si="119"/>
        <v>Goa</v>
      </c>
      <c r="M173" s="1">
        <f t="shared" ca="1" si="124"/>
        <v>240114</v>
      </c>
      <c r="N173" s="1">
        <f t="shared" ca="1" si="120"/>
        <v>81264.380805375738</v>
      </c>
      <c r="O173" s="1">
        <f t="shared" ca="1" si="125"/>
        <v>17970.036424518556</v>
      </c>
      <c r="P173" s="1">
        <f t="shared" ca="1" si="121"/>
        <v>6439</v>
      </c>
      <c r="Q173" s="1">
        <f t="shared" ca="1" si="126"/>
        <v>87682.253803555621</v>
      </c>
      <c r="R173" s="1">
        <f t="shared" ca="1" si="127"/>
        <v>47634.920919506701</v>
      </c>
      <c r="S173" s="1">
        <f t="shared" ca="1" si="128"/>
        <v>305718.95734402526</v>
      </c>
      <c r="T173" s="1">
        <f t="shared" ca="1" si="129"/>
        <v>175385.63460893137</v>
      </c>
      <c r="U173" s="1">
        <f t="shared" ca="1" si="130"/>
        <v>130333.32273509388</v>
      </c>
      <c r="W173" s="10">
        <f ca="1">IF(Table1[[#This Row],[Gender]]="Man",1,0)</f>
        <v>0</v>
      </c>
      <c r="X173" s="51">
        <f ca="1">IF(Table1[[#This Row],[Gender]]="Woman",1,0)</f>
        <v>1</v>
      </c>
      <c r="Y173" s="51"/>
      <c r="Z173" s="51"/>
      <c r="AA173" s="51"/>
      <c r="AB173" s="51"/>
      <c r="AC173" s="51"/>
      <c r="AD173" s="51"/>
      <c r="AE173" s="51"/>
      <c r="AF173" s="51"/>
      <c r="AG173" s="51"/>
      <c r="AH173" s="51"/>
      <c r="AI173" s="51"/>
      <c r="AJ173" s="16"/>
      <c r="AN173" s="10">
        <f t="shared" ca="1" si="92"/>
        <v>0</v>
      </c>
      <c r="AO173" s="51">
        <f t="shared" ca="1" si="93"/>
        <v>0</v>
      </c>
      <c r="AP173" s="51">
        <f t="shared" ca="1" si="94"/>
        <v>0</v>
      </c>
      <c r="AQ173" s="51">
        <f t="shared" ca="1" si="95"/>
        <v>0</v>
      </c>
      <c r="AR173" s="51">
        <f t="shared" ca="1" si="96"/>
        <v>0</v>
      </c>
      <c r="AS173" s="51">
        <f t="shared" ca="1" si="97"/>
        <v>1</v>
      </c>
      <c r="AT173" s="51"/>
      <c r="AU173" s="51"/>
      <c r="AV173" s="51"/>
      <c r="AW173" s="51"/>
      <c r="AX173" s="51"/>
      <c r="AY173" s="16"/>
      <c r="AZ173" s="51"/>
      <c r="BA173" s="20">
        <f t="shared" ca="1" si="98"/>
        <v>0</v>
      </c>
      <c r="BB173" s="21">
        <f t="shared" ca="1" si="99"/>
        <v>0</v>
      </c>
      <c r="BC173" s="21">
        <f t="shared" ca="1" si="100"/>
        <v>0</v>
      </c>
      <c r="BD173" s="21">
        <f t="shared" ca="1" si="101"/>
        <v>0</v>
      </c>
      <c r="BE173" s="21">
        <f t="shared" ca="1" si="102"/>
        <v>0</v>
      </c>
      <c r="BF173" s="21">
        <f t="shared" ca="1" si="103"/>
        <v>0</v>
      </c>
      <c r="BG173" s="21">
        <f t="shared" ca="1" si="104"/>
        <v>0</v>
      </c>
      <c r="BH173" s="21">
        <f t="shared" ca="1" si="105"/>
        <v>0</v>
      </c>
      <c r="BI173" s="21">
        <f t="shared" ca="1" si="106"/>
        <v>1</v>
      </c>
      <c r="BJ173" s="21">
        <f t="shared" ca="1" si="107"/>
        <v>0</v>
      </c>
      <c r="BK173" s="21">
        <f t="shared" ca="1" si="108"/>
        <v>0</v>
      </c>
      <c r="BL173" s="51"/>
      <c r="BM173" s="51"/>
      <c r="BN173" s="51"/>
      <c r="BO173" s="51"/>
      <c r="BP173" s="51"/>
      <c r="BQ173" s="51"/>
      <c r="BR173" s="51"/>
      <c r="BS173" s="51"/>
      <c r="BT173" s="51"/>
      <c r="BU173" s="51"/>
      <c r="BV173" s="16"/>
      <c r="BZ173" s="10">
        <f ca="1">Table1[[#This Row],[Cars Value]]/Table1[[#This Row],[Cars Owned]]</f>
        <v>17970.036424518556</v>
      </c>
      <c r="CA173" s="16"/>
      <c r="CB173" s="51"/>
      <c r="CC173" s="10">
        <f ca="1">IF(Table1[[#This Row],[Value of Debts]]&gt;$CD$3,1,0)</f>
        <v>1</v>
      </c>
      <c r="CD173" s="51"/>
      <c r="CE173" s="16"/>
      <c r="CF173" s="51"/>
      <c r="CG173" s="39">
        <f ca="1">Table1[[#This Row],[Mortgage left]]/Table1[[#This Row],[Value of House ]]</f>
        <v>0.33844082729609992</v>
      </c>
      <c r="CH173" s="51">
        <f t="shared" ca="1" si="122"/>
        <v>1</v>
      </c>
      <c r="CI173" s="51"/>
      <c r="CJ173" s="16"/>
      <c r="CL173" s="10">
        <f ca="1">IF(Table1[[#This Row],[Area]]="New Delhi",Table1[[#This Row],[Income]],0)</f>
        <v>0</v>
      </c>
      <c r="CM173" s="51">
        <f ca="1">IF(Table1[[#This Row],[Area]]="Gurgoan",Table1[[#This Row],[Income]],0)</f>
        <v>0</v>
      </c>
      <c r="CN173" s="51">
        <f ca="1">IF(Table1[[#This Row],[Area]]="Noida",Table1[[#This Row],[Income]],0)</f>
        <v>0</v>
      </c>
      <c r="CO173" s="51">
        <f ca="1">IF(Table1[[#This Row],[Area]]="Faridabad",Table1[[#This Row],[Income]],0)</f>
        <v>0</v>
      </c>
      <c r="CP173" s="51">
        <f ca="1">IF(Table1[[#This Row],[Area]]="Pune",Table1[[#This Row],[Income]],0)</f>
        <v>0</v>
      </c>
      <c r="CQ173" s="51">
        <f ca="1">IF(Table1[[#This Row],[Area]]="Mumbai",Table1[[#This Row],[Income]],0)</f>
        <v>0</v>
      </c>
      <c r="CR173" s="51">
        <f ca="1">IF(Table1[[#This Row],[Area]]="Hyderabad",Table1[[#This Row],[Income]],0)</f>
        <v>0</v>
      </c>
      <c r="CS173" s="51">
        <f ca="1">IF(Table1[[#This Row],[Area]]="Chennai",Table1[[#This Row],[Income]],0)</f>
        <v>0</v>
      </c>
      <c r="CT173" s="51">
        <f ca="1">IF(Table1[[#This Row],[Area]]="Goa",Table1[[#This Row],[Income]],0)</f>
        <v>80038</v>
      </c>
      <c r="CU173" s="51">
        <f ca="1">IF(Table1[[#This Row],[Area]]="Kochi",Table1[[#This Row],[Income]],0)</f>
        <v>0</v>
      </c>
      <c r="CV173" s="51">
        <f ca="1">IF(Table1[[#This Row],[Area]]="Kolkata",Table1[[#This Row],[Income]],0)</f>
        <v>0</v>
      </c>
      <c r="CW173" s="51"/>
      <c r="CX173" s="51"/>
      <c r="CY173" s="51"/>
      <c r="CZ173" s="51"/>
      <c r="DA173" s="51"/>
      <c r="DB173" s="51"/>
      <c r="DC173" s="51"/>
      <c r="DD173" s="51"/>
      <c r="DE173" s="51"/>
      <c r="DF173" s="51"/>
      <c r="DG173" s="16"/>
      <c r="DI173" s="10">
        <f ca="1">IF(Table1[[#This Row],[Field of Work]]="Teaching",Table1[[#This Row],[Income]],0)</f>
        <v>0</v>
      </c>
      <c r="DJ173" s="51">
        <f ca="1">IF(Table1[[#This Row],[Field of Work]]="Health",Table1[[#This Row],[Income]],0)</f>
        <v>0</v>
      </c>
      <c r="DK173" s="51">
        <f ca="1">IF(Table1[[#This Row],[Field of Work]]="Agriculture",Table1[[#This Row],[Income]],0)</f>
        <v>0</v>
      </c>
      <c r="DL173" s="51">
        <f ca="1">IF(Table1[[#This Row],[Field of Work]]="Information Technology",Table1[[#This Row],[Income]],0)</f>
        <v>0</v>
      </c>
      <c r="DM173" s="51">
        <f ca="1">IF(Table1[[#This Row],[Field of Work]]="Construction",Table1[[#This Row],[Income]],0)</f>
        <v>0</v>
      </c>
      <c r="DN173" s="51">
        <f ca="1">IF(Table1[[#This Row],[Field of Work]]="General Work",Table1[[#This Row],[Income]],0)</f>
        <v>80038</v>
      </c>
      <c r="DO173" s="51"/>
      <c r="DP173" s="51"/>
      <c r="DQ173" s="51"/>
      <c r="DR173" s="51"/>
      <c r="DS173" s="51"/>
      <c r="DT173" s="16"/>
      <c r="DW173" s="10">
        <f ca="1">IF(Table1[[#This Row],[Value of Debts]]&gt;Table1[[#This Row],[Income]],1,0)</f>
        <v>1</v>
      </c>
      <c r="DX173" s="51"/>
      <c r="DY173" s="16"/>
      <c r="EB173" s="48">
        <f t="shared" ca="1" si="123"/>
        <v>27</v>
      </c>
      <c r="EC173" s="51"/>
      <c r="ED173" s="51"/>
      <c r="EE173" s="16"/>
    </row>
    <row r="174" spans="1:135" ht="18.75">
      <c r="A174" s="1">
        <f t="shared" ca="1" si="109"/>
        <v>1</v>
      </c>
      <c r="B174" s="1" t="str">
        <f t="shared" ca="1" si="110"/>
        <v>Man</v>
      </c>
      <c r="C174" s="1">
        <f t="shared" ca="1" si="111"/>
        <v>32</v>
      </c>
      <c r="D174" s="1">
        <f t="shared" ca="1" si="112"/>
        <v>3</v>
      </c>
      <c r="E174" s="1" t="str">
        <f t="shared" ca="1" si="113"/>
        <v>Teaching</v>
      </c>
      <c r="F174" s="1">
        <f t="shared" ca="1" si="114"/>
        <v>4</v>
      </c>
      <c r="G174" s="1" t="str">
        <f t="shared" ca="1" si="115"/>
        <v>Technical</v>
      </c>
      <c r="H174" s="1">
        <f t="shared" ca="1" si="116"/>
        <v>0</v>
      </c>
      <c r="I174" s="1">
        <f t="shared" ca="1" si="91"/>
        <v>2</v>
      </c>
      <c r="J174" s="1">
        <f t="shared" ca="1" si="117"/>
        <v>56407</v>
      </c>
      <c r="K174" s="1">
        <f t="shared" ca="1" si="118"/>
        <v>6</v>
      </c>
      <c r="L174" s="1" t="str">
        <f t="shared" ca="1" si="119"/>
        <v>Mumbai</v>
      </c>
      <c r="M174" s="1">
        <f t="shared" ca="1" si="124"/>
        <v>282035</v>
      </c>
      <c r="N174" s="1">
        <f t="shared" ca="1" si="120"/>
        <v>255021.68585815714</v>
      </c>
      <c r="O174" s="1">
        <f t="shared" ca="1" si="125"/>
        <v>109682.45811887296</v>
      </c>
      <c r="P174" s="1">
        <f t="shared" ca="1" si="121"/>
        <v>68931</v>
      </c>
      <c r="Q174" s="1">
        <f t="shared" ca="1" si="126"/>
        <v>91027.998390487483</v>
      </c>
      <c r="R174" s="1">
        <f t="shared" ca="1" si="127"/>
        <v>18383.379323341673</v>
      </c>
      <c r="S174" s="1">
        <f t="shared" ca="1" si="128"/>
        <v>410100.8374422146</v>
      </c>
      <c r="T174" s="1">
        <f t="shared" ca="1" si="129"/>
        <v>414980.68424864463</v>
      </c>
      <c r="U174" s="1">
        <f t="shared" ca="1" si="130"/>
        <v>-4879.846806430025</v>
      </c>
      <c r="W174" s="10">
        <f ca="1">IF(Table1[[#This Row],[Gender]]="Man",1,0)</f>
        <v>1</v>
      </c>
      <c r="X174" s="51">
        <f ca="1">IF(Table1[[#This Row],[Gender]]="Woman",1,0)</f>
        <v>0</v>
      </c>
      <c r="Y174" s="51"/>
      <c r="Z174" s="51"/>
      <c r="AA174" s="51"/>
      <c r="AB174" s="51"/>
      <c r="AC174" s="51"/>
      <c r="AD174" s="51"/>
      <c r="AE174" s="51"/>
      <c r="AF174" s="51"/>
      <c r="AG174" s="51"/>
      <c r="AH174" s="51"/>
      <c r="AI174" s="51"/>
      <c r="AJ174" s="16"/>
      <c r="AN174" s="10">
        <f t="shared" ca="1" si="92"/>
        <v>1</v>
      </c>
      <c r="AO174" s="51">
        <f t="shared" ca="1" si="93"/>
        <v>0</v>
      </c>
      <c r="AP174" s="51">
        <f t="shared" ca="1" si="94"/>
        <v>0</v>
      </c>
      <c r="AQ174" s="51">
        <f t="shared" ca="1" si="95"/>
        <v>0</v>
      </c>
      <c r="AR174" s="51">
        <f t="shared" ca="1" si="96"/>
        <v>0</v>
      </c>
      <c r="AS174" s="51">
        <f t="shared" ca="1" si="97"/>
        <v>0</v>
      </c>
      <c r="AT174" s="51"/>
      <c r="AU174" s="51"/>
      <c r="AV174" s="51"/>
      <c r="AW174" s="51"/>
      <c r="AX174" s="51"/>
      <c r="AY174" s="16"/>
      <c r="AZ174" s="51"/>
      <c r="BA174" s="20">
        <f t="shared" ca="1" si="98"/>
        <v>0</v>
      </c>
      <c r="BB174" s="21">
        <f t="shared" ca="1" si="99"/>
        <v>0</v>
      </c>
      <c r="BC174" s="21">
        <f t="shared" ca="1" si="100"/>
        <v>0</v>
      </c>
      <c r="BD174" s="21">
        <f t="shared" ca="1" si="101"/>
        <v>0</v>
      </c>
      <c r="BE174" s="21">
        <f t="shared" ca="1" si="102"/>
        <v>0</v>
      </c>
      <c r="BF174" s="21">
        <f t="shared" ca="1" si="103"/>
        <v>1</v>
      </c>
      <c r="BG174" s="21">
        <f t="shared" ca="1" si="104"/>
        <v>0</v>
      </c>
      <c r="BH174" s="21">
        <f t="shared" ca="1" si="105"/>
        <v>0</v>
      </c>
      <c r="BI174" s="21">
        <f t="shared" ca="1" si="106"/>
        <v>0</v>
      </c>
      <c r="BJ174" s="21">
        <f t="shared" ca="1" si="107"/>
        <v>0</v>
      </c>
      <c r="BK174" s="21">
        <f t="shared" ca="1" si="108"/>
        <v>0</v>
      </c>
      <c r="BL174" s="51"/>
      <c r="BM174" s="51"/>
      <c r="BN174" s="51"/>
      <c r="BO174" s="51"/>
      <c r="BP174" s="51"/>
      <c r="BQ174" s="51"/>
      <c r="BR174" s="51"/>
      <c r="BS174" s="51"/>
      <c r="BT174" s="51"/>
      <c r="BU174" s="51"/>
      <c r="BV174" s="16"/>
      <c r="BZ174" s="10">
        <f ca="1">Table1[[#This Row],[Cars Value]]/Table1[[#This Row],[Cars Owned]]</f>
        <v>54841.229059436482</v>
      </c>
      <c r="CA174" s="16"/>
      <c r="CB174" s="51"/>
      <c r="CC174" s="10">
        <f ca="1">IF(Table1[[#This Row],[Value of Debts]]&gt;$CD$3,1,0)</f>
        <v>1</v>
      </c>
      <c r="CD174" s="51"/>
      <c r="CE174" s="16"/>
      <c r="CF174" s="51"/>
      <c r="CG174" s="39">
        <f ca="1">Table1[[#This Row],[Mortgage left]]/Table1[[#This Row],[Value of House ]]</f>
        <v>0.90421999346945292</v>
      </c>
      <c r="CH174" s="51">
        <f t="shared" ca="1" si="122"/>
        <v>1</v>
      </c>
      <c r="CI174" s="51"/>
      <c r="CJ174" s="16"/>
      <c r="CL174" s="10">
        <f ca="1">IF(Table1[[#This Row],[Area]]="New Delhi",Table1[[#This Row],[Income]],0)</f>
        <v>0</v>
      </c>
      <c r="CM174" s="51">
        <f ca="1">IF(Table1[[#This Row],[Area]]="Gurgoan",Table1[[#This Row],[Income]],0)</f>
        <v>0</v>
      </c>
      <c r="CN174" s="51">
        <f ca="1">IF(Table1[[#This Row],[Area]]="Noida",Table1[[#This Row],[Income]],0)</f>
        <v>0</v>
      </c>
      <c r="CO174" s="51">
        <f ca="1">IF(Table1[[#This Row],[Area]]="Faridabad",Table1[[#This Row],[Income]],0)</f>
        <v>0</v>
      </c>
      <c r="CP174" s="51">
        <f ca="1">IF(Table1[[#This Row],[Area]]="Pune",Table1[[#This Row],[Income]],0)</f>
        <v>0</v>
      </c>
      <c r="CQ174" s="51">
        <f ca="1">IF(Table1[[#This Row],[Area]]="Mumbai",Table1[[#This Row],[Income]],0)</f>
        <v>56407</v>
      </c>
      <c r="CR174" s="51">
        <f ca="1">IF(Table1[[#This Row],[Area]]="Hyderabad",Table1[[#This Row],[Income]],0)</f>
        <v>0</v>
      </c>
      <c r="CS174" s="51">
        <f ca="1">IF(Table1[[#This Row],[Area]]="Chennai",Table1[[#This Row],[Income]],0)</f>
        <v>0</v>
      </c>
      <c r="CT174" s="51">
        <f ca="1">IF(Table1[[#This Row],[Area]]="Goa",Table1[[#This Row],[Income]],0)</f>
        <v>0</v>
      </c>
      <c r="CU174" s="51">
        <f ca="1">IF(Table1[[#This Row],[Area]]="Kochi",Table1[[#This Row],[Income]],0)</f>
        <v>0</v>
      </c>
      <c r="CV174" s="51">
        <f ca="1">IF(Table1[[#This Row],[Area]]="Kolkata",Table1[[#This Row],[Income]],0)</f>
        <v>0</v>
      </c>
      <c r="CW174" s="51"/>
      <c r="CX174" s="51"/>
      <c r="CY174" s="51"/>
      <c r="CZ174" s="51"/>
      <c r="DA174" s="51"/>
      <c r="DB174" s="51"/>
      <c r="DC174" s="51"/>
      <c r="DD174" s="51"/>
      <c r="DE174" s="51"/>
      <c r="DF174" s="51"/>
      <c r="DG174" s="16"/>
      <c r="DI174" s="10">
        <f ca="1">IF(Table1[[#This Row],[Field of Work]]="Teaching",Table1[[#This Row],[Income]],0)</f>
        <v>56407</v>
      </c>
      <c r="DJ174" s="51">
        <f ca="1">IF(Table1[[#This Row],[Field of Work]]="Health",Table1[[#This Row],[Income]],0)</f>
        <v>0</v>
      </c>
      <c r="DK174" s="51">
        <f ca="1">IF(Table1[[#This Row],[Field of Work]]="Agriculture",Table1[[#This Row],[Income]],0)</f>
        <v>0</v>
      </c>
      <c r="DL174" s="51">
        <f ca="1">IF(Table1[[#This Row],[Field of Work]]="Information Technology",Table1[[#This Row],[Income]],0)</f>
        <v>0</v>
      </c>
      <c r="DM174" s="51">
        <f ca="1">IF(Table1[[#This Row],[Field of Work]]="Construction",Table1[[#This Row],[Income]],0)</f>
        <v>0</v>
      </c>
      <c r="DN174" s="51">
        <f ca="1">IF(Table1[[#This Row],[Field of Work]]="General Work",Table1[[#This Row],[Income]],0)</f>
        <v>0</v>
      </c>
      <c r="DO174" s="51"/>
      <c r="DP174" s="51"/>
      <c r="DQ174" s="51"/>
      <c r="DR174" s="51"/>
      <c r="DS174" s="51"/>
      <c r="DT174" s="16"/>
      <c r="DW174" s="10">
        <f ca="1">IF(Table1[[#This Row],[Value of Debts]]&gt;Table1[[#This Row],[Income]],1,0)</f>
        <v>1</v>
      </c>
      <c r="DX174" s="51"/>
      <c r="DY174" s="16"/>
      <c r="EB174" s="48">
        <f t="shared" ca="1" si="123"/>
        <v>0</v>
      </c>
      <c r="EC174" s="51"/>
      <c r="ED174" s="51"/>
      <c r="EE174" s="16"/>
    </row>
    <row r="175" spans="1:135" ht="18.75">
      <c r="A175" s="1">
        <f t="shared" ca="1" si="109"/>
        <v>2</v>
      </c>
      <c r="B175" s="1" t="str">
        <f t="shared" ca="1" si="110"/>
        <v>Woman</v>
      </c>
      <c r="C175" s="1">
        <f t="shared" ca="1" si="111"/>
        <v>32</v>
      </c>
      <c r="D175" s="1">
        <f t="shared" ca="1" si="112"/>
        <v>4</v>
      </c>
      <c r="E175" s="1" t="str">
        <f t="shared" ca="1" si="113"/>
        <v>Information Technology</v>
      </c>
      <c r="F175" s="1">
        <f t="shared" ca="1" si="114"/>
        <v>5</v>
      </c>
      <c r="G175" s="1" t="str">
        <f t="shared" ca="1" si="115"/>
        <v>Other</v>
      </c>
      <c r="H175" s="1">
        <f t="shared" ca="1" si="116"/>
        <v>4</v>
      </c>
      <c r="I175" s="1">
        <f t="shared" ca="1" si="91"/>
        <v>2</v>
      </c>
      <c r="J175" s="1">
        <f t="shared" ca="1" si="117"/>
        <v>79923</v>
      </c>
      <c r="K175" s="1">
        <f t="shared" ca="1" si="118"/>
        <v>7</v>
      </c>
      <c r="L175" s="1" t="str">
        <f t="shared" ca="1" si="119"/>
        <v>Hyderabad</v>
      </c>
      <c r="M175" s="1">
        <f t="shared" ca="1" si="124"/>
        <v>239769</v>
      </c>
      <c r="N175" s="1">
        <f t="shared" ca="1" si="120"/>
        <v>188810.16988889323</v>
      </c>
      <c r="O175" s="1">
        <f t="shared" ca="1" si="125"/>
        <v>45246.584993412514</v>
      </c>
      <c r="P175" s="1">
        <f t="shared" ca="1" si="121"/>
        <v>12502</v>
      </c>
      <c r="Q175" s="1">
        <f t="shared" ca="1" si="126"/>
        <v>29204.722387656118</v>
      </c>
      <c r="R175" s="1">
        <f t="shared" ca="1" si="127"/>
        <v>31201.115458309967</v>
      </c>
      <c r="S175" s="1">
        <f t="shared" ca="1" si="128"/>
        <v>316216.70045172243</v>
      </c>
      <c r="T175" s="1">
        <f t="shared" ca="1" si="129"/>
        <v>230516.89227654936</v>
      </c>
      <c r="U175" s="1">
        <f t="shared" ca="1" si="130"/>
        <v>85699.808175173064</v>
      </c>
      <c r="W175" s="10">
        <f ca="1">IF(Table1[[#This Row],[Gender]]="Man",1,0)</f>
        <v>0</v>
      </c>
      <c r="X175" s="51">
        <f ca="1">IF(Table1[[#This Row],[Gender]]="Woman",1,0)</f>
        <v>1</v>
      </c>
      <c r="Y175" s="51"/>
      <c r="Z175" s="51"/>
      <c r="AA175" s="51"/>
      <c r="AB175" s="51"/>
      <c r="AC175" s="51"/>
      <c r="AD175" s="51"/>
      <c r="AE175" s="51"/>
      <c r="AF175" s="51"/>
      <c r="AG175" s="51"/>
      <c r="AH175" s="51"/>
      <c r="AI175" s="51"/>
      <c r="AJ175" s="16"/>
      <c r="AN175" s="10">
        <f t="shared" ca="1" si="92"/>
        <v>0</v>
      </c>
      <c r="AO175" s="51">
        <f t="shared" ca="1" si="93"/>
        <v>0</v>
      </c>
      <c r="AP175" s="51">
        <f t="shared" ca="1" si="94"/>
        <v>0</v>
      </c>
      <c r="AQ175" s="51">
        <f t="shared" ca="1" si="95"/>
        <v>1</v>
      </c>
      <c r="AR175" s="51">
        <f t="shared" ca="1" si="96"/>
        <v>0</v>
      </c>
      <c r="AS175" s="51">
        <f t="shared" ca="1" si="97"/>
        <v>0</v>
      </c>
      <c r="AT175" s="51"/>
      <c r="AU175" s="51"/>
      <c r="AV175" s="51"/>
      <c r="AW175" s="51"/>
      <c r="AX175" s="51"/>
      <c r="AY175" s="16"/>
      <c r="AZ175" s="51"/>
      <c r="BA175" s="20">
        <f t="shared" ca="1" si="98"/>
        <v>0</v>
      </c>
      <c r="BB175" s="21">
        <f t="shared" ca="1" si="99"/>
        <v>0</v>
      </c>
      <c r="BC175" s="21">
        <f t="shared" ca="1" si="100"/>
        <v>0</v>
      </c>
      <c r="BD175" s="21">
        <f t="shared" ca="1" si="101"/>
        <v>0</v>
      </c>
      <c r="BE175" s="21">
        <f t="shared" ca="1" si="102"/>
        <v>0</v>
      </c>
      <c r="BF175" s="21">
        <f t="shared" ca="1" si="103"/>
        <v>0</v>
      </c>
      <c r="BG175" s="21">
        <f t="shared" ca="1" si="104"/>
        <v>1</v>
      </c>
      <c r="BH175" s="21">
        <f t="shared" ca="1" si="105"/>
        <v>0</v>
      </c>
      <c r="BI175" s="21">
        <f t="shared" ca="1" si="106"/>
        <v>0</v>
      </c>
      <c r="BJ175" s="21">
        <f t="shared" ca="1" si="107"/>
        <v>0</v>
      </c>
      <c r="BK175" s="21">
        <f t="shared" ca="1" si="108"/>
        <v>0</v>
      </c>
      <c r="BL175" s="51"/>
      <c r="BM175" s="51"/>
      <c r="BN175" s="51"/>
      <c r="BO175" s="51"/>
      <c r="BP175" s="51"/>
      <c r="BQ175" s="51"/>
      <c r="BR175" s="51"/>
      <c r="BS175" s="51"/>
      <c r="BT175" s="51"/>
      <c r="BU175" s="51"/>
      <c r="BV175" s="16"/>
      <c r="BZ175" s="10">
        <f ca="1">Table1[[#This Row],[Cars Value]]/Table1[[#This Row],[Cars Owned]]</f>
        <v>22623.292496706257</v>
      </c>
      <c r="CA175" s="16"/>
      <c r="CB175" s="51"/>
      <c r="CC175" s="10">
        <f ca="1">IF(Table1[[#This Row],[Value of Debts]]&gt;$CD$3,1,0)</f>
        <v>1</v>
      </c>
      <c r="CD175" s="51"/>
      <c r="CE175" s="16"/>
      <c r="CF175" s="51"/>
      <c r="CG175" s="39">
        <f ca="1">Table1[[#This Row],[Mortgage left]]/Table1[[#This Row],[Value of House ]]</f>
        <v>0.78746697817021061</v>
      </c>
      <c r="CH175" s="51">
        <f t="shared" ca="1" si="122"/>
        <v>1</v>
      </c>
      <c r="CI175" s="51"/>
      <c r="CJ175" s="16"/>
      <c r="CL175" s="10">
        <f ca="1">IF(Table1[[#This Row],[Area]]="New Delhi",Table1[[#This Row],[Income]],0)</f>
        <v>0</v>
      </c>
      <c r="CM175" s="51">
        <f ca="1">IF(Table1[[#This Row],[Area]]="Gurgoan",Table1[[#This Row],[Income]],0)</f>
        <v>0</v>
      </c>
      <c r="CN175" s="51">
        <f ca="1">IF(Table1[[#This Row],[Area]]="Noida",Table1[[#This Row],[Income]],0)</f>
        <v>0</v>
      </c>
      <c r="CO175" s="51">
        <f ca="1">IF(Table1[[#This Row],[Area]]="Faridabad",Table1[[#This Row],[Income]],0)</f>
        <v>0</v>
      </c>
      <c r="CP175" s="51">
        <f ca="1">IF(Table1[[#This Row],[Area]]="Pune",Table1[[#This Row],[Income]],0)</f>
        <v>0</v>
      </c>
      <c r="CQ175" s="51">
        <f ca="1">IF(Table1[[#This Row],[Area]]="Mumbai",Table1[[#This Row],[Income]],0)</f>
        <v>0</v>
      </c>
      <c r="CR175" s="51">
        <f ca="1">IF(Table1[[#This Row],[Area]]="Hyderabad",Table1[[#This Row],[Income]],0)</f>
        <v>79923</v>
      </c>
      <c r="CS175" s="51">
        <f ca="1">IF(Table1[[#This Row],[Area]]="Chennai",Table1[[#This Row],[Income]],0)</f>
        <v>0</v>
      </c>
      <c r="CT175" s="51">
        <f ca="1">IF(Table1[[#This Row],[Area]]="Goa",Table1[[#This Row],[Income]],0)</f>
        <v>0</v>
      </c>
      <c r="CU175" s="51">
        <f ca="1">IF(Table1[[#This Row],[Area]]="Kochi",Table1[[#This Row],[Income]],0)</f>
        <v>0</v>
      </c>
      <c r="CV175" s="51">
        <f ca="1">IF(Table1[[#This Row],[Area]]="Kolkata",Table1[[#This Row],[Income]],0)</f>
        <v>0</v>
      </c>
      <c r="CW175" s="51"/>
      <c r="CX175" s="51"/>
      <c r="CY175" s="51"/>
      <c r="CZ175" s="51"/>
      <c r="DA175" s="51"/>
      <c r="DB175" s="51"/>
      <c r="DC175" s="51"/>
      <c r="DD175" s="51"/>
      <c r="DE175" s="51"/>
      <c r="DF175" s="51"/>
      <c r="DG175" s="16"/>
      <c r="DI175" s="10">
        <f ca="1">IF(Table1[[#This Row],[Field of Work]]="Teaching",Table1[[#This Row],[Income]],0)</f>
        <v>0</v>
      </c>
      <c r="DJ175" s="51">
        <f ca="1">IF(Table1[[#This Row],[Field of Work]]="Health",Table1[[#This Row],[Income]],0)</f>
        <v>0</v>
      </c>
      <c r="DK175" s="51">
        <f ca="1">IF(Table1[[#This Row],[Field of Work]]="Agriculture",Table1[[#This Row],[Income]],0)</f>
        <v>0</v>
      </c>
      <c r="DL175" s="51">
        <f ca="1">IF(Table1[[#This Row],[Field of Work]]="Information Technology",Table1[[#This Row],[Income]],0)</f>
        <v>79923</v>
      </c>
      <c r="DM175" s="51">
        <f ca="1">IF(Table1[[#This Row],[Field of Work]]="Construction",Table1[[#This Row],[Income]],0)</f>
        <v>0</v>
      </c>
      <c r="DN175" s="51">
        <f ca="1">IF(Table1[[#This Row],[Field of Work]]="General Work",Table1[[#This Row],[Income]],0)</f>
        <v>0</v>
      </c>
      <c r="DO175" s="51"/>
      <c r="DP175" s="51"/>
      <c r="DQ175" s="51"/>
      <c r="DR175" s="51"/>
      <c r="DS175" s="51"/>
      <c r="DT175" s="16"/>
      <c r="DW175" s="10">
        <f ca="1">IF(Table1[[#This Row],[Value of Debts]]&gt;Table1[[#This Row],[Income]],1,0)</f>
        <v>1</v>
      </c>
      <c r="DX175" s="51"/>
      <c r="DY175" s="16"/>
      <c r="EB175" s="48">
        <f t="shared" ca="1" si="123"/>
        <v>0</v>
      </c>
      <c r="EC175" s="51"/>
      <c r="ED175" s="51"/>
      <c r="EE175" s="16"/>
    </row>
    <row r="176" spans="1:135" ht="18.75">
      <c r="A176" s="1">
        <f t="shared" ca="1" si="109"/>
        <v>2</v>
      </c>
      <c r="B176" s="1" t="str">
        <f t="shared" ca="1" si="110"/>
        <v>Woman</v>
      </c>
      <c r="C176" s="1">
        <f t="shared" ca="1" si="111"/>
        <v>30</v>
      </c>
      <c r="D176" s="1">
        <f t="shared" ca="1" si="112"/>
        <v>2</v>
      </c>
      <c r="E176" s="1" t="str">
        <f t="shared" ca="1" si="113"/>
        <v>Construction</v>
      </c>
      <c r="F176" s="1">
        <f t="shared" ca="1" si="114"/>
        <v>2</v>
      </c>
      <c r="G176" s="1" t="str">
        <f t="shared" ca="1" si="115"/>
        <v>College</v>
      </c>
      <c r="H176" s="1">
        <f t="shared" ca="1" si="116"/>
        <v>4</v>
      </c>
      <c r="I176" s="1">
        <f t="shared" ca="1" si="91"/>
        <v>2</v>
      </c>
      <c r="J176" s="1">
        <f t="shared" ca="1" si="117"/>
        <v>79312</v>
      </c>
      <c r="K176" s="1">
        <f t="shared" ca="1" si="118"/>
        <v>4</v>
      </c>
      <c r="L176" s="1" t="str">
        <f t="shared" ca="1" si="119"/>
        <v>Noida</v>
      </c>
      <c r="M176" s="1">
        <f t="shared" ca="1" si="124"/>
        <v>396560</v>
      </c>
      <c r="N176" s="1">
        <f t="shared" ca="1" si="120"/>
        <v>312551.11555097916</v>
      </c>
      <c r="O176" s="1">
        <f t="shared" ca="1" si="125"/>
        <v>68646.289846702159</v>
      </c>
      <c r="P176" s="1">
        <f t="shared" ca="1" si="121"/>
        <v>31218</v>
      </c>
      <c r="Q176" s="1">
        <f t="shared" ca="1" si="126"/>
        <v>48751.555492770269</v>
      </c>
      <c r="R176" s="1">
        <f t="shared" ca="1" si="127"/>
        <v>79895.479765033859</v>
      </c>
      <c r="S176" s="1">
        <f t="shared" ca="1" si="128"/>
        <v>545101.76961173594</v>
      </c>
      <c r="T176" s="1">
        <f t="shared" ca="1" si="129"/>
        <v>392520.67104374943</v>
      </c>
      <c r="U176" s="1">
        <f t="shared" ca="1" si="130"/>
        <v>152581.09856798651</v>
      </c>
      <c r="W176" s="10">
        <f ca="1">IF(Table1[[#This Row],[Gender]]="Man",1,0)</f>
        <v>0</v>
      </c>
      <c r="X176" s="51">
        <f ca="1">IF(Table1[[#This Row],[Gender]]="Woman",1,0)</f>
        <v>1</v>
      </c>
      <c r="Y176" s="51"/>
      <c r="Z176" s="51"/>
      <c r="AA176" s="51"/>
      <c r="AB176" s="51"/>
      <c r="AC176" s="51"/>
      <c r="AD176" s="51"/>
      <c r="AE176" s="51"/>
      <c r="AF176" s="51"/>
      <c r="AG176" s="51"/>
      <c r="AH176" s="51"/>
      <c r="AI176" s="51"/>
      <c r="AJ176" s="16"/>
      <c r="AN176" s="10">
        <f t="shared" ca="1" si="92"/>
        <v>0</v>
      </c>
      <c r="AO176" s="51">
        <f t="shared" ca="1" si="93"/>
        <v>0</v>
      </c>
      <c r="AP176" s="51">
        <f t="shared" ca="1" si="94"/>
        <v>0</v>
      </c>
      <c r="AQ176" s="51">
        <f t="shared" ca="1" si="95"/>
        <v>0</v>
      </c>
      <c r="AR176" s="51">
        <f t="shared" ca="1" si="96"/>
        <v>1</v>
      </c>
      <c r="AS176" s="51">
        <f t="shared" ca="1" si="97"/>
        <v>0</v>
      </c>
      <c r="AT176" s="51"/>
      <c r="AU176" s="51"/>
      <c r="AV176" s="51"/>
      <c r="AW176" s="51"/>
      <c r="AX176" s="51"/>
      <c r="AY176" s="16"/>
      <c r="AZ176" s="51"/>
      <c r="BA176" s="20">
        <f t="shared" ca="1" si="98"/>
        <v>0</v>
      </c>
      <c r="BB176" s="21">
        <f t="shared" ca="1" si="99"/>
        <v>0</v>
      </c>
      <c r="BC176" s="21">
        <f t="shared" ca="1" si="100"/>
        <v>1</v>
      </c>
      <c r="BD176" s="21">
        <f t="shared" ca="1" si="101"/>
        <v>0</v>
      </c>
      <c r="BE176" s="21">
        <f t="shared" ca="1" si="102"/>
        <v>0</v>
      </c>
      <c r="BF176" s="21">
        <f t="shared" ca="1" si="103"/>
        <v>0</v>
      </c>
      <c r="BG176" s="21">
        <f t="shared" ca="1" si="104"/>
        <v>0</v>
      </c>
      <c r="BH176" s="21">
        <f t="shared" ca="1" si="105"/>
        <v>0</v>
      </c>
      <c r="BI176" s="21">
        <f t="shared" ca="1" si="106"/>
        <v>0</v>
      </c>
      <c r="BJ176" s="21">
        <f t="shared" ca="1" si="107"/>
        <v>0</v>
      </c>
      <c r="BK176" s="21">
        <f t="shared" ca="1" si="108"/>
        <v>0</v>
      </c>
      <c r="BL176" s="51"/>
      <c r="BM176" s="51"/>
      <c r="BN176" s="51"/>
      <c r="BO176" s="51"/>
      <c r="BP176" s="51"/>
      <c r="BQ176" s="51"/>
      <c r="BR176" s="51"/>
      <c r="BS176" s="51"/>
      <c r="BT176" s="51"/>
      <c r="BU176" s="51"/>
      <c r="BV176" s="16"/>
      <c r="BZ176" s="10">
        <f ca="1">Table1[[#This Row],[Cars Value]]/Table1[[#This Row],[Cars Owned]]</f>
        <v>34323.144923351079</v>
      </c>
      <c r="CA176" s="16"/>
      <c r="CB176" s="51"/>
      <c r="CC176" s="10">
        <f ca="1">IF(Table1[[#This Row],[Value of Debts]]&gt;$CD$3,1,0)</f>
        <v>1</v>
      </c>
      <c r="CD176" s="51"/>
      <c r="CE176" s="16"/>
      <c r="CF176" s="51"/>
      <c r="CG176" s="39">
        <f ca="1">Table1[[#This Row],[Mortgage left]]/Table1[[#This Row],[Value of House ]]</f>
        <v>0.78815592987436744</v>
      </c>
      <c r="CH176" s="51">
        <f t="shared" ca="1" si="122"/>
        <v>1</v>
      </c>
      <c r="CI176" s="51"/>
      <c r="CJ176" s="16"/>
      <c r="CL176" s="10">
        <f ca="1">IF(Table1[[#This Row],[Area]]="New Delhi",Table1[[#This Row],[Income]],0)</f>
        <v>0</v>
      </c>
      <c r="CM176" s="51">
        <f ca="1">IF(Table1[[#This Row],[Area]]="Gurgoan",Table1[[#This Row],[Income]],0)</f>
        <v>0</v>
      </c>
      <c r="CN176" s="51">
        <f ca="1">IF(Table1[[#This Row],[Area]]="Noida",Table1[[#This Row],[Income]],0)</f>
        <v>79312</v>
      </c>
      <c r="CO176" s="51">
        <f ca="1">IF(Table1[[#This Row],[Area]]="Faridabad",Table1[[#This Row],[Income]],0)</f>
        <v>0</v>
      </c>
      <c r="CP176" s="51">
        <f ca="1">IF(Table1[[#This Row],[Area]]="Pune",Table1[[#This Row],[Income]],0)</f>
        <v>0</v>
      </c>
      <c r="CQ176" s="51">
        <f ca="1">IF(Table1[[#This Row],[Area]]="Mumbai",Table1[[#This Row],[Income]],0)</f>
        <v>0</v>
      </c>
      <c r="CR176" s="51">
        <f ca="1">IF(Table1[[#This Row],[Area]]="Hyderabad",Table1[[#This Row],[Income]],0)</f>
        <v>0</v>
      </c>
      <c r="CS176" s="51">
        <f ca="1">IF(Table1[[#This Row],[Area]]="Chennai",Table1[[#This Row],[Income]],0)</f>
        <v>0</v>
      </c>
      <c r="CT176" s="51">
        <f ca="1">IF(Table1[[#This Row],[Area]]="Goa",Table1[[#This Row],[Income]],0)</f>
        <v>0</v>
      </c>
      <c r="CU176" s="51">
        <f ca="1">IF(Table1[[#This Row],[Area]]="Kochi",Table1[[#This Row],[Income]],0)</f>
        <v>0</v>
      </c>
      <c r="CV176" s="51">
        <f ca="1">IF(Table1[[#This Row],[Area]]="Kolkata",Table1[[#This Row],[Income]],0)</f>
        <v>0</v>
      </c>
      <c r="CW176" s="51"/>
      <c r="CX176" s="51"/>
      <c r="CY176" s="51"/>
      <c r="CZ176" s="51"/>
      <c r="DA176" s="51"/>
      <c r="DB176" s="51"/>
      <c r="DC176" s="51"/>
      <c r="DD176" s="51"/>
      <c r="DE176" s="51"/>
      <c r="DF176" s="51"/>
      <c r="DG176" s="16"/>
      <c r="DI176" s="10">
        <f ca="1">IF(Table1[[#This Row],[Field of Work]]="Teaching",Table1[[#This Row],[Income]],0)</f>
        <v>0</v>
      </c>
      <c r="DJ176" s="51">
        <f ca="1">IF(Table1[[#This Row],[Field of Work]]="Health",Table1[[#This Row],[Income]],0)</f>
        <v>0</v>
      </c>
      <c r="DK176" s="51">
        <f ca="1">IF(Table1[[#This Row],[Field of Work]]="Agriculture",Table1[[#This Row],[Income]],0)</f>
        <v>0</v>
      </c>
      <c r="DL176" s="51">
        <f ca="1">IF(Table1[[#This Row],[Field of Work]]="Information Technology",Table1[[#This Row],[Income]],0)</f>
        <v>0</v>
      </c>
      <c r="DM176" s="51">
        <f ca="1">IF(Table1[[#This Row],[Field of Work]]="Construction",Table1[[#This Row],[Income]],0)</f>
        <v>79312</v>
      </c>
      <c r="DN176" s="51">
        <f ca="1">IF(Table1[[#This Row],[Field of Work]]="General Work",Table1[[#This Row],[Income]],0)</f>
        <v>0</v>
      </c>
      <c r="DO176" s="51"/>
      <c r="DP176" s="51"/>
      <c r="DQ176" s="51"/>
      <c r="DR176" s="51"/>
      <c r="DS176" s="51"/>
      <c r="DT176" s="16"/>
      <c r="DW176" s="10">
        <f ca="1">IF(Table1[[#This Row],[Value of Debts]]&gt;Table1[[#This Row],[Income]],1,0)</f>
        <v>1</v>
      </c>
      <c r="DX176" s="51"/>
      <c r="DY176" s="16"/>
      <c r="EB176" s="48">
        <f t="shared" ca="1" si="123"/>
        <v>30</v>
      </c>
      <c r="EC176" s="51"/>
      <c r="ED176" s="51"/>
      <c r="EE176" s="16"/>
    </row>
    <row r="177" spans="1:135" ht="18.75">
      <c r="A177" s="1">
        <f t="shared" ca="1" si="109"/>
        <v>2</v>
      </c>
      <c r="B177" s="1" t="str">
        <f t="shared" ca="1" si="110"/>
        <v>Woman</v>
      </c>
      <c r="C177" s="1">
        <f t="shared" ca="1" si="111"/>
        <v>25</v>
      </c>
      <c r="D177" s="1">
        <f t="shared" ca="1" si="112"/>
        <v>2</v>
      </c>
      <c r="E177" s="1" t="str">
        <f t="shared" ca="1" si="113"/>
        <v>Construction</v>
      </c>
      <c r="F177" s="1">
        <f t="shared" ca="1" si="114"/>
        <v>4</v>
      </c>
      <c r="G177" s="1" t="str">
        <f t="shared" ca="1" si="115"/>
        <v>Technical</v>
      </c>
      <c r="H177" s="1">
        <f t="shared" ca="1" si="116"/>
        <v>4</v>
      </c>
      <c r="I177" s="1">
        <f t="shared" ca="1" si="91"/>
        <v>3</v>
      </c>
      <c r="J177" s="1">
        <f t="shared" ca="1" si="117"/>
        <v>34410</v>
      </c>
      <c r="K177" s="1">
        <f t="shared" ca="1" si="118"/>
        <v>6</v>
      </c>
      <c r="L177" s="1" t="str">
        <f t="shared" ca="1" si="119"/>
        <v>Mumbai</v>
      </c>
      <c r="M177" s="1">
        <f t="shared" ca="1" si="124"/>
        <v>206460</v>
      </c>
      <c r="N177" s="1">
        <f t="shared" ca="1" si="120"/>
        <v>127010.73350381898</v>
      </c>
      <c r="O177" s="1">
        <f t="shared" ca="1" si="125"/>
        <v>52762.554002949095</v>
      </c>
      <c r="P177" s="1">
        <f t="shared" ca="1" si="121"/>
        <v>20220</v>
      </c>
      <c r="Q177" s="1">
        <f t="shared" ca="1" si="126"/>
        <v>64176.150023432412</v>
      </c>
      <c r="R177" s="1">
        <f t="shared" ca="1" si="127"/>
        <v>4400.3626232744664</v>
      </c>
      <c r="S177" s="1">
        <f t="shared" ca="1" si="128"/>
        <v>263622.91662622354</v>
      </c>
      <c r="T177" s="1">
        <f t="shared" ca="1" si="129"/>
        <v>211406.8835272514</v>
      </c>
      <c r="U177" s="1">
        <f t="shared" ca="1" si="130"/>
        <v>52216.033098972141</v>
      </c>
      <c r="W177" s="10">
        <f ca="1">IF(Table1[[#This Row],[Gender]]="Man",1,0)</f>
        <v>0</v>
      </c>
      <c r="X177" s="51">
        <f ca="1">IF(Table1[[#This Row],[Gender]]="Woman",1,0)</f>
        <v>1</v>
      </c>
      <c r="Y177" s="51"/>
      <c r="Z177" s="51"/>
      <c r="AA177" s="51"/>
      <c r="AB177" s="51"/>
      <c r="AC177" s="51"/>
      <c r="AD177" s="51"/>
      <c r="AE177" s="51"/>
      <c r="AF177" s="51"/>
      <c r="AG177" s="51"/>
      <c r="AH177" s="51"/>
      <c r="AI177" s="51"/>
      <c r="AJ177" s="16"/>
      <c r="AN177" s="10">
        <f t="shared" ca="1" si="92"/>
        <v>0</v>
      </c>
      <c r="AO177" s="51">
        <f t="shared" ca="1" si="93"/>
        <v>0</v>
      </c>
      <c r="AP177" s="51">
        <f t="shared" ca="1" si="94"/>
        <v>0</v>
      </c>
      <c r="AQ177" s="51">
        <f t="shared" ca="1" si="95"/>
        <v>0</v>
      </c>
      <c r="AR177" s="51">
        <f t="shared" ca="1" si="96"/>
        <v>1</v>
      </c>
      <c r="AS177" s="51">
        <f t="shared" ca="1" si="97"/>
        <v>0</v>
      </c>
      <c r="AT177" s="51"/>
      <c r="AU177" s="51"/>
      <c r="AV177" s="51"/>
      <c r="AW177" s="51"/>
      <c r="AX177" s="51"/>
      <c r="AY177" s="16"/>
      <c r="AZ177" s="51"/>
      <c r="BA177" s="20">
        <f t="shared" ca="1" si="98"/>
        <v>0</v>
      </c>
      <c r="BB177" s="21">
        <f t="shared" ca="1" si="99"/>
        <v>0</v>
      </c>
      <c r="BC177" s="21">
        <f t="shared" ca="1" si="100"/>
        <v>0</v>
      </c>
      <c r="BD177" s="21">
        <f t="shared" ca="1" si="101"/>
        <v>0</v>
      </c>
      <c r="BE177" s="21">
        <f t="shared" ca="1" si="102"/>
        <v>0</v>
      </c>
      <c r="BF177" s="21">
        <f t="shared" ca="1" si="103"/>
        <v>1</v>
      </c>
      <c r="BG177" s="21">
        <f t="shared" ca="1" si="104"/>
        <v>0</v>
      </c>
      <c r="BH177" s="21">
        <f t="shared" ca="1" si="105"/>
        <v>0</v>
      </c>
      <c r="BI177" s="21">
        <f t="shared" ca="1" si="106"/>
        <v>0</v>
      </c>
      <c r="BJ177" s="21">
        <f t="shared" ca="1" si="107"/>
        <v>0</v>
      </c>
      <c r="BK177" s="21">
        <f t="shared" ca="1" si="108"/>
        <v>0</v>
      </c>
      <c r="BL177" s="51"/>
      <c r="BM177" s="51"/>
      <c r="BN177" s="51"/>
      <c r="BO177" s="51"/>
      <c r="BP177" s="51"/>
      <c r="BQ177" s="51"/>
      <c r="BR177" s="51"/>
      <c r="BS177" s="51"/>
      <c r="BT177" s="51"/>
      <c r="BU177" s="51"/>
      <c r="BV177" s="16"/>
      <c r="BZ177" s="10">
        <f ca="1">Table1[[#This Row],[Cars Value]]/Table1[[#This Row],[Cars Owned]]</f>
        <v>17587.518000983033</v>
      </c>
      <c r="CA177" s="16"/>
      <c r="CB177" s="51"/>
      <c r="CC177" s="10">
        <f ca="1">IF(Table1[[#This Row],[Value of Debts]]&gt;$CD$3,1,0)</f>
        <v>1</v>
      </c>
      <c r="CD177" s="51"/>
      <c r="CE177" s="16"/>
      <c r="CF177" s="51"/>
      <c r="CG177" s="39">
        <f ca="1">Table1[[#This Row],[Mortgage left]]/Table1[[#This Row],[Value of House ]]</f>
        <v>0.61518324858964923</v>
      </c>
      <c r="CH177" s="51">
        <f t="shared" ca="1" si="122"/>
        <v>1</v>
      </c>
      <c r="CI177" s="51"/>
      <c r="CJ177" s="16"/>
      <c r="CL177" s="10">
        <f ca="1">IF(Table1[[#This Row],[Area]]="New Delhi",Table1[[#This Row],[Income]],0)</f>
        <v>0</v>
      </c>
      <c r="CM177" s="51">
        <f ca="1">IF(Table1[[#This Row],[Area]]="Gurgoan",Table1[[#This Row],[Income]],0)</f>
        <v>0</v>
      </c>
      <c r="CN177" s="51">
        <f ca="1">IF(Table1[[#This Row],[Area]]="Noida",Table1[[#This Row],[Income]],0)</f>
        <v>0</v>
      </c>
      <c r="CO177" s="51">
        <f ca="1">IF(Table1[[#This Row],[Area]]="Faridabad",Table1[[#This Row],[Income]],0)</f>
        <v>0</v>
      </c>
      <c r="CP177" s="51">
        <f ca="1">IF(Table1[[#This Row],[Area]]="Pune",Table1[[#This Row],[Income]],0)</f>
        <v>0</v>
      </c>
      <c r="CQ177" s="51">
        <f ca="1">IF(Table1[[#This Row],[Area]]="Mumbai",Table1[[#This Row],[Income]],0)</f>
        <v>34410</v>
      </c>
      <c r="CR177" s="51">
        <f ca="1">IF(Table1[[#This Row],[Area]]="Hyderabad",Table1[[#This Row],[Income]],0)</f>
        <v>0</v>
      </c>
      <c r="CS177" s="51">
        <f ca="1">IF(Table1[[#This Row],[Area]]="Chennai",Table1[[#This Row],[Income]],0)</f>
        <v>0</v>
      </c>
      <c r="CT177" s="51">
        <f ca="1">IF(Table1[[#This Row],[Area]]="Goa",Table1[[#This Row],[Income]],0)</f>
        <v>0</v>
      </c>
      <c r="CU177" s="51">
        <f ca="1">IF(Table1[[#This Row],[Area]]="Kochi",Table1[[#This Row],[Income]],0)</f>
        <v>0</v>
      </c>
      <c r="CV177" s="51">
        <f ca="1">IF(Table1[[#This Row],[Area]]="Kolkata",Table1[[#This Row],[Income]],0)</f>
        <v>0</v>
      </c>
      <c r="CW177" s="51"/>
      <c r="CX177" s="51"/>
      <c r="CY177" s="51"/>
      <c r="CZ177" s="51"/>
      <c r="DA177" s="51"/>
      <c r="DB177" s="51"/>
      <c r="DC177" s="51"/>
      <c r="DD177" s="51"/>
      <c r="DE177" s="51"/>
      <c r="DF177" s="51"/>
      <c r="DG177" s="16"/>
      <c r="DI177" s="10">
        <f ca="1">IF(Table1[[#This Row],[Field of Work]]="Teaching",Table1[[#This Row],[Income]],0)</f>
        <v>0</v>
      </c>
      <c r="DJ177" s="51">
        <f ca="1">IF(Table1[[#This Row],[Field of Work]]="Health",Table1[[#This Row],[Income]],0)</f>
        <v>0</v>
      </c>
      <c r="DK177" s="51">
        <f ca="1">IF(Table1[[#This Row],[Field of Work]]="Agriculture",Table1[[#This Row],[Income]],0)</f>
        <v>0</v>
      </c>
      <c r="DL177" s="51">
        <f ca="1">IF(Table1[[#This Row],[Field of Work]]="Information Technology",Table1[[#This Row],[Income]],0)</f>
        <v>0</v>
      </c>
      <c r="DM177" s="51">
        <f ca="1">IF(Table1[[#This Row],[Field of Work]]="Construction",Table1[[#This Row],[Income]],0)</f>
        <v>34410</v>
      </c>
      <c r="DN177" s="51">
        <f ca="1">IF(Table1[[#This Row],[Field of Work]]="General Work",Table1[[#This Row],[Income]],0)</f>
        <v>0</v>
      </c>
      <c r="DO177" s="51"/>
      <c r="DP177" s="51"/>
      <c r="DQ177" s="51"/>
      <c r="DR177" s="51"/>
      <c r="DS177" s="51"/>
      <c r="DT177" s="16"/>
      <c r="DW177" s="10">
        <f ca="1">IF(Table1[[#This Row],[Value of Debts]]&gt;Table1[[#This Row],[Income]],1,0)</f>
        <v>1</v>
      </c>
      <c r="DX177" s="51"/>
      <c r="DY177" s="16"/>
      <c r="EB177" s="48">
        <f t="shared" ca="1" si="123"/>
        <v>0</v>
      </c>
      <c r="EC177" s="51"/>
      <c r="ED177" s="51"/>
      <c r="EE177" s="16"/>
    </row>
    <row r="178" spans="1:135" ht="18.75">
      <c r="A178" s="1">
        <f t="shared" ca="1" si="109"/>
        <v>1</v>
      </c>
      <c r="B178" s="1" t="str">
        <f t="shared" ca="1" si="110"/>
        <v>Man</v>
      </c>
      <c r="C178" s="1">
        <f t="shared" ca="1" si="111"/>
        <v>31</v>
      </c>
      <c r="D178" s="1">
        <f t="shared" ca="1" si="112"/>
        <v>2</v>
      </c>
      <c r="E178" s="1" t="str">
        <f t="shared" ca="1" si="113"/>
        <v>Construction</v>
      </c>
      <c r="F178" s="1">
        <f t="shared" ca="1" si="114"/>
        <v>2</v>
      </c>
      <c r="G178" s="1" t="str">
        <f t="shared" ca="1" si="115"/>
        <v>College</v>
      </c>
      <c r="H178" s="1">
        <f t="shared" ca="1" si="116"/>
        <v>2</v>
      </c>
      <c r="I178" s="1">
        <f t="shared" ca="1" si="91"/>
        <v>2</v>
      </c>
      <c r="J178" s="1">
        <f t="shared" ca="1" si="117"/>
        <v>41313</v>
      </c>
      <c r="K178" s="1">
        <f t="shared" ca="1" si="118"/>
        <v>8</v>
      </c>
      <c r="L178" s="1" t="str">
        <f t="shared" ca="1" si="119"/>
        <v>Chennai</v>
      </c>
      <c r="M178" s="1">
        <f t="shared" ca="1" si="124"/>
        <v>247878</v>
      </c>
      <c r="N178" s="1">
        <f t="shared" ca="1" si="120"/>
        <v>88294.633784072023</v>
      </c>
      <c r="O178" s="1">
        <f t="shared" ca="1" si="125"/>
        <v>23532.549095625567</v>
      </c>
      <c r="P178" s="1">
        <f t="shared" ca="1" si="121"/>
        <v>1647</v>
      </c>
      <c r="Q178" s="1">
        <f t="shared" ca="1" si="126"/>
        <v>23133.457058888864</v>
      </c>
      <c r="R178" s="1">
        <f t="shared" ca="1" si="127"/>
        <v>51437.907918300698</v>
      </c>
      <c r="S178" s="1">
        <f t="shared" ca="1" si="128"/>
        <v>322848.45701392629</v>
      </c>
      <c r="T178" s="1">
        <f t="shared" ca="1" si="129"/>
        <v>113075.09084296088</v>
      </c>
      <c r="U178" s="1">
        <f t="shared" ca="1" si="130"/>
        <v>209773.36617096543</v>
      </c>
      <c r="W178" s="10">
        <f ca="1">IF(Table1[[#This Row],[Gender]]="Man",1,0)</f>
        <v>1</v>
      </c>
      <c r="X178" s="51">
        <f ca="1">IF(Table1[[#This Row],[Gender]]="Woman",1,0)</f>
        <v>0</v>
      </c>
      <c r="Y178" s="51"/>
      <c r="Z178" s="51"/>
      <c r="AA178" s="51"/>
      <c r="AB178" s="51"/>
      <c r="AC178" s="51"/>
      <c r="AD178" s="51"/>
      <c r="AE178" s="51"/>
      <c r="AF178" s="51"/>
      <c r="AG178" s="51"/>
      <c r="AH178" s="51"/>
      <c r="AI178" s="51"/>
      <c r="AJ178" s="16"/>
      <c r="AN178" s="10">
        <f t="shared" ca="1" si="92"/>
        <v>0</v>
      </c>
      <c r="AO178" s="51">
        <f t="shared" ca="1" si="93"/>
        <v>0</v>
      </c>
      <c r="AP178" s="51">
        <f t="shared" ca="1" si="94"/>
        <v>0</v>
      </c>
      <c r="AQ178" s="51">
        <f t="shared" ca="1" si="95"/>
        <v>0</v>
      </c>
      <c r="AR178" s="51">
        <f t="shared" ca="1" si="96"/>
        <v>1</v>
      </c>
      <c r="AS178" s="51">
        <f t="shared" ca="1" si="97"/>
        <v>0</v>
      </c>
      <c r="AT178" s="51"/>
      <c r="AU178" s="51"/>
      <c r="AV178" s="51"/>
      <c r="AW178" s="51"/>
      <c r="AX178" s="51"/>
      <c r="AY178" s="16"/>
      <c r="AZ178" s="51"/>
      <c r="BA178" s="20">
        <f t="shared" ca="1" si="98"/>
        <v>0</v>
      </c>
      <c r="BB178" s="21">
        <f t="shared" ca="1" si="99"/>
        <v>0</v>
      </c>
      <c r="BC178" s="21">
        <f t="shared" ca="1" si="100"/>
        <v>0</v>
      </c>
      <c r="BD178" s="21">
        <f t="shared" ca="1" si="101"/>
        <v>0</v>
      </c>
      <c r="BE178" s="21">
        <f t="shared" ca="1" si="102"/>
        <v>0</v>
      </c>
      <c r="BF178" s="21">
        <f t="shared" ca="1" si="103"/>
        <v>0</v>
      </c>
      <c r="BG178" s="21">
        <f t="shared" ca="1" si="104"/>
        <v>0</v>
      </c>
      <c r="BH178" s="21">
        <f t="shared" ca="1" si="105"/>
        <v>1</v>
      </c>
      <c r="BI178" s="21">
        <f t="shared" ca="1" si="106"/>
        <v>0</v>
      </c>
      <c r="BJ178" s="21">
        <f t="shared" ca="1" si="107"/>
        <v>0</v>
      </c>
      <c r="BK178" s="21">
        <f t="shared" ca="1" si="108"/>
        <v>0</v>
      </c>
      <c r="BL178" s="51"/>
      <c r="BM178" s="51"/>
      <c r="BN178" s="51"/>
      <c r="BO178" s="51"/>
      <c r="BP178" s="51"/>
      <c r="BQ178" s="51"/>
      <c r="BR178" s="51"/>
      <c r="BS178" s="51"/>
      <c r="BT178" s="51"/>
      <c r="BU178" s="51"/>
      <c r="BV178" s="16"/>
      <c r="BZ178" s="10">
        <f ca="1">Table1[[#This Row],[Cars Value]]/Table1[[#This Row],[Cars Owned]]</f>
        <v>11766.274547812784</v>
      </c>
      <c r="CA178" s="16"/>
      <c r="CB178" s="51"/>
      <c r="CC178" s="10">
        <f ca="1">IF(Table1[[#This Row],[Value of Debts]]&gt;$CD$3,1,0)</f>
        <v>1</v>
      </c>
      <c r="CD178" s="51"/>
      <c r="CE178" s="16"/>
      <c r="CF178" s="51"/>
      <c r="CG178" s="39">
        <f ca="1">Table1[[#This Row],[Mortgage left]]/Table1[[#This Row],[Value of House ]]</f>
        <v>0.35620197752149052</v>
      </c>
      <c r="CH178" s="51">
        <f t="shared" ca="1" si="122"/>
        <v>1</v>
      </c>
      <c r="CI178" s="51"/>
      <c r="CJ178" s="16"/>
      <c r="CL178" s="10">
        <f ca="1">IF(Table1[[#This Row],[Area]]="New Delhi",Table1[[#This Row],[Income]],0)</f>
        <v>0</v>
      </c>
      <c r="CM178" s="51">
        <f ca="1">IF(Table1[[#This Row],[Area]]="Gurgoan",Table1[[#This Row],[Income]],0)</f>
        <v>0</v>
      </c>
      <c r="CN178" s="51">
        <f ca="1">IF(Table1[[#This Row],[Area]]="Noida",Table1[[#This Row],[Income]],0)</f>
        <v>0</v>
      </c>
      <c r="CO178" s="51">
        <f ca="1">IF(Table1[[#This Row],[Area]]="Faridabad",Table1[[#This Row],[Income]],0)</f>
        <v>0</v>
      </c>
      <c r="CP178" s="51">
        <f ca="1">IF(Table1[[#This Row],[Area]]="Pune",Table1[[#This Row],[Income]],0)</f>
        <v>0</v>
      </c>
      <c r="CQ178" s="51">
        <f ca="1">IF(Table1[[#This Row],[Area]]="Mumbai",Table1[[#This Row],[Income]],0)</f>
        <v>0</v>
      </c>
      <c r="CR178" s="51">
        <f ca="1">IF(Table1[[#This Row],[Area]]="Hyderabad",Table1[[#This Row],[Income]],0)</f>
        <v>0</v>
      </c>
      <c r="CS178" s="51">
        <f ca="1">IF(Table1[[#This Row],[Area]]="Chennai",Table1[[#This Row],[Income]],0)</f>
        <v>41313</v>
      </c>
      <c r="CT178" s="51">
        <f ca="1">IF(Table1[[#This Row],[Area]]="Goa",Table1[[#This Row],[Income]],0)</f>
        <v>0</v>
      </c>
      <c r="CU178" s="51">
        <f ca="1">IF(Table1[[#This Row],[Area]]="Kochi",Table1[[#This Row],[Income]],0)</f>
        <v>0</v>
      </c>
      <c r="CV178" s="51">
        <f ca="1">IF(Table1[[#This Row],[Area]]="Kolkata",Table1[[#This Row],[Income]],0)</f>
        <v>0</v>
      </c>
      <c r="CW178" s="51"/>
      <c r="CX178" s="51"/>
      <c r="CY178" s="51"/>
      <c r="CZ178" s="51"/>
      <c r="DA178" s="51"/>
      <c r="DB178" s="51"/>
      <c r="DC178" s="51"/>
      <c r="DD178" s="51"/>
      <c r="DE178" s="51"/>
      <c r="DF178" s="51"/>
      <c r="DG178" s="16"/>
      <c r="DI178" s="10">
        <f ca="1">IF(Table1[[#This Row],[Field of Work]]="Teaching",Table1[[#This Row],[Income]],0)</f>
        <v>0</v>
      </c>
      <c r="DJ178" s="51">
        <f ca="1">IF(Table1[[#This Row],[Field of Work]]="Health",Table1[[#This Row],[Income]],0)</f>
        <v>0</v>
      </c>
      <c r="DK178" s="51">
        <f ca="1">IF(Table1[[#This Row],[Field of Work]]="Agriculture",Table1[[#This Row],[Income]],0)</f>
        <v>0</v>
      </c>
      <c r="DL178" s="51">
        <f ca="1">IF(Table1[[#This Row],[Field of Work]]="Information Technology",Table1[[#This Row],[Income]],0)</f>
        <v>0</v>
      </c>
      <c r="DM178" s="51">
        <f ca="1">IF(Table1[[#This Row],[Field of Work]]="Construction",Table1[[#This Row],[Income]],0)</f>
        <v>41313</v>
      </c>
      <c r="DN178" s="51">
        <f ca="1">IF(Table1[[#This Row],[Field of Work]]="General Work",Table1[[#This Row],[Income]],0)</f>
        <v>0</v>
      </c>
      <c r="DO178" s="51"/>
      <c r="DP178" s="51"/>
      <c r="DQ178" s="51"/>
      <c r="DR178" s="51"/>
      <c r="DS178" s="51"/>
      <c r="DT178" s="16"/>
      <c r="DW178" s="10">
        <f ca="1">IF(Table1[[#This Row],[Value of Debts]]&gt;Table1[[#This Row],[Income]],1,0)</f>
        <v>1</v>
      </c>
      <c r="DX178" s="51"/>
      <c r="DY178" s="16"/>
      <c r="EB178" s="48">
        <f t="shared" ca="1" si="123"/>
        <v>31</v>
      </c>
      <c r="EC178" s="51"/>
      <c r="ED178" s="51"/>
      <c r="EE178" s="16"/>
    </row>
    <row r="179" spans="1:135" ht="18.75">
      <c r="A179" s="1">
        <f t="shared" ca="1" si="109"/>
        <v>1</v>
      </c>
      <c r="B179" s="1" t="str">
        <f t="shared" ca="1" si="110"/>
        <v>Man</v>
      </c>
      <c r="C179" s="1">
        <f t="shared" ca="1" si="111"/>
        <v>37</v>
      </c>
      <c r="D179" s="1">
        <f t="shared" ca="1" si="112"/>
        <v>1</v>
      </c>
      <c r="E179" s="1" t="str">
        <f t="shared" ca="1" si="113"/>
        <v>Health</v>
      </c>
      <c r="F179" s="1">
        <f t="shared" ca="1" si="114"/>
        <v>3</v>
      </c>
      <c r="G179" s="1" t="str">
        <f t="shared" ca="1" si="115"/>
        <v>University</v>
      </c>
      <c r="H179" s="1">
        <f t="shared" ca="1" si="116"/>
        <v>0</v>
      </c>
      <c r="I179" s="1">
        <f t="shared" ca="1" si="91"/>
        <v>1</v>
      </c>
      <c r="J179" s="1">
        <f t="shared" ca="1" si="117"/>
        <v>60143</v>
      </c>
      <c r="K179" s="1">
        <f t="shared" ca="1" si="118"/>
        <v>5</v>
      </c>
      <c r="L179" s="1" t="str">
        <f t="shared" ca="1" si="119"/>
        <v>Pune</v>
      </c>
      <c r="M179" s="1">
        <f t="shared" ca="1" si="124"/>
        <v>180429</v>
      </c>
      <c r="N179" s="1">
        <f t="shared" ca="1" si="120"/>
        <v>128319.45564962523</v>
      </c>
      <c r="O179" s="1">
        <f t="shared" ca="1" si="125"/>
        <v>4754.1139156917243</v>
      </c>
      <c r="P179" s="1">
        <f t="shared" ca="1" si="121"/>
        <v>1561</v>
      </c>
      <c r="Q179" s="1">
        <f t="shared" ca="1" si="126"/>
        <v>39545.003244258638</v>
      </c>
      <c r="R179" s="1">
        <f t="shared" ca="1" si="127"/>
        <v>54508.963183637636</v>
      </c>
      <c r="S179" s="1">
        <f t="shared" ca="1" si="128"/>
        <v>239692.07709932938</v>
      </c>
      <c r="T179" s="1">
        <f t="shared" ca="1" si="129"/>
        <v>169425.45889388386</v>
      </c>
      <c r="U179" s="1">
        <f t="shared" ca="1" si="130"/>
        <v>70266.618205445528</v>
      </c>
      <c r="W179" s="10">
        <f ca="1">IF(Table1[[#This Row],[Gender]]="Man",1,0)</f>
        <v>1</v>
      </c>
      <c r="X179" s="51">
        <f ca="1">IF(Table1[[#This Row],[Gender]]="Woman",1,0)</f>
        <v>0</v>
      </c>
      <c r="Y179" s="51"/>
      <c r="Z179" s="51"/>
      <c r="AA179" s="51"/>
      <c r="AB179" s="51"/>
      <c r="AC179" s="51"/>
      <c r="AD179" s="51"/>
      <c r="AE179" s="51"/>
      <c r="AF179" s="51"/>
      <c r="AG179" s="51"/>
      <c r="AH179" s="51"/>
      <c r="AI179" s="51"/>
      <c r="AJ179" s="16"/>
      <c r="AN179" s="10">
        <f t="shared" ca="1" si="92"/>
        <v>0</v>
      </c>
      <c r="AO179" s="51">
        <f t="shared" ca="1" si="93"/>
        <v>1</v>
      </c>
      <c r="AP179" s="51">
        <f t="shared" ca="1" si="94"/>
        <v>0</v>
      </c>
      <c r="AQ179" s="51">
        <f t="shared" ca="1" si="95"/>
        <v>0</v>
      </c>
      <c r="AR179" s="51">
        <f t="shared" ca="1" si="96"/>
        <v>0</v>
      </c>
      <c r="AS179" s="51">
        <f t="shared" ca="1" si="97"/>
        <v>0</v>
      </c>
      <c r="AT179" s="51"/>
      <c r="AU179" s="51"/>
      <c r="AV179" s="51"/>
      <c r="AW179" s="51"/>
      <c r="AX179" s="51"/>
      <c r="AY179" s="16"/>
      <c r="AZ179" s="51"/>
      <c r="BA179" s="20">
        <f t="shared" ca="1" si="98"/>
        <v>0</v>
      </c>
      <c r="BB179" s="21">
        <f t="shared" ca="1" si="99"/>
        <v>0</v>
      </c>
      <c r="BC179" s="21">
        <f t="shared" ca="1" si="100"/>
        <v>0</v>
      </c>
      <c r="BD179" s="21">
        <f t="shared" ca="1" si="101"/>
        <v>0</v>
      </c>
      <c r="BE179" s="21">
        <f t="shared" ca="1" si="102"/>
        <v>1</v>
      </c>
      <c r="BF179" s="21">
        <f t="shared" ca="1" si="103"/>
        <v>0</v>
      </c>
      <c r="BG179" s="21">
        <f t="shared" ca="1" si="104"/>
        <v>0</v>
      </c>
      <c r="BH179" s="21">
        <f t="shared" ca="1" si="105"/>
        <v>0</v>
      </c>
      <c r="BI179" s="21">
        <f t="shared" ca="1" si="106"/>
        <v>0</v>
      </c>
      <c r="BJ179" s="21">
        <f t="shared" ca="1" si="107"/>
        <v>0</v>
      </c>
      <c r="BK179" s="21">
        <f t="shared" ca="1" si="108"/>
        <v>0</v>
      </c>
      <c r="BL179" s="51"/>
      <c r="BM179" s="51"/>
      <c r="BN179" s="51"/>
      <c r="BO179" s="51"/>
      <c r="BP179" s="51"/>
      <c r="BQ179" s="51"/>
      <c r="BR179" s="51"/>
      <c r="BS179" s="51"/>
      <c r="BT179" s="51"/>
      <c r="BU179" s="51"/>
      <c r="BV179" s="16"/>
      <c r="BZ179" s="10">
        <f ca="1">Table1[[#This Row],[Cars Value]]/Table1[[#This Row],[Cars Owned]]</f>
        <v>4754.1139156917243</v>
      </c>
      <c r="CA179" s="16"/>
      <c r="CB179" s="51"/>
      <c r="CC179" s="10">
        <f ca="1">IF(Table1[[#This Row],[Value of Debts]]&gt;$CD$3,1,0)</f>
        <v>1</v>
      </c>
      <c r="CD179" s="51"/>
      <c r="CE179" s="16"/>
      <c r="CF179" s="51"/>
      <c r="CG179" s="39">
        <f ca="1">Table1[[#This Row],[Mortgage left]]/Table1[[#This Row],[Value of House ]]</f>
        <v>0.71119085983752739</v>
      </c>
      <c r="CH179" s="51">
        <f t="shared" ca="1" si="122"/>
        <v>1</v>
      </c>
      <c r="CI179" s="51"/>
      <c r="CJ179" s="16"/>
      <c r="CL179" s="10">
        <f ca="1">IF(Table1[[#This Row],[Area]]="New Delhi",Table1[[#This Row],[Income]],0)</f>
        <v>0</v>
      </c>
      <c r="CM179" s="51">
        <f ca="1">IF(Table1[[#This Row],[Area]]="Gurgoan",Table1[[#This Row],[Income]],0)</f>
        <v>0</v>
      </c>
      <c r="CN179" s="51">
        <f ca="1">IF(Table1[[#This Row],[Area]]="Noida",Table1[[#This Row],[Income]],0)</f>
        <v>0</v>
      </c>
      <c r="CO179" s="51">
        <f ca="1">IF(Table1[[#This Row],[Area]]="Faridabad",Table1[[#This Row],[Income]],0)</f>
        <v>0</v>
      </c>
      <c r="CP179" s="51">
        <f ca="1">IF(Table1[[#This Row],[Area]]="Pune",Table1[[#This Row],[Income]],0)</f>
        <v>60143</v>
      </c>
      <c r="CQ179" s="51">
        <f ca="1">IF(Table1[[#This Row],[Area]]="Mumbai",Table1[[#This Row],[Income]],0)</f>
        <v>0</v>
      </c>
      <c r="CR179" s="51">
        <f ca="1">IF(Table1[[#This Row],[Area]]="Hyderabad",Table1[[#This Row],[Income]],0)</f>
        <v>0</v>
      </c>
      <c r="CS179" s="51">
        <f ca="1">IF(Table1[[#This Row],[Area]]="Chennai",Table1[[#This Row],[Income]],0)</f>
        <v>0</v>
      </c>
      <c r="CT179" s="51">
        <f ca="1">IF(Table1[[#This Row],[Area]]="Goa",Table1[[#This Row],[Income]],0)</f>
        <v>0</v>
      </c>
      <c r="CU179" s="51">
        <f ca="1">IF(Table1[[#This Row],[Area]]="Kochi",Table1[[#This Row],[Income]],0)</f>
        <v>0</v>
      </c>
      <c r="CV179" s="51">
        <f ca="1">IF(Table1[[#This Row],[Area]]="Kolkata",Table1[[#This Row],[Income]],0)</f>
        <v>0</v>
      </c>
      <c r="CW179" s="51"/>
      <c r="CX179" s="51"/>
      <c r="CY179" s="51"/>
      <c r="CZ179" s="51"/>
      <c r="DA179" s="51"/>
      <c r="DB179" s="51"/>
      <c r="DC179" s="51"/>
      <c r="DD179" s="51"/>
      <c r="DE179" s="51"/>
      <c r="DF179" s="51"/>
      <c r="DG179" s="16"/>
      <c r="DI179" s="10">
        <f ca="1">IF(Table1[[#This Row],[Field of Work]]="Teaching",Table1[[#This Row],[Income]],0)</f>
        <v>0</v>
      </c>
      <c r="DJ179" s="51">
        <f ca="1">IF(Table1[[#This Row],[Field of Work]]="Health",Table1[[#This Row],[Income]],0)</f>
        <v>60143</v>
      </c>
      <c r="DK179" s="51">
        <f ca="1">IF(Table1[[#This Row],[Field of Work]]="Agriculture",Table1[[#This Row],[Income]],0)</f>
        <v>0</v>
      </c>
      <c r="DL179" s="51">
        <f ca="1">IF(Table1[[#This Row],[Field of Work]]="Information Technology",Table1[[#This Row],[Income]],0)</f>
        <v>0</v>
      </c>
      <c r="DM179" s="51">
        <f ca="1">IF(Table1[[#This Row],[Field of Work]]="Construction",Table1[[#This Row],[Income]],0)</f>
        <v>0</v>
      </c>
      <c r="DN179" s="51">
        <f ca="1">IF(Table1[[#This Row],[Field of Work]]="General Work",Table1[[#This Row],[Income]],0)</f>
        <v>0</v>
      </c>
      <c r="DO179" s="51"/>
      <c r="DP179" s="51"/>
      <c r="DQ179" s="51"/>
      <c r="DR179" s="51"/>
      <c r="DS179" s="51"/>
      <c r="DT179" s="16"/>
      <c r="DW179" s="10">
        <f ca="1">IF(Table1[[#This Row],[Value of Debts]]&gt;Table1[[#This Row],[Income]],1,0)</f>
        <v>1</v>
      </c>
      <c r="DX179" s="51"/>
      <c r="DY179" s="16"/>
      <c r="EB179" s="48">
        <f t="shared" ca="1" si="123"/>
        <v>0</v>
      </c>
      <c r="EC179" s="51"/>
      <c r="ED179" s="51"/>
      <c r="EE179" s="16"/>
    </row>
    <row r="180" spans="1:135" ht="18.75">
      <c r="A180" s="1">
        <f t="shared" ca="1" si="109"/>
        <v>2</v>
      </c>
      <c r="B180" s="1" t="str">
        <f t="shared" ca="1" si="110"/>
        <v>Woman</v>
      </c>
      <c r="C180" s="1">
        <f t="shared" ca="1" si="111"/>
        <v>41</v>
      </c>
      <c r="D180" s="1">
        <f t="shared" ca="1" si="112"/>
        <v>5</v>
      </c>
      <c r="E180" s="1" t="str">
        <f t="shared" ca="1" si="113"/>
        <v>General Work</v>
      </c>
      <c r="F180" s="1">
        <f t="shared" ca="1" si="114"/>
        <v>1</v>
      </c>
      <c r="G180" s="1" t="str">
        <f t="shared" ca="1" si="115"/>
        <v>High School</v>
      </c>
      <c r="H180" s="1">
        <f t="shared" ca="1" si="116"/>
        <v>1</v>
      </c>
      <c r="I180" s="1">
        <f t="shared" ca="1" si="91"/>
        <v>1</v>
      </c>
      <c r="J180" s="1">
        <f t="shared" ca="1" si="117"/>
        <v>60031</v>
      </c>
      <c r="K180" s="1">
        <f t="shared" ca="1" si="118"/>
        <v>8</v>
      </c>
      <c r="L180" s="1" t="str">
        <f t="shared" ca="1" si="119"/>
        <v>Chennai</v>
      </c>
      <c r="M180" s="1">
        <f t="shared" ca="1" si="124"/>
        <v>180093</v>
      </c>
      <c r="N180" s="1">
        <f t="shared" ca="1" si="120"/>
        <v>60167.54679142002</v>
      </c>
      <c r="O180" s="1">
        <f t="shared" ca="1" si="125"/>
        <v>36841.455500116084</v>
      </c>
      <c r="P180" s="1">
        <f t="shared" ca="1" si="121"/>
        <v>15982</v>
      </c>
      <c r="Q180" s="1">
        <f t="shared" ca="1" si="126"/>
        <v>110821.01966142398</v>
      </c>
      <c r="R180" s="1">
        <f t="shared" ca="1" si="127"/>
        <v>61240.114877290071</v>
      </c>
      <c r="S180" s="1">
        <f t="shared" ca="1" si="128"/>
        <v>278174.57037740614</v>
      </c>
      <c r="T180" s="1">
        <f t="shared" ca="1" si="129"/>
        <v>186970.56645284401</v>
      </c>
      <c r="U180" s="1">
        <f t="shared" ca="1" si="130"/>
        <v>91204.00392456213</v>
      </c>
      <c r="W180" s="10">
        <f ca="1">IF(Table1[[#This Row],[Gender]]="Man",1,0)</f>
        <v>0</v>
      </c>
      <c r="X180" s="51">
        <f ca="1">IF(Table1[[#This Row],[Gender]]="Woman",1,0)</f>
        <v>1</v>
      </c>
      <c r="Y180" s="51"/>
      <c r="Z180" s="51"/>
      <c r="AA180" s="51"/>
      <c r="AB180" s="51"/>
      <c r="AC180" s="51"/>
      <c r="AD180" s="51"/>
      <c r="AE180" s="51"/>
      <c r="AF180" s="51"/>
      <c r="AG180" s="51"/>
      <c r="AH180" s="51"/>
      <c r="AI180" s="51"/>
      <c r="AJ180" s="16"/>
      <c r="AN180" s="10">
        <f t="shared" ca="1" si="92"/>
        <v>0</v>
      </c>
      <c r="AO180" s="51">
        <f t="shared" ca="1" si="93"/>
        <v>0</v>
      </c>
      <c r="AP180" s="51">
        <f t="shared" ca="1" si="94"/>
        <v>0</v>
      </c>
      <c r="AQ180" s="51">
        <f t="shared" ca="1" si="95"/>
        <v>0</v>
      </c>
      <c r="AR180" s="51">
        <f t="shared" ca="1" si="96"/>
        <v>0</v>
      </c>
      <c r="AS180" s="51">
        <f t="shared" ca="1" si="97"/>
        <v>1</v>
      </c>
      <c r="AT180" s="51"/>
      <c r="AU180" s="51"/>
      <c r="AV180" s="51"/>
      <c r="AW180" s="51"/>
      <c r="AX180" s="51"/>
      <c r="AY180" s="16"/>
      <c r="AZ180" s="51"/>
      <c r="BA180" s="20">
        <f t="shared" ca="1" si="98"/>
        <v>0</v>
      </c>
      <c r="BB180" s="21">
        <f t="shared" ca="1" si="99"/>
        <v>0</v>
      </c>
      <c r="BC180" s="21">
        <f t="shared" ca="1" si="100"/>
        <v>0</v>
      </c>
      <c r="BD180" s="21">
        <f t="shared" ca="1" si="101"/>
        <v>0</v>
      </c>
      <c r="BE180" s="21">
        <f t="shared" ca="1" si="102"/>
        <v>0</v>
      </c>
      <c r="BF180" s="21">
        <f t="shared" ca="1" si="103"/>
        <v>0</v>
      </c>
      <c r="BG180" s="21">
        <f t="shared" ca="1" si="104"/>
        <v>0</v>
      </c>
      <c r="BH180" s="21">
        <f t="shared" ca="1" si="105"/>
        <v>1</v>
      </c>
      <c r="BI180" s="21">
        <f t="shared" ca="1" si="106"/>
        <v>0</v>
      </c>
      <c r="BJ180" s="21">
        <f t="shared" ca="1" si="107"/>
        <v>0</v>
      </c>
      <c r="BK180" s="21">
        <f t="shared" ca="1" si="108"/>
        <v>0</v>
      </c>
      <c r="BL180" s="51"/>
      <c r="BM180" s="51"/>
      <c r="BN180" s="51"/>
      <c r="BO180" s="51"/>
      <c r="BP180" s="51"/>
      <c r="BQ180" s="51"/>
      <c r="BR180" s="51"/>
      <c r="BS180" s="51"/>
      <c r="BT180" s="51"/>
      <c r="BU180" s="51"/>
      <c r="BV180" s="16"/>
      <c r="BZ180" s="10">
        <f ca="1">Table1[[#This Row],[Cars Value]]/Table1[[#This Row],[Cars Owned]]</f>
        <v>36841.455500116084</v>
      </c>
      <c r="CA180" s="16"/>
      <c r="CB180" s="51"/>
      <c r="CC180" s="10">
        <f ca="1">IF(Table1[[#This Row],[Value of Debts]]&gt;$CD$3,1,0)</f>
        <v>1</v>
      </c>
      <c r="CD180" s="51"/>
      <c r="CE180" s="16"/>
      <c r="CF180" s="51"/>
      <c r="CG180" s="39">
        <f ca="1">Table1[[#This Row],[Mortgage left]]/Table1[[#This Row],[Value of House ]]</f>
        <v>0.33409153488153354</v>
      </c>
      <c r="CH180" s="51">
        <f t="shared" ca="1" si="122"/>
        <v>1</v>
      </c>
      <c r="CI180" s="51"/>
      <c r="CJ180" s="16"/>
      <c r="CL180" s="10">
        <f ca="1">IF(Table1[[#This Row],[Area]]="New Delhi",Table1[[#This Row],[Income]],0)</f>
        <v>0</v>
      </c>
      <c r="CM180" s="51">
        <f ca="1">IF(Table1[[#This Row],[Area]]="Gurgoan",Table1[[#This Row],[Income]],0)</f>
        <v>0</v>
      </c>
      <c r="CN180" s="51">
        <f ca="1">IF(Table1[[#This Row],[Area]]="Noida",Table1[[#This Row],[Income]],0)</f>
        <v>0</v>
      </c>
      <c r="CO180" s="51">
        <f ca="1">IF(Table1[[#This Row],[Area]]="Faridabad",Table1[[#This Row],[Income]],0)</f>
        <v>0</v>
      </c>
      <c r="CP180" s="51">
        <f ca="1">IF(Table1[[#This Row],[Area]]="Pune",Table1[[#This Row],[Income]],0)</f>
        <v>0</v>
      </c>
      <c r="CQ180" s="51">
        <f ca="1">IF(Table1[[#This Row],[Area]]="Mumbai",Table1[[#This Row],[Income]],0)</f>
        <v>0</v>
      </c>
      <c r="CR180" s="51">
        <f ca="1">IF(Table1[[#This Row],[Area]]="Hyderabad",Table1[[#This Row],[Income]],0)</f>
        <v>0</v>
      </c>
      <c r="CS180" s="51">
        <f ca="1">IF(Table1[[#This Row],[Area]]="Chennai",Table1[[#This Row],[Income]],0)</f>
        <v>60031</v>
      </c>
      <c r="CT180" s="51">
        <f ca="1">IF(Table1[[#This Row],[Area]]="Goa",Table1[[#This Row],[Income]],0)</f>
        <v>0</v>
      </c>
      <c r="CU180" s="51">
        <f ca="1">IF(Table1[[#This Row],[Area]]="Kochi",Table1[[#This Row],[Income]],0)</f>
        <v>0</v>
      </c>
      <c r="CV180" s="51">
        <f ca="1">IF(Table1[[#This Row],[Area]]="Kolkata",Table1[[#This Row],[Income]],0)</f>
        <v>0</v>
      </c>
      <c r="CW180" s="51"/>
      <c r="CX180" s="51"/>
      <c r="CY180" s="51"/>
      <c r="CZ180" s="51"/>
      <c r="DA180" s="51"/>
      <c r="DB180" s="51"/>
      <c r="DC180" s="51"/>
      <c r="DD180" s="51"/>
      <c r="DE180" s="51"/>
      <c r="DF180" s="51"/>
      <c r="DG180" s="16"/>
      <c r="DI180" s="10">
        <f ca="1">IF(Table1[[#This Row],[Field of Work]]="Teaching",Table1[[#This Row],[Income]],0)</f>
        <v>0</v>
      </c>
      <c r="DJ180" s="51">
        <f ca="1">IF(Table1[[#This Row],[Field of Work]]="Health",Table1[[#This Row],[Income]],0)</f>
        <v>0</v>
      </c>
      <c r="DK180" s="51">
        <f ca="1">IF(Table1[[#This Row],[Field of Work]]="Agriculture",Table1[[#This Row],[Income]],0)</f>
        <v>0</v>
      </c>
      <c r="DL180" s="51">
        <f ca="1">IF(Table1[[#This Row],[Field of Work]]="Information Technology",Table1[[#This Row],[Income]],0)</f>
        <v>0</v>
      </c>
      <c r="DM180" s="51">
        <f ca="1">IF(Table1[[#This Row],[Field of Work]]="Construction",Table1[[#This Row],[Income]],0)</f>
        <v>0</v>
      </c>
      <c r="DN180" s="51">
        <f ca="1">IF(Table1[[#This Row],[Field of Work]]="General Work",Table1[[#This Row],[Income]],0)</f>
        <v>60031</v>
      </c>
      <c r="DO180" s="51"/>
      <c r="DP180" s="51"/>
      <c r="DQ180" s="51"/>
      <c r="DR180" s="51"/>
      <c r="DS180" s="51"/>
      <c r="DT180" s="16"/>
      <c r="DW180" s="10">
        <f ca="1">IF(Table1[[#This Row],[Value of Debts]]&gt;Table1[[#This Row],[Income]],1,0)</f>
        <v>1</v>
      </c>
      <c r="DX180" s="51"/>
      <c r="DY180" s="16"/>
      <c r="EB180" s="48">
        <f t="shared" ca="1" si="123"/>
        <v>0</v>
      </c>
      <c r="EC180" s="51"/>
      <c r="ED180" s="51"/>
      <c r="EE180" s="16"/>
    </row>
    <row r="181" spans="1:135" ht="18.75">
      <c r="A181" s="1">
        <f t="shared" ca="1" si="109"/>
        <v>1</v>
      </c>
      <c r="B181" s="1" t="str">
        <f t="shared" ca="1" si="110"/>
        <v>Man</v>
      </c>
      <c r="C181" s="1">
        <f t="shared" ca="1" si="111"/>
        <v>42</v>
      </c>
      <c r="D181" s="1">
        <f t="shared" ca="1" si="112"/>
        <v>5</v>
      </c>
      <c r="E181" s="1" t="str">
        <f t="shared" ca="1" si="113"/>
        <v>General Work</v>
      </c>
      <c r="F181" s="1">
        <f t="shared" ca="1" si="114"/>
        <v>4</v>
      </c>
      <c r="G181" s="1" t="str">
        <f t="shared" ca="1" si="115"/>
        <v>Technical</v>
      </c>
      <c r="H181" s="1">
        <f t="shared" ca="1" si="116"/>
        <v>2</v>
      </c>
      <c r="I181" s="1">
        <f t="shared" ca="1" si="91"/>
        <v>2</v>
      </c>
      <c r="J181" s="1">
        <f t="shared" ca="1" si="117"/>
        <v>86473</v>
      </c>
      <c r="K181" s="1">
        <f t="shared" ca="1" si="118"/>
        <v>2</v>
      </c>
      <c r="L181" s="1" t="str">
        <f t="shared" ca="1" si="119"/>
        <v>Gurgoan</v>
      </c>
      <c r="M181" s="1">
        <f t="shared" ca="1" si="124"/>
        <v>345892</v>
      </c>
      <c r="N181" s="1">
        <f t="shared" ca="1" si="120"/>
        <v>28548.085786371554</v>
      </c>
      <c r="O181" s="1">
        <f t="shared" ca="1" si="125"/>
        <v>82974.907841345703</v>
      </c>
      <c r="P181" s="1">
        <f t="shared" ca="1" si="121"/>
        <v>54391</v>
      </c>
      <c r="Q181" s="1">
        <f t="shared" ca="1" si="126"/>
        <v>116803.39735744604</v>
      </c>
      <c r="R181" s="1">
        <f t="shared" ca="1" si="127"/>
        <v>127960.5444252852</v>
      </c>
      <c r="S181" s="1">
        <f t="shared" ca="1" si="128"/>
        <v>556827.45226663095</v>
      </c>
      <c r="T181" s="1">
        <f t="shared" ca="1" si="129"/>
        <v>199742.48314381758</v>
      </c>
      <c r="U181" s="1">
        <f t="shared" ca="1" si="130"/>
        <v>357084.96912281337</v>
      </c>
      <c r="W181" s="10">
        <f ca="1">IF(Table1[[#This Row],[Gender]]="Man",1,0)</f>
        <v>1</v>
      </c>
      <c r="X181" s="51">
        <f ca="1">IF(Table1[[#This Row],[Gender]]="Woman",1,0)</f>
        <v>0</v>
      </c>
      <c r="Y181" s="51"/>
      <c r="Z181" s="51"/>
      <c r="AA181" s="51"/>
      <c r="AB181" s="51"/>
      <c r="AC181" s="51"/>
      <c r="AD181" s="51"/>
      <c r="AE181" s="51"/>
      <c r="AF181" s="51"/>
      <c r="AG181" s="51"/>
      <c r="AH181" s="51"/>
      <c r="AI181" s="51"/>
      <c r="AJ181" s="16"/>
      <c r="AN181" s="10">
        <f t="shared" ca="1" si="92"/>
        <v>0</v>
      </c>
      <c r="AO181" s="51">
        <f t="shared" ca="1" si="93"/>
        <v>0</v>
      </c>
      <c r="AP181" s="51">
        <f t="shared" ca="1" si="94"/>
        <v>0</v>
      </c>
      <c r="AQ181" s="51">
        <f t="shared" ca="1" si="95"/>
        <v>0</v>
      </c>
      <c r="AR181" s="51">
        <f t="shared" ca="1" si="96"/>
        <v>0</v>
      </c>
      <c r="AS181" s="51">
        <f t="shared" ca="1" si="97"/>
        <v>1</v>
      </c>
      <c r="AT181" s="51"/>
      <c r="AU181" s="51"/>
      <c r="AV181" s="51"/>
      <c r="AW181" s="51"/>
      <c r="AX181" s="51"/>
      <c r="AY181" s="16"/>
      <c r="AZ181" s="51"/>
      <c r="BA181" s="20">
        <f t="shared" ca="1" si="98"/>
        <v>0</v>
      </c>
      <c r="BB181" s="21">
        <f t="shared" ca="1" si="99"/>
        <v>1</v>
      </c>
      <c r="BC181" s="21">
        <f t="shared" ca="1" si="100"/>
        <v>0</v>
      </c>
      <c r="BD181" s="21">
        <f t="shared" ca="1" si="101"/>
        <v>0</v>
      </c>
      <c r="BE181" s="21">
        <f t="shared" ca="1" si="102"/>
        <v>0</v>
      </c>
      <c r="BF181" s="21">
        <f t="shared" ca="1" si="103"/>
        <v>0</v>
      </c>
      <c r="BG181" s="21">
        <f t="shared" ca="1" si="104"/>
        <v>0</v>
      </c>
      <c r="BH181" s="21">
        <f t="shared" ca="1" si="105"/>
        <v>0</v>
      </c>
      <c r="BI181" s="21">
        <f t="shared" ca="1" si="106"/>
        <v>0</v>
      </c>
      <c r="BJ181" s="21">
        <f t="shared" ca="1" si="107"/>
        <v>0</v>
      </c>
      <c r="BK181" s="21">
        <f t="shared" ca="1" si="108"/>
        <v>0</v>
      </c>
      <c r="BL181" s="51"/>
      <c r="BM181" s="51"/>
      <c r="BN181" s="51"/>
      <c r="BO181" s="51"/>
      <c r="BP181" s="51"/>
      <c r="BQ181" s="51"/>
      <c r="BR181" s="51"/>
      <c r="BS181" s="51"/>
      <c r="BT181" s="51"/>
      <c r="BU181" s="51"/>
      <c r="BV181" s="16"/>
      <c r="BZ181" s="10">
        <f ca="1">Table1[[#This Row],[Cars Value]]/Table1[[#This Row],[Cars Owned]]</f>
        <v>41487.453920672851</v>
      </c>
      <c r="CA181" s="16"/>
      <c r="CB181" s="51"/>
      <c r="CC181" s="10">
        <f ca="1">IF(Table1[[#This Row],[Value of Debts]]&gt;$CD$3,1,0)</f>
        <v>1</v>
      </c>
      <c r="CD181" s="51"/>
      <c r="CE181" s="16"/>
      <c r="CF181" s="51"/>
      <c r="CG181" s="39">
        <f ca="1">Table1[[#This Row],[Mortgage left]]/Table1[[#This Row],[Value of House ]]</f>
        <v>8.2534680728006293E-2</v>
      </c>
      <c r="CH181" s="51">
        <f t="shared" ca="1" si="122"/>
        <v>0</v>
      </c>
      <c r="CI181" s="51"/>
      <c r="CJ181" s="16"/>
      <c r="CL181" s="10">
        <f ca="1">IF(Table1[[#This Row],[Area]]="New Delhi",Table1[[#This Row],[Income]],0)</f>
        <v>0</v>
      </c>
      <c r="CM181" s="51">
        <f ca="1">IF(Table1[[#This Row],[Area]]="Gurgoan",Table1[[#This Row],[Income]],0)</f>
        <v>86473</v>
      </c>
      <c r="CN181" s="51">
        <f ca="1">IF(Table1[[#This Row],[Area]]="Noida",Table1[[#This Row],[Income]],0)</f>
        <v>0</v>
      </c>
      <c r="CO181" s="51">
        <f ca="1">IF(Table1[[#This Row],[Area]]="Faridabad",Table1[[#This Row],[Income]],0)</f>
        <v>0</v>
      </c>
      <c r="CP181" s="51">
        <f ca="1">IF(Table1[[#This Row],[Area]]="Pune",Table1[[#This Row],[Income]],0)</f>
        <v>0</v>
      </c>
      <c r="CQ181" s="51">
        <f ca="1">IF(Table1[[#This Row],[Area]]="Mumbai",Table1[[#This Row],[Income]],0)</f>
        <v>0</v>
      </c>
      <c r="CR181" s="51">
        <f ca="1">IF(Table1[[#This Row],[Area]]="Hyderabad",Table1[[#This Row],[Income]],0)</f>
        <v>0</v>
      </c>
      <c r="CS181" s="51">
        <f ca="1">IF(Table1[[#This Row],[Area]]="Chennai",Table1[[#This Row],[Income]],0)</f>
        <v>0</v>
      </c>
      <c r="CT181" s="51">
        <f ca="1">IF(Table1[[#This Row],[Area]]="Goa",Table1[[#This Row],[Income]],0)</f>
        <v>0</v>
      </c>
      <c r="CU181" s="51">
        <f ca="1">IF(Table1[[#This Row],[Area]]="Kochi",Table1[[#This Row],[Income]],0)</f>
        <v>0</v>
      </c>
      <c r="CV181" s="51">
        <f ca="1">IF(Table1[[#This Row],[Area]]="Kolkata",Table1[[#This Row],[Income]],0)</f>
        <v>0</v>
      </c>
      <c r="CW181" s="51"/>
      <c r="CX181" s="51"/>
      <c r="CY181" s="51"/>
      <c r="CZ181" s="51"/>
      <c r="DA181" s="51"/>
      <c r="DB181" s="51"/>
      <c r="DC181" s="51"/>
      <c r="DD181" s="51"/>
      <c r="DE181" s="51"/>
      <c r="DF181" s="51"/>
      <c r="DG181" s="16"/>
      <c r="DI181" s="10">
        <f ca="1">IF(Table1[[#This Row],[Field of Work]]="Teaching",Table1[[#This Row],[Income]],0)</f>
        <v>0</v>
      </c>
      <c r="DJ181" s="51">
        <f ca="1">IF(Table1[[#This Row],[Field of Work]]="Health",Table1[[#This Row],[Income]],0)</f>
        <v>0</v>
      </c>
      <c r="DK181" s="51">
        <f ca="1">IF(Table1[[#This Row],[Field of Work]]="Agriculture",Table1[[#This Row],[Income]],0)</f>
        <v>0</v>
      </c>
      <c r="DL181" s="51">
        <f ca="1">IF(Table1[[#This Row],[Field of Work]]="Information Technology",Table1[[#This Row],[Income]],0)</f>
        <v>0</v>
      </c>
      <c r="DM181" s="51">
        <f ca="1">IF(Table1[[#This Row],[Field of Work]]="Construction",Table1[[#This Row],[Income]],0)</f>
        <v>0</v>
      </c>
      <c r="DN181" s="51">
        <f ca="1">IF(Table1[[#This Row],[Field of Work]]="General Work",Table1[[#This Row],[Income]],0)</f>
        <v>86473</v>
      </c>
      <c r="DO181" s="51"/>
      <c r="DP181" s="51"/>
      <c r="DQ181" s="51"/>
      <c r="DR181" s="51"/>
      <c r="DS181" s="51"/>
      <c r="DT181" s="16"/>
      <c r="DW181" s="10">
        <f ca="1">IF(Table1[[#This Row],[Value of Debts]]&gt;Table1[[#This Row],[Income]],1,0)</f>
        <v>1</v>
      </c>
      <c r="DX181" s="51"/>
      <c r="DY181" s="16"/>
      <c r="EB181" s="48">
        <f t="shared" ca="1" si="123"/>
        <v>42</v>
      </c>
      <c r="EC181" s="51"/>
      <c r="ED181" s="51"/>
      <c r="EE181" s="16"/>
    </row>
    <row r="182" spans="1:135" ht="18.75">
      <c r="A182" s="1">
        <f t="shared" ca="1" si="109"/>
        <v>2</v>
      </c>
      <c r="B182" s="1" t="str">
        <f t="shared" ca="1" si="110"/>
        <v>Woman</v>
      </c>
      <c r="C182" s="1">
        <f t="shared" ca="1" si="111"/>
        <v>37</v>
      </c>
      <c r="D182" s="1">
        <f t="shared" ca="1" si="112"/>
        <v>1</v>
      </c>
      <c r="E182" s="1" t="str">
        <f t="shared" ca="1" si="113"/>
        <v>Health</v>
      </c>
      <c r="F182" s="1">
        <f t="shared" ca="1" si="114"/>
        <v>4</v>
      </c>
      <c r="G182" s="1" t="str">
        <f t="shared" ca="1" si="115"/>
        <v>Technical</v>
      </c>
      <c r="H182" s="1">
        <f t="shared" ca="1" si="116"/>
        <v>1</v>
      </c>
      <c r="I182" s="1">
        <f t="shared" ca="1" si="91"/>
        <v>3</v>
      </c>
      <c r="J182" s="1">
        <f t="shared" ca="1" si="117"/>
        <v>44789</v>
      </c>
      <c r="K182" s="1">
        <f t="shared" ca="1" si="118"/>
        <v>2</v>
      </c>
      <c r="L182" s="1" t="str">
        <f t="shared" ca="1" si="119"/>
        <v>Gurgoan</v>
      </c>
      <c r="M182" s="1">
        <f t="shared" ca="1" si="124"/>
        <v>223945</v>
      </c>
      <c r="N182" s="1">
        <f t="shared" ca="1" si="120"/>
        <v>130731.83535519517</v>
      </c>
      <c r="O182" s="1">
        <f t="shared" ca="1" si="125"/>
        <v>129639.36535197032</v>
      </c>
      <c r="P182" s="1">
        <f t="shared" ca="1" si="121"/>
        <v>101786</v>
      </c>
      <c r="Q182" s="1">
        <f t="shared" ca="1" si="126"/>
        <v>65399.488882996709</v>
      </c>
      <c r="R182" s="1">
        <f t="shared" ca="1" si="127"/>
        <v>36003.661203133881</v>
      </c>
      <c r="S182" s="1">
        <f t="shared" ca="1" si="128"/>
        <v>389588.02655510418</v>
      </c>
      <c r="T182" s="1">
        <f t="shared" ca="1" si="129"/>
        <v>297917.32423819188</v>
      </c>
      <c r="U182" s="1">
        <f t="shared" ca="1" si="130"/>
        <v>91670.702316912299</v>
      </c>
      <c r="W182" s="10">
        <f ca="1">IF(Table1[[#This Row],[Gender]]="Man",1,0)</f>
        <v>0</v>
      </c>
      <c r="X182" s="51">
        <f ca="1">IF(Table1[[#This Row],[Gender]]="Woman",1,0)</f>
        <v>1</v>
      </c>
      <c r="Y182" s="51"/>
      <c r="Z182" s="51"/>
      <c r="AA182" s="51"/>
      <c r="AB182" s="51"/>
      <c r="AC182" s="51"/>
      <c r="AD182" s="51"/>
      <c r="AE182" s="51"/>
      <c r="AF182" s="51"/>
      <c r="AG182" s="51"/>
      <c r="AH182" s="51"/>
      <c r="AI182" s="51"/>
      <c r="AJ182" s="16"/>
      <c r="AN182" s="10">
        <f t="shared" ca="1" si="92"/>
        <v>0</v>
      </c>
      <c r="AO182" s="51">
        <f t="shared" ca="1" si="93"/>
        <v>1</v>
      </c>
      <c r="AP182" s="51">
        <f t="shared" ca="1" si="94"/>
        <v>0</v>
      </c>
      <c r="AQ182" s="51">
        <f t="shared" ca="1" si="95"/>
        <v>0</v>
      </c>
      <c r="AR182" s="51">
        <f t="shared" ca="1" si="96"/>
        <v>0</v>
      </c>
      <c r="AS182" s="51">
        <f t="shared" ca="1" si="97"/>
        <v>0</v>
      </c>
      <c r="AT182" s="51"/>
      <c r="AU182" s="51"/>
      <c r="AV182" s="51"/>
      <c r="AW182" s="51"/>
      <c r="AX182" s="51"/>
      <c r="AY182" s="16"/>
      <c r="AZ182" s="51"/>
      <c r="BA182" s="20">
        <f t="shared" ca="1" si="98"/>
        <v>0</v>
      </c>
      <c r="BB182" s="21">
        <f t="shared" ca="1" si="99"/>
        <v>1</v>
      </c>
      <c r="BC182" s="21">
        <f t="shared" ca="1" si="100"/>
        <v>0</v>
      </c>
      <c r="BD182" s="21">
        <f t="shared" ca="1" si="101"/>
        <v>0</v>
      </c>
      <c r="BE182" s="21">
        <f t="shared" ca="1" si="102"/>
        <v>0</v>
      </c>
      <c r="BF182" s="21">
        <f t="shared" ca="1" si="103"/>
        <v>0</v>
      </c>
      <c r="BG182" s="21">
        <f t="shared" ca="1" si="104"/>
        <v>0</v>
      </c>
      <c r="BH182" s="21">
        <f t="shared" ca="1" si="105"/>
        <v>0</v>
      </c>
      <c r="BI182" s="21">
        <f t="shared" ca="1" si="106"/>
        <v>0</v>
      </c>
      <c r="BJ182" s="21">
        <f t="shared" ca="1" si="107"/>
        <v>0</v>
      </c>
      <c r="BK182" s="21">
        <f t="shared" ca="1" si="108"/>
        <v>0</v>
      </c>
      <c r="BL182" s="51"/>
      <c r="BM182" s="51"/>
      <c r="BN182" s="51"/>
      <c r="BO182" s="51"/>
      <c r="BP182" s="51"/>
      <c r="BQ182" s="51"/>
      <c r="BR182" s="51"/>
      <c r="BS182" s="51"/>
      <c r="BT182" s="51"/>
      <c r="BU182" s="51"/>
      <c r="BV182" s="16"/>
      <c r="BZ182" s="10">
        <f ca="1">Table1[[#This Row],[Cars Value]]/Table1[[#This Row],[Cars Owned]]</f>
        <v>43213.121783990107</v>
      </c>
      <c r="CA182" s="16"/>
      <c r="CB182" s="51"/>
      <c r="CC182" s="10">
        <f ca="1">IF(Table1[[#This Row],[Value of Debts]]&gt;$CD$3,1,0)</f>
        <v>1</v>
      </c>
      <c r="CD182" s="51"/>
      <c r="CE182" s="16"/>
      <c r="CF182" s="51"/>
      <c r="CG182" s="39">
        <f ca="1">Table1[[#This Row],[Mortgage left]]/Table1[[#This Row],[Value of House ]]</f>
        <v>0.58376760077338263</v>
      </c>
      <c r="CH182" s="51">
        <f t="shared" ca="1" si="122"/>
        <v>1</v>
      </c>
      <c r="CI182" s="51"/>
      <c r="CJ182" s="16"/>
      <c r="CL182" s="10">
        <f ca="1">IF(Table1[[#This Row],[Area]]="New Delhi",Table1[[#This Row],[Income]],0)</f>
        <v>0</v>
      </c>
      <c r="CM182" s="51">
        <f ca="1">IF(Table1[[#This Row],[Area]]="Gurgoan",Table1[[#This Row],[Income]],0)</f>
        <v>44789</v>
      </c>
      <c r="CN182" s="51">
        <f ca="1">IF(Table1[[#This Row],[Area]]="Noida",Table1[[#This Row],[Income]],0)</f>
        <v>0</v>
      </c>
      <c r="CO182" s="51">
        <f ca="1">IF(Table1[[#This Row],[Area]]="Faridabad",Table1[[#This Row],[Income]],0)</f>
        <v>0</v>
      </c>
      <c r="CP182" s="51">
        <f ca="1">IF(Table1[[#This Row],[Area]]="Pune",Table1[[#This Row],[Income]],0)</f>
        <v>0</v>
      </c>
      <c r="CQ182" s="51">
        <f ca="1">IF(Table1[[#This Row],[Area]]="Mumbai",Table1[[#This Row],[Income]],0)</f>
        <v>0</v>
      </c>
      <c r="CR182" s="51">
        <f ca="1">IF(Table1[[#This Row],[Area]]="Hyderabad",Table1[[#This Row],[Income]],0)</f>
        <v>0</v>
      </c>
      <c r="CS182" s="51">
        <f ca="1">IF(Table1[[#This Row],[Area]]="Chennai",Table1[[#This Row],[Income]],0)</f>
        <v>0</v>
      </c>
      <c r="CT182" s="51">
        <f ca="1">IF(Table1[[#This Row],[Area]]="Goa",Table1[[#This Row],[Income]],0)</f>
        <v>0</v>
      </c>
      <c r="CU182" s="51">
        <f ca="1">IF(Table1[[#This Row],[Area]]="Kochi",Table1[[#This Row],[Income]],0)</f>
        <v>0</v>
      </c>
      <c r="CV182" s="51">
        <f ca="1">IF(Table1[[#This Row],[Area]]="Kolkata",Table1[[#This Row],[Income]],0)</f>
        <v>0</v>
      </c>
      <c r="CW182" s="51"/>
      <c r="CX182" s="51"/>
      <c r="CY182" s="51"/>
      <c r="CZ182" s="51"/>
      <c r="DA182" s="51"/>
      <c r="DB182" s="51"/>
      <c r="DC182" s="51"/>
      <c r="DD182" s="51"/>
      <c r="DE182" s="51"/>
      <c r="DF182" s="51"/>
      <c r="DG182" s="16"/>
      <c r="DI182" s="10">
        <f ca="1">IF(Table1[[#This Row],[Field of Work]]="Teaching",Table1[[#This Row],[Income]],0)</f>
        <v>0</v>
      </c>
      <c r="DJ182" s="51">
        <f ca="1">IF(Table1[[#This Row],[Field of Work]]="Health",Table1[[#This Row],[Income]],0)</f>
        <v>44789</v>
      </c>
      <c r="DK182" s="51">
        <f ca="1">IF(Table1[[#This Row],[Field of Work]]="Agriculture",Table1[[#This Row],[Income]],0)</f>
        <v>0</v>
      </c>
      <c r="DL182" s="51">
        <f ca="1">IF(Table1[[#This Row],[Field of Work]]="Information Technology",Table1[[#This Row],[Income]],0)</f>
        <v>0</v>
      </c>
      <c r="DM182" s="51">
        <f ca="1">IF(Table1[[#This Row],[Field of Work]]="Construction",Table1[[#This Row],[Income]],0)</f>
        <v>0</v>
      </c>
      <c r="DN182" s="51">
        <f ca="1">IF(Table1[[#This Row],[Field of Work]]="General Work",Table1[[#This Row],[Income]],0)</f>
        <v>0</v>
      </c>
      <c r="DO182" s="51"/>
      <c r="DP182" s="51"/>
      <c r="DQ182" s="51"/>
      <c r="DR182" s="51"/>
      <c r="DS182" s="51"/>
      <c r="DT182" s="16"/>
      <c r="DW182" s="10">
        <f ca="1">IF(Table1[[#This Row],[Value of Debts]]&gt;Table1[[#This Row],[Income]],1,0)</f>
        <v>1</v>
      </c>
      <c r="DX182" s="51"/>
      <c r="DY182" s="16"/>
      <c r="EB182" s="48">
        <f t="shared" ca="1" si="123"/>
        <v>0</v>
      </c>
      <c r="EC182" s="51"/>
      <c r="ED182" s="51"/>
      <c r="EE182" s="16"/>
    </row>
    <row r="183" spans="1:135" ht="18.75">
      <c r="A183" s="1">
        <f t="shared" ca="1" si="109"/>
        <v>1</v>
      </c>
      <c r="B183" s="1" t="str">
        <f t="shared" ca="1" si="110"/>
        <v>Man</v>
      </c>
      <c r="C183" s="1">
        <f t="shared" ca="1" si="111"/>
        <v>40</v>
      </c>
      <c r="D183" s="1">
        <f t="shared" ca="1" si="112"/>
        <v>4</v>
      </c>
      <c r="E183" s="1" t="str">
        <f t="shared" ca="1" si="113"/>
        <v>Information Technology</v>
      </c>
      <c r="F183" s="1">
        <f t="shared" ca="1" si="114"/>
        <v>4</v>
      </c>
      <c r="G183" s="1" t="str">
        <f t="shared" ca="1" si="115"/>
        <v>Technical</v>
      </c>
      <c r="H183" s="1">
        <f t="shared" ca="1" si="116"/>
        <v>2</v>
      </c>
      <c r="I183" s="1">
        <f t="shared" ca="1" si="91"/>
        <v>1</v>
      </c>
      <c r="J183" s="1">
        <f t="shared" ca="1" si="117"/>
        <v>57824</v>
      </c>
      <c r="K183" s="1">
        <f t="shared" ca="1" si="118"/>
        <v>5</v>
      </c>
      <c r="L183" s="1" t="str">
        <f t="shared" ca="1" si="119"/>
        <v>Pune</v>
      </c>
      <c r="M183" s="1">
        <f t="shared" ca="1" si="124"/>
        <v>346944</v>
      </c>
      <c r="N183" s="1">
        <f t="shared" ca="1" si="120"/>
        <v>287230.06774347619</v>
      </c>
      <c r="O183" s="1">
        <f t="shared" ca="1" si="125"/>
        <v>43223.870812617337</v>
      </c>
      <c r="P183" s="1">
        <f t="shared" ca="1" si="121"/>
        <v>1225</v>
      </c>
      <c r="Q183" s="1">
        <f t="shared" ca="1" si="126"/>
        <v>6396.5854890552546</v>
      </c>
      <c r="R183" s="1">
        <f t="shared" ca="1" si="127"/>
        <v>50585.37553111036</v>
      </c>
      <c r="S183" s="1">
        <f t="shared" ca="1" si="128"/>
        <v>440753.24634372769</v>
      </c>
      <c r="T183" s="1">
        <f t="shared" ca="1" si="129"/>
        <v>294851.65323253145</v>
      </c>
      <c r="U183" s="1">
        <f t="shared" ca="1" si="130"/>
        <v>145901.59311119624</v>
      </c>
      <c r="W183" s="10">
        <f ca="1">IF(Table1[[#This Row],[Gender]]="Man",1,0)</f>
        <v>1</v>
      </c>
      <c r="X183" s="51">
        <f ca="1">IF(Table1[[#This Row],[Gender]]="Woman",1,0)</f>
        <v>0</v>
      </c>
      <c r="Y183" s="51"/>
      <c r="Z183" s="51"/>
      <c r="AA183" s="51"/>
      <c r="AB183" s="51"/>
      <c r="AC183" s="51"/>
      <c r="AD183" s="51"/>
      <c r="AE183" s="51"/>
      <c r="AF183" s="51"/>
      <c r="AG183" s="51"/>
      <c r="AH183" s="51"/>
      <c r="AI183" s="51"/>
      <c r="AJ183" s="16"/>
      <c r="AN183" s="10">
        <f t="shared" ca="1" si="92"/>
        <v>0</v>
      </c>
      <c r="AO183" s="51">
        <f t="shared" ca="1" si="93"/>
        <v>0</v>
      </c>
      <c r="AP183" s="51">
        <f t="shared" ca="1" si="94"/>
        <v>0</v>
      </c>
      <c r="AQ183" s="51">
        <f t="shared" ca="1" si="95"/>
        <v>1</v>
      </c>
      <c r="AR183" s="51">
        <f t="shared" ca="1" si="96"/>
        <v>0</v>
      </c>
      <c r="AS183" s="51">
        <f t="shared" ca="1" si="97"/>
        <v>0</v>
      </c>
      <c r="AT183" s="51"/>
      <c r="AU183" s="51"/>
      <c r="AV183" s="51"/>
      <c r="AW183" s="51"/>
      <c r="AX183" s="51"/>
      <c r="AY183" s="16"/>
      <c r="AZ183" s="51"/>
      <c r="BA183" s="20">
        <f t="shared" ca="1" si="98"/>
        <v>0</v>
      </c>
      <c r="BB183" s="21">
        <f t="shared" ca="1" si="99"/>
        <v>0</v>
      </c>
      <c r="BC183" s="21">
        <f t="shared" ca="1" si="100"/>
        <v>0</v>
      </c>
      <c r="BD183" s="21">
        <f t="shared" ca="1" si="101"/>
        <v>0</v>
      </c>
      <c r="BE183" s="21">
        <f t="shared" ca="1" si="102"/>
        <v>1</v>
      </c>
      <c r="BF183" s="21">
        <f t="shared" ca="1" si="103"/>
        <v>0</v>
      </c>
      <c r="BG183" s="21">
        <f t="shared" ca="1" si="104"/>
        <v>0</v>
      </c>
      <c r="BH183" s="21">
        <f t="shared" ca="1" si="105"/>
        <v>0</v>
      </c>
      <c r="BI183" s="21">
        <f t="shared" ca="1" si="106"/>
        <v>0</v>
      </c>
      <c r="BJ183" s="21">
        <f t="shared" ca="1" si="107"/>
        <v>0</v>
      </c>
      <c r="BK183" s="21">
        <f t="shared" ca="1" si="108"/>
        <v>0</v>
      </c>
      <c r="BL183" s="51"/>
      <c r="BM183" s="51"/>
      <c r="BN183" s="51"/>
      <c r="BO183" s="51"/>
      <c r="BP183" s="51"/>
      <c r="BQ183" s="51"/>
      <c r="BR183" s="51"/>
      <c r="BS183" s="51"/>
      <c r="BT183" s="51"/>
      <c r="BU183" s="51"/>
      <c r="BV183" s="16"/>
      <c r="BZ183" s="10">
        <f ca="1">Table1[[#This Row],[Cars Value]]/Table1[[#This Row],[Cars Owned]]</f>
        <v>43223.870812617337</v>
      </c>
      <c r="CA183" s="16"/>
      <c r="CB183" s="51"/>
      <c r="CC183" s="10">
        <f ca="1">IF(Table1[[#This Row],[Value of Debts]]&gt;$CD$3,1,0)</f>
        <v>1</v>
      </c>
      <c r="CD183" s="51"/>
      <c r="CE183" s="16"/>
      <c r="CF183" s="51"/>
      <c r="CG183" s="39">
        <f ca="1">Table1[[#This Row],[Mortgage left]]/Table1[[#This Row],[Value of House ]]</f>
        <v>0.82788596356609767</v>
      </c>
      <c r="CH183" s="51">
        <f t="shared" ca="1" si="122"/>
        <v>1</v>
      </c>
      <c r="CI183" s="51"/>
      <c r="CJ183" s="16"/>
      <c r="CL183" s="10">
        <f ca="1">IF(Table1[[#This Row],[Area]]="New Delhi",Table1[[#This Row],[Income]],0)</f>
        <v>0</v>
      </c>
      <c r="CM183" s="51">
        <f ca="1">IF(Table1[[#This Row],[Area]]="Gurgoan",Table1[[#This Row],[Income]],0)</f>
        <v>0</v>
      </c>
      <c r="CN183" s="51">
        <f ca="1">IF(Table1[[#This Row],[Area]]="Noida",Table1[[#This Row],[Income]],0)</f>
        <v>0</v>
      </c>
      <c r="CO183" s="51">
        <f ca="1">IF(Table1[[#This Row],[Area]]="Faridabad",Table1[[#This Row],[Income]],0)</f>
        <v>0</v>
      </c>
      <c r="CP183" s="51">
        <f ca="1">IF(Table1[[#This Row],[Area]]="Pune",Table1[[#This Row],[Income]],0)</f>
        <v>57824</v>
      </c>
      <c r="CQ183" s="51">
        <f ca="1">IF(Table1[[#This Row],[Area]]="Mumbai",Table1[[#This Row],[Income]],0)</f>
        <v>0</v>
      </c>
      <c r="CR183" s="51">
        <f ca="1">IF(Table1[[#This Row],[Area]]="Hyderabad",Table1[[#This Row],[Income]],0)</f>
        <v>0</v>
      </c>
      <c r="CS183" s="51">
        <f ca="1">IF(Table1[[#This Row],[Area]]="Chennai",Table1[[#This Row],[Income]],0)</f>
        <v>0</v>
      </c>
      <c r="CT183" s="51">
        <f ca="1">IF(Table1[[#This Row],[Area]]="Goa",Table1[[#This Row],[Income]],0)</f>
        <v>0</v>
      </c>
      <c r="CU183" s="51">
        <f ca="1">IF(Table1[[#This Row],[Area]]="Kochi",Table1[[#This Row],[Income]],0)</f>
        <v>0</v>
      </c>
      <c r="CV183" s="51">
        <f ca="1">IF(Table1[[#This Row],[Area]]="Kolkata",Table1[[#This Row],[Income]],0)</f>
        <v>0</v>
      </c>
      <c r="CW183" s="51"/>
      <c r="CX183" s="51"/>
      <c r="CY183" s="51"/>
      <c r="CZ183" s="51"/>
      <c r="DA183" s="51"/>
      <c r="DB183" s="51"/>
      <c r="DC183" s="51"/>
      <c r="DD183" s="51"/>
      <c r="DE183" s="51"/>
      <c r="DF183" s="51"/>
      <c r="DG183" s="16"/>
      <c r="DI183" s="10">
        <f ca="1">IF(Table1[[#This Row],[Field of Work]]="Teaching",Table1[[#This Row],[Income]],0)</f>
        <v>0</v>
      </c>
      <c r="DJ183" s="51">
        <f ca="1">IF(Table1[[#This Row],[Field of Work]]="Health",Table1[[#This Row],[Income]],0)</f>
        <v>0</v>
      </c>
      <c r="DK183" s="51">
        <f ca="1">IF(Table1[[#This Row],[Field of Work]]="Agriculture",Table1[[#This Row],[Income]],0)</f>
        <v>0</v>
      </c>
      <c r="DL183" s="51">
        <f ca="1">IF(Table1[[#This Row],[Field of Work]]="Information Technology",Table1[[#This Row],[Income]],0)</f>
        <v>57824</v>
      </c>
      <c r="DM183" s="51">
        <f ca="1">IF(Table1[[#This Row],[Field of Work]]="Construction",Table1[[#This Row],[Income]],0)</f>
        <v>0</v>
      </c>
      <c r="DN183" s="51">
        <f ca="1">IF(Table1[[#This Row],[Field of Work]]="General Work",Table1[[#This Row],[Income]],0)</f>
        <v>0</v>
      </c>
      <c r="DO183" s="51"/>
      <c r="DP183" s="51"/>
      <c r="DQ183" s="51"/>
      <c r="DR183" s="51"/>
      <c r="DS183" s="51"/>
      <c r="DT183" s="16"/>
      <c r="DW183" s="10">
        <f ca="1">IF(Table1[[#This Row],[Value of Debts]]&gt;Table1[[#This Row],[Income]],1,0)</f>
        <v>1</v>
      </c>
      <c r="DX183" s="51"/>
      <c r="DY183" s="16"/>
      <c r="EB183" s="48">
        <f t="shared" ca="1" si="123"/>
        <v>40</v>
      </c>
      <c r="EC183" s="51"/>
      <c r="ED183" s="51"/>
      <c r="EE183" s="16"/>
    </row>
    <row r="184" spans="1:135" ht="18.75">
      <c r="A184" s="1">
        <f t="shared" ca="1" si="109"/>
        <v>2</v>
      </c>
      <c r="B184" s="1" t="str">
        <f t="shared" ca="1" si="110"/>
        <v>Woman</v>
      </c>
      <c r="C184" s="1">
        <f t="shared" ca="1" si="111"/>
        <v>34</v>
      </c>
      <c r="D184" s="1">
        <f t="shared" ca="1" si="112"/>
        <v>3</v>
      </c>
      <c r="E184" s="1" t="str">
        <f t="shared" ca="1" si="113"/>
        <v>Teaching</v>
      </c>
      <c r="F184" s="1">
        <f t="shared" ca="1" si="114"/>
        <v>5</v>
      </c>
      <c r="G184" s="1" t="str">
        <f t="shared" ca="1" si="115"/>
        <v>Other</v>
      </c>
      <c r="H184" s="1">
        <f t="shared" ca="1" si="116"/>
        <v>1</v>
      </c>
      <c r="I184" s="1">
        <f t="shared" ca="1" si="91"/>
        <v>1</v>
      </c>
      <c r="J184" s="1">
        <f t="shared" ca="1" si="117"/>
        <v>48367</v>
      </c>
      <c r="K184" s="1">
        <f t="shared" ca="1" si="118"/>
        <v>3</v>
      </c>
      <c r="L184" s="1" t="str">
        <f t="shared" ca="1" si="119"/>
        <v>Faridabad</v>
      </c>
      <c r="M184" s="1">
        <f t="shared" ca="1" si="124"/>
        <v>290202</v>
      </c>
      <c r="N184" s="1">
        <f t="shared" ca="1" si="120"/>
        <v>273354.40995838708</v>
      </c>
      <c r="O184" s="1">
        <f t="shared" ca="1" si="125"/>
        <v>48291.733001049339</v>
      </c>
      <c r="P184" s="1">
        <f t="shared" ca="1" si="121"/>
        <v>5108</v>
      </c>
      <c r="Q184" s="1">
        <f t="shared" ca="1" si="126"/>
        <v>59453.877236775021</v>
      </c>
      <c r="R184" s="1">
        <f t="shared" ca="1" si="127"/>
        <v>19747.830687580881</v>
      </c>
      <c r="S184" s="1">
        <f t="shared" ca="1" si="128"/>
        <v>358241.56368863018</v>
      </c>
      <c r="T184" s="1">
        <f t="shared" ca="1" si="129"/>
        <v>337916.28719516209</v>
      </c>
      <c r="U184" s="1">
        <f t="shared" ca="1" si="130"/>
        <v>20325.276493468089</v>
      </c>
      <c r="W184" s="10">
        <f ca="1">IF(Table1[[#This Row],[Gender]]="Man",1,0)</f>
        <v>0</v>
      </c>
      <c r="X184" s="51">
        <f ca="1">IF(Table1[[#This Row],[Gender]]="Woman",1,0)</f>
        <v>1</v>
      </c>
      <c r="Y184" s="51"/>
      <c r="Z184" s="51"/>
      <c r="AA184" s="51"/>
      <c r="AB184" s="51"/>
      <c r="AC184" s="51"/>
      <c r="AD184" s="51"/>
      <c r="AE184" s="51"/>
      <c r="AF184" s="51"/>
      <c r="AG184" s="51"/>
      <c r="AH184" s="51"/>
      <c r="AI184" s="51"/>
      <c r="AJ184" s="16"/>
      <c r="AN184" s="10">
        <f t="shared" ca="1" si="92"/>
        <v>1</v>
      </c>
      <c r="AO184" s="51">
        <f t="shared" ca="1" si="93"/>
        <v>0</v>
      </c>
      <c r="AP184" s="51">
        <f t="shared" ca="1" si="94"/>
        <v>0</v>
      </c>
      <c r="AQ184" s="51">
        <f t="shared" ca="1" si="95"/>
        <v>0</v>
      </c>
      <c r="AR184" s="51">
        <f t="shared" ca="1" si="96"/>
        <v>0</v>
      </c>
      <c r="AS184" s="51">
        <f t="shared" ca="1" si="97"/>
        <v>0</v>
      </c>
      <c r="AT184" s="51"/>
      <c r="AU184" s="51"/>
      <c r="AV184" s="51"/>
      <c r="AW184" s="51"/>
      <c r="AX184" s="51"/>
      <c r="AY184" s="16"/>
      <c r="AZ184" s="51"/>
      <c r="BA184" s="20">
        <f t="shared" ca="1" si="98"/>
        <v>0</v>
      </c>
      <c r="BB184" s="21">
        <f t="shared" ca="1" si="99"/>
        <v>0</v>
      </c>
      <c r="BC184" s="21">
        <f t="shared" ca="1" si="100"/>
        <v>0</v>
      </c>
      <c r="BD184" s="21">
        <f t="shared" ca="1" si="101"/>
        <v>1</v>
      </c>
      <c r="BE184" s="21">
        <f t="shared" ca="1" si="102"/>
        <v>0</v>
      </c>
      <c r="BF184" s="21">
        <f t="shared" ca="1" si="103"/>
        <v>0</v>
      </c>
      <c r="BG184" s="21">
        <f t="shared" ca="1" si="104"/>
        <v>0</v>
      </c>
      <c r="BH184" s="21">
        <f t="shared" ca="1" si="105"/>
        <v>0</v>
      </c>
      <c r="BI184" s="21">
        <f t="shared" ca="1" si="106"/>
        <v>0</v>
      </c>
      <c r="BJ184" s="21">
        <f t="shared" ca="1" si="107"/>
        <v>0</v>
      </c>
      <c r="BK184" s="21">
        <f t="shared" ca="1" si="108"/>
        <v>0</v>
      </c>
      <c r="BL184" s="51"/>
      <c r="BM184" s="51"/>
      <c r="BN184" s="51"/>
      <c r="BO184" s="51"/>
      <c r="BP184" s="51"/>
      <c r="BQ184" s="51"/>
      <c r="BR184" s="51"/>
      <c r="BS184" s="51"/>
      <c r="BT184" s="51"/>
      <c r="BU184" s="51"/>
      <c r="BV184" s="16"/>
      <c r="BZ184" s="10">
        <f ca="1">Table1[[#This Row],[Cars Value]]/Table1[[#This Row],[Cars Owned]]</f>
        <v>48291.733001049339</v>
      </c>
      <c r="CA184" s="16"/>
      <c r="CB184" s="51"/>
      <c r="CC184" s="10">
        <f ca="1">IF(Table1[[#This Row],[Value of Debts]]&gt;$CD$3,1,0)</f>
        <v>1</v>
      </c>
      <c r="CD184" s="51"/>
      <c r="CE184" s="16"/>
      <c r="CF184" s="51"/>
      <c r="CG184" s="39">
        <f ca="1">Table1[[#This Row],[Mortgage left]]/Table1[[#This Row],[Value of House ]]</f>
        <v>0.9419453000268333</v>
      </c>
      <c r="CH184" s="51">
        <f t="shared" ca="1" si="122"/>
        <v>1</v>
      </c>
      <c r="CI184" s="51"/>
      <c r="CJ184" s="16"/>
      <c r="CL184" s="10">
        <f ca="1">IF(Table1[[#This Row],[Area]]="New Delhi",Table1[[#This Row],[Income]],0)</f>
        <v>0</v>
      </c>
      <c r="CM184" s="51">
        <f ca="1">IF(Table1[[#This Row],[Area]]="Gurgoan",Table1[[#This Row],[Income]],0)</f>
        <v>0</v>
      </c>
      <c r="CN184" s="51">
        <f ca="1">IF(Table1[[#This Row],[Area]]="Noida",Table1[[#This Row],[Income]],0)</f>
        <v>0</v>
      </c>
      <c r="CO184" s="51">
        <f ca="1">IF(Table1[[#This Row],[Area]]="Faridabad",Table1[[#This Row],[Income]],0)</f>
        <v>48367</v>
      </c>
      <c r="CP184" s="51">
        <f ca="1">IF(Table1[[#This Row],[Area]]="Pune",Table1[[#This Row],[Income]],0)</f>
        <v>0</v>
      </c>
      <c r="CQ184" s="51">
        <f ca="1">IF(Table1[[#This Row],[Area]]="Mumbai",Table1[[#This Row],[Income]],0)</f>
        <v>0</v>
      </c>
      <c r="CR184" s="51">
        <f ca="1">IF(Table1[[#This Row],[Area]]="Hyderabad",Table1[[#This Row],[Income]],0)</f>
        <v>0</v>
      </c>
      <c r="CS184" s="51">
        <f ca="1">IF(Table1[[#This Row],[Area]]="Chennai",Table1[[#This Row],[Income]],0)</f>
        <v>0</v>
      </c>
      <c r="CT184" s="51">
        <f ca="1">IF(Table1[[#This Row],[Area]]="Goa",Table1[[#This Row],[Income]],0)</f>
        <v>0</v>
      </c>
      <c r="CU184" s="51">
        <f ca="1">IF(Table1[[#This Row],[Area]]="Kochi",Table1[[#This Row],[Income]],0)</f>
        <v>0</v>
      </c>
      <c r="CV184" s="51">
        <f ca="1">IF(Table1[[#This Row],[Area]]="Kolkata",Table1[[#This Row],[Income]],0)</f>
        <v>0</v>
      </c>
      <c r="CW184" s="51"/>
      <c r="CX184" s="51"/>
      <c r="CY184" s="51"/>
      <c r="CZ184" s="51"/>
      <c r="DA184" s="51"/>
      <c r="DB184" s="51"/>
      <c r="DC184" s="51"/>
      <c r="DD184" s="51"/>
      <c r="DE184" s="51"/>
      <c r="DF184" s="51"/>
      <c r="DG184" s="16"/>
      <c r="DI184" s="10">
        <f ca="1">IF(Table1[[#This Row],[Field of Work]]="Teaching",Table1[[#This Row],[Income]],0)</f>
        <v>48367</v>
      </c>
      <c r="DJ184" s="51">
        <f ca="1">IF(Table1[[#This Row],[Field of Work]]="Health",Table1[[#This Row],[Income]],0)</f>
        <v>0</v>
      </c>
      <c r="DK184" s="51">
        <f ca="1">IF(Table1[[#This Row],[Field of Work]]="Agriculture",Table1[[#This Row],[Income]],0)</f>
        <v>0</v>
      </c>
      <c r="DL184" s="51">
        <f ca="1">IF(Table1[[#This Row],[Field of Work]]="Information Technology",Table1[[#This Row],[Income]],0)</f>
        <v>0</v>
      </c>
      <c r="DM184" s="51">
        <f ca="1">IF(Table1[[#This Row],[Field of Work]]="Construction",Table1[[#This Row],[Income]],0)</f>
        <v>0</v>
      </c>
      <c r="DN184" s="51">
        <f ca="1">IF(Table1[[#This Row],[Field of Work]]="General Work",Table1[[#This Row],[Income]],0)</f>
        <v>0</v>
      </c>
      <c r="DO184" s="51"/>
      <c r="DP184" s="51"/>
      <c r="DQ184" s="51"/>
      <c r="DR184" s="51"/>
      <c r="DS184" s="51"/>
      <c r="DT184" s="16"/>
      <c r="DW184" s="10">
        <f ca="1">IF(Table1[[#This Row],[Value of Debts]]&gt;Table1[[#This Row],[Income]],1,0)</f>
        <v>1</v>
      </c>
      <c r="DX184" s="51"/>
      <c r="DY184" s="16"/>
      <c r="EB184" s="48">
        <f t="shared" ca="1" si="123"/>
        <v>0</v>
      </c>
      <c r="EC184" s="51"/>
      <c r="ED184" s="51"/>
      <c r="EE184" s="16"/>
    </row>
    <row r="185" spans="1:135" ht="18.75">
      <c r="A185" s="1">
        <f t="shared" ca="1" si="109"/>
        <v>1</v>
      </c>
      <c r="B185" s="1" t="str">
        <f t="shared" ca="1" si="110"/>
        <v>Man</v>
      </c>
      <c r="C185" s="1">
        <f t="shared" ca="1" si="111"/>
        <v>31</v>
      </c>
      <c r="D185" s="1">
        <f t="shared" ca="1" si="112"/>
        <v>1</v>
      </c>
      <c r="E185" s="1" t="str">
        <f t="shared" ca="1" si="113"/>
        <v>Health</v>
      </c>
      <c r="F185" s="1">
        <f t="shared" ca="1" si="114"/>
        <v>4</v>
      </c>
      <c r="G185" s="1" t="str">
        <f t="shared" ca="1" si="115"/>
        <v>Technical</v>
      </c>
      <c r="H185" s="1">
        <f t="shared" ca="1" si="116"/>
        <v>0</v>
      </c>
      <c r="I185" s="1">
        <f t="shared" ca="1" si="91"/>
        <v>3</v>
      </c>
      <c r="J185" s="1">
        <f t="shared" ca="1" si="117"/>
        <v>41016</v>
      </c>
      <c r="K185" s="1">
        <f t="shared" ca="1" si="118"/>
        <v>5</v>
      </c>
      <c r="L185" s="1" t="str">
        <f t="shared" ca="1" si="119"/>
        <v>Pune</v>
      </c>
      <c r="M185" s="1">
        <f t="shared" ca="1" si="124"/>
        <v>246096</v>
      </c>
      <c r="N185" s="1">
        <f t="shared" ca="1" si="120"/>
        <v>52298.562110185259</v>
      </c>
      <c r="O185" s="1">
        <f t="shared" ca="1" si="125"/>
        <v>96750.588102506474</v>
      </c>
      <c r="P185" s="1">
        <f t="shared" ca="1" si="121"/>
        <v>65684</v>
      </c>
      <c r="Q185" s="1">
        <f t="shared" ca="1" si="126"/>
        <v>57695.759689677761</v>
      </c>
      <c r="R185" s="1">
        <f t="shared" ca="1" si="127"/>
        <v>60179.713538559758</v>
      </c>
      <c r="S185" s="1">
        <f t="shared" ca="1" si="128"/>
        <v>403026.30164106621</v>
      </c>
      <c r="T185" s="1">
        <f t="shared" ca="1" si="129"/>
        <v>175678.32179986301</v>
      </c>
      <c r="U185" s="1">
        <f t="shared" ca="1" si="130"/>
        <v>227347.9798412032</v>
      </c>
      <c r="W185" s="10">
        <f ca="1">IF(Table1[[#This Row],[Gender]]="Man",1,0)</f>
        <v>1</v>
      </c>
      <c r="X185" s="51">
        <f ca="1">IF(Table1[[#This Row],[Gender]]="Woman",1,0)</f>
        <v>0</v>
      </c>
      <c r="Y185" s="51"/>
      <c r="Z185" s="51"/>
      <c r="AA185" s="51"/>
      <c r="AB185" s="51"/>
      <c r="AC185" s="51"/>
      <c r="AD185" s="51"/>
      <c r="AE185" s="51"/>
      <c r="AF185" s="51"/>
      <c r="AG185" s="51"/>
      <c r="AH185" s="51"/>
      <c r="AI185" s="51"/>
      <c r="AJ185" s="16"/>
      <c r="AN185" s="10">
        <f t="shared" ca="1" si="92"/>
        <v>0</v>
      </c>
      <c r="AO185" s="51">
        <f t="shared" ca="1" si="93"/>
        <v>1</v>
      </c>
      <c r="AP185" s="51">
        <f t="shared" ca="1" si="94"/>
        <v>0</v>
      </c>
      <c r="AQ185" s="51">
        <f t="shared" ca="1" si="95"/>
        <v>0</v>
      </c>
      <c r="AR185" s="51">
        <f t="shared" ca="1" si="96"/>
        <v>0</v>
      </c>
      <c r="AS185" s="51">
        <f t="shared" ca="1" si="97"/>
        <v>0</v>
      </c>
      <c r="AT185" s="51"/>
      <c r="AU185" s="51"/>
      <c r="AV185" s="51"/>
      <c r="AW185" s="51"/>
      <c r="AX185" s="51"/>
      <c r="AY185" s="16"/>
      <c r="AZ185" s="51"/>
      <c r="BA185" s="20">
        <f t="shared" ca="1" si="98"/>
        <v>0</v>
      </c>
      <c r="BB185" s="21">
        <f t="shared" ca="1" si="99"/>
        <v>0</v>
      </c>
      <c r="BC185" s="21">
        <f t="shared" ca="1" si="100"/>
        <v>0</v>
      </c>
      <c r="BD185" s="21">
        <f t="shared" ca="1" si="101"/>
        <v>0</v>
      </c>
      <c r="BE185" s="21">
        <f t="shared" ca="1" si="102"/>
        <v>1</v>
      </c>
      <c r="BF185" s="21">
        <f t="shared" ca="1" si="103"/>
        <v>0</v>
      </c>
      <c r="BG185" s="21">
        <f t="shared" ca="1" si="104"/>
        <v>0</v>
      </c>
      <c r="BH185" s="21">
        <f t="shared" ca="1" si="105"/>
        <v>0</v>
      </c>
      <c r="BI185" s="21">
        <f t="shared" ca="1" si="106"/>
        <v>0</v>
      </c>
      <c r="BJ185" s="21">
        <f t="shared" ca="1" si="107"/>
        <v>0</v>
      </c>
      <c r="BK185" s="21">
        <f t="shared" ca="1" si="108"/>
        <v>0</v>
      </c>
      <c r="BL185" s="51"/>
      <c r="BM185" s="51"/>
      <c r="BN185" s="51"/>
      <c r="BO185" s="51"/>
      <c r="BP185" s="51"/>
      <c r="BQ185" s="51"/>
      <c r="BR185" s="51"/>
      <c r="BS185" s="51"/>
      <c r="BT185" s="51"/>
      <c r="BU185" s="51"/>
      <c r="BV185" s="16"/>
      <c r="BZ185" s="10">
        <f ca="1">Table1[[#This Row],[Cars Value]]/Table1[[#This Row],[Cars Owned]]</f>
        <v>32250.196034168825</v>
      </c>
      <c r="CA185" s="16"/>
      <c r="CB185" s="51"/>
      <c r="CC185" s="10">
        <f ca="1">IF(Table1[[#This Row],[Value of Debts]]&gt;$CD$3,1,0)</f>
        <v>1</v>
      </c>
      <c r="CD185" s="51"/>
      <c r="CE185" s="16"/>
      <c r="CF185" s="51"/>
      <c r="CG185" s="39">
        <f ca="1">Table1[[#This Row],[Mortgage left]]/Table1[[#This Row],[Value of House ]]</f>
        <v>0.21251284909216428</v>
      </c>
      <c r="CH185" s="51">
        <f t="shared" ca="1" si="122"/>
        <v>0</v>
      </c>
      <c r="CI185" s="51"/>
      <c r="CJ185" s="16"/>
      <c r="CL185" s="10">
        <f ca="1">IF(Table1[[#This Row],[Area]]="New Delhi",Table1[[#This Row],[Income]],0)</f>
        <v>0</v>
      </c>
      <c r="CM185" s="51">
        <f ca="1">IF(Table1[[#This Row],[Area]]="Gurgoan",Table1[[#This Row],[Income]],0)</f>
        <v>0</v>
      </c>
      <c r="CN185" s="51">
        <f ca="1">IF(Table1[[#This Row],[Area]]="Noida",Table1[[#This Row],[Income]],0)</f>
        <v>0</v>
      </c>
      <c r="CO185" s="51">
        <f ca="1">IF(Table1[[#This Row],[Area]]="Faridabad",Table1[[#This Row],[Income]],0)</f>
        <v>0</v>
      </c>
      <c r="CP185" s="51">
        <f ca="1">IF(Table1[[#This Row],[Area]]="Pune",Table1[[#This Row],[Income]],0)</f>
        <v>41016</v>
      </c>
      <c r="CQ185" s="51">
        <f ca="1">IF(Table1[[#This Row],[Area]]="Mumbai",Table1[[#This Row],[Income]],0)</f>
        <v>0</v>
      </c>
      <c r="CR185" s="51">
        <f ca="1">IF(Table1[[#This Row],[Area]]="Hyderabad",Table1[[#This Row],[Income]],0)</f>
        <v>0</v>
      </c>
      <c r="CS185" s="51">
        <f ca="1">IF(Table1[[#This Row],[Area]]="Chennai",Table1[[#This Row],[Income]],0)</f>
        <v>0</v>
      </c>
      <c r="CT185" s="51">
        <f ca="1">IF(Table1[[#This Row],[Area]]="Goa",Table1[[#This Row],[Income]],0)</f>
        <v>0</v>
      </c>
      <c r="CU185" s="51">
        <f ca="1">IF(Table1[[#This Row],[Area]]="Kochi",Table1[[#This Row],[Income]],0)</f>
        <v>0</v>
      </c>
      <c r="CV185" s="51">
        <f ca="1">IF(Table1[[#This Row],[Area]]="Kolkata",Table1[[#This Row],[Income]],0)</f>
        <v>0</v>
      </c>
      <c r="CW185" s="51"/>
      <c r="CX185" s="51"/>
      <c r="CY185" s="51"/>
      <c r="CZ185" s="51"/>
      <c r="DA185" s="51"/>
      <c r="DB185" s="51"/>
      <c r="DC185" s="51"/>
      <c r="DD185" s="51"/>
      <c r="DE185" s="51"/>
      <c r="DF185" s="51"/>
      <c r="DG185" s="16"/>
      <c r="DI185" s="10">
        <f ca="1">IF(Table1[[#This Row],[Field of Work]]="Teaching",Table1[[#This Row],[Income]],0)</f>
        <v>0</v>
      </c>
      <c r="DJ185" s="51">
        <f ca="1">IF(Table1[[#This Row],[Field of Work]]="Health",Table1[[#This Row],[Income]],0)</f>
        <v>41016</v>
      </c>
      <c r="DK185" s="51">
        <f ca="1">IF(Table1[[#This Row],[Field of Work]]="Agriculture",Table1[[#This Row],[Income]],0)</f>
        <v>0</v>
      </c>
      <c r="DL185" s="51">
        <f ca="1">IF(Table1[[#This Row],[Field of Work]]="Information Technology",Table1[[#This Row],[Income]],0)</f>
        <v>0</v>
      </c>
      <c r="DM185" s="51">
        <f ca="1">IF(Table1[[#This Row],[Field of Work]]="Construction",Table1[[#This Row],[Income]],0)</f>
        <v>0</v>
      </c>
      <c r="DN185" s="51">
        <f ca="1">IF(Table1[[#This Row],[Field of Work]]="General Work",Table1[[#This Row],[Income]],0)</f>
        <v>0</v>
      </c>
      <c r="DO185" s="51"/>
      <c r="DP185" s="51"/>
      <c r="DQ185" s="51"/>
      <c r="DR185" s="51"/>
      <c r="DS185" s="51"/>
      <c r="DT185" s="16"/>
      <c r="DW185" s="10">
        <f ca="1">IF(Table1[[#This Row],[Value of Debts]]&gt;Table1[[#This Row],[Income]],1,0)</f>
        <v>1</v>
      </c>
      <c r="DX185" s="51"/>
      <c r="DY185" s="16"/>
      <c r="EB185" s="48">
        <f t="shared" ca="1" si="123"/>
        <v>31</v>
      </c>
      <c r="EC185" s="51"/>
      <c r="ED185" s="51"/>
      <c r="EE185" s="16"/>
    </row>
    <row r="186" spans="1:135" ht="18.75">
      <c r="A186" s="1">
        <f t="shared" ca="1" si="109"/>
        <v>1</v>
      </c>
      <c r="B186" s="1" t="str">
        <f t="shared" ca="1" si="110"/>
        <v>Man</v>
      </c>
      <c r="C186" s="1">
        <f t="shared" ca="1" si="111"/>
        <v>35</v>
      </c>
      <c r="D186" s="1">
        <f t="shared" ca="1" si="112"/>
        <v>5</v>
      </c>
      <c r="E186" s="1" t="str">
        <f t="shared" ca="1" si="113"/>
        <v>General Work</v>
      </c>
      <c r="F186" s="1">
        <f t="shared" ca="1" si="114"/>
        <v>3</v>
      </c>
      <c r="G186" s="1" t="str">
        <f t="shared" ca="1" si="115"/>
        <v>University</v>
      </c>
      <c r="H186" s="1">
        <f t="shared" ca="1" si="116"/>
        <v>4</v>
      </c>
      <c r="I186" s="1">
        <f t="shared" ca="1" si="91"/>
        <v>3</v>
      </c>
      <c r="J186" s="1">
        <f t="shared" ca="1" si="117"/>
        <v>45248</v>
      </c>
      <c r="K186" s="1">
        <f t="shared" ca="1" si="118"/>
        <v>1</v>
      </c>
      <c r="L186" s="1" t="str">
        <f t="shared" ca="1" si="119"/>
        <v>New Delhi</v>
      </c>
      <c r="M186" s="1">
        <f t="shared" ca="1" si="124"/>
        <v>180992</v>
      </c>
      <c r="N186" s="1">
        <f t="shared" ca="1" si="120"/>
        <v>9569.5693365783209</v>
      </c>
      <c r="O186" s="1">
        <f t="shared" ca="1" si="125"/>
        <v>101516.53996617388</v>
      </c>
      <c r="P186" s="1">
        <f t="shared" ca="1" si="121"/>
        <v>18671</v>
      </c>
      <c r="Q186" s="1">
        <f t="shared" ca="1" si="126"/>
        <v>43804.099422264801</v>
      </c>
      <c r="R186" s="1">
        <f t="shared" ca="1" si="127"/>
        <v>38941.803767941281</v>
      </c>
      <c r="S186" s="1">
        <f t="shared" ca="1" si="128"/>
        <v>321450.34373411513</v>
      </c>
      <c r="T186" s="1">
        <f t="shared" ca="1" si="129"/>
        <v>72044.668758843123</v>
      </c>
      <c r="U186" s="1">
        <f t="shared" ca="1" si="130"/>
        <v>249405.67497527201</v>
      </c>
      <c r="W186" s="10">
        <f ca="1">IF(Table1[[#This Row],[Gender]]="Man",1,0)</f>
        <v>1</v>
      </c>
      <c r="X186" s="51">
        <f ca="1">IF(Table1[[#This Row],[Gender]]="Woman",1,0)</f>
        <v>0</v>
      </c>
      <c r="Y186" s="51"/>
      <c r="Z186" s="51"/>
      <c r="AA186" s="51"/>
      <c r="AB186" s="51"/>
      <c r="AC186" s="51"/>
      <c r="AD186" s="51"/>
      <c r="AE186" s="51"/>
      <c r="AF186" s="51"/>
      <c r="AG186" s="51"/>
      <c r="AH186" s="51"/>
      <c r="AI186" s="51"/>
      <c r="AJ186" s="16"/>
      <c r="AN186" s="10">
        <f t="shared" ca="1" si="92"/>
        <v>0</v>
      </c>
      <c r="AO186" s="51">
        <f t="shared" ca="1" si="93"/>
        <v>0</v>
      </c>
      <c r="AP186" s="51">
        <f t="shared" ca="1" si="94"/>
        <v>0</v>
      </c>
      <c r="AQ186" s="51">
        <f t="shared" ca="1" si="95"/>
        <v>0</v>
      </c>
      <c r="AR186" s="51">
        <f t="shared" ca="1" si="96"/>
        <v>0</v>
      </c>
      <c r="AS186" s="51">
        <f t="shared" ca="1" si="97"/>
        <v>1</v>
      </c>
      <c r="AT186" s="51"/>
      <c r="AU186" s="51"/>
      <c r="AV186" s="51"/>
      <c r="AW186" s="51"/>
      <c r="AX186" s="51"/>
      <c r="AY186" s="16"/>
      <c r="AZ186" s="51"/>
      <c r="BA186" s="20">
        <f t="shared" ca="1" si="98"/>
        <v>1</v>
      </c>
      <c r="BB186" s="21">
        <f t="shared" ca="1" si="99"/>
        <v>0</v>
      </c>
      <c r="BC186" s="21">
        <f t="shared" ca="1" si="100"/>
        <v>0</v>
      </c>
      <c r="BD186" s="21">
        <f t="shared" ca="1" si="101"/>
        <v>0</v>
      </c>
      <c r="BE186" s="21">
        <f t="shared" ca="1" si="102"/>
        <v>0</v>
      </c>
      <c r="BF186" s="21">
        <f t="shared" ca="1" si="103"/>
        <v>0</v>
      </c>
      <c r="BG186" s="21">
        <f t="shared" ca="1" si="104"/>
        <v>0</v>
      </c>
      <c r="BH186" s="21">
        <f t="shared" ca="1" si="105"/>
        <v>0</v>
      </c>
      <c r="BI186" s="21">
        <f t="shared" ca="1" si="106"/>
        <v>0</v>
      </c>
      <c r="BJ186" s="21">
        <f t="shared" ca="1" si="107"/>
        <v>0</v>
      </c>
      <c r="BK186" s="21">
        <f t="shared" ca="1" si="108"/>
        <v>0</v>
      </c>
      <c r="BL186" s="51"/>
      <c r="BM186" s="51"/>
      <c r="BN186" s="51"/>
      <c r="BO186" s="51"/>
      <c r="BP186" s="51"/>
      <c r="BQ186" s="51"/>
      <c r="BR186" s="51"/>
      <c r="BS186" s="51"/>
      <c r="BT186" s="51"/>
      <c r="BU186" s="51"/>
      <c r="BV186" s="16"/>
      <c r="BZ186" s="10">
        <f ca="1">Table1[[#This Row],[Cars Value]]/Table1[[#This Row],[Cars Owned]]</f>
        <v>33838.846655391295</v>
      </c>
      <c r="CA186" s="16"/>
      <c r="CB186" s="51"/>
      <c r="CC186" s="10">
        <f ca="1">IF(Table1[[#This Row],[Value of Debts]]&gt;$CD$3,1,0)</f>
        <v>1</v>
      </c>
      <c r="CD186" s="51"/>
      <c r="CE186" s="16"/>
      <c r="CF186" s="51"/>
      <c r="CG186" s="39">
        <f ca="1">Table1[[#This Row],[Mortgage left]]/Table1[[#This Row],[Value of House ]]</f>
        <v>5.2872885744001508E-2</v>
      </c>
      <c r="CH186" s="51">
        <f t="shared" ca="1" si="122"/>
        <v>0</v>
      </c>
      <c r="CI186" s="51"/>
      <c r="CJ186" s="16"/>
      <c r="CL186" s="10">
        <f ca="1">IF(Table1[[#This Row],[Area]]="New Delhi",Table1[[#This Row],[Income]],0)</f>
        <v>45248</v>
      </c>
      <c r="CM186" s="51">
        <f ca="1">IF(Table1[[#This Row],[Area]]="Gurgoan",Table1[[#This Row],[Income]],0)</f>
        <v>0</v>
      </c>
      <c r="CN186" s="51">
        <f ca="1">IF(Table1[[#This Row],[Area]]="Noida",Table1[[#This Row],[Income]],0)</f>
        <v>0</v>
      </c>
      <c r="CO186" s="51">
        <f ca="1">IF(Table1[[#This Row],[Area]]="Faridabad",Table1[[#This Row],[Income]],0)</f>
        <v>0</v>
      </c>
      <c r="CP186" s="51">
        <f ca="1">IF(Table1[[#This Row],[Area]]="Pune",Table1[[#This Row],[Income]],0)</f>
        <v>0</v>
      </c>
      <c r="CQ186" s="51">
        <f ca="1">IF(Table1[[#This Row],[Area]]="Mumbai",Table1[[#This Row],[Income]],0)</f>
        <v>0</v>
      </c>
      <c r="CR186" s="51">
        <f ca="1">IF(Table1[[#This Row],[Area]]="Hyderabad",Table1[[#This Row],[Income]],0)</f>
        <v>0</v>
      </c>
      <c r="CS186" s="51">
        <f ca="1">IF(Table1[[#This Row],[Area]]="Chennai",Table1[[#This Row],[Income]],0)</f>
        <v>0</v>
      </c>
      <c r="CT186" s="51">
        <f ca="1">IF(Table1[[#This Row],[Area]]="Goa",Table1[[#This Row],[Income]],0)</f>
        <v>0</v>
      </c>
      <c r="CU186" s="51">
        <f ca="1">IF(Table1[[#This Row],[Area]]="Kochi",Table1[[#This Row],[Income]],0)</f>
        <v>0</v>
      </c>
      <c r="CV186" s="51">
        <f ca="1">IF(Table1[[#This Row],[Area]]="Kolkata",Table1[[#This Row],[Income]],0)</f>
        <v>0</v>
      </c>
      <c r="CW186" s="51"/>
      <c r="CX186" s="51"/>
      <c r="CY186" s="51"/>
      <c r="CZ186" s="51"/>
      <c r="DA186" s="51"/>
      <c r="DB186" s="51"/>
      <c r="DC186" s="51"/>
      <c r="DD186" s="51"/>
      <c r="DE186" s="51"/>
      <c r="DF186" s="51"/>
      <c r="DG186" s="16"/>
      <c r="DI186" s="10">
        <f ca="1">IF(Table1[[#This Row],[Field of Work]]="Teaching",Table1[[#This Row],[Income]],0)</f>
        <v>0</v>
      </c>
      <c r="DJ186" s="51">
        <f ca="1">IF(Table1[[#This Row],[Field of Work]]="Health",Table1[[#This Row],[Income]],0)</f>
        <v>0</v>
      </c>
      <c r="DK186" s="51">
        <f ca="1">IF(Table1[[#This Row],[Field of Work]]="Agriculture",Table1[[#This Row],[Income]],0)</f>
        <v>0</v>
      </c>
      <c r="DL186" s="51">
        <f ca="1">IF(Table1[[#This Row],[Field of Work]]="Information Technology",Table1[[#This Row],[Income]],0)</f>
        <v>0</v>
      </c>
      <c r="DM186" s="51">
        <f ca="1">IF(Table1[[#This Row],[Field of Work]]="Construction",Table1[[#This Row],[Income]],0)</f>
        <v>0</v>
      </c>
      <c r="DN186" s="51">
        <f ca="1">IF(Table1[[#This Row],[Field of Work]]="General Work",Table1[[#This Row],[Income]],0)</f>
        <v>45248</v>
      </c>
      <c r="DO186" s="51"/>
      <c r="DP186" s="51"/>
      <c r="DQ186" s="51"/>
      <c r="DR186" s="51"/>
      <c r="DS186" s="51"/>
      <c r="DT186" s="16"/>
      <c r="DW186" s="10">
        <f ca="1">IF(Table1[[#This Row],[Value of Debts]]&gt;Table1[[#This Row],[Income]],1,0)</f>
        <v>1</v>
      </c>
      <c r="DX186" s="51"/>
      <c r="DY186" s="16"/>
      <c r="EB186" s="48">
        <f t="shared" ca="1" si="123"/>
        <v>35</v>
      </c>
      <c r="EC186" s="51"/>
      <c r="ED186" s="51"/>
      <c r="EE186" s="16"/>
    </row>
    <row r="187" spans="1:135" ht="18.75">
      <c r="A187" s="1">
        <f t="shared" ca="1" si="109"/>
        <v>2</v>
      </c>
      <c r="B187" s="1" t="str">
        <f t="shared" ca="1" si="110"/>
        <v>Woman</v>
      </c>
      <c r="C187" s="1">
        <f t="shared" ca="1" si="111"/>
        <v>34</v>
      </c>
      <c r="D187" s="1">
        <f t="shared" ca="1" si="112"/>
        <v>2</v>
      </c>
      <c r="E187" s="1" t="str">
        <f t="shared" ca="1" si="113"/>
        <v>Construction</v>
      </c>
      <c r="F187" s="1">
        <f t="shared" ca="1" si="114"/>
        <v>2</v>
      </c>
      <c r="G187" s="1" t="str">
        <f t="shared" ca="1" si="115"/>
        <v>College</v>
      </c>
      <c r="H187" s="1">
        <f t="shared" ca="1" si="116"/>
        <v>2</v>
      </c>
      <c r="I187" s="1">
        <f t="shared" ca="1" si="91"/>
        <v>1</v>
      </c>
      <c r="J187" s="1">
        <f t="shared" ca="1" si="117"/>
        <v>59317</v>
      </c>
      <c r="K187" s="1">
        <f t="shared" ca="1" si="118"/>
        <v>7</v>
      </c>
      <c r="L187" s="1" t="str">
        <f t="shared" ca="1" si="119"/>
        <v>Hyderabad</v>
      </c>
      <c r="M187" s="1">
        <f t="shared" ca="1" si="124"/>
        <v>355902</v>
      </c>
      <c r="N187" s="1">
        <f t="shared" ca="1" si="120"/>
        <v>44418.893948637466</v>
      </c>
      <c r="O187" s="1">
        <f t="shared" ca="1" si="125"/>
        <v>49674.081283710111</v>
      </c>
      <c r="P187" s="1">
        <f t="shared" ca="1" si="121"/>
        <v>42589</v>
      </c>
      <c r="Q187" s="1">
        <f t="shared" ca="1" si="126"/>
        <v>84746.994498263666</v>
      </c>
      <c r="R187" s="1">
        <f t="shared" ca="1" si="127"/>
        <v>52147.733335912737</v>
      </c>
      <c r="S187" s="1">
        <f t="shared" ca="1" si="128"/>
        <v>457723.81461962283</v>
      </c>
      <c r="T187" s="1">
        <f t="shared" ca="1" si="129"/>
        <v>171754.88844690114</v>
      </c>
      <c r="U187" s="1">
        <f t="shared" ca="1" si="130"/>
        <v>285968.92617272167</v>
      </c>
      <c r="W187" s="10">
        <f ca="1">IF(Table1[[#This Row],[Gender]]="Man",1,0)</f>
        <v>0</v>
      </c>
      <c r="X187" s="51">
        <f ca="1">IF(Table1[[#This Row],[Gender]]="Woman",1,0)</f>
        <v>1</v>
      </c>
      <c r="Y187" s="51"/>
      <c r="Z187" s="51"/>
      <c r="AA187" s="51"/>
      <c r="AB187" s="51"/>
      <c r="AC187" s="51"/>
      <c r="AD187" s="51"/>
      <c r="AE187" s="51"/>
      <c r="AF187" s="51"/>
      <c r="AG187" s="51"/>
      <c r="AH187" s="51"/>
      <c r="AI187" s="51"/>
      <c r="AJ187" s="16"/>
      <c r="AN187" s="10">
        <f t="shared" ca="1" si="92"/>
        <v>0</v>
      </c>
      <c r="AO187" s="51">
        <f t="shared" ca="1" si="93"/>
        <v>0</v>
      </c>
      <c r="AP187" s="51">
        <f t="shared" ca="1" si="94"/>
        <v>0</v>
      </c>
      <c r="AQ187" s="51">
        <f t="shared" ca="1" si="95"/>
        <v>0</v>
      </c>
      <c r="AR187" s="51">
        <f t="shared" ca="1" si="96"/>
        <v>1</v>
      </c>
      <c r="AS187" s="51">
        <f t="shared" ca="1" si="97"/>
        <v>0</v>
      </c>
      <c r="AT187" s="51"/>
      <c r="AU187" s="51"/>
      <c r="AV187" s="51"/>
      <c r="AW187" s="51"/>
      <c r="AX187" s="51"/>
      <c r="AY187" s="16"/>
      <c r="AZ187" s="51"/>
      <c r="BA187" s="20">
        <f t="shared" ca="1" si="98"/>
        <v>0</v>
      </c>
      <c r="BB187" s="21">
        <f t="shared" ca="1" si="99"/>
        <v>0</v>
      </c>
      <c r="BC187" s="21">
        <f t="shared" ca="1" si="100"/>
        <v>0</v>
      </c>
      <c r="BD187" s="21">
        <f t="shared" ca="1" si="101"/>
        <v>0</v>
      </c>
      <c r="BE187" s="21">
        <f t="shared" ca="1" si="102"/>
        <v>0</v>
      </c>
      <c r="BF187" s="21">
        <f t="shared" ca="1" si="103"/>
        <v>0</v>
      </c>
      <c r="BG187" s="21">
        <f t="shared" ca="1" si="104"/>
        <v>1</v>
      </c>
      <c r="BH187" s="21">
        <f t="shared" ca="1" si="105"/>
        <v>0</v>
      </c>
      <c r="BI187" s="21">
        <f t="shared" ca="1" si="106"/>
        <v>0</v>
      </c>
      <c r="BJ187" s="21">
        <f t="shared" ca="1" si="107"/>
        <v>0</v>
      </c>
      <c r="BK187" s="21">
        <f t="shared" ca="1" si="108"/>
        <v>0</v>
      </c>
      <c r="BL187" s="51"/>
      <c r="BM187" s="51"/>
      <c r="BN187" s="51"/>
      <c r="BO187" s="51"/>
      <c r="BP187" s="51"/>
      <c r="BQ187" s="51"/>
      <c r="BR187" s="51"/>
      <c r="BS187" s="51"/>
      <c r="BT187" s="51"/>
      <c r="BU187" s="51"/>
      <c r="BV187" s="16"/>
      <c r="BZ187" s="10">
        <f ca="1">Table1[[#This Row],[Cars Value]]/Table1[[#This Row],[Cars Owned]]</f>
        <v>49674.081283710111</v>
      </c>
      <c r="CA187" s="16"/>
      <c r="CB187" s="51"/>
      <c r="CC187" s="10">
        <f ca="1">IF(Table1[[#This Row],[Value of Debts]]&gt;$CD$3,1,0)</f>
        <v>1</v>
      </c>
      <c r="CD187" s="51"/>
      <c r="CE187" s="16"/>
      <c r="CF187" s="51"/>
      <c r="CG187" s="39">
        <f ca="1">Table1[[#This Row],[Mortgage left]]/Table1[[#This Row],[Value of House ]]</f>
        <v>0.12480653086702931</v>
      </c>
      <c r="CH187" s="51">
        <f t="shared" ca="1" si="122"/>
        <v>0</v>
      </c>
      <c r="CI187" s="51"/>
      <c r="CJ187" s="16"/>
      <c r="CL187" s="10">
        <f ca="1">IF(Table1[[#This Row],[Area]]="New Delhi",Table1[[#This Row],[Income]],0)</f>
        <v>0</v>
      </c>
      <c r="CM187" s="51">
        <f ca="1">IF(Table1[[#This Row],[Area]]="Gurgoan",Table1[[#This Row],[Income]],0)</f>
        <v>0</v>
      </c>
      <c r="CN187" s="51">
        <f ca="1">IF(Table1[[#This Row],[Area]]="Noida",Table1[[#This Row],[Income]],0)</f>
        <v>0</v>
      </c>
      <c r="CO187" s="51">
        <f ca="1">IF(Table1[[#This Row],[Area]]="Faridabad",Table1[[#This Row],[Income]],0)</f>
        <v>0</v>
      </c>
      <c r="CP187" s="51">
        <f ca="1">IF(Table1[[#This Row],[Area]]="Pune",Table1[[#This Row],[Income]],0)</f>
        <v>0</v>
      </c>
      <c r="CQ187" s="51">
        <f ca="1">IF(Table1[[#This Row],[Area]]="Mumbai",Table1[[#This Row],[Income]],0)</f>
        <v>0</v>
      </c>
      <c r="CR187" s="51">
        <f ca="1">IF(Table1[[#This Row],[Area]]="Hyderabad",Table1[[#This Row],[Income]],0)</f>
        <v>59317</v>
      </c>
      <c r="CS187" s="51">
        <f ca="1">IF(Table1[[#This Row],[Area]]="Chennai",Table1[[#This Row],[Income]],0)</f>
        <v>0</v>
      </c>
      <c r="CT187" s="51">
        <f ca="1">IF(Table1[[#This Row],[Area]]="Goa",Table1[[#This Row],[Income]],0)</f>
        <v>0</v>
      </c>
      <c r="CU187" s="51">
        <f ca="1">IF(Table1[[#This Row],[Area]]="Kochi",Table1[[#This Row],[Income]],0)</f>
        <v>0</v>
      </c>
      <c r="CV187" s="51">
        <f ca="1">IF(Table1[[#This Row],[Area]]="Kolkata",Table1[[#This Row],[Income]],0)</f>
        <v>0</v>
      </c>
      <c r="CW187" s="51"/>
      <c r="CX187" s="51"/>
      <c r="CY187" s="51"/>
      <c r="CZ187" s="51"/>
      <c r="DA187" s="51"/>
      <c r="DB187" s="51"/>
      <c r="DC187" s="51"/>
      <c r="DD187" s="51"/>
      <c r="DE187" s="51"/>
      <c r="DF187" s="51"/>
      <c r="DG187" s="16"/>
      <c r="DI187" s="10">
        <f ca="1">IF(Table1[[#This Row],[Field of Work]]="Teaching",Table1[[#This Row],[Income]],0)</f>
        <v>0</v>
      </c>
      <c r="DJ187" s="51">
        <f ca="1">IF(Table1[[#This Row],[Field of Work]]="Health",Table1[[#This Row],[Income]],0)</f>
        <v>0</v>
      </c>
      <c r="DK187" s="51">
        <f ca="1">IF(Table1[[#This Row],[Field of Work]]="Agriculture",Table1[[#This Row],[Income]],0)</f>
        <v>0</v>
      </c>
      <c r="DL187" s="51">
        <f ca="1">IF(Table1[[#This Row],[Field of Work]]="Information Technology",Table1[[#This Row],[Income]],0)</f>
        <v>0</v>
      </c>
      <c r="DM187" s="51">
        <f ca="1">IF(Table1[[#This Row],[Field of Work]]="Construction",Table1[[#This Row],[Income]],0)</f>
        <v>59317</v>
      </c>
      <c r="DN187" s="51">
        <f ca="1">IF(Table1[[#This Row],[Field of Work]]="General Work",Table1[[#This Row],[Income]],0)</f>
        <v>0</v>
      </c>
      <c r="DO187" s="51"/>
      <c r="DP187" s="51"/>
      <c r="DQ187" s="51"/>
      <c r="DR187" s="51"/>
      <c r="DS187" s="51"/>
      <c r="DT187" s="16"/>
      <c r="DW187" s="10">
        <f ca="1">IF(Table1[[#This Row],[Value of Debts]]&gt;Table1[[#This Row],[Income]],1,0)</f>
        <v>1</v>
      </c>
      <c r="DX187" s="51"/>
      <c r="DY187" s="16"/>
      <c r="EB187" s="48">
        <f t="shared" ca="1" si="123"/>
        <v>34</v>
      </c>
      <c r="EC187" s="51"/>
      <c r="ED187" s="51"/>
      <c r="EE187" s="16"/>
    </row>
    <row r="188" spans="1:135" ht="18.75">
      <c r="A188" s="1">
        <f t="shared" ca="1" si="109"/>
        <v>1</v>
      </c>
      <c r="B188" s="1" t="str">
        <f t="shared" ca="1" si="110"/>
        <v>Man</v>
      </c>
      <c r="C188" s="1">
        <f t="shared" ca="1" si="111"/>
        <v>30</v>
      </c>
      <c r="D188" s="1">
        <f t="shared" ca="1" si="112"/>
        <v>1</v>
      </c>
      <c r="E188" s="1" t="str">
        <f t="shared" ca="1" si="113"/>
        <v>Health</v>
      </c>
      <c r="F188" s="1">
        <f t="shared" ca="1" si="114"/>
        <v>4</v>
      </c>
      <c r="G188" s="1" t="str">
        <f t="shared" ca="1" si="115"/>
        <v>Technical</v>
      </c>
      <c r="H188" s="1">
        <f t="shared" ca="1" si="116"/>
        <v>3</v>
      </c>
      <c r="I188" s="1">
        <f t="shared" ca="1" si="91"/>
        <v>3</v>
      </c>
      <c r="J188" s="1">
        <f t="shared" ca="1" si="117"/>
        <v>37830</v>
      </c>
      <c r="K188" s="1">
        <f t="shared" ca="1" si="118"/>
        <v>11</v>
      </c>
      <c r="L188" s="1" t="str">
        <f t="shared" ca="1" si="119"/>
        <v>Kolkata</v>
      </c>
      <c r="M188" s="1">
        <f t="shared" ca="1" si="124"/>
        <v>113490</v>
      </c>
      <c r="N188" s="1">
        <f t="shared" ca="1" si="120"/>
        <v>90232.331073757785</v>
      </c>
      <c r="O188" s="1">
        <f t="shared" ca="1" si="125"/>
        <v>94227.740485623377</v>
      </c>
      <c r="P188" s="1">
        <f t="shared" ca="1" si="121"/>
        <v>1423</v>
      </c>
      <c r="Q188" s="1">
        <f t="shared" ca="1" si="126"/>
        <v>8875.3859617752096</v>
      </c>
      <c r="R188" s="1">
        <f t="shared" ca="1" si="127"/>
        <v>11619.832360921191</v>
      </c>
      <c r="S188" s="1">
        <f t="shared" ca="1" si="128"/>
        <v>219337.57284654456</v>
      </c>
      <c r="T188" s="1">
        <f t="shared" ca="1" si="129"/>
        <v>100530.71703553299</v>
      </c>
      <c r="U188" s="1">
        <f t="shared" ca="1" si="130"/>
        <v>118806.85581101157</v>
      </c>
      <c r="W188" s="10">
        <f ca="1">IF(Table1[[#This Row],[Gender]]="Man",1,0)</f>
        <v>1</v>
      </c>
      <c r="X188" s="51">
        <f ca="1">IF(Table1[[#This Row],[Gender]]="Woman",1,0)</f>
        <v>0</v>
      </c>
      <c r="Y188" s="51"/>
      <c r="Z188" s="51"/>
      <c r="AA188" s="51"/>
      <c r="AB188" s="51"/>
      <c r="AC188" s="51"/>
      <c r="AD188" s="51"/>
      <c r="AE188" s="51"/>
      <c r="AF188" s="51"/>
      <c r="AG188" s="51"/>
      <c r="AH188" s="51"/>
      <c r="AI188" s="51"/>
      <c r="AJ188" s="16"/>
      <c r="AN188" s="10">
        <f t="shared" ca="1" si="92"/>
        <v>0</v>
      </c>
      <c r="AO188" s="51">
        <f t="shared" ca="1" si="93"/>
        <v>1</v>
      </c>
      <c r="AP188" s="51">
        <f t="shared" ca="1" si="94"/>
        <v>0</v>
      </c>
      <c r="AQ188" s="51">
        <f t="shared" ca="1" si="95"/>
        <v>0</v>
      </c>
      <c r="AR188" s="51">
        <f t="shared" ca="1" si="96"/>
        <v>0</v>
      </c>
      <c r="AS188" s="51">
        <f t="shared" ca="1" si="97"/>
        <v>0</v>
      </c>
      <c r="AT188" s="51"/>
      <c r="AU188" s="51"/>
      <c r="AV188" s="51"/>
      <c r="AW188" s="51"/>
      <c r="AX188" s="51"/>
      <c r="AY188" s="16"/>
      <c r="AZ188" s="51"/>
      <c r="BA188" s="20">
        <f t="shared" ca="1" si="98"/>
        <v>0</v>
      </c>
      <c r="BB188" s="21">
        <f t="shared" ca="1" si="99"/>
        <v>0</v>
      </c>
      <c r="BC188" s="21">
        <f t="shared" ca="1" si="100"/>
        <v>0</v>
      </c>
      <c r="BD188" s="21">
        <f t="shared" ca="1" si="101"/>
        <v>0</v>
      </c>
      <c r="BE188" s="21">
        <f t="shared" ca="1" si="102"/>
        <v>0</v>
      </c>
      <c r="BF188" s="21">
        <f t="shared" ca="1" si="103"/>
        <v>0</v>
      </c>
      <c r="BG188" s="21">
        <f t="shared" ca="1" si="104"/>
        <v>0</v>
      </c>
      <c r="BH188" s="21">
        <f t="shared" ca="1" si="105"/>
        <v>0</v>
      </c>
      <c r="BI188" s="21">
        <f t="shared" ca="1" si="106"/>
        <v>0</v>
      </c>
      <c r="BJ188" s="21">
        <f t="shared" ca="1" si="107"/>
        <v>0</v>
      </c>
      <c r="BK188" s="21">
        <f t="shared" ca="1" si="108"/>
        <v>1</v>
      </c>
      <c r="BL188" s="51"/>
      <c r="BM188" s="51"/>
      <c r="BN188" s="51"/>
      <c r="BO188" s="51"/>
      <c r="BP188" s="51"/>
      <c r="BQ188" s="51"/>
      <c r="BR188" s="51"/>
      <c r="BS188" s="51"/>
      <c r="BT188" s="51"/>
      <c r="BU188" s="51"/>
      <c r="BV188" s="16"/>
      <c r="BZ188" s="10">
        <f ca="1">Table1[[#This Row],[Cars Value]]/Table1[[#This Row],[Cars Owned]]</f>
        <v>31409.246828541127</v>
      </c>
      <c r="CA188" s="16"/>
      <c r="CB188" s="51"/>
      <c r="CC188" s="10">
        <f ca="1">IF(Table1[[#This Row],[Value of Debts]]&gt;$CD$3,1,0)</f>
        <v>1</v>
      </c>
      <c r="CD188" s="51"/>
      <c r="CE188" s="16"/>
      <c r="CF188" s="51"/>
      <c r="CG188" s="39">
        <f ca="1">Table1[[#This Row],[Mortgage left]]/Table1[[#This Row],[Value of House ]]</f>
        <v>0.795068561756611</v>
      </c>
      <c r="CH188" s="51">
        <f t="shared" ca="1" si="122"/>
        <v>1</v>
      </c>
      <c r="CI188" s="51"/>
      <c r="CJ188" s="16"/>
      <c r="CL188" s="10">
        <f ca="1">IF(Table1[[#This Row],[Area]]="New Delhi",Table1[[#This Row],[Income]],0)</f>
        <v>0</v>
      </c>
      <c r="CM188" s="51">
        <f ca="1">IF(Table1[[#This Row],[Area]]="Gurgoan",Table1[[#This Row],[Income]],0)</f>
        <v>0</v>
      </c>
      <c r="CN188" s="51">
        <f ca="1">IF(Table1[[#This Row],[Area]]="Noida",Table1[[#This Row],[Income]],0)</f>
        <v>0</v>
      </c>
      <c r="CO188" s="51">
        <f ca="1">IF(Table1[[#This Row],[Area]]="Faridabad",Table1[[#This Row],[Income]],0)</f>
        <v>0</v>
      </c>
      <c r="CP188" s="51">
        <f ca="1">IF(Table1[[#This Row],[Area]]="Pune",Table1[[#This Row],[Income]],0)</f>
        <v>0</v>
      </c>
      <c r="CQ188" s="51">
        <f ca="1">IF(Table1[[#This Row],[Area]]="Mumbai",Table1[[#This Row],[Income]],0)</f>
        <v>0</v>
      </c>
      <c r="CR188" s="51">
        <f ca="1">IF(Table1[[#This Row],[Area]]="Hyderabad",Table1[[#This Row],[Income]],0)</f>
        <v>0</v>
      </c>
      <c r="CS188" s="51">
        <f ca="1">IF(Table1[[#This Row],[Area]]="Chennai",Table1[[#This Row],[Income]],0)</f>
        <v>0</v>
      </c>
      <c r="CT188" s="51">
        <f ca="1">IF(Table1[[#This Row],[Area]]="Goa",Table1[[#This Row],[Income]],0)</f>
        <v>0</v>
      </c>
      <c r="CU188" s="51">
        <f ca="1">IF(Table1[[#This Row],[Area]]="Kochi",Table1[[#This Row],[Income]],0)</f>
        <v>0</v>
      </c>
      <c r="CV188" s="51">
        <f ca="1">IF(Table1[[#This Row],[Area]]="Kolkata",Table1[[#This Row],[Income]],0)</f>
        <v>37830</v>
      </c>
      <c r="CW188" s="51"/>
      <c r="CX188" s="51"/>
      <c r="CY188" s="51"/>
      <c r="CZ188" s="51"/>
      <c r="DA188" s="51"/>
      <c r="DB188" s="51"/>
      <c r="DC188" s="51"/>
      <c r="DD188" s="51"/>
      <c r="DE188" s="51"/>
      <c r="DF188" s="51"/>
      <c r="DG188" s="16"/>
      <c r="DI188" s="10">
        <f ca="1">IF(Table1[[#This Row],[Field of Work]]="Teaching",Table1[[#This Row],[Income]],0)</f>
        <v>0</v>
      </c>
      <c r="DJ188" s="51">
        <f ca="1">IF(Table1[[#This Row],[Field of Work]]="Health",Table1[[#This Row],[Income]],0)</f>
        <v>37830</v>
      </c>
      <c r="DK188" s="51">
        <f ca="1">IF(Table1[[#This Row],[Field of Work]]="Agriculture",Table1[[#This Row],[Income]],0)</f>
        <v>0</v>
      </c>
      <c r="DL188" s="51">
        <f ca="1">IF(Table1[[#This Row],[Field of Work]]="Information Technology",Table1[[#This Row],[Income]],0)</f>
        <v>0</v>
      </c>
      <c r="DM188" s="51">
        <f ca="1">IF(Table1[[#This Row],[Field of Work]]="Construction",Table1[[#This Row],[Income]],0)</f>
        <v>0</v>
      </c>
      <c r="DN188" s="51">
        <f ca="1">IF(Table1[[#This Row],[Field of Work]]="General Work",Table1[[#This Row],[Income]],0)</f>
        <v>0</v>
      </c>
      <c r="DO188" s="51"/>
      <c r="DP188" s="51"/>
      <c r="DQ188" s="51"/>
      <c r="DR188" s="51"/>
      <c r="DS188" s="51"/>
      <c r="DT188" s="16"/>
      <c r="DW188" s="10">
        <f ca="1">IF(Table1[[#This Row],[Value of Debts]]&gt;Table1[[#This Row],[Income]],1,0)</f>
        <v>1</v>
      </c>
      <c r="DX188" s="51"/>
      <c r="DY188" s="16"/>
      <c r="EB188" s="48">
        <f t="shared" ca="1" si="123"/>
        <v>30</v>
      </c>
      <c r="EC188" s="51"/>
      <c r="ED188" s="51"/>
      <c r="EE188" s="16"/>
    </row>
    <row r="189" spans="1:135" ht="18.75">
      <c r="A189" s="1">
        <f t="shared" ca="1" si="109"/>
        <v>1</v>
      </c>
      <c r="B189" s="1" t="str">
        <f t="shared" ca="1" si="110"/>
        <v>Man</v>
      </c>
      <c r="C189" s="1">
        <f t="shared" ca="1" si="111"/>
        <v>43</v>
      </c>
      <c r="D189" s="1">
        <f t="shared" ca="1" si="112"/>
        <v>1</v>
      </c>
      <c r="E189" s="1" t="str">
        <f t="shared" ca="1" si="113"/>
        <v>Health</v>
      </c>
      <c r="F189" s="1">
        <f t="shared" ca="1" si="114"/>
        <v>5</v>
      </c>
      <c r="G189" s="1" t="str">
        <f t="shared" ca="1" si="115"/>
        <v>Other</v>
      </c>
      <c r="H189" s="1">
        <f t="shared" ca="1" si="116"/>
        <v>4</v>
      </c>
      <c r="I189" s="1">
        <f t="shared" ca="1" si="91"/>
        <v>3</v>
      </c>
      <c r="J189" s="1">
        <f t="shared" ca="1" si="117"/>
        <v>58050</v>
      </c>
      <c r="K189" s="1">
        <f t="shared" ca="1" si="118"/>
        <v>4</v>
      </c>
      <c r="L189" s="1" t="str">
        <f t="shared" ca="1" si="119"/>
        <v>Noida</v>
      </c>
      <c r="M189" s="1">
        <f t="shared" ca="1" si="124"/>
        <v>232200</v>
      </c>
      <c r="N189" s="1">
        <f t="shared" ca="1" si="120"/>
        <v>168876.02980246354</v>
      </c>
      <c r="O189" s="1">
        <f t="shared" ca="1" si="125"/>
        <v>159242.98168472989</v>
      </c>
      <c r="P189" s="1">
        <f t="shared" ca="1" si="121"/>
        <v>106581</v>
      </c>
      <c r="Q189" s="1">
        <f t="shared" ca="1" si="126"/>
        <v>32041.286427807288</v>
      </c>
      <c r="R189" s="1">
        <f t="shared" ca="1" si="127"/>
        <v>75507.42586661331</v>
      </c>
      <c r="S189" s="1">
        <f t="shared" ca="1" si="128"/>
        <v>466950.4075513432</v>
      </c>
      <c r="T189" s="1">
        <f t="shared" ca="1" si="129"/>
        <v>307498.31623027084</v>
      </c>
      <c r="U189" s="1">
        <f t="shared" ca="1" si="130"/>
        <v>159452.09132107237</v>
      </c>
      <c r="W189" s="10">
        <f ca="1">IF(Table1[[#This Row],[Gender]]="Man",1,0)</f>
        <v>1</v>
      </c>
      <c r="X189" s="51">
        <f ca="1">IF(Table1[[#This Row],[Gender]]="Woman",1,0)</f>
        <v>0</v>
      </c>
      <c r="Y189" s="51"/>
      <c r="Z189" s="51"/>
      <c r="AA189" s="51"/>
      <c r="AB189" s="51"/>
      <c r="AC189" s="51"/>
      <c r="AD189" s="51"/>
      <c r="AE189" s="51"/>
      <c r="AF189" s="51"/>
      <c r="AG189" s="51"/>
      <c r="AH189" s="51"/>
      <c r="AI189" s="51"/>
      <c r="AJ189" s="16"/>
      <c r="AN189" s="10">
        <f t="shared" ca="1" si="92"/>
        <v>0</v>
      </c>
      <c r="AO189" s="51">
        <f t="shared" ca="1" si="93"/>
        <v>1</v>
      </c>
      <c r="AP189" s="51">
        <f t="shared" ca="1" si="94"/>
        <v>0</v>
      </c>
      <c r="AQ189" s="51">
        <f t="shared" ca="1" si="95"/>
        <v>0</v>
      </c>
      <c r="AR189" s="51">
        <f t="shared" ca="1" si="96"/>
        <v>0</v>
      </c>
      <c r="AS189" s="51">
        <f t="shared" ca="1" si="97"/>
        <v>0</v>
      </c>
      <c r="AT189" s="51"/>
      <c r="AU189" s="51"/>
      <c r="AV189" s="51"/>
      <c r="AW189" s="51"/>
      <c r="AX189" s="51"/>
      <c r="AY189" s="16"/>
      <c r="AZ189" s="51"/>
      <c r="BA189" s="20">
        <f t="shared" ca="1" si="98"/>
        <v>0</v>
      </c>
      <c r="BB189" s="21">
        <f t="shared" ca="1" si="99"/>
        <v>0</v>
      </c>
      <c r="BC189" s="21">
        <f t="shared" ca="1" si="100"/>
        <v>1</v>
      </c>
      <c r="BD189" s="21">
        <f t="shared" ca="1" si="101"/>
        <v>0</v>
      </c>
      <c r="BE189" s="21">
        <f t="shared" ca="1" si="102"/>
        <v>0</v>
      </c>
      <c r="BF189" s="21">
        <f t="shared" ca="1" si="103"/>
        <v>0</v>
      </c>
      <c r="BG189" s="21">
        <f t="shared" ca="1" si="104"/>
        <v>0</v>
      </c>
      <c r="BH189" s="21">
        <f t="shared" ca="1" si="105"/>
        <v>0</v>
      </c>
      <c r="BI189" s="21">
        <f t="shared" ca="1" si="106"/>
        <v>0</v>
      </c>
      <c r="BJ189" s="21">
        <f t="shared" ca="1" si="107"/>
        <v>0</v>
      </c>
      <c r="BK189" s="21">
        <f t="shared" ca="1" si="108"/>
        <v>0</v>
      </c>
      <c r="BL189" s="51"/>
      <c r="BM189" s="51"/>
      <c r="BN189" s="51"/>
      <c r="BO189" s="51"/>
      <c r="BP189" s="51"/>
      <c r="BQ189" s="51"/>
      <c r="BR189" s="51"/>
      <c r="BS189" s="51"/>
      <c r="BT189" s="51"/>
      <c r="BU189" s="51"/>
      <c r="BV189" s="16"/>
      <c r="BZ189" s="10">
        <f ca="1">Table1[[#This Row],[Cars Value]]/Table1[[#This Row],[Cars Owned]]</f>
        <v>53080.993894909967</v>
      </c>
      <c r="CA189" s="16"/>
      <c r="CB189" s="51"/>
      <c r="CC189" s="10">
        <f ca="1">IF(Table1[[#This Row],[Value of Debts]]&gt;$CD$3,1,0)</f>
        <v>1</v>
      </c>
      <c r="CD189" s="51"/>
      <c r="CE189" s="16"/>
      <c r="CF189" s="51"/>
      <c r="CG189" s="39">
        <f ca="1">Table1[[#This Row],[Mortgage left]]/Table1[[#This Row],[Value of House ]]</f>
        <v>0.72728695005367594</v>
      </c>
      <c r="CH189" s="51">
        <f t="shared" ca="1" si="122"/>
        <v>1</v>
      </c>
      <c r="CI189" s="51"/>
      <c r="CJ189" s="16"/>
      <c r="CL189" s="10">
        <f ca="1">IF(Table1[[#This Row],[Area]]="New Delhi",Table1[[#This Row],[Income]],0)</f>
        <v>0</v>
      </c>
      <c r="CM189" s="51">
        <f ca="1">IF(Table1[[#This Row],[Area]]="Gurgoan",Table1[[#This Row],[Income]],0)</f>
        <v>0</v>
      </c>
      <c r="CN189" s="51">
        <f ca="1">IF(Table1[[#This Row],[Area]]="Noida",Table1[[#This Row],[Income]],0)</f>
        <v>58050</v>
      </c>
      <c r="CO189" s="51">
        <f ca="1">IF(Table1[[#This Row],[Area]]="Faridabad",Table1[[#This Row],[Income]],0)</f>
        <v>0</v>
      </c>
      <c r="CP189" s="51">
        <f ca="1">IF(Table1[[#This Row],[Area]]="Pune",Table1[[#This Row],[Income]],0)</f>
        <v>0</v>
      </c>
      <c r="CQ189" s="51">
        <f ca="1">IF(Table1[[#This Row],[Area]]="Mumbai",Table1[[#This Row],[Income]],0)</f>
        <v>0</v>
      </c>
      <c r="CR189" s="51">
        <f ca="1">IF(Table1[[#This Row],[Area]]="Hyderabad",Table1[[#This Row],[Income]],0)</f>
        <v>0</v>
      </c>
      <c r="CS189" s="51">
        <f ca="1">IF(Table1[[#This Row],[Area]]="Chennai",Table1[[#This Row],[Income]],0)</f>
        <v>0</v>
      </c>
      <c r="CT189" s="51">
        <f ca="1">IF(Table1[[#This Row],[Area]]="Goa",Table1[[#This Row],[Income]],0)</f>
        <v>0</v>
      </c>
      <c r="CU189" s="51">
        <f ca="1">IF(Table1[[#This Row],[Area]]="Kochi",Table1[[#This Row],[Income]],0)</f>
        <v>0</v>
      </c>
      <c r="CV189" s="51">
        <f ca="1">IF(Table1[[#This Row],[Area]]="Kolkata",Table1[[#This Row],[Income]],0)</f>
        <v>0</v>
      </c>
      <c r="CW189" s="51"/>
      <c r="CX189" s="51"/>
      <c r="CY189" s="51"/>
      <c r="CZ189" s="51"/>
      <c r="DA189" s="51"/>
      <c r="DB189" s="51"/>
      <c r="DC189" s="51"/>
      <c r="DD189" s="51"/>
      <c r="DE189" s="51"/>
      <c r="DF189" s="51"/>
      <c r="DG189" s="16"/>
      <c r="DI189" s="10">
        <f ca="1">IF(Table1[[#This Row],[Field of Work]]="Teaching",Table1[[#This Row],[Income]],0)</f>
        <v>0</v>
      </c>
      <c r="DJ189" s="51">
        <f ca="1">IF(Table1[[#This Row],[Field of Work]]="Health",Table1[[#This Row],[Income]],0)</f>
        <v>58050</v>
      </c>
      <c r="DK189" s="51">
        <f ca="1">IF(Table1[[#This Row],[Field of Work]]="Agriculture",Table1[[#This Row],[Income]],0)</f>
        <v>0</v>
      </c>
      <c r="DL189" s="51">
        <f ca="1">IF(Table1[[#This Row],[Field of Work]]="Information Technology",Table1[[#This Row],[Income]],0)</f>
        <v>0</v>
      </c>
      <c r="DM189" s="51">
        <f ca="1">IF(Table1[[#This Row],[Field of Work]]="Construction",Table1[[#This Row],[Income]],0)</f>
        <v>0</v>
      </c>
      <c r="DN189" s="51">
        <f ca="1">IF(Table1[[#This Row],[Field of Work]]="General Work",Table1[[#This Row],[Income]],0)</f>
        <v>0</v>
      </c>
      <c r="DO189" s="51"/>
      <c r="DP189" s="51"/>
      <c r="DQ189" s="51"/>
      <c r="DR189" s="51"/>
      <c r="DS189" s="51"/>
      <c r="DT189" s="16"/>
      <c r="DW189" s="10">
        <f ca="1">IF(Table1[[#This Row],[Value of Debts]]&gt;Table1[[#This Row],[Income]],1,0)</f>
        <v>1</v>
      </c>
      <c r="DX189" s="51"/>
      <c r="DY189" s="16"/>
      <c r="EB189" s="48">
        <f t="shared" ca="1" si="123"/>
        <v>43</v>
      </c>
      <c r="EC189" s="51"/>
      <c r="ED189" s="51"/>
      <c r="EE189" s="16"/>
    </row>
    <row r="190" spans="1:135" ht="18.75">
      <c r="A190" s="1">
        <f t="shared" ca="1" si="109"/>
        <v>2</v>
      </c>
      <c r="B190" s="1" t="str">
        <f t="shared" ca="1" si="110"/>
        <v>Woman</v>
      </c>
      <c r="C190" s="1">
        <f t="shared" ca="1" si="111"/>
        <v>35</v>
      </c>
      <c r="D190" s="1">
        <f t="shared" ca="1" si="112"/>
        <v>4</v>
      </c>
      <c r="E190" s="1" t="str">
        <f t="shared" ca="1" si="113"/>
        <v>Information Technology</v>
      </c>
      <c r="F190" s="1">
        <f t="shared" ca="1" si="114"/>
        <v>3</v>
      </c>
      <c r="G190" s="1" t="str">
        <f t="shared" ca="1" si="115"/>
        <v>University</v>
      </c>
      <c r="H190" s="1">
        <f t="shared" ca="1" si="116"/>
        <v>2</v>
      </c>
      <c r="I190" s="1">
        <f t="shared" ca="1" si="91"/>
        <v>2</v>
      </c>
      <c r="J190" s="1">
        <f t="shared" ca="1" si="117"/>
        <v>39234</v>
      </c>
      <c r="K190" s="1">
        <f t="shared" ca="1" si="118"/>
        <v>3</v>
      </c>
      <c r="L190" s="1" t="str">
        <f t="shared" ca="1" si="119"/>
        <v>Faridabad</v>
      </c>
      <c r="M190" s="1">
        <f t="shared" ca="1" si="124"/>
        <v>117702</v>
      </c>
      <c r="N190" s="1">
        <f t="shared" ca="1" si="120"/>
        <v>67593.394827516357</v>
      </c>
      <c r="O190" s="1">
        <f t="shared" ca="1" si="125"/>
        <v>44279.842208761358</v>
      </c>
      <c r="P190" s="1">
        <f t="shared" ca="1" si="121"/>
        <v>38320</v>
      </c>
      <c r="Q190" s="1">
        <f t="shared" ca="1" si="126"/>
        <v>22055.568677252984</v>
      </c>
      <c r="R190" s="1">
        <f t="shared" ca="1" si="127"/>
        <v>8799.3474463293696</v>
      </c>
      <c r="S190" s="1">
        <f t="shared" ca="1" si="128"/>
        <v>170781.18965509074</v>
      </c>
      <c r="T190" s="1">
        <f t="shared" ca="1" si="129"/>
        <v>127968.96350476934</v>
      </c>
      <c r="U190" s="1">
        <f t="shared" ca="1" si="130"/>
        <v>42812.226150321396</v>
      </c>
      <c r="W190" s="10">
        <f ca="1">IF(Table1[[#This Row],[Gender]]="Man",1,0)</f>
        <v>0</v>
      </c>
      <c r="X190" s="51">
        <f ca="1">IF(Table1[[#This Row],[Gender]]="Woman",1,0)</f>
        <v>1</v>
      </c>
      <c r="Y190" s="51"/>
      <c r="Z190" s="51"/>
      <c r="AA190" s="51"/>
      <c r="AB190" s="51"/>
      <c r="AC190" s="51"/>
      <c r="AD190" s="51"/>
      <c r="AE190" s="51"/>
      <c r="AF190" s="51"/>
      <c r="AG190" s="51"/>
      <c r="AH190" s="51"/>
      <c r="AI190" s="51"/>
      <c r="AJ190" s="16"/>
      <c r="AN190" s="10">
        <f t="shared" ca="1" si="92"/>
        <v>0</v>
      </c>
      <c r="AO190" s="51">
        <f t="shared" ca="1" si="93"/>
        <v>0</v>
      </c>
      <c r="AP190" s="51">
        <f t="shared" ca="1" si="94"/>
        <v>0</v>
      </c>
      <c r="AQ190" s="51">
        <f t="shared" ca="1" si="95"/>
        <v>1</v>
      </c>
      <c r="AR190" s="51">
        <f t="shared" ca="1" si="96"/>
        <v>0</v>
      </c>
      <c r="AS190" s="51">
        <f t="shared" ca="1" si="97"/>
        <v>0</v>
      </c>
      <c r="AT190" s="51"/>
      <c r="AU190" s="51"/>
      <c r="AV190" s="51"/>
      <c r="AW190" s="51"/>
      <c r="AX190" s="51"/>
      <c r="AY190" s="16"/>
      <c r="AZ190" s="51"/>
      <c r="BA190" s="20">
        <f t="shared" ca="1" si="98"/>
        <v>0</v>
      </c>
      <c r="BB190" s="21">
        <f t="shared" ca="1" si="99"/>
        <v>0</v>
      </c>
      <c r="BC190" s="21">
        <f t="shared" ca="1" si="100"/>
        <v>0</v>
      </c>
      <c r="BD190" s="21">
        <f t="shared" ca="1" si="101"/>
        <v>1</v>
      </c>
      <c r="BE190" s="21">
        <f t="shared" ca="1" si="102"/>
        <v>0</v>
      </c>
      <c r="BF190" s="21">
        <f t="shared" ca="1" si="103"/>
        <v>0</v>
      </c>
      <c r="BG190" s="21">
        <f t="shared" ca="1" si="104"/>
        <v>0</v>
      </c>
      <c r="BH190" s="21">
        <f t="shared" ca="1" si="105"/>
        <v>0</v>
      </c>
      <c r="BI190" s="21">
        <f t="shared" ca="1" si="106"/>
        <v>0</v>
      </c>
      <c r="BJ190" s="21">
        <f t="shared" ca="1" si="107"/>
        <v>0</v>
      </c>
      <c r="BK190" s="21">
        <f t="shared" ca="1" si="108"/>
        <v>0</v>
      </c>
      <c r="BL190" s="51"/>
      <c r="BM190" s="51"/>
      <c r="BN190" s="51"/>
      <c r="BO190" s="51"/>
      <c r="BP190" s="51"/>
      <c r="BQ190" s="51"/>
      <c r="BR190" s="51"/>
      <c r="BS190" s="51"/>
      <c r="BT190" s="51"/>
      <c r="BU190" s="51"/>
      <c r="BV190" s="16"/>
      <c r="BZ190" s="10">
        <f ca="1">Table1[[#This Row],[Cars Value]]/Table1[[#This Row],[Cars Owned]]</f>
        <v>22139.921104380679</v>
      </c>
      <c r="CA190" s="16"/>
      <c r="CB190" s="51"/>
      <c r="CC190" s="10">
        <f ca="1">IF(Table1[[#This Row],[Value of Debts]]&gt;$CD$3,1,0)</f>
        <v>1</v>
      </c>
      <c r="CD190" s="51"/>
      <c r="CE190" s="16"/>
      <c r="CF190" s="51"/>
      <c r="CG190" s="39">
        <f ca="1">Table1[[#This Row],[Mortgage left]]/Table1[[#This Row],[Value of House ]]</f>
        <v>0.57427566929632767</v>
      </c>
      <c r="CH190" s="51">
        <f t="shared" ca="1" si="122"/>
        <v>1</v>
      </c>
      <c r="CI190" s="51"/>
      <c r="CJ190" s="16"/>
      <c r="CL190" s="10">
        <f ca="1">IF(Table1[[#This Row],[Area]]="New Delhi",Table1[[#This Row],[Income]],0)</f>
        <v>0</v>
      </c>
      <c r="CM190" s="51">
        <f ca="1">IF(Table1[[#This Row],[Area]]="Gurgoan",Table1[[#This Row],[Income]],0)</f>
        <v>0</v>
      </c>
      <c r="CN190" s="51">
        <f ca="1">IF(Table1[[#This Row],[Area]]="Noida",Table1[[#This Row],[Income]],0)</f>
        <v>0</v>
      </c>
      <c r="CO190" s="51">
        <f ca="1">IF(Table1[[#This Row],[Area]]="Faridabad",Table1[[#This Row],[Income]],0)</f>
        <v>39234</v>
      </c>
      <c r="CP190" s="51">
        <f ca="1">IF(Table1[[#This Row],[Area]]="Pune",Table1[[#This Row],[Income]],0)</f>
        <v>0</v>
      </c>
      <c r="CQ190" s="51">
        <f ca="1">IF(Table1[[#This Row],[Area]]="Mumbai",Table1[[#This Row],[Income]],0)</f>
        <v>0</v>
      </c>
      <c r="CR190" s="51">
        <f ca="1">IF(Table1[[#This Row],[Area]]="Hyderabad",Table1[[#This Row],[Income]],0)</f>
        <v>0</v>
      </c>
      <c r="CS190" s="51">
        <f ca="1">IF(Table1[[#This Row],[Area]]="Chennai",Table1[[#This Row],[Income]],0)</f>
        <v>0</v>
      </c>
      <c r="CT190" s="51">
        <f ca="1">IF(Table1[[#This Row],[Area]]="Goa",Table1[[#This Row],[Income]],0)</f>
        <v>0</v>
      </c>
      <c r="CU190" s="51">
        <f ca="1">IF(Table1[[#This Row],[Area]]="Kochi",Table1[[#This Row],[Income]],0)</f>
        <v>0</v>
      </c>
      <c r="CV190" s="51">
        <f ca="1">IF(Table1[[#This Row],[Area]]="Kolkata",Table1[[#This Row],[Income]],0)</f>
        <v>0</v>
      </c>
      <c r="CW190" s="51"/>
      <c r="CX190" s="51"/>
      <c r="CY190" s="51"/>
      <c r="CZ190" s="51"/>
      <c r="DA190" s="51"/>
      <c r="DB190" s="51"/>
      <c r="DC190" s="51"/>
      <c r="DD190" s="51"/>
      <c r="DE190" s="51"/>
      <c r="DF190" s="51"/>
      <c r="DG190" s="16"/>
      <c r="DI190" s="10">
        <f ca="1">IF(Table1[[#This Row],[Field of Work]]="Teaching",Table1[[#This Row],[Income]],0)</f>
        <v>0</v>
      </c>
      <c r="DJ190" s="51">
        <f ca="1">IF(Table1[[#This Row],[Field of Work]]="Health",Table1[[#This Row],[Income]],0)</f>
        <v>0</v>
      </c>
      <c r="DK190" s="51">
        <f ca="1">IF(Table1[[#This Row],[Field of Work]]="Agriculture",Table1[[#This Row],[Income]],0)</f>
        <v>0</v>
      </c>
      <c r="DL190" s="51">
        <f ca="1">IF(Table1[[#This Row],[Field of Work]]="Information Technology",Table1[[#This Row],[Income]],0)</f>
        <v>39234</v>
      </c>
      <c r="DM190" s="51">
        <f ca="1">IF(Table1[[#This Row],[Field of Work]]="Construction",Table1[[#This Row],[Income]],0)</f>
        <v>0</v>
      </c>
      <c r="DN190" s="51">
        <f ca="1">IF(Table1[[#This Row],[Field of Work]]="General Work",Table1[[#This Row],[Income]],0)</f>
        <v>0</v>
      </c>
      <c r="DO190" s="51"/>
      <c r="DP190" s="51"/>
      <c r="DQ190" s="51"/>
      <c r="DR190" s="51"/>
      <c r="DS190" s="51"/>
      <c r="DT190" s="16"/>
      <c r="DW190" s="10">
        <f ca="1">IF(Table1[[#This Row],[Value of Debts]]&gt;Table1[[#This Row],[Income]],1,0)</f>
        <v>1</v>
      </c>
      <c r="DX190" s="51"/>
      <c r="DY190" s="16"/>
      <c r="EB190" s="48">
        <f t="shared" ca="1" si="123"/>
        <v>0</v>
      </c>
      <c r="EC190" s="51"/>
      <c r="ED190" s="51"/>
      <c r="EE190" s="16"/>
    </row>
    <row r="191" spans="1:135" ht="18.75">
      <c r="A191" s="1">
        <f t="shared" ca="1" si="109"/>
        <v>1</v>
      </c>
      <c r="B191" s="1" t="str">
        <f t="shared" ca="1" si="110"/>
        <v>Man</v>
      </c>
      <c r="C191" s="1">
        <f t="shared" ca="1" si="111"/>
        <v>43</v>
      </c>
      <c r="D191" s="1">
        <f t="shared" ca="1" si="112"/>
        <v>4</v>
      </c>
      <c r="E191" s="1" t="str">
        <f t="shared" ca="1" si="113"/>
        <v>Information Technology</v>
      </c>
      <c r="F191" s="1">
        <f t="shared" ca="1" si="114"/>
        <v>2</v>
      </c>
      <c r="G191" s="1" t="str">
        <f t="shared" ca="1" si="115"/>
        <v>College</v>
      </c>
      <c r="H191" s="1">
        <f t="shared" ca="1" si="116"/>
        <v>4</v>
      </c>
      <c r="I191" s="1">
        <f t="shared" ca="1" si="91"/>
        <v>1</v>
      </c>
      <c r="J191" s="1">
        <f t="shared" ca="1" si="117"/>
        <v>47309</v>
      </c>
      <c r="K191" s="1">
        <f t="shared" ca="1" si="118"/>
        <v>4</v>
      </c>
      <c r="L191" s="1" t="str">
        <f t="shared" ca="1" si="119"/>
        <v>Noida</v>
      </c>
      <c r="M191" s="1">
        <f t="shared" ca="1" si="124"/>
        <v>236545</v>
      </c>
      <c r="N191" s="1">
        <f t="shared" ca="1" si="120"/>
        <v>17650.370319827678</v>
      </c>
      <c r="O191" s="1">
        <f t="shared" ca="1" si="125"/>
        <v>18657.078225597987</v>
      </c>
      <c r="P191" s="1">
        <f t="shared" ca="1" si="121"/>
        <v>7822</v>
      </c>
      <c r="Q191" s="1">
        <f t="shared" ca="1" si="126"/>
        <v>81055.217295780079</v>
      </c>
      <c r="R191" s="1">
        <f t="shared" ca="1" si="127"/>
        <v>8048.5963209083493</v>
      </c>
      <c r="S191" s="1">
        <f t="shared" ca="1" si="128"/>
        <v>263250.67454650631</v>
      </c>
      <c r="T191" s="1">
        <f t="shared" ca="1" si="129"/>
        <v>106527.58761560776</v>
      </c>
      <c r="U191" s="1">
        <f t="shared" ca="1" si="130"/>
        <v>156723.08693089854</v>
      </c>
      <c r="W191" s="10">
        <f ca="1">IF(Table1[[#This Row],[Gender]]="Man",1,0)</f>
        <v>1</v>
      </c>
      <c r="X191" s="51">
        <f ca="1">IF(Table1[[#This Row],[Gender]]="Woman",1,0)</f>
        <v>0</v>
      </c>
      <c r="Y191" s="51"/>
      <c r="Z191" s="51"/>
      <c r="AA191" s="51"/>
      <c r="AB191" s="51"/>
      <c r="AC191" s="51"/>
      <c r="AD191" s="51"/>
      <c r="AE191" s="51"/>
      <c r="AF191" s="51"/>
      <c r="AG191" s="51"/>
      <c r="AH191" s="51"/>
      <c r="AI191" s="51"/>
      <c r="AJ191" s="16"/>
      <c r="AN191" s="10">
        <f t="shared" ca="1" si="92"/>
        <v>0</v>
      </c>
      <c r="AO191" s="51">
        <f t="shared" ca="1" si="93"/>
        <v>0</v>
      </c>
      <c r="AP191" s="51">
        <f t="shared" ca="1" si="94"/>
        <v>0</v>
      </c>
      <c r="AQ191" s="51">
        <f t="shared" ca="1" si="95"/>
        <v>1</v>
      </c>
      <c r="AR191" s="51">
        <f t="shared" ca="1" si="96"/>
        <v>0</v>
      </c>
      <c r="AS191" s="51">
        <f t="shared" ca="1" si="97"/>
        <v>0</v>
      </c>
      <c r="AT191" s="51"/>
      <c r="AU191" s="51"/>
      <c r="AV191" s="51"/>
      <c r="AW191" s="51"/>
      <c r="AX191" s="51"/>
      <c r="AY191" s="16"/>
      <c r="AZ191" s="51"/>
      <c r="BA191" s="20">
        <f t="shared" ca="1" si="98"/>
        <v>0</v>
      </c>
      <c r="BB191" s="21">
        <f t="shared" ca="1" si="99"/>
        <v>0</v>
      </c>
      <c r="BC191" s="21">
        <f t="shared" ca="1" si="100"/>
        <v>1</v>
      </c>
      <c r="BD191" s="21">
        <f t="shared" ca="1" si="101"/>
        <v>0</v>
      </c>
      <c r="BE191" s="21">
        <f t="shared" ca="1" si="102"/>
        <v>0</v>
      </c>
      <c r="BF191" s="21">
        <f t="shared" ca="1" si="103"/>
        <v>0</v>
      </c>
      <c r="BG191" s="21">
        <f t="shared" ca="1" si="104"/>
        <v>0</v>
      </c>
      <c r="BH191" s="21">
        <f t="shared" ca="1" si="105"/>
        <v>0</v>
      </c>
      <c r="BI191" s="21">
        <f t="shared" ca="1" si="106"/>
        <v>0</v>
      </c>
      <c r="BJ191" s="21">
        <f t="shared" ca="1" si="107"/>
        <v>0</v>
      </c>
      <c r="BK191" s="21">
        <f t="shared" ca="1" si="108"/>
        <v>0</v>
      </c>
      <c r="BL191" s="51"/>
      <c r="BM191" s="51"/>
      <c r="BN191" s="51"/>
      <c r="BO191" s="51"/>
      <c r="BP191" s="51"/>
      <c r="BQ191" s="51"/>
      <c r="BR191" s="51"/>
      <c r="BS191" s="51"/>
      <c r="BT191" s="51"/>
      <c r="BU191" s="51"/>
      <c r="BV191" s="16"/>
      <c r="BZ191" s="10">
        <f ca="1">Table1[[#This Row],[Cars Value]]/Table1[[#This Row],[Cars Owned]]</f>
        <v>18657.078225597987</v>
      </c>
      <c r="CA191" s="16"/>
      <c r="CB191" s="51"/>
      <c r="CC191" s="10">
        <f ca="1">IF(Table1[[#This Row],[Value of Debts]]&gt;$CD$3,1,0)</f>
        <v>1</v>
      </c>
      <c r="CD191" s="51"/>
      <c r="CE191" s="16"/>
      <c r="CF191" s="51"/>
      <c r="CG191" s="39">
        <f ca="1">Table1[[#This Row],[Mortgage left]]/Table1[[#This Row],[Value of House ]]</f>
        <v>7.461738916412386E-2</v>
      </c>
      <c r="CH191" s="51">
        <f t="shared" ca="1" si="122"/>
        <v>0</v>
      </c>
      <c r="CI191" s="51"/>
      <c r="CJ191" s="16"/>
      <c r="CL191" s="10">
        <f ca="1">IF(Table1[[#This Row],[Area]]="New Delhi",Table1[[#This Row],[Income]],0)</f>
        <v>0</v>
      </c>
      <c r="CM191" s="51">
        <f ca="1">IF(Table1[[#This Row],[Area]]="Gurgoan",Table1[[#This Row],[Income]],0)</f>
        <v>0</v>
      </c>
      <c r="CN191" s="51">
        <f ca="1">IF(Table1[[#This Row],[Area]]="Noida",Table1[[#This Row],[Income]],0)</f>
        <v>47309</v>
      </c>
      <c r="CO191" s="51">
        <f ca="1">IF(Table1[[#This Row],[Area]]="Faridabad",Table1[[#This Row],[Income]],0)</f>
        <v>0</v>
      </c>
      <c r="CP191" s="51">
        <f ca="1">IF(Table1[[#This Row],[Area]]="Pune",Table1[[#This Row],[Income]],0)</f>
        <v>0</v>
      </c>
      <c r="CQ191" s="51">
        <f ca="1">IF(Table1[[#This Row],[Area]]="Mumbai",Table1[[#This Row],[Income]],0)</f>
        <v>0</v>
      </c>
      <c r="CR191" s="51">
        <f ca="1">IF(Table1[[#This Row],[Area]]="Hyderabad",Table1[[#This Row],[Income]],0)</f>
        <v>0</v>
      </c>
      <c r="CS191" s="51">
        <f ca="1">IF(Table1[[#This Row],[Area]]="Chennai",Table1[[#This Row],[Income]],0)</f>
        <v>0</v>
      </c>
      <c r="CT191" s="51">
        <f ca="1">IF(Table1[[#This Row],[Area]]="Goa",Table1[[#This Row],[Income]],0)</f>
        <v>0</v>
      </c>
      <c r="CU191" s="51">
        <f ca="1">IF(Table1[[#This Row],[Area]]="Kochi",Table1[[#This Row],[Income]],0)</f>
        <v>0</v>
      </c>
      <c r="CV191" s="51">
        <f ca="1">IF(Table1[[#This Row],[Area]]="Kolkata",Table1[[#This Row],[Income]],0)</f>
        <v>0</v>
      </c>
      <c r="CW191" s="51"/>
      <c r="CX191" s="51"/>
      <c r="CY191" s="51"/>
      <c r="CZ191" s="51"/>
      <c r="DA191" s="51"/>
      <c r="DB191" s="51"/>
      <c r="DC191" s="51"/>
      <c r="DD191" s="51"/>
      <c r="DE191" s="51"/>
      <c r="DF191" s="51"/>
      <c r="DG191" s="16"/>
      <c r="DI191" s="10">
        <f ca="1">IF(Table1[[#This Row],[Field of Work]]="Teaching",Table1[[#This Row],[Income]],0)</f>
        <v>0</v>
      </c>
      <c r="DJ191" s="51">
        <f ca="1">IF(Table1[[#This Row],[Field of Work]]="Health",Table1[[#This Row],[Income]],0)</f>
        <v>0</v>
      </c>
      <c r="DK191" s="51">
        <f ca="1">IF(Table1[[#This Row],[Field of Work]]="Agriculture",Table1[[#This Row],[Income]],0)</f>
        <v>0</v>
      </c>
      <c r="DL191" s="51">
        <f ca="1">IF(Table1[[#This Row],[Field of Work]]="Information Technology",Table1[[#This Row],[Income]],0)</f>
        <v>47309</v>
      </c>
      <c r="DM191" s="51">
        <f ca="1">IF(Table1[[#This Row],[Field of Work]]="Construction",Table1[[#This Row],[Income]],0)</f>
        <v>0</v>
      </c>
      <c r="DN191" s="51">
        <f ca="1">IF(Table1[[#This Row],[Field of Work]]="General Work",Table1[[#This Row],[Income]],0)</f>
        <v>0</v>
      </c>
      <c r="DO191" s="51"/>
      <c r="DP191" s="51"/>
      <c r="DQ191" s="51"/>
      <c r="DR191" s="51"/>
      <c r="DS191" s="51"/>
      <c r="DT191" s="16"/>
      <c r="DW191" s="10">
        <f ca="1">IF(Table1[[#This Row],[Value of Debts]]&gt;Table1[[#This Row],[Income]],1,0)</f>
        <v>1</v>
      </c>
      <c r="DX191" s="51"/>
      <c r="DY191" s="16"/>
      <c r="EB191" s="48">
        <f t="shared" ca="1" si="123"/>
        <v>43</v>
      </c>
      <c r="EC191" s="51"/>
      <c r="ED191" s="51"/>
      <c r="EE191" s="16"/>
    </row>
    <row r="192" spans="1:135" ht="18.75">
      <c r="A192" s="1">
        <f t="shared" ca="1" si="109"/>
        <v>2</v>
      </c>
      <c r="B192" s="1" t="str">
        <f t="shared" ca="1" si="110"/>
        <v>Woman</v>
      </c>
      <c r="C192" s="1">
        <f t="shared" ca="1" si="111"/>
        <v>35</v>
      </c>
      <c r="D192" s="1">
        <f t="shared" ca="1" si="112"/>
        <v>3</v>
      </c>
      <c r="E192" s="1" t="str">
        <f t="shared" ca="1" si="113"/>
        <v>Teaching</v>
      </c>
      <c r="F192" s="1">
        <f t="shared" ca="1" si="114"/>
        <v>4</v>
      </c>
      <c r="G192" s="1" t="str">
        <f t="shared" ca="1" si="115"/>
        <v>Technical</v>
      </c>
      <c r="H192" s="1">
        <f t="shared" ca="1" si="116"/>
        <v>4</v>
      </c>
      <c r="I192" s="1">
        <f t="shared" ca="1" si="91"/>
        <v>3</v>
      </c>
      <c r="J192" s="1">
        <f t="shared" ca="1" si="117"/>
        <v>68765</v>
      </c>
      <c r="K192" s="1">
        <f t="shared" ca="1" si="118"/>
        <v>4</v>
      </c>
      <c r="L192" s="1" t="str">
        <f t="shared" ca="1" si="119"/>
        <v>Noida</v>
      </c>
      <c r="M192" s="1">
        <f t="shared" ca="1" si="124"/>
        <v>206295</v>
      </c>
      <c r="N192" s="1">
        <f t="shared" ca="1" si="120"/>
        <v>97576.994123446246</v>
      </c>
      <c r="O192" s="1">
        <f t="shared" ca="1" si="125"/>
        <v>101223.53933076131</v>
      </c>
      <c r="P192" s="1">
        <f t="shared" ca="1" si="121"/>
        <v>101094</v>
      </c>
      <c r="Q192" s="1">
        <f t="shared" ca="1" si="126"/>
        <v>37677.003030185631</v>
      </c>
      <c r="R192" s="1">
        <f t="shared" ca="1" si="127"/>
        <v>24956.906754007199</v>
      </c>
      <c r="S192" s="1">
        <f t="shared" ca="1" si="128"/>
        <v>332475.44608476851</v>
      </c>
      <c r="T192" s="1">
        <f t="shared" ca="1" si="129"/>
        <v>236347.99715363188</v>
      </c>
      <c r="U192" s="1">
        <f t="shared" ca="1" si="130"/>
        <v>96127.448931136634</v>
      </c>
      <c r="W192" s="10">
        <f ca="1">IF(Table1[[#This Row],[Gender]]="Man",1,0)</f>
        <v>0</v>
      </c>
      <c r="X192" s="51">
        <f ca="1">IF(Table1[[#This Row],[Gender]]="Woman",1,0)</f>
        <v>1</v>
      </c>
      <c r="Y192" s="51"/>
      <c r="Z192" s="51"/>
      <c r="AA192" s="51"/>
      <c r="AB192" s="51"/>
      <c r="AC192" s="51"/>
      <c r="AD192" s="51"/>
      <c r="AE192" s="51"/>
      <c r="AF192" s="51"/>
      <c r="AG192" s="51"/>
      <c r="AH192" s="51"/>
      <c r="AI192" s="51"/>
      <c r="AJ192" s="16"/>
      <c r="AN192" s="10">
        <f t="shared" ca="1" si="92"/>
        <v>1</v>
      </c>
      <c r="AO192" s="51">
        <f t="shared" ca="1" si="93"/>
        <v>0</v>
      </c>
      <c r="AP192" s="51">
        <f t="shared" ca="1" si="94"/>
        <v>0</v>
      </c>
      <c r="AQ192" s="51">
        <f t="shared" ca="1" si="95"/>
        <v>0</v>
      </c>
      <c r="AR192" s="51">
        <f t="shared" ca="1" si="96"/>
        <v>0</v>
      </c>
      <c r="AS192" s="51">
        <f t="shared" ca="1" si="97"/>
        <v>0</v>
      </c>
      <c r="AT192" s="51"/>
      <c r="AU192" s="51"/>
      <c r="AV192" s="51"/>
      <c r="AW192" s="51"/>
      <c r="AX192" s="51"/>
      <c r="AY192" s="16"/>
      <c r="AZ192" s="51"/>
      <c r="BA192" s="20">
        <f t="shared" ca="1" si="98"/>
        <v>0</v>
      </c>
      <c r="BB192" s="21">
        <f t="shared" ca="1" si="99"/>
        <v>0</v>
      </c>
      <c r="BC192" s="21">
        <f t="shared" ca="1" si="100"/>
        <v>1</v>
      </c>
      <c r="BD192" s="21">
        <f t="shared" ca="1" si="101"/>
        <v>0</v>
      </c>
      <c r="BE192" s="21">
        <f t="shared" ca="1" si="102"/>
        <v>0</v>
      </c>
      <c r="BF192" s="21">
        <f t="shared" ca="1" si="103"/>
        <v>0</v>
      </c>
      <c r="BG192" s="21">
        <f t="shared" ca="1" si="104"/>
        <v>0</v>
      </c>
      <c r="BH192" s="21">
        <f t="shared" ca="1" si="105"/>
        <v>0</v>
      </c>
      <c r="BI192" s="21">
        <f t="shared" ca="1" si="106"/>
        <v>0</v>
      </c>
      <c r="BJ192" s="21">
        <f t="shared" ca="1" si="107"/>
        <v>0</v>
      </c>
      <c r="BK192" s="21">
        <f t="shared" ca="1" si="108"/>
        <v>0</v>
      </c>
      <c r="BL192" s="51"/>
      <c r="BM192" s="51"/>
      <c r="BN192" s="51"/>
      <c r="BO192" s="51"/>
      <c r="BP192" s="51"/>
      <c r="BQ192" s="51"/>
      <c r="BR192" s="51"/>
      <c r="BS192" s="51"/>
      <c r="BT192" s="51"/>
      <c r="BU192" s="51"/>
      <c r="BV192" s="16"/>
      <c r="BZ192" s="10">
        <f ca="1">Table1[[#This Row],[Cars Value]]/Table1[[#This Row],[Cars Owned]]</f>
        <v>33741.179776920435</v>
      </c>
      <c r="CA192" s="16"/>
      <c r="CB192" s="51"/>
      <c r="CC192" s="10">
        <f ca="1">IF(Table1[[#This Row],[Value of Debts]]&gt;$CD$3,1,0)</f>
        <v>1</v>
      </c>
      <c r="CD192" s="51"/>
      <c r="CE192" s="16"/>
      <c r="CF192" s="51"/>
      <c r="CG192" s="39">
        <f ca="1">Table1[[#This Row],[Mortgage left]]/Table1[[#This Row],[Value of House ]]</f>
        <v>0.47299737814026632</v>
      </c>
      <c r="CH192" s="51">
        <f t="shared" ca="1" si="122"/>
        <v>1</v>
      </c>
      <c r="CI192" s="51"/>
      <c r="CJ192" s="16"/>
      <c r="CL192" s="10">
        <f ca="1">IF(Table1[[#This Row],[Area]]="New Delhi",Table1[[#This Row],[Income]],0)</f>
        <v>0</v>
      </c>
      <c r="CM192" s="51">
        <f ca="1">IF(Table1[[#This Row],[Area]]="Gurgoan",Table1[[#This Row],[Income]],0)</f>
        <v>0</v>
      </c>
      <c r="CN192" s="51">
        <f ca="1">IF(Table1[[#This Row],[Area]]="Noida",Table1[[#This Row],[Income]],0)</f>
        <v>68765</v>
      </c>
      <c r="CO192" s="51">
        <f ca="1">IF(Table1[[#This Row],[Area]]="Faridabad",Table1[[#This Row],[Income]],0)</f>
        <v>0</v>
      </c>
      <c r="CP192" s="51">
        <f ca="1">IF(Table1[[#This Row],[Area]]="Pune",Table1[[#This Row],[Income]],0)</f>
        <v>0</v>
      </c>
      <c r="CQ192" s="51">
        <f ca="1">IF(Table1[[#This Row],[Area]]="Mumbai",Table1[[#This Row],[Income]],0)</f>
        <v>0</v>
      </c>
      <c r="CR192" s="51">
        <f ca="1">IF(Table1[[#This Row],[Area]]="Hyderabad",Table1[[#This Row],[Income]],0)</f>
        <v>0</v>
      </c>
      <c r="CS192" s="51">
        <f ca="1">IF(Table1[[#This Row],[Area]]="Chennai",Table1[[#This Row],[Income]],0)</f>
        <v>0</v>
      </c>
      <c r="CT192" s="51">
        <f ca="1">IF(Table1[[#This Row],[Area]]="Goa",Table1[[#This Row],[Income]],0)</f>
        <v>0</v>
      </c>
      <c r="CU192" s="51">
        <f ca="1">IF(Table1[[#This Row],[Area]]="Kochi",Table1[[#This Row],[Income]],0)</f>
        <v>0</v>
      </c>
      <c r="CV192" s="51">
        <f ca="1">IF(Table1[[#This Row],[Area]]="Kolkata",Table1[[#This Row],[Income]],0)</f>
        <v>0</v>
      </c>
      <c r="CW192" s="51"/>
      <c r="CX192" s="51"/>
      <c r="CY192" s="51"/>
      <c r="CZ192" s="51"/>
      <c r="DA192" s="51"/>
      <c r="DB192" s="51"/>
      <c r="DC192" s="51"/>
      <c r="DD192" s="51"/>
      <c r="DE192" s="51"/>
      <c r="DF192" s="51"/>
      <c r="DG192" s="16"/>
      <c r="DI192" s="10">
        <f ca="1">IF(Table1[[#This Row],[Field of Work]]="Teaching",Table1[[#This Row],[Income]],0)</f>
        <v>68765</v>
      </c>
      <c r="DJ192" s="51">
        <f ca="1">IF(Table1[[#This Row],[Field of Work]]="Health",Table1[[#This Row],[Income]],0)</f>
        <v>0</v>
      </c>
      <c r="DK192" s="51">
        <f ca="1">IF(Table1[[#This Row],[Field of Work]]="Agriculture",Table1[[#This Row],[Income]],0)</f>
        <v>0</v>
      </c>
      <c r="DL192" s="51">
        <f ca="1">IF(Table1[[#This Row],[Field of Work]]="Information Technology",Table1[[#This Row],[Income]],0)</f>
        <v>0</v>
      </c>
      <c r="DM192" s="51">
        <f ca="1">IF(Table1[[#This Row],[Field of Work]]="Construction",Table1[[#This Row],[Income]],0)</f>
        <v>0</v>
      </c>
      <c r="DN192" s="51">
        <f ca="1">IF(Table1[[#This Row],[Field of Work]]="General Work",Table1[[#This Row],[Income]],0)</f>
        <v>0</v>
      </c>
      <c r="DO192" s="51"/>
      <c r="DP192" s="51"/>
      <c r="DQ192" s="51"/>
      <c r="DR192" s="51"/>
      <c r="DS192" s="51"/>
      <c r="DT192" s="16"/>
      <c r="DW192" s="10">
        <f ca="1">IF(Table1[[#This Row],[Value of Debts]]&gt;Table1[[#This Row],[Income]],1,0)</f>
        <v>1</v>
      </c>
      <c r="DX192" s="51"/>
      <c r="DY192" s="16"/>
      <c r="EB192" s="48">
        <f t="shared" ca="1" si="123"/>
        <v>0</v>
      </c>
      <c r="EC192" s="51"/>
      <c r="ED192" s="51"/>
      <c r="EE192" s="16"/>
    </row>
    <row r="193" spans="1:135" ht="18.75">
      <c r="A193" s="1">
        <f t="shared" ca="1" si="109"/>
        <v>1</v>
      </c>
      <c r="B193" s="1" t="str">
        <f t="shared" ca="1" si="110"/>
        <v>Man</v>
      </c>
      <c r="C193" s="1">
        <f t="shared" ca="1" si="111"/>
        <v>29</v>
      </c>
      <c r="D193" s="1">
        <f t="shared" ca="1" si="112"/>
        <v>3</v>
      </c>
      <c r="E193" s="1" t="str">
        <f t="shared" ca="1" si="113"/>
        <v>Teaching</v>
      </c>
      <c r="F193" s="1">
        <f t="shared" ca="1" si="114"/>
        <v>2</v>
      </c>
      <c r="G193" s="1" t="str">
        <f t="shared" ca="1" si="115"/>
        <v>College</v>
      </c>
      <c r="H193" s="1">
        <f t="shared" ca="1" si="116"/>
        <v>3</v>
      </c>
      <c r="I193" s="1">
        <f t="shared" ca="1" si="91"/>
        <v>1</v>
      </c>
      <c r="J193" s="1">
        <f t="shared" ca="1" si="117"/>
        <v>79656</v>
      </c>
      <c r="K193" s="1">
        <f t="shared" ca="1" si="118"/>
        <v>8</v>
      </c>
      <c r="L193" s="1" t="str">
        <f t="shared" ca="1" si="119"/>
        <v>Chennai</v>
      </c>
      <c r="M193" s="1">
        <f t="shared" ca="1" si="124"/>
        <v>238968</v>
      </c>
      <c r="N193" s="1">
        <f t="shared" ca="1" si="120"/>
        <v>12185.959937116986</v>
      </c>
      <c r="O193" s="1">
        <f t="shared" ca="1" si="125"/>
        <v>13070.760741469503</v>
      </c>
      <c r="P193" s="1">
        <f t="shared" ca="1" si="121"/>
        <v>12396</v>
      </c>
      <c r="Q193" s="1">
        <f t="shared" ca="1" si="126"/>
        <v>121526.4326656983</v>
      </c>
      <c r="R193" s="1">
        <f t="shared" ca="1" si="127"/>
        <v>95465.150547936006</v>
      </c>
      <c r="S193" s="1">
        <f t="shared" ca="1" si="128"/>
        <v>347503.91128940554</v>
      </c>
      <c r="T193" s="1">
        <f t="shared" ca="1" si="129"/>
        <v>146108.39260281529</v>
      </c>
      <c r="U193" s="1">
        <f t="shared" ca="1" si="130"/>
        <v>201395.51868659025</v>
      </c>
      <c r="W193" s="10">
        <f ca="1">IF(Table1[[#This Row],[Gender]]="Man",1,0)</f>
        <v>1</v>
      </c>
      <c r="X193" s="51">
        <f ca="1">IF(Table1[[#This Row],[Gender]]="Woman",1,0)</f>
        <v>0</v>
      </c>
      <c r="Y193" s="51"/>
      <c r="Z193" s="51"/>
      <c r="AA193" s="51"/>
      <c r="AB193" s="51"/>
      <c r="AC193" s="51"/>
      <c r="AD193" s="51"/>
      <c r="AE193" s="51"/>
      <c r="AF193" s="51"/>
      <c r="AG193" s="51"/>
      <c r="AH193" s="51"/>
      <c r="AI193" s="51"/>
      <c r="AJ193" s="16"/>
      <c r="AN193" s="10">
        <f t="shared" ca="1" si="92"/>
        <v>1</v>
      </c>
      <c r="AO193" s="51">
        <f t="shared" ca="1" si="93"/>
        <v>0</v>
      </c>
      <c r="AP193" s="51">
        <f t="shared" ca="1" si="94"/>
        <v>0</v>
      </c>
      <c r="AQ193" s="51">
        <f t="shared" ca="1" si="95"/>
        <v>0</v>
      </c>
      <c r="AR193" s="51">
        <f t="shared" ca="1" si="96"/>
        <v>0</v>
      </c>
      <c r="AS193" s="51">
        <f t="shared" ca="1" si="97"/>
        <v>0</v>
      </c>
      <c r="AT193" s="51"/>
      <c r="AU193" s="51"/>
      <c r="AV193" s="51"/>
      <c r="AW193" s="51"/>
      <c r="AX193" s="51"/>
      <c r="AY193" s="16"/>
      <c r="AZ193" s="51"/>
      <c r="BA193" s="20">
        <f t="shared" ca="1" si="98"/>
        <v>0</v>
      </c>
      <c r="BB193" s="21">
        <f t="shared" ca="1" si="99"/>
        <v>0</v>
      </c>
      <c r="BC193" s="21">
        <f t="shared" ca="1" si="100"/>
        <v>0</v>
      </c>
      <c r="BD193" s="21">
        <f t="shared" ca="1" si="101"/>
        <v>0</v>
      </c>
      <c r="BE193" s="21">
        <f t="shared" ca="1" si="102"/>
        <v>0</v>
      </c>
      <c r="BF193" s="21">
        <f t="shared" ca="1" si="103"/>
        <v>0</v>
      </c>
      <c r="BG193" s="21">
        <f t="shared" ca="1" si="104"/>
        <v>0</v>
      </c>
      <c r="BH193" s="21">
        <f t="shared" ca="1" si="105"/>
        <v>1</v>
      </c>
      <c r="BI193" s="21">
        <f t="shared" ca="1" si="106"/>
        <v>0</v>
      </c>
      <c r="BJ193" s="21">
        <f t="shared" ca="1" si="107"/>
        <v>0</v>
      </c>
      <c r="BK193" s="21">
        <f t="shared" ca="1" si="108"/>
        <v>0</v>
      </c>
      <c r="BL193" s="51"/>
      <c r="BM193" s="51"/>
      <c r="BN193" s="51"/>
      <c r="BO193" s="51"/>
      <c r="BP193" s="51"/>
      <c r="BQ193" s="51"/>
      <c r="BR193" s="51"/>
      <c r="BS193" s="51"/>
      <c r="BT193" s="51"/>
      <c r="BU193" s="51"/>
      <c r="BV193" s="16"/>
      <c r="BZ193" s="10">
        <f ca="1">Table1[[#This Row],[Cars Value]]/Table1[[#This Row],[Cars Owned]]</f>
        <v>13070.760741469503</v>
      </c>
      <c r="CA193" s="16"/>
      <c r="CB193" s="51"/>
      <c r="CC193" s="10">
        <f ca="1">IF(Table1[[#This Row],[Value of Debts]]&gt;$CD$3,1,0)</f>
        <v>1</v>
      </c>
      <c r="CD193" s="51"/>
      <c r="CE193" s="16"/>
      <c r="CF193" s="51"/>
      <c r="CG193" s="39">
        <f ca="1">Table1[[#This Row],[Mortgage left]]/Table1[[#This Row],[Value of House ]]</f>
        <v>5.099410773457947E-2</v>
      </c>
      <c r="CH193" s="51">
        <f t="shared" ca="1" si="122"/>
        <v>0</v>
      </c>
      <c r="CI193" s="51"/>
      <c r="CJ193" s="16"/>
      <c r="CL193" s="10">
        <f ca="1">IF(Table1[[#This Row],[Area]]="New Delhi",Table1[[#This Row],[Income]],0)</f>
        <v>0</v>
      </c>
      <c r="CM193" s="51">
        <f ca="1">IF(Table1[[#This Row],[Area]]="Gurgoan",Table1[[#This Row],[Income]],0)</f>
        <v>0</v>
      </c>
      <c r="CN193" s="51">
        <f ca="1">IF(Table1[[#This Row],[Area]]="Noida",Table1[[#This Row],[Income]],0)</f>
        <v>0</v>
      </c>
      <c r="CO193" s="51">
        <f ca="1">IF(Table1[[#This Row],[Area]]="Faridabad",Table1[[#This Row],[Income]],0)</f>
        <v>0</v>
      </c>
      <c r="CP193" s="51">
        <f ca="1">IF(Table1[[#This Row],[Area]]="Pune",Table1[[#This Row],[Income]],0)</f>
        <v>0</v>
      </c>
      <c r="CQ193" s="51">
        <f ca="1">IF(Table1[[#This Row],[Area]]="Mumbai",Table1[[#This Row],[Income]],0)</f>
        <v>0</v>
      </c>
      <c r="CR193" s="51">
        <f ca="1">IF(Table1[[#This Row],[Area]]="Hyderabad",Table1[[#This Row],[Income]],0)</f>
        <v>0</v>
      </c>
      <c r="CS193" s="51">
        <f ca="1">IF(Table1[[#This Row],[Area]]="Chennai",Table1[[#This Row],[Income]],0)</f>
        <v>79656</v>
      </c>
      <c r="CT193" s="51">
        <f ca="1">IF(Table1[[#This Row],[Area]]="Goa",Table1[[#This Row],[Income]],0)</f>
        <v>0</v>
      </c>
      <c r="CU193" s="51">
        <f ca="1">IF(Table1[[#This Row],[Area]]="Kochi",Table1[[#This Row],[Income]],0)</f>
        <v>0</v>
      </c>
      <c r="CV193" s="51">
        <f ca="1">IF(Table1[[#This Row],[Area]]="Kolkata",Table1[[#This Row],[Income]],0)</f>
        <v>0</v>
      </c>
      <c r="CW193" s="51"/>
      <c r="CX193" s="51"/>
      <c r="CY193" s="51"/>
      <c r="CZ193" s="51"/>
      <c r="DA193" s="51"/>
      <c r="DB193" s="51"/>
      <c r="DC193" s="51"/>
      <c r="DD193" s="51"/>
      <c r="DE193" s="51"/>
      <c r="DF193" s="51"/>
      <c r="DG193" s="16"/>
      <c r="DI193" s="10">
        <f ca="1">IF(Table1[[#This Row],[Field of Work]]="Teaching",Table1[[#This Row],[Income]],0)</f>
        <v>79656</v>
      </c>
      <c r="DJ193" s="51">
        <f ca="1">IF(Table1[[#This Row],[Field of Work]]="Health",Table1[[#This Row],[Income]],0)</f>
        <v>0</v>
      </c>
      <c r="DK193" s="51">
        <f ca="1">IF(Table1[[#This Row],[Field of Work]]="Agriculture",Table1[[#This Row],[Income]],0)</f>
        <v>0</v>
      </c>
      <c r="DL193" s="51">
        <f ca="1">IF(Table1[[#This Row],[Field of Work]]="Information Technology",Table1[[#This Row],[Income]],0)</f>
        <v>0</v>
      </c>
      <c r="DM193" s="51">
        <f ca="1">IF(Table1[[#This Row],[Field of Work]]="Construction",Table1[[#This Row],[Income]],0)</f>
        <v>0</v>
      </c>
      <c r="DN193" s="51">
        <f ca="1">IF(Table1[[#This Row],[Field of Work]]="General Work",Table1[[#This Row],[Income]],0)</f>
        <v>0</v>
      </c>
      <c r="DO193" s="51"/>
      <c r="DP193" s="51"/>
      <c r="DQ193" s="51"/>
      <c r="DR193" s="51"/>
      <c r="DS193" s="51"/>
      <c r="DT193" s="16"/>
      <c r="DW193" s="10">
        <f ca="1">IF(Table1[[#This Row],[Value of Debts]]&gt;Table1[[#This Row],[Income]],1,0)</f>
        <v>1</v>
      </c>
      <c r="DX193" s="51"/>
      <c r="DY193" s="16"/>
      <c r="EB193" s="48">
        <f t="shared" ca="1" si="123"/>
        <v>29</v>
      </c>
      <c r="EC193" s="51"/>
      <c r="ED193" s="51"/>
      <c r="EE193" s="16"/>
    </row>
    <row r="194" spans="1:135" ht="18.75">
      <c r="A194" s="1">
        <f t="shared" ca="1" si="109"/>
        <v>1</v>
      </c>
      <c r="B194" s="1" t="str">
        <f t="shared" ca="1" si="110"/>
        <v>Man</v>
      </c>
      <c r="C194" s="1">
        <f t="shared" ca="1" si="111"/>
        <v>36</v>
      </c>
      <c r="D194" s="1">
        <f t="shared" ca="1" si="112"/>
        <v>2</v>
      </c>
      <c r="E194" s="1" t="str">
        <f t="shared" ca="1" si="113"/>
        <v>Construction</v>
      </c>
      <c r="F194" s="1">
        <f t="shared" ca="1" si="114"/>
        <v>4</v>
      </c>
      <c r="G194" s="1" t="str">
        <f t="shared" ca="1" si="115"/>
        <v>Technical</v>
      </c>
      <c r="H194" s="1">
        <f t="shared" ca="1" si="116"/>
        <v>3</v>
      </c>
      <c r="I194" s="1">
        <f t="shared" ca="1" si="91"/>
        <v>3</v>
      </c>
      <c r="J194" s="1">
        <f t="shared" ca="1" si="117"/>
        <v>61207</v>
      </c>
      <c r="K194" s="1">
        <f t="shared" ca="1" si="118"/>
        <v>4</v>
      </c>
      <c r="L194" s="1" t="str">
        <f t="shared" ca="1" si="119"/>
        <v>Noida</v>
      </c>
      <c r="M194" s="1">
        <f t="shared" ca="1" si="124"/>
        <v>244828</v>
      </c>
      <c r="N194" s="1">
        <f t="shared" ca="1" si="120"/>
        <v>1522.0219930231792</v>
      </c>
      <c r="O194" s="1">
        <f t="shared" ca="1" si="125"/>
        <v>75232.167814270491</v>
      </c>
      <c r="P194" s="1">
        <f t="shared" ca="1" si="121"/>
        <v>11212</v>
      </c>
      <c r="Q194" s="1">
        <f t="shared" ca="1" si="126"/>
        <v>105268.06859750874</v>
      </c>
      <c r="R194" s="1">
        <f t="shared" ca="1" si="127"/>
        <v>35908.956828160168</v>
      </c>
      <c r="S194" s="1">
        <f t="shared" ca="1" si="128"/>
        <v>355969.12464243063</v>
      </c>
      <c r="T194" s="1">
        <f t="shared" ca="1" si="129"/>
        <v>118002.09059053192</v>
      </c>
      <c r="U194" s="1">
        <f t="shared" ca="1" si="130"/>
        <v>237967.03405189869</v>
      </c>
      <c r="W194" s="10">
        <f ca="1">IF(Table1[[#This Row],[Gender]]="Man",1,0)</f>
        <v>1</v>
      </c>
      <c r="X194" s="51">
        <f ca="1">IF(Table1[[#This Row],[Gender]]="Woman",1,0)</f>
        <v>0</v>
      </c>
      <c r="Y194" s="51"/>
      <c r="Z194" s="51"/>
      <c r="AA194" s="51"/>
      <c r="AB194" s="51"/>
      <c r="AC194" s="51"/>
      <c r="AD194" s="51"/>
      <c r="AE194" s="51"/>
      <c r="AF194" s="51"/>
      <c r="AG194" s="51"/>
      <c r="AH194" s="51"/>
      <c r="AI194" s="51"/>
      <c r="AJ194" s="16"/>
      <c r="AN194" s="10">
        <f t="shared" ca="1" si="92"/>
        <v>0</v>
      </c>
      <c r="AO194" s="51">
        <f t="shared" ca="1" si="93"/>
        <v>0</v>
      </c>
      <c r="AP194" s="51">
        <f t="shared" ca="1" si="94"/>
        <v>0</v>
      </c>
      <c r="AQ194" s="51">
        <f t="shared" ca="1" si="95"/>
        <v>0</v>
      </c>
      <c r="AR194" s="51">
        <f t="shared" ca="1" si="96"/>
        <v>1</v>
      </c>
      <c r="AS194" s="51">
        <f t="shared" ca="1" si="97"/>
        <v>0</v>
      </c>
      <c r="AT194" s="51"/>
      <c r="AU194" s="51"/>
      <c r="AV194" s="51"/>
      <c r="AW194" s="51"/>
      <c r="AX194" s="51"/>
      <c r="AY194" s="16"/>
      <c r="AZ194" s="51"/>
      <c r="BA194" s="20">
        <f t="shared" ca="1" si="98"/>
        <v>0</v>
      </c>
      <c r="BB194" s="21">
        <f t="shared" ca="1" si="99"/>
        <v>0</v>
      </c>
      <c r="BC194" s="21">
        <f t="shared" ca="1" si="100"/>
        <v>1</v>
      </c>
      <c r="BD194" s="21">
        <f t="shared" ca="1" si="101"/>
        <v>0</v>
      </c>
      <c r="BE194" s="21">
        <f t="shared" ca="1" si="102"/>
        <v>0</v>
      </c>
      <c r="BF194" s="21">
        <f t="shared" ca="1" si="103"/>
        <v>0</v>
      </c>
      <c r="BG194" s="21">
        <f t="shared" ca="1" si="104"/>
        <v>0</v>
      </c>
      <c r="BH194" s="21">
        <f t="shared" ca="1" si="105"/>
        <v>0</v>
      </c>
      <c r="BI194" s="21">
        <f t="shared" ca="1" si="106"/>
        <v>0</v>
      </c>
      <c r="BJ194" s="21">
        <f t="shared" ca="1" si="107"/>
        <v>0</v>
      </c>
      <c r="BK194" s="21">
        <f t="shared" ca="1" si="108"/>
        <v>0</v>
      </c>
      <c r="BL194" s="51"/>
      <c r="BM194" s="51"/>
      <c r="BN194" s="51"/>
      <c r="BO194" s="51"/>
      <c r="BP194" s="51"/>
      <c r="BQ194" s="51"/>
      <c r="BR194" s="51"/>
      <c r="BS194" s="51"/>
      <c r="BT194" s="51"/>
      <c r="BU194" s="51"/>
      <c r="BV194" s="16"/>
      <c r="BZ194" s="10">
        <f ca="1">Table1[[#This Row],[Cars Value]]/Table1[[#This Row],[Cars Owned]]</f>
        <v>25077.389271423497</v>
      </c>
      <c r="CA194" s="16"/>
      <c r="CB194" s="51"/>
      <c r="CC194" s="10">
        <f ca="1">IF(Table1[[#This Row],[Value of Debts]]&gt;$CD$3,1,0)</f>
        <v>1</v>
      </c>
      <c r="CD194" s="51"/>
      <c r="CE194" s="16"/>
      <c r="CF194" s="51"/>
      <c r="CG194" s="39">
        <f ca="1">Table1[[#This Row],[Mortgage left]]/Table1[[#This Row],[Value of House ]]</f>
        <v>6.2166990418709434E-3</v>
      </c>
      <c r="CH194" s="51">
        <f t="shared" ca="1" si="122"/>
        <v>0</v>
      </c>
      <c r="CI194" s="51"/>
      <c r="CJ194" s="16"/>
      <c r="CL194" s="10">
        <f ca="1">IF(Table1[[#This Row],[Area]]="New Delhi",Table1[[#This Row],[Income]],0)</f>
        <v>0</v>
      </c>
      <c r="CM194" s="51">
        <f ca="1">IF(Table1[[#This Row],[Area]]="Gurgoan",Table1[[#This Row],[Income]],0)</f>
        <v>0</v>
      </c>
      <c r="CN194" s="51">
        <f ca="1">IF(Table1[[#This Row],[Area]]="Noida",Table1[[#This Row],[Income]],0)</f>
        <v>61207</v>
      </c>
      <c r="CO194" s="51">
        <f ca="1">IF(Table1[[#This Row],[Area]]="Faridabad",Table1[[#This Row],[Income]],0)</f>
        <v>0</v>
      </c>
      <c r="CP194" s="51">
        <f ca="1">IF(Table1[[#This Row],[Area]]="Pune",Table1[[#This Row],[Income]],0)</f>
        <v>0</v>
      </c>
      <c r="CQ194" s="51">
        <f ca="1">IF(Table1[[#This Row],[Area]]="Mumbai",Table1[[#This Row],[Income]],0)</f>
        <v>0</v>
      </c>
      <c r="CR194" s="51">
        <f ca="1">IF(Table1[[#This Row],[Area]]="Hyderabad",Table1[[#This Row],[Income]],0)</f>
        <v>0</v>
      </c>
      <c r="CS194" s="51">
        <f ca="1">IF(Table1[[#This Row],[Area]]="Chennai",Table1[[#This Row],[Income]],0)</f>
        <v>0</v>
      </c>
      <c r="CT194" s="51">
        <f ca="1">IF(Table1[[#This Row],[Area]]="Goa",Table1[[#This Row],[Income]],0)</f>
        <v>0</v>
      </c>
      <c r="CU194" s="51">
        <f ca="1">IF(Table1[[#This Row],[Area]]="Kochi",Table1[[#This Row],[Income]],0)</f>
        <v>0</v>
      </c>
      <c r="CV194" s="51">
        <f ca="1">IF(Table1[[#This Row],[Area]]="Kolkata",Table1[[#This Row],[Income]],0)</f>
        <v>0</v>
      </c>
      <c r="CW194" s="51"/>
      <c r="CX194" s="51"/>
      <c r="CY194" s="51"/>
      <c r="CZ194" s="51"/>
      <c r="DA194" s="51"/>
      <c r="DB194" s="51"/>
      <c r="DC194" s="51"/>
      <c r="DD194" s="51"/>
      <c r="DE194" s="51"/>
      <c r="DF194" s="51"/>
      <c r="DG194" s="16"/>
      <c r="DI194" s="10">
        <f ca="1">IF(Table1[[#This Row],[Field of Work]]="Teaching",Table1[[#This Row],[Income]],0)</f>
        <v>0</v>
      </c>
      <c r="DJ194" s="51">
        <f ca="1">IF(Table1[[#This Row],[Field of Work]]="Health",Table1[[#This Row],[Income]],0)</f>
        <v>0</v>
      </c>
      <c r="DK194" s="51">
        <f ca="1">IF(Table1[[#This Row],[Field of Work]]="Agriculture",Table1[[#This Row],[Income]],0)</f>
        <v>0</v>
      </c>
      <c r="DL194" s="51">
        <f ca="1">IF(Table1[[#This Row],[Field of Work]]="Information Technology",Table1[[#This Row],[Income]],0)</f>
        <v>0</v>
      </c>
      <c r="DM194" s="51">
        <f ca="1">IF(Table1[[#This Row],[Field of Work]]="Construction",Table1[[#This Row],[Income]],0)</f>
        <v>61207</v>
      </c>
      <c r="DN194" s="51">
        <f ca="1">IF(Table1[[#This Row],[Field of Work]]="General Work",Table1[[#This Row],[Income]],0)</f>
        <v>0</v>
      </c>
      <c r="DO194" s="51"/>
      <c r="DP194" s="51"/>
      <c r="DQ194" s="51"/>
      <c r="DR194" s="51"/>
      <c r="DS194" s="51"/>
      <c r="DT194" s="16"/>
      <c r="DW194" s="10">
        <f ca="1">IF(Table1[[#This Row],[Value of Debts]]&gt;Table1[[#This Row],[Income]],1,0)</f>
        <v>1</v>
      </c>
      <c r="DX194" s="51"/>
      <c r="DY194" s="16"/>
      <c r="EB194" s="48">
        <f t="shared" ca="1" si="123"/>
        <v>36</v>
      </c>
      <c r="EC194" s="51"/>
      <c r="ED194" s="51"/>
      <c r="EE194" s="16"/>
    </row>
    <row r="195" spans="1:135" ht="18.75">
      <c r="A195" s="1">
        <f t="shared" ca="1" si="109"/>
        <v>1</v>
      </c>
      <c r="B195" s="1" t="str">
        <f t="shared" ca="1" si="110"/>
        <v>Man</v>
      </c>
      <c r="C195" s="1">
        <f t="shared" ca="1" si="111"/>
        <v>41</v>
      </c>
      <c r="D195" s="1">
        <f t="shared" ca="1" si="112"/>
        <v>3</v>
      </c>
      <c r="E195" s="1" t="str">
        <f t="shared" ca="1" si="113"/>
        <v>Teaching</v>
      </c>
      <c r="F195" s="1">
        <f t="shared" ca="1" si="114"/>
        <v>3</v>
      </c>
      <c r="G195" s="1" t="str">
        <f t="shared" ca="1" si="115"/>
        <v>University</v>
      </c>
      <c r="H195" s="1">
        <f t="shared" ca="1" si="116"/>
        <v>3</v>
      </c>
      <c r="I195" s="1">
        <f t="shared" ca="1" si="91"/>
        <v>2</v>
      </c>
      <c r="J195" s="1">
        <f t="shared" ca="1" si="117"/>
        <v>70549</v>
      </c>
      <c r="K195" s="1">
        <f t="shared" ca="1" si="118"/>
        <v>9</v>
      </c>
      <c r="L195" s="1" t="str">
        <f t="shared" ca="1" si="119"/>
        <v>Kochi</v>
      </c>
      <c r="M195" s="1">
        <f t="shared" ca="1" si="124"/>
        <v>423294</v>
      </c>
      <c r="N195" s="1">
        <f t="shared" ca="1" si="120"/>
        <v>151966.85163127506</v>
      </c>
      <c r="O195" s="1">
        <f t="shared" ca="1" si="125"/>
        <v>83459.152268257181</v>
      </c>
      <c r="P195" s="1">
        <f t="shared" ca="1" si="121"/>
        <v>55752</v>
      </c>
      <c r="Q195" s="1">
        <f t="shared" ca="1" si="126"/>
        <v>46407.218375326745</v>
      </c>
      <c r="R195" s="1">
        <f t="shared" ca="1" si="127"/>
        <v>56113.063222224722</v>
      </c>
      <c r="S195" s="1">
        <f t="shared" ca="1" si="128"/>
        <v>562866.21549048193</v>
      </c>
      <c r="T195" s="1">
        <f t="shared" ca="1" si="129"/>
        <v>254126.0700066018</v>
      </c>
      <c r="U195" s="1">
        <f t="shared" ca="1" si="130"/>
        <v>308740.14548388013</v>
      </c>
      <c r="W195" s="10">
        <f ca="1">IF(Table1[[#This Row],[Gender]]="Man",1,0)</f>
        <v>1</v>
      </c>
      <c r="X195" s="51">
        <f ca="1">IF(Table1[[#This Row],[Gender]]="Woman",1,0)</f>
        <v>0</v>
      </c>
      <c r="Y195" s="51"/>
      <c r="Z195" s="51"/>
      <c r="AA195" s="51"/>
      <c r="AB195" s="51"/>
      <c r="AC195" s="51"/>
      <c r="AD195" s="51"/>
      <c r="AE195" s="51"/>
      <c r="AF195" s="51"/>
      <c r="AG195" s="51"/>
      <c r="AH195" s="51"/>
      <c r="AI195" s="51"/>
      <c r="AJ195" s="16"/>
      <c r="AN195" s="10">
        <f t="shared" ca="1" si="92"/>
        <v>1</v>
      </c>
      <c r="AO195" s="51">
        <f t="shared" ca="1" si="93"/>
        <v>0</v>
      </c>
      <c r="AP195" s="51">
        <f t="shared" ca="1" si="94"/>
        <v>0</v>
      </c>
      <c r="AQ195" s="51">
        <f t="shared" ca="1" si="95"/>
        <v>0</v>
      </c>
      <c r="AR195" s="51">
        <f t="shared" ca="1" si="96"/>
        <v>0</v>
      </c>
      <c r="AS195" s="51">
        <f t="shared" ca="1" si="97"/>
        <v>0</v>
      </c>
      <c r="AT195" s="51"/>
      <c r="AU195" s="51"/>
      <c r="AV195" s="51"/>
      <c r="AW195" s="51"/>
      <c r="AX195" s="51"/>
      <c r="AY195" s="16"/>
      <c r="AZ195" s="51"/>
      <c r="BA195" s="20">
        <f t="shared" ca="1" si="98"/>
        <v>0</v>
      </c>
      <c r="BB195" s="21">
        <f t="shared" ca="1" si="99"/>
        <v>0</v>
      </c>
      <c r="BC195" s="21">
        <f t="shared" ca="1" si="100"/>
        <v>0</v>
      </c>
      <c r="BD195" s="21">
        <f t="shared" ca="1" si="101"/>
        <v>0</v>
      </c>
      <c r="BE195" s="21">
        <f t="shared" ca="1" si="102"/>
        <v>0</v>
      </c>
      <c r="BF195" s="21">
        <f t="shared" ca="1" si="103"/>
        <v>0</v>
      </c>
      <c r="BG195" s="21">
        <f t="shared" ca="1" si="104"/>
        <v>0</v>
      </c>
      <c r="BH195" s="21">
        <f t="shared" ca="1" si="105"/>
        <v>0</v>
      </c>
      <c r="BI195" s="21">
        <f t="shared" ca="1" si="106"/>
        <v>0</v>
      </c>
      <c r="BJ195" s="21">
        <f t="shared" ca="1" si="107"/>
        <v>1</v>
      </c>
      <c r="BK195" s="21">
        <f t="shared" ca="1" si="108"/>
        <v>0</v>
      </c>
      <c r="BL195" s="51"/>
      <c r="BM195" s="51"/>
      <c r="BN195" s="51"/>
      <c r="BO195" s="51"/>
      <c r="BP195" s="51"/>
      <c r="BQ195" s="51"/>
      <c r="BR195" s="51"/>
      <c r="BS195" s="51"/>
      <c r="BT195" s="51"/>
      <c r="BU195" s="51"/>
      <c r="BV195" s="16"/>
      <c r="BZ195" s="10">
        <f ca="1">Table1[[#This Row],[Cars Value]]/Table1[[#This Row],[Cars Owned]]</f>
        <v>41729.576134128591</v>
      </c>
      <c r="CA195" s="16"/>
      <c r="CB195" s="51"/>
      <c r="CC195" s="10">
        <f ca="1">IF(Table1[[#This Row],[Value of Debts]]&gt;$CD$3,1,0)</f>
        <v>1</v>
      </c>
      <c r="CD195" s="51"/>
      <c r="CE195" s="16"/>
      <c r="CF195" s="51"/>
      <c r="CG195" s="39">
        <f ca="1">Table1[[#This Row],[Mortgage left]]/Table1[[#This Row],[Value of House ]]</f>
        <v>0.35901017172762917</v>
      </c>
      <c r="CH195" s="51">
        <f t="shared" ca="1" si="122"/>
        <v>1</v>
      </c>
      <c r="CI195" s="51"/>
      <c r="CJ195" s="16"/>
      <c r="CL195" s="10">
        <f ca="1">IF(Table1[[#This Row],[Area]]="New Delhi",Table1[[#This Row],[Income]],0)</f>
        <v>0</v>
      </c>
      <c r="CM195" s="51">
        <f ca="1">IF(Table1[[#This Row],[Area]]="Gurgoan",Table1[[#This Row],[Income]],0)</f>
        <v>0</v>
      </c>
      <c r="CN195" s="51">
        <f ca="1">IF(Table1[[#This Row],[Area]]="Noida",Table1[[#This Row],[Income]],0)</f>
        <v>0</v>
      </c>
      <c r="CO195" s="51">
        <f ca="1">IF(Table1[[#This Row],[Area]]="Faridabad",Table1[[#This Row],[Income]],0)</f>
        <v>0</v>
      </c>
      <c r="CP195" s="51">
        <f ca="1">IF(Table1[[#This Row],[Area]]="Pune",Table1[[#This Row],[Income]],0)</f>
        <v>0</v>
      </c>
      <c r="CQ195" s="51">
        <f ca="1">IF(Table1[[#This Row],[Area]]="Mumbai",Table1[[#This Row],[Income]],0)</f>
        <v>0</v>
      </c>
      <c r="CR195" s="51">
        <f ca="1">IF(Table1[[#This Row],[Area]]="Hyderabad",Table1[[#This Row],[Income]],0)</f>
        <v>0</v>
      </c>
      <c r="CS195" s="51">
        <f ca="1">IF(Table1[[#This Row],[Area]]="Chennai",Table1[[#This Row],[Income]],0)</f>
        <v>0</v>
      </c>
      <c r="CT195" s="51">
        <f ca="1">IF(Table1[[#This Row],[Area]]="Goa",Table1[[#This Row],[Income]],0)</f>
        <v>0</v>
      </c>
      <c r="CU195" s="51">
        <f ca="1">IF(Table1[[#This Row],[Area]]="Kochi",Table1[[#This Row],[Income]],0)</f>
        <v>70549</v>
      </c>
      <c r="CV195" s="51">
        <f ca="1">IF(Table1[[#This Row],[Area]]="Kolkata",Table1[[#This Row],[Income]],0)</f>
        <v>0</v>
      </c>
      <c r="CW195" s="51"/>
      <c r="CX195" s="51"/>
      <c r="CY195" s="51"/>
      <c r="CZ195" s="51"/>
      <c r="DA195" s="51"/>
      <c r="DB195" s="51"/>
      <c r="DC195" s="51"/>
      <c r="DD195" s="51"/>
      <c r="DE195" s="51"/>
      <c r="DF195" s="51"/>
      <c r="DG195" s="16"/>
      <c r="DI195" s="10">
        <f ca="1">IF(Table1[[#This Row],[Field of Work]]="Teaching",Table1[[#This Row],[Income]],0)</f>
        <v>70549</v>
      </c>
      <c r="DJ195" s="51">
        <f ca="1">IF(Table1[[#This Row],[Field of Work]]="Health",Table1[[#This Row],[Income]],0)</f>
        <v>0</v>
      </c>
      <c r="DK195" s="51">
        <f ca="1">IF(Table1[[#This Row],[Field of Work]]="Agriculture",Table1[[#This Row],[Income]],0)</f>
        <v>0</v>
      </c>
      <c r="DL195" s="51">
        <f ca="1">IF(Table1[[#This Row],[Field of Work]]="Information Technology",Table1[[#This Row],[Income]],0)</f>
        <v>0</v>
      </c>
      <c r="DM195" s="51">
        <f ca="1">IF(Table1[[#This Row],[Field of Work]]="Construction",Table1[[#This Row],[Income]],0)</f>
        <v>0</v>
      </c>
      <c r="DN195" s="51">
        <f ca="1">IF(Table1[[#This Row],[Field of Work]]="General Work",Table1[[#This Row],[Income]],0)</f>
        <v>0</v>
      </c>
      <c r="DO195" s="51"/>
      <c r="DP195" s="51"/>
      <c r="DQ195" s="51"/>
      <c r="DR195" s="51"/>
      <c r="DS195" s="51"/>
      <c r="DT195" s="16"/>
      <c r="DW195" s="10">
        <f ca="1">IF(Table1[[#This Row],[Value of Debts]]&gt;Table1[[#This Row],[Income]],1,0)</f>
        <v>1</v>
      </c>
      <c r="DX195" s="51"/>
      <c r="DY195" s="16"/>
      <c r="EB195" s="48">
        <f t="shared" ca="1" si="123"/>
        <v>41</v>
      </c>
      <c r="EC195" s="51"/>
      <c r="ED195" s="51"/>
      <c r="EE195" s="16"/>
    </row>
    <row r="196" spans="1:135" ht="18.75">
      <c r="A196" s="1">
        <f t="shared" ca="1" si="109"/>
        <v>2</v>
      </c>
      <c r="B196" s="1" t="str">
        <f t="shared" ca="1" si="110"/>
        <v>Woman</v>
      </c>
      <c r="C196" s="1">
        <f t="shared" ca="1" si="111"/>
        <v>35</v>
      </c>
      <c r="D196" s="1">
        <f t="shared" ca="1" si="112"/>
        <v>3</v>
      </c>
      <c r="E196" s="1" t="str">
        <f t="shared" ca="1" si="113"/>
        <v>Teaching</v>
      </c>
      <c r="F196" s="1">
        <f t="shared" ca="1" si="114"/>
        <v>3</v>
      </c>
      <c r="G196" s="1" t="str">
        <f t="shared" ca="1" si="115"/>
        <v>University</v>
      </c>
      <c r="H196" s="1">
        <f t="shared" ca="1" si="116"/>
        <v>1</v>
      </c>
      <c r="I196" s="1">
        <f t="shared" ref="I196:I259" ca="1" si="131">RANDBETWEEN(1,3)</f>
        <v>1</v>
      </c>
      <c r="J196" s="1">
        <f t="shared" ca="1" si="117"/>
        <v>40810</v>
      </c>
      <c r="K196" s="1">
        <f t="shared" ca="1" si="118"/>
        <v>1</v>
      </c>
      <c r="L196" s="1" t="str">
        <f t="shared" ca="1" si="119"/>
        <v>New Delhi</v>
      </c>
      <c r="M196" s="1">
        <f t="shared" ca="1" si="124"/>
        <v>163240</v>
      </c>
      <c r="N196" s="1">
        <f t="shared" ca="1" si="120"/>
        <v>8310.7544607205309</v>
      </c>
      <c r="O196" s="1">
        <f t="shared" ca="1" si="125"/>
        <v>16922.817244805436</v>
      </c>
      <c r="P196" s="1">
        <f t="shared" ca="1" si="121"/>
        <v>11964</v>
      </c>
      <c r="Q196" s="1">
        <f t="shared" ca="1" si="126"/>
        <v>15193.11954173704</v>
      </c>
      <c r="R196" s="1">
        <f t="shared" ca="1" si="127"/>
        <v>10381.665070975374</v>
      </c>
      <c r="S196" s="1">
        <f t="shared" ca="1" si="128"/>
        <v>190544.4823157808</v>
      </c>
      <c r="T196" s="1">
        <f t="shared" ca="1" si="129"/>
        <v>35467.874002457567</v>
      </c>
      <c r="U196" s="1">
        <f t="shared" ca="1" si="130"/>
        <v>155076.60831332323</v>
      </c>
      <c r="W196" s="10">
        <f ca="1">IF(Table1[[#This Row],[Gender]]="Man",1,0)</f>
        <v>0</v>
      </c>
      <c r="X196" s="51">
        <f ca="1">IF(Table1[[#This Row],[Gender]]="Woman",1,0)</f>
        <v>1</v>
      </c>
      <c r="Y196" s="51"/>
      <c r="Z196" s="51"/>
      <c r="AA196" s="51"/>
      <c r="AB196" s="51"/>
      <c r="AC196" s="51"/>
      <c r="AD196" s="51"/>
      <c r="AE196" s="51"/>
      <c r="AF196" s="51"/>
      <c r="AG196" s="51"/>
      <c r="AH196" s="51"/>
      <c r="AI196" s="51"/>
      <c r="AJ196" s="16"/>
      <c r="AN196" s="10">
        <f t="shared" ref="AN196:AN259" ca="1" si="132">IF(E196="Teaching",1,0)</f>
        <v>1</v>
      </c>
      <c r="AO196" s="51">
        <f t="shared" ref="AO196:AO259" ca="1" si="133">IF(E196="Health",1,0)</f>
        <v>0</v>
      </c>
      <c r="AP196" s="51">
        <f t="shared" ref="AP196:AP259" ca="1" si="134">IF(E196="Agriculture",1,0)</f>
        <v>0</v>
      </c>
      <c r="AQ196" s="51">
        <f t="shared" ref="AQ196:AQ259" ca="1" si="135">IF(E196="Information Technology",1,0)</f>
        <v>0</v>
      </c>
      <c r="AR196" s="51">
        <f t="shared" ref="AR196:AR259" ca="1" si="136">IF(E196="Construction",1,0)</f>
        <v>0</v>
      </c>
      <c r="AS196" s="51">
        <f t="shared" ref="AS196:AS259" ca="1" si="137">IF(E196="General Work",1,0)</f>
        <v>0</v>
      </c>
      <c r="AT196" s="51"/>
      <c r="AU196" s="51"/>
      <c r="AV196" s="51"/>
      <c r="AW196" s="51"/>
      <c r="AX196" s="51"/>
      <c r="AY196" s="16"/>
      <c r="AZ196" s="51"/>
      <c r="BA196" s="20">
        <f t="shared" ref="BA196:BA259" ca="1" si="138">IF(L196="New Delhi",1,0)</f>
        <v>1</v>
      </c>
      <c r="BB196" s="21">
        <f t="shared" ref="BB196:BB259" ca="1" si="139">IF(L196="Gurgoan",1,0)</f>
        <v>0</v>
      </c>
      <c r="BC196" s="21">
        <f t="shared" ref="BC196:BC259" ca="1" si="140">IF(L196="Noida",1,0)</f>
        <v>0</v>
      </c>
      <c r="BD196" s="21">
        <f t="shared" ref="BD196:BD259" ca="1" si="141">IF(L196="Faridabad",1,0)</f>
        <v>0</v>
      </c>
      <c r="BE196" s="21">
        <f t="shared" ref="BE196:BE259" ca="1" si="142">IF(L196="Pune",1,0)</f>
        <v>0</v>
      </c>
      <c r="BF196" s="21">
        <f t="shared" ref="BF196:BF259" ca="1" si="143">IF(L196="Mumbai",1,0)</f>
        <v>0</v>
      </c>
      <c r="BG196" s="21">
        <f t="shared" ref="BG196:BG259" ca="1" si="144">IF(L196="Hyderabad",1,0)</f>
        <v>0</v>
      </c>
      <c r="BH196" s="21">
        <f t="shared" ref="BH196:BH259" ca="1" si="145">IF(L196="Chennai",1,0)</f>
        <v>0</v>
      </c>
      <c r="BI196" s="21">
        <f t="shared" ref="BI196:BI259" ca="1" si="146">IF(L196="Goa",1,0)</f>
        <v>0</v>
      </c>
      <c r="BJ196" s="21">
        <f t="shared" ref="BJ196:BJ259" ca="1" si="147">IF(L196="Kochi",1,0)</f>
        <v>0</v>
      </c>
      <c r="BK196" s="21">
        <f t="shared" ref="BK196:BK259" ca="1" si="148">IF(L196="Kolkata",1,0)</f>
        <v>0</v>
      </c>
      <c r="BL196" s="51"/>
      <c r="BM196" s="51"/>
      <c r="BN196" s="51"/>
      <c r="BO196" s="51"/>
      <c r="BP196" s="51"/>
      <c r="BQ196" s="51"/>
      <c r="BR196" s="51"/>
      <c r="BS196" s="51"/>
      <c r="BT196" s="51"/>
      <c r="BU196" s="51"/>
      <c r="BV196" s="16"/>
      <c r="BZ196" s="10">
        <f ca="1">Table1[[#This Row],[Cars Value]]/Table1[[#This Row],[Cars Owned]]</f>
        <v>16922.817244805436</v>
      </c>
      <c r="CA196" s="16"/>
      <c r="CB196" s="51"/>
      <c r="CC196" s="10">
        <f ca="1">IF(Table1[[#This Row],[Value of Debts]]&gt;$CD$3,1,0)</f>
        <v>1</v>
      </c>
      <c r="CD196" s="51"/>
      <c r="CE196" s="16"/>
      <c r="CF196" s="51"/>
      <c r="CG196" s="39">
        <f ca="1">Table1[[#This Row],[Mortgage left]]/Table1[[#This Row],[Value of House ]]</f>
        <v>5.0911262317572474E-2</v>
      </c>
      <c r="CH196" s="51">
        <f t="shared" ca="1" si="122"/>
        <v>0</v>
      </c>
      <c r="CI196" s="51"/>
      <c r="CJ196" s="16"/>
      <c r="CL196" s="10">
        <f ca="1">IF(Table1[[#This Row],[Area]]="New Delhi",Table1[[#This Row],[Income]],0)</f>
        <v>40810</v>
      </c>
      <c r="CM196" s="51">
        <f ca="1">IF(Table1[[#This Row],[Area]]="Gurgoan",Table1[[#This Row],[Income]],0)</f>
        <v>0</v>
      </c>
      <c r="CN196" s="51">
        <f ca="1">IF(Table1[[#This Row],[Area]]="Noida",Table1[[#This Row],[Income]],0)</f>
        <v>0</v>
      </c>
      <c r="CO196" s="51">
        <f ca="1">IF(Table1[[#This Row],[Area]]="Faridabad",Table1[[#This Row],[Income]],0)</f>
        <v>0</v>
      </c>
      <c r="CP196" s="51">
        <f ca="1">IF(Table1[[#This Row],[Area]]="Pune",Table1[[#This Row],[Income]],0)</f>
        <v>0</v>
      </c>
      <c r="CQ196" s="51">
        <f ca="1">IF(Table1[[#This Row],[Area]]="Mumbai",Table1[[#This Row],[Income]],0)</f>
        <v>0</v>
      </c>
      <c r="CR196" s="51">
        <f ca="1">IF(Table1[[#This Row],[Area]]="Hyderabad",Table1[[#This Row],[Income]],0)</f>
        <v>0</v>
      </c>
      <c r="CS196" s="51">
        <f ca="1">IF(Table1[[#This Row],[Area]]="Chennai",Table1[[#This Row],[Income]],0)</f>
        <v>0</v>
      </c>
      <c r="CT196" s="51">
        <f ca="1">IF(Table1[[#This Row],[Area]]="Goa",Table1[[#This Row],[Income]],0)</f>
        <v>0</v>
      </c>
      <c r="CU196" s="51">
        <f ca="1">IF(Table1[[#This Row],[Area]]="Kochi",Table1[[#This Row],[Income]],0)</f>
        <v>0</v>
      </c>
      <c r="CV196" s="51">
        <f ca="1">IF(Table1[[#This Row],[Area]]="Kolkata",Table1[[#This Row],[Income]],0)</f>
        <v>0</v>
      </c>
      <c r="CW196" s="51"/>
      <c r="CX196" s="51"/>
      <c r="CY196" s="51"/>
      <c r="CZ196" s="51"/>
      <c r="DA196" s="51"/>
      <c r="DB196" s="51"/>
      <c r="DC196" s="51"/>
      <c r="DD196" s="51"/>
      <c r="DE196" s="51"/>
      <c r="DF196" s="51"/>
      <c r="DG196" s="16"/>
      <c r="DI196" s="10">
        <f ca="1">IF(Table1[[#This Row],[Field of Work]]="Teaching",Table1[[#This Row],[Income]],0)</f>
        <v>40810</v>
      </c>
      <c r="DJ196" s="51">
        <f ca="1">IF(Table1[[#This Row],[Field of Work]]="Health",Table1[[#This Row],[Income]],0)</f>
        <v>0</v>
      </c>
      <c r="DK196" s="51">
        <f ca="1">IF(Table1[[#This Row],[Field of Work]]="Agriculture",Table1[[#This Row],[Income]],0)</f>
        <v>0</v>
      </c>
      <c r="DL196" s="51">
        <f ca="1">IF(Table1[[#This Row],[Field of Work]]="Information Technology",Table1[[#This Row],[Income]],0)</f>
        <v>0</v>
      </c>
      <c r="DM196" s="51">
        <f ca="1">IF(Table1[[#This Row],[Field of Work]]="Construction",Table1[[#This Row],[Income]],0)</f>
        <v>0</v>
      </c>
      <c r="DN196" s="51">
        <f ca="1">IF(Table1[[#This Row],[Field of Work]]="General Work",Table1[[#This Row],[Income]],0)</f>
        <v>0</v>
      </c>
      <c r="DO196" s="51"/>
      <c r="DP196" s="51"/>
      <c r="DQ196" s="51"/>
      <c r="DR196" s="51"/>
      <c r="DS196" s="51"/>
      <c r="DT196" s="16"/>
      <c r="DW196" s="10">
        <f ca="1">IF(Table1[[#This Row],[Value of Debts]]&gt;Table1[[#This Row],[Income]],1,0)</f>
        <v>0</v>
      </c>
      <c r="DX196" s="51"/>
      <c r="DY196" s="16"/>
      <c r="EB196" s="48">
        <f t="shared" ca="1" si="123"/>
        <v>35</v>
      </c>
      <c r="EC196" s="51"/>
      <c r="ED196" s="51"/>
      <c r="EE196" s="16"/>
    </row>
    <row r="197" spans="1:135" ht="18.75">
      <c r="A197" s="1">
        <f t="shared" ref="A197:A260" ca="1" si="149">RANDBETWEEN(1,2)</f>
        <v>2</v>
      </c>
      <c r="B197" s="1" t="str">
        <f t="shared" ref="B197:B260" ca="1" si="150">IF(A197=1,"Man","Woman")</f>
        <v>Woman</v>
      </c>
      <c r="C197" s="1">
        <f t="shared" ref="C197:C260" ca="1" si="151">RANDBETWEEN(25,45)</f>
        <v>30</v>
      </c>
      <c r="D197" s="1">
        <f t="shared" ref="D197:D260" ca="1" si="152">RANDBETWEEN(1,6)</f>
        <v>1</v>
      </c>
      <c r="E197" s="1" t="str">
        <f t="shared" ref="E197:E260" ca="1" si="153">VLOOKUP(D197,$Y$5:$Z$10,2)</f>
        <v>Health</v>
      </c>
      <c r="F197" s="1">
        <f t="shared" ref="F197:F260" ca="1" si="154">RANDBETWEEN(1,5)</f>
        <v>5</v>
      </c>
      <c r="G197" s="1" t="str">
        <f t="shared" ref="G197:G260" ca="1" si="155">VLOOKUP(F197,$AA$5:$AB$9,2)</f>
        <v>Other</v>
      </c>
      <c r="H197" s="1">
        <f t="shared" ref="H197:H260" ca="1" si="156">RANDBETWEEN(0,4)</f>
        <v>4</v>
      </c>
      <c r="I197" s="1">
        <f t="shared" ca="1" si="131"/>
        <v>3</v>
      </c>
      <c r="J197" s="1">
        <f t="shared" ref="J197:J260" ca="1" si="157">RANDBETWEEN(25000,90000)</f>
        <v>70089</v>
      </c>
      <c r="K197" s="1">
        <f t="shared" ref="K197:K260" ca="1" si="158">RANDBETWEEN(1,11)</f>
        <v>2</v>
      </c>
      <c r="L197" s="1" t="str">
        <f t="shared" ref="L197:L260" ca="1" si="159">VLOOKUP(K197,$AD$5:$AE$15,2)</f>
        <v>Gurgoan</v>
      </c>
      <c r="M197" s="1">
        <f t="shared" ca="1" si="124"/>
        <v>350445</v>
      </c>
      <c r="N197" s="1">
        <f t="shared" ref="N197:N260" ca="1" si="160">RAND()*M197</f>
        <v>224891.19068632243</v>
      </c>
      <c r="O197" s="1">
        <f t="shared" ca="1" si="125"/>
        <v>146819.86088224305</v>
      </c>
      <c r="P197" s="1">
        <f t="shared" ref="P197:P260" ca="1" si="161">RANDBETWEEN(0,O197)</f>
        <v>146698</v>
      </c>
      <c r="Q197" s="1">
        <f t="shared" ca="1" si="126"/>
        <v>16028.580363366491</v>
      </c>
      <c r="R197" s="1">
        <f t="shared" ca="1" si="127"/>
        <v>48002.98496906527</v>
      </c>
      <c r="S197" s="1">
        <f t="shared" ca="1" si="128"/>
        <v>545267.84585130832</v>
      </c>
      <c r="T197" s="1">
        <f t="shared" ca="1" si="129"/>
        <v>387617.77104968892</v>
      </c>
      <c r="U197" s="1">
        <f t="shared" ca="1" si="130"/>
        <v>157650.0748016194</v>
      </c>
      <c r="W197" s="10">
        <f ca="1">IF(Table1[[#This Row],[Gender]]="Man",1,0)</f>
        <v>0</v>
      </c>
      <c r="X197" s="51">
        <f ca="1">IF(Table1[[#This Row],[Gender]]="Woman",1,0)</f>
        <v>1</v>
      </c>
      <c r="Y197" s="51"/>
      <c r="Z197" s="51"/>
      <c r="AA197" s="51"/>
      <c r="AB197" s="51"/>
      <c r="AC197" s="51"/>
      <c r="AD197" s="51"/>
      <c r="AE197" s="51"/>
      <c r="AF197" s="51"/>
      <c r="AG197" s="51"/>
      <c r="AH197" s="51"/>
      <c r="AI197" s="51"/>
      <c r="AJ197" s="16"/>
      <c r="AN197" s="10">
        <f t="shared" ca="1" si="132"/>
        <v>0</v>
      </c>
      <c r="AO197" s="51">
        <f t="shared" ca="1" si="133"/>
        <v>1</v>
      </c>
      <c r="AP197" s="51">
        <f t="shared" ca="1" si="134"/>
        <v>0</v>
      </c>
      <c r="AQ197" s="51">
        <f t="shared" ca="1" si="135"/>
        <v>0</v>
      </c>
      <c r="AR197" s="51">
        <f t="shared" ca="1" si="136"/>
        <v>0</v>
      </c>
      <c r="AS197" s="51">
        <f t="shared" ca="1" si="137"/>
        <v>0</v>
      </c>
      <c r="AT197" s="51"/>
      <c r="AU197" s="51"/>
      <c r="AV197" s="51"/>
      <c r="AW197" s="51"/>
      <c r="AX197" s="51"/>
      <c r="AY197" s="16"/>
      <c r="AZ197" s="51"/>
      <c r="BA197" s="20">
        <f t="shared" ca="1" si="138"/>
        <v>0</v>
      </c>
      <c r="BB197" s="21">
        <f t="shared" ca="1" si="139"/>
        <v>1</v>
      </c>
      <c r="BC197" s="21">
        <f t="shared" ca="1" si="140"/>
        <v>0</v>
      </c>
      <c r="BD197" s="21">
        <f t="shared" ca="1" si="141"/>
        <v>0</v>
      </c>
      <c r="BE197" s="21">
        <f t="shared" ca="1" si="142"/>
        <v>0</v>
      </c>
      <c r="BF197" s="21">
        <f t="shared" ca="1" si="143"/>
        <v>0</v>
      </c>
      <c r="BG197" s="21">
        <f t="shared" ca="1" si="144"/>
        <v>0</v>
      </c>
      <c r="BH197" s="21">
        <f t="shared" ca="1" si="145"/>
        <v>0</v>
      </c>
      <c r="BI197" s="21">
        <f t="shared" ca="1" si="146"/>
        <v>0</v>
      </c>
      <c r="BJ197" s="21">
        <f t="shared" ca="1" si="147"/>
        <v>0</v>
      </c>
      <c r="BK197" s="21">
        <f t="shared" ca="1" si="148"/>
        <v>0</v>
      </c>
      <c r="BL197" s="51"/>
      <c r="BM197" s="51"/>
      <c r="BN197" s="51"/>
      <c r="BO197" s="51"/>
      <c r="BP197" s="51"/>
      <c r="BQ197" s="51"/>
      <c r="BR197" s="51"/>
      <c r="BS197" s="51"/>
      <c r="BT197" s="51"/>
      <c r="BU197" s="51"/>
      <c r="BV197" s="16"/>
      <c r="BZ197" s="10">
        <f ca="1">Table1[[#This Row],[Cars Value]]/Table1[[#This Row],[Cars Owned]]</f>
        <v>48939.953627414354</v>
      </c>
      <c r="CA197" s="16"/>
      <c r="CB197" s="51"/>
      <c r="CC197" s="10">
        <f ca="1">IF(Table1[[#This Row],[Value of Debts]]&gt;$CD$3,1,0)</f>
        <v>1</v>
      </c>
      <c r="CD197" s="51"/>
      <c r="CE197" s="16"/>
      <c r="CF197" s="51"/>
      <c r="CG197" s="39">
        <f ca="1">Table1[[#This Row],[Mortgage left]]/Table1[[#This Row],[Value of House ]]</f>
        <v>0.64173034480823643</v>
      </c>
      <c r="CH197" s="51">
        <f t="shared" ref="CH197:CH260" ca="1" si="162">IF(CG197&gt;$CI$3,1,0)</f>
        <v>1</v>
      </c>
      <c r="CI197" s="51"/>
      <c r="CJ197" s="16"/>
      <c r="CL197" s="10">
        <f ca="1">IF(Table1[[#This Row],[Area]]="New Delhi",Table1[[#This Row],[Income]],0)</f>
        <v>0</v>
      </c>
      <c r="CM197" s="51">
        <f ca="1">IF(Table1[[#This Row],[Area]]="Gurgoan",Table1[[#This Row],[Income]],0)</f>
        <v>70089</v>
      </c>
      <c r="CN197" s="51">
        <f ca="1">IF(Table1[[#This Row],[Area]]="Noida",Table1[[#This Row],[Income]],0)</f>
        <v>0</v>
      </c>
      <c r="CO197" s="51">
        <f ca="1">IF(Table1[[#This Row],[Area]]="Faridabad",Table1[[#This Row],[Income]],0)</f>
        <v>0</v>
      </c>
      <c r="CP197" s="51">
        <f ca="1">IF(Table1[[#This Row],[Area]]="Pune",Table1[[#This Row],[Income]],0)</f>
        <v>0</v>
      </c>
      <c r="CQ197" s="51">
        <f ca="1">IF(Table1[[#This Row],[Area]]="Mumbai",Table1[[#This Row],[Income]],0)</f>
        <v>0</v>
      </c>
      <c r="CR197" s="51">
        <f ca="1">IF(Table1[[#This Row],[Area]]="Hyderabad",Table1[[#This Row],[Income]],0)</f>
        <v>0</v>
      </c>
      <c r="CS197" s="51">
        <f ca="1">IF(Table1[[#This Row],[Area]]="Chennai",Table1[[#This Row],[Income]],0)</f>
        <v>0</v>
      </c>
      <c r="CT197" s="51">
        <f ca="1">IF(Table1[[#This Row],[Area]]="Goa",Table1[[#This Row],[Income]],0)</f>
        <v>0</v>
      </c>
      <c r="CU197" s="51">
        <f ca="1">IF(Table1[[#This Row],[Area]]="Kochi",Table1[[#This Row],[Income]],0)</f>
        <v>0</v>
      </c>
      <c r="CV197" s="51">
        <f ca="1">IF(Table1[[#This Row],[Area]]="Kolkata",Table1[[#This Row],[Income]],0)</f>
        <v>0</v>
      </c>
      <c r="CW197" s="51"/>
      <c r="CX197" s="51"/>
      <c r="CY197" s="51"/>
      <c r="CZ197" s="51"/>
      <c r="DA197" s="51"/>
      <c r="DB197" s="51"/>
      <c r="DC197" s="51"/>
      <c r="DD197" s="51"/>
      <c r="DE197" s="51"/>
      <c r="DF197" s="51"/>
      <c r="DG197" s="16"/>
      <c r="DI197" s="10">
        <f ca="1">IF(Table1[[#This Row],[Field of Work]]="Teaching",Table1[[#This Row],[Income]],0)</f>
        <v>0</v>
      </c>
      <c r="DJ197" s="51">
        <f ca="1">IF(Table1[[#This Row],[Field of Work]]="Health",Table1[[#This Row],[Income]],0)</f>
        <v>70089</v>
      </c>
      <c r="DK197" s="51">
        <f ca="1">IF(Table1[[#This Row],[Field of Work]]="Agriculture",Table1[[#This Row],[Income]],0)</f>
        <v>0</v>
      </c>
      <c r="DL197" s="51">
        <f ca="1">IF(Table1[[#This Row],[Field of Work]]="Information Technology",Table1[[#This Row],[Income]],0)</f>
        <v>0</v>
      </c>
      <c r="DM197" s="51">
        <f ca="1">IF(Table1[[#This Row],[Field of Work]]="Construction",Table1[[#This Row],[Income]],0)</f>
        <v>0</v>
      </c>
      <c r="DN197" s="51">
        <f ca="1">IF(Table1[[#This Row],[Field of Work]]="General Work",Table1[[#This Row],[Income]],0)</f>
        <v>0</v>
      </c>
      <c r="DO197" s="51"/>
      <c r="DP197" s="51"/>
      <c r="DQ197" s="51"/>
      <c r="DR197" s="51"/>
      <c r="DS197" s="51"/>
      <c r="DT197" s="16"/>
      <c r="DW197" s="10">
        <f ca="1">IF(Table1[[#This Row],[Value of Debts]]&gt;Table1[[#This Row],[Income]],1,0)</f>
        <v>1</v>
      </c>
      <c r="DX197" s="51"/>
      <c r="DY197" s="16"/>
      <c r="EB197" s="48">
        <f t="shared" ref="EB197:EB260" ca="1" si="163">IF(U197&gt;$EC$4,C197,0)</f>
        <v>30</v>
      </c>
      <c r="EC197" s="51"/>
      <c r="ED197" s="51"/>
      <c r="EE197" s="16"/>
    </row>
    <row r="198" spans="1:135" ht="18.75">
      <c r="A198" s="1">
        <f t="shared" ca="1" si="149"/>
        <v>2</v>
      </c>
      <c r="B198" s="1" t="str">
        <f t="shared" ca="1" si="150"/>
        <v>Woman</v>
      </c>
      <c r="C198" s="1">
        <f t="shared" ca="1" si="151"/>
        <v>37</v>
      </c>
      <c r="D198" s="1">
        <f t="shared" ca="1" si="152"/>
        <v>3</v>
      </c>
      <c r="E198" s="1" t="str">
        <f t="shared" ca="1" si="153"/>
        <v>Teaching</v>
      </c>
      <c r="F198" s="1">
        <f t="shared" ca="1" si="154"/>
        <v>4</v>
      </c>
      <c r="G198" s="1" t="str">
        <f t="shared" ca="1" si="155"/>
        <v>Technical</v>
      </c>
      <c r="H198" s="1">
        <f t="shared" ca="1" si="156"/>
        <v>4</v>
      </c>
      <c r="I198" s="1">
        <f t="shared" ca="1" si="131"/>
        <v>1</v>
      </c>
      <c r="J198" s="1">
        <f t="shared" ca="1" si="157"/>
        <v>52182</v>
      </c>
      <c r="K198" s="1">
        <f t="shared" ca="1" si="158"/>
        <v>11</v>
      </c>
      <c r="L198" s="1" t="str">
        <f t="shared" ca="1" si="159"/>
        <v>Kolkata</v>
      </c>
      <c r="M198" s="1">
        <f t="shared" ca="1" si="124"/>
        <v>260910</v>
      </c>
      <c r="N198" s="1">
        <f t="shared" ca="1" si="160"/>
        <v>134726.49459545963</v>
      </c>
      <c r="O198" s="1">
        <f t="shared" ca="1" si="125"/>
        <v>5464.6315982613542</v>
      </c>
      <c r="P198" s="1">
        <f t="shared" ca="1" si="161"/>
        <v>3995</v>
      </c>
      <c r="Q198" s="1">
        <f t="shared" ca="1" si="126"/>
        <v>19949.970789173083</v>
      </c>
      <c r="R198" s="1">
        <f t="shared" ca="1" si="127"/>
        <v>54039.193916767217</v>
      </c>
      <c r="S198" s="1">
        <f t="shared" ca="1" si="128"/>
        <v>320413.82551502855</v>
      </c>
      <c r="T198" s="1">
        <f t="shared" ca="1" si="129"/>
        <v>158671.46538463273</v>
      </c>
      <c r="U198" s="1">
        <f t="shared" ca="1" si="130"/>
        <v>161742.36013039583</v>
      </c>
      <c r="W198" s="10">
        <f ca="1">IF(Table1[[#This Row],[Gender]]="Man",1,0)</f>
        <v>0</v>
      </c>
      <c r="X198" s="51">
        <f ca="1">IF(Table1[[#This Row],[Gender]]="Woman",1,0)</f>
        <v>1</v>
      </c>
      <c r="Y198" s="51"/>
      <c r="Z198" s="51"/>
      <c r="AA198" s="51"/>
      <c r="AB198" s="51"/>
      <c r="AC198" s="51"/>
      <c r="AD198" s="51"/>
      <c r="AE198" s="51"/>
      <c r="AF198" s="51"/>
      <c r="AG198" s="51"/>
      <c r="AH198" s="51"/>
      <c r="AI198" s="51"/>
      <c r="AJ198" s="16"/>
      <c r="AN198" s="10">
        <f t="shared" ca="1" si="132"/>
        <v>1</v>
      </c>
      <c r="AO198" s="51">
        <f t="shared" ca="1" si="133"/>
        <v>0</v>
      </c>
      <c r="AP198" s="51">
        <f t="shared" ca="1" si="134"/>
        <v>0</v>
      </c>
      <c r="AQ198" s="51">
        <f t="shared" ca="1" si="135"/>
        <v>0</v>
      </c>
      <c r="AR198" s="51">
        <f t="shared" ca="1" si="136"/>
        <v>0</v>
      </c>
      <c r="AS198" s="51">
        <f t="shared" ca="1" si="137"/>
        <v>0</v>
      </c>
      <c r="AT198" s="51"/>
      <c r="AU198" s="51"/>
      <c r="AV198" s="51"/>
      <c r="AW198" s="51"/>
      <c r="AX198" s="51"/>
      <c r="AY198" s="16"/>
      <c r="AZ198" s="51"/>
      <c r="BA198" s="20">
        <f t="shared" ca="1" si="138"/>
        <v>0</v>
      </c>
      <c r="BB198" s="21">
        <f t="shared" ca="1" si="139"/>
        <v>0</v>
      </c>
      <c r="BC198" s="21">
        <f t="shared" ca="1" si="140"/>
        <v>0</v>
      </c>
      <c r="BD198" s="21">
        <f t="shared" ca="1" si="141"/>
        <v>0</v>
      </c>
      <c r="BE198" s="21">
        <f t="shared" ca="1" si="142"/>
        <v>0</v>
      </c>
      <c r="BF198" s="21">
        <f t="shared" ca="1" si="143"/>
        <v>0</v>
      </c>
      <c r="BG198" s="21">
        <f t="shared" ca="1" si="144"/>
        <v>0</v>
      </c>
      <c r="BH198" s="21">
        <f t="shared" ca="1" si="145"/>
        <v>0</v>
      </c>
      <c r="BI198" s="21">
        <f t="shared" ca="1" si="146"/>
        <v>0</v>
      </c>
      <c r="BJ198" s="21">
        <f t="shared" ca="1" si="147"/>
        <v>0</v>
      </c>
      <c r="BK198" s="21">
        <f t="shared" ca="1" si="148"/>
        <v>1</v>
      </c>
      <c r="BL198" s="51"/>
      <c r="BM198" s="51"/>
      <c r="BN198" s="51"/>
      <c r="BO198" s="51"/>
      <c r="BP198" s="51"/>
      <c r="BQ198" s="51"/>
      <c r="BR198" s="51"/>
      <c r="BS198" s="51"/>
      <c r="BT198" s="51"/>
      <c r="BU198" s="51"/>
      <c r="BV198" s="16"/>
      <c r="BZ198" s="10">
        <f ca="1">Table1[[#This Row],[Cars Value]]/Table1[[#This Row],[Cars Owned]]</f>
        <v>5464.6315982613542</v>
      </c>
      <c r="CA198" s="16"/>
      <c r="CB198" s="51"/>
      <c r="CC198" s="10">
        <f ca="1">IF(Table1[[#This Row],[Value of Debts]]&gt;$CD$3,1,0)</f>
        <v>1</v>
      </c>
      <c r="CD198" s="51"/>
      <c r="CE198" s="16"/>
      <c r="CF198" s="51"/>
      <c r="CG198" s="39">
        <f ca="1">Table1[[#This Row],[Mortgage left]]/Table1[[#This Row],[Value of House ]]</f>
        <v>0.51637152502954897</v>
      </c>
      <c r="CH198" s="51">
        <f t="shared" ca="1" si="162"/>
        <v>1</v>
      </c>
      <c r="CI198" s="51"/>
      <c r="CJ198" s="16"/>
      <c r="CL198" s="10">
        <f ca="1">IF(Table1[[#This Row],[Area]]="New Delhi",Table1[[#This Row],[Income]],0)</f>
        <v>0</v>
      </c>
      <c r="CM198" s="51">
        <f ca="1">IF(Table1[[#This Row],[Area]]="Gurgoan",Table1[[#This Row],[Income]],0)</f>
        <v>0</v>
      </c>
      <c r="CN198" s="51">
        <f ca="1">IF(Table1[[#This Row],[Area]]="Noida",Table1[[#This Row],[Income]],0)</f>
        <v>0</v>
      </c>
      <c r="CO198" s="51">
        <f ca="1">IF(Table1[[#This Row],[Area]]="Faridabad",Table1[[#This Row],[Income]],0)</f>
        <v>0</v>
      </c>
      <c r="CP198" s="51">
        <f ca="1">IF(Table1[[#This Row],[Area]]="Pune",Table1[[#This Row],[Income]],0)</f>
        <v>0</v>
      </c>
      <c r="CQ198" s="51">
        <f ca="1">IF(Table1[[#This Row],[Area]]="Mumbai",Table1[[#This Row],[Income]],0)</f>
        <v>0</v>
      </c>
      <c r="CR198" s="51">
        <f ca="1">IF(Table1[[#This Row],[Area]]="Hyderabad",Table1[[#This Row],[Income]],0)</f>
        <v>0</v>
      </c>
      <c r="CS198" s="51">
        <f ca="1">IF(Table1[[#This Row],[Area]]="Chennai",Table1[[#This Row],[Income]],0)</f>
        <v>0</v>
      </c>
      <c r="CT198" s="51">
        <f ca="1">IF(Table1[[#This Row],[Area]]="Goa",Table1[[#This Row],[Income]],0)</f>
        <v>0</v>
      </c>
      <c r="CU198" s="51">
        <f ca="1">IF(Table1[[#This Row],[Area]]="Kochi",Table1[[#This Row],[Income]],0)</f>
        <v>0</v>
      </c>
      <c r="CV198" s="51">
        <f ca="1">IF(Table1[[#This Row],[Area]]="Kolkata",Table1[[#This Row],[Income]],0)</f>
        <v>52182</v>
      </c>
      <c r="CW198" s="51"/>
      <c r="CX198" s="51"/>
      <c r="CY198" s="51"/>
      <c r="CZ198" s="51"/>
      <c r="DA198" s="51"/>
      <c r="DB198" s="51"/>
      <c r="DC198" s="51"/>
      <c r="DD198" s="51"/>
      <c r="DE198" s="51"/>
      <c r="DF198" s="51"/>
      <c r="DG198" s="16"/>
      <c r="DI198" s="10">
        <f ca="1">IF(Table1[[#This Row],[Field of Work]]="Teaching",Table1[[#This Row],[Income]],0)</f>
        <v>52182</v>
      </c>
      <c r="DJ198" s="51">
        <f ca="1">IF(Table1[[#This Row],[Field of Work]]="Health",Table1[[#This Row],[Income]],0)</f>
        <v>0</v>
      </c>
      <c r="DK198" s="51">
        <f ca="1">IF(Table1[[#This Row],[Field of Work]]="Agriculture",Table1[[#This Row],[Income]],0)</f>
        <v>0</v>
      </c>
      <c r="DL198" s="51">
        <f ca="1">IF(Table1[[#This Row],[Field of Work]]="Information Technology",Table1[[#This Row],[Income]],0)</f>
        <v>0</v>
      </c>
      <c r="DM198" s="51">
        <f ca="1">IF(Table1[[#This Row],[Field of Work]]="Construction",Table1[[#This Row],[Income]],0)</f>
        <v>0</v>
      </c>
      <c r="DN198" s="51">
        <f ca="1">IF(Table1[[#This Row],[Field of Work]]="General Work",Table1[[#This Row],[Income]],0)</f>
        <v>0</v>
      </c>
      <c r="DO198" s="51"/>
      <c r="DP198" s="51"/>
      <c r="DQ198" s="51"/>
      <c r="DR198" s="51"/>
      <c r="DS198" s="51"/>
      <c r="DT198" s="16"/>
      <c r="DW198" s="10">
        <f ca="1">IF(Table1[[#This Row],[Value of Debts]]&gt;Table1[[#This Row],[Income]],1,0)</f>
        <v>1</v>
      </c>
      <c r="DX198" s="51"/>
      <c r="DY198" s="16"/>
      <c r="EB198" s="48">
        <f t="shared" ca="1" si="163"/>
        <v>37</v>
      </c>
      <c r="EC198" s="51"/>
      <c r="ED198" s="51"/>
      <c r="EE198" s="16"/>
    </row>
    <row r="199" spans="1:135" ht="18.75">
      <c r="A199" s="1">
        <f t="shared" ca="1" si="149"/>
        <v>2</v>
      </c>
      <c r="B199" s="1" t="str">
        <f t="shared" ca="1" si="150"/>
        <v>Woman</v>
      </c>
      <c r="C199" s="1">
        <f t="shared" ca="1" si="151"/>
        <v>36</v>
      </c>
      <c r="D199" s="1">
        <f t="shared" ca="1" si="152"/>
        <v>6</v>
      </c>
      <c r="E199" s="1" t="str">
        <f t="shared" ca="1" si="153"/>
        <v>Agriculture</v>
      </c>
      <c r="F199" s="1">
        <f t="shared" ca="1" si="154"/>
        <v>5</v>
      </c>
      <c r="G199" s="1" t="str">
        <f t="shared" ca="1" si="155"/>
        <v>Other</v>
      </c>
      <c r="H199" s="1">
        <f t="shared" ca="1" si="156"/>
        <v>2</v>
      </c>
      <c r="I199" s="1">
        <f t="shared" ca="1" si="131"/>
        <v>1</v>
      </c>
      <c r="J199" s="1">
        <f t="shared" ca="1" si="157"/>
        <v>49677</v>
      </c>
      <c r="K199" s="1">
        <f t="shared" ca="1" si="158"/>
        <v>2</v>
      </c>
      <c r="L199" s="1" t="str">
        <f t="shared" ca="1" si="159"/>
        <v>Gurgoan</v>
      </c>
      <c r="M199" s="1">
        <f t="shared" ca="1" si="124"/>
        <v>149031</v>
      </c>
      <c r="N199" s="1">
        <f t="shared" ca="1" si="160"/>
        <v>86509.361797273086</v>
      </c>
      <c r="O199" s="1">
        <f t="shared" ca="1" si="125"/>
        <v>627.60200247512284</v>
      </c>
      <c r="P199" s="1">
        <f t="shared" ca="1" si="161"/>
        <v>221</v>
      </c>
      <c r="Q199" s="1">
        <f t="shared" ca="1" si="126"/>
        <v>57267.064358787276</v>
      </c>
      <c r="R199" s="1">
        <f t="shared" ca="1" si="127"/>
        <v>22145.749603709592</v>
      </c>
      <c r="S199" s="1">
        <f t="shared" ca="1" si="128"/>
        <v>171804.3516061847</v>
      </c>
      <c r="T199" s="1">
        <f t="shared" ca="1" si="129"/>
        <v>143997.42615606036</v>
      </c>
      <c r="U199" s="1">
        <f t="shared" ca="1" si="130"/>
        <v>27806.925450124341</v>
      </c>
      <c r="W199" s="10">
        <f ca="1">IF(Table1[[#This Row],[Gender]]="Man",1,0)</f>
        <v>0</v>
      </c>
      <c r="X199" s="51">
        <f ca="1">IF(Table1[[#This Row],[Gender]]="Woman",1,0)</f>
        <v>1</v>
      </c>
      <c r="Y199" s="51"/>
      <c r="Z199" s="51"/>
      <c r="AA199" s="51"/>
      <c r="AB199" s="51"/>
      <c r="AC199" s="51"/>
      <c r="AD199" s="51"/>
      <c r="AE199" s="51"/>
      <c r="AF199" s="51"/>
      <c r="AG199" s="51"/>
      <c r="AH199" s="51"/>
      <c r="AI199" s="51"/>
      <c r="AJ199" s="16"/>
      <c r="AN199" s="10">
        <f t="shared" ca="1" si="132"/>
        <v>0</v>
      </c>
      <c r="AO199" s="51">
        <f t="shared" ca="1" si="133"/>
        <v>0</v>
      </c>
      <c r="AP199" s="51">
        <f t="shared" ca="1" si="134"/>
        <v>1</v>
      </c>
      <c r="AQ199" s="51">
        <f t="shared" ca="1" si="135"/>
        <v>0</v>
      </c>
      <c r="AR199" s="51">
        <f t="shared" ca="1" si="136"/>
        <v>0</v>
      </c>
      <c r="AS199" s="51">
        <f t="shared" ca="1" si="137"/>
        <v>0</v>
      </c>
      <c r="AT199" s="51"/>
      <c r="AU199" s="51"/>
      <c r="AV199" s="51"/>
      <c r="AW199" s="51"/>
      <c r="AX199" s="51"/>
      <c r="AY199" s="16"/>
      <c r="AZ199" s="51"/>
      <c r="BA199" s="20">
        <f t="shared" ca="1" si="138"/>
        <v>0</v>
      </c>
      <c r="BB199" s="21">
        <f t="shared" ca="1" si="139"/>
        <v>1</v>
      </c>
      <c r="BC199" s="21">
        <f t="shared" ca="1" si="140"/>
        <v>0</v>
      </c>
      <c r="BD199" s="21">
        <f t="shared" ca="1" si="141"/>
        <v>0</v>
      </c>
      <c r="BE199" s="21">
        <f t="shared" ca="1" si="142"/>
        <v>0</v>
      </c>
      <c r="BF199" s="21">
        <f t="shared" ca="1" si="143"/>
        <v>0</v>
      </c>
      <c r="BG199" s="21">
        <f t="shared" ca="1" si="144"/>
        <v>0</v>
      </c>
      <c r="BH199" s="21">
        <f t="shared" ca="1" si="145"/>
        <v>0</v>
      </c>
      <c r="BI199" s="21">
        <f t="shared" ca="1" si="146"/>
        <v>0</v>
      </c>
      <c r="BJ199" s="21">
        <f t="shared" ca="1" si="147"/>
        <v>0</v>
      </c>
      <c r="BK199" s="21">
        <f t="shared" ca="1" si="148"/>
        <v>0</v>
      </c>
      <c r="BL199" s="51"/>
      <c r="BM199" s="51"/>
      <c r="BN199" s="51"/>
      <c r="BO199" s="51"/>
      <c r="BP199" s="51"/>
      <c r="BQ199" s="51"/>
      <c r="BR199" s="51"/>
      <c r="BS199" s="51"/>
      <c r="BT199" s="51"/>
      <c r="BU199" s="51"/>
      <c r="BV199" s="16"/>
      <c r="BZ199" s="10">
        <f ca="1">Table1[[#This Row],[Cars Value]]/Table1[[#This Row],[Cars Owned]]</f>
        <v>627.60200247512284</v>
      </c>
      <c r="CA199" s="16"/>
      <c r="CB199" s="51"/>
      <c r="CC199" s="10">
        <f ca="1">IF(Table1[[#This Row],[Value of Debts]]&gt;$CD$3,1,0)</f>
        <v>1</v>
      </c>
      <c r="CD199" s="51"/>
      <c r="CE199" s="16"/>
      <c r="CF199" s="51"/>
      <c r="CG199" s="39">
        <f ca="1">Table1[[#This Row],[Mortgage left]]/Table1[[#This Row],[Value of House ]]</f>
        <v>0.58047897281285832</v>
      </c>
      <c r="CH199" s="51">
        <f t="shared" ca="1" si="162"/>
        <v>1</v>
      </c>
      <c r="CI199" s="51"/>
      <c r="CJ199" s="16"/>
      <c r="CL199" s="10">
        <f ca="1">IF(Table1[[#This Row],[Area]]="New Delhi",Table1[[#This Row],[Income]],0)</f>
        <v>0</v>
      </c>
      <c r="CM199" s="51">
        <f ca="1">IF(Table1[[#This Row],[Area]]="Gurgoan",Table1[[#This Row],[Income]],0)</f>
        <v>49677</v>
      </c>
      <c r="CN199" s="51">
        <f ca="1">IF(Table1[[#This Row],[Area]]="Noida",Table1[[#This Row],[Income]],0)</f>
        <v>0</v>
      </c>
      <c r="CO199" s="51">
        <f ca="1">IF(Table1[[#This Row],[Area]]="Faridabad",Table1[[#This Row],[Income]],0)</f>
        <v>0</v>
      </c>
      <c r="CP199" s="51">
        <f ca="1">IF(Table1[[#This Row],[Area]]="Pune",Table1[[#This Row],[Income]],0)</f>
        <v>0</v>
      </c>
      <c r="CQ199" s="51">
        <f ca="1">IF(Table1[[#This Row],[Area]]="Mumbai",Table1[[#This Row],[Income]],0)</f>
        <v>0</v>
      </c>
      <c r="CR199" s="51">
        <f ca="1">IF(Table1[[#This Row],[Area]]="Hyderabad",Table1[[#This Row],[Income]],0)</f>
        <v>0</v>
      </c>
      <c r="CS199" s="51">
        <f ca="1">IF(Table1[[#This Row],[Area]]="Chennai",Table1[[#This Row],[Income]],0)</f>
        <v>0</v>
      </c>
      <c r="CT199" s="51">
        <f ca="1">IF(Table1[[#This Row],[Area]]="Goa",Table1[[#This Row],[Income]],0)</f>
        <v>0</v>
      </c>
      <c r="CU199" s="51">
        <f ca="1">IF(Table1[[#This Row],[Area]]="Kochi",Table1[[#This Row],[Income]],0)</f>
        <v>0</v>
      </c>
      <c r="CV199" s="51">
        <f ca="1">IF(Table1[[#This Row],[Area]]="Kolkata",Table1[[#This Row],[Income]],0)</f>
        <v>0</v>
      </c>
      <c r="CW199" s="51"/>
      <c r="CX199" s="51"/>
      <c r="CY199" s="51"/>
      <c r="CZ199" s="51"/>
      <c r="DA199" s="51"/>
      <c r="DB199" s="51"/>
      <c r="DC199" s="51"/>
      <c r="DD199" s="51"/>
      <c r="DE199" s="51"/>
      <c r="DF199" s="51"/>
      <c r="DG199" s="16"/>
      <c r="DI199" s="10">
        <f ca="1">IF(Table1[[#This Row],[Field of Work]]="Teaching",Table1[[#This Row],[Income]],0)</f>
        <v>0</v>
      </c>
      <c r="DJ199" s="51">
        <f ca="1">IF(Table1[[#This Row],[Field of Work]]="Health",Table1[[#This Row],[Income]],0)</f>
        <v>0</v>
      </c>
      <c r="DK199" s="51">
        <f ca="1">IF(Table1[[#This Row],[Field of Work]]="Agriculture",Table1[[#This Row],[Income]],0)</f>
        <v>49677</v>
      </c>
      <c r="DL199" s="51">
        <f ca="1">IF(Table1[[#This Row],[Field of Work]]="Information Technology",Table1[[#This Row],[Income]],0)</f>
        <v>0</v>
      </c>
      <c r="DM199" s="51">
        <f ca="1">IF(Table1[[#This Row],[Field of Work]]="Construction",Table1[[#This Row],[Income]],0)</f>
        <v>0</v>
      </c>
      <c r="DN199" s="51">
        <f ca="1">IF(Table1[[#This Row],[Field of Work]]="General Work",Table1[[#This Row],[Income]],0)</f>
        <v>0</v>
      </c>
      <c r="DO199" s="51"/>
      <c r="DP199" s="51"/>
      <c r="DQ199" s="51"/>
      <c r="DR199" s="51"/>
      <c r="DS199" s="51"/>
      <c r="DT199" s="16"/>
      <c r="DW199" s="10">
        <f ca="1">IF(Table1[[#This Row],[Value of Debts]]&gt;Table1[[#This Row],[Income]],1,0)</f>
        <v>1</v>
      </c>
      <c r="DX199" s="51"/>
      <c r="DY199" s="16"/>
      <c r="EB199" s="48">
        <f t="shared" ca="1" si="163"/>
        <v>0</v>
      </c>
      <c r="EC199" s="51"/>
      <c r="ED199" s="51"/>
      <c r="EE199" s="16"/>
    </row>
    <row r="200" spans="1:135" ht="18.75">
      <c r="A200" s="1">
        <f t="shared" ca="1" si="149"/>
        <v>1</v>
      </c>
      <c r="B200" s="1" t="str">
        <f t="shared" ca="1" si="150"/>
        <v>Man</v>
      </c>
      <c r="C200" s="1">
        <f t="shared" ca="1" si="151"/>
        <v>37</v>
      </c>
      <c r="D200" s="1">
        <f t="shared" ca="1" si="152"/>
        <v>1</v>
      </c>
      <c r="E200" s="1" t="str">
        <f t="shared" ca="1" si="153"/>
        <v>Health</v>
      </c>
      <c r="F200" s="1">
        <f t="shared" ca="1" si="154"/>
        <v>1</v>
      </c>
      <c r="G200" s="1" t="str">
        <f t="shared" ca="1" si="155"/>
        <v>High School</v>
      </c>
      <c r="H200" s="1">
        <f t="shared" ca="1" si="156"/>
        <v>1</v>
      </c>
      <c r="I200" s="1">
        <f t="shared" ca="1" si="131"/>
        <v>2</v>
      </c>
      <c r="J200" s="1">
        <f t="shared" ca="1" si="157"/>
        <v>61362</v>
      </c>
      <c r="K200" s="1">
        <f t="shared" ca="1" si="158"/>
        <v>11</v>
      </c>
      <c r="L200" s="1" t="str">
        <f t="shared" ca="1" si="159"/>
        <v>Kolkata</v>
      </c>
      <c r="M200" s="1">
        <f t="shared" ca="1" si="124"/>
        <v>184086</v>
      </c>
      <c r="N200" s="1">
        <f t="shared" ca="1" si="160"/>
        <v>136567.09101165688</v>
      </c>
      <c r="O200" s="1">
        <f t="shared" ca="1" si="125"/>
        <v>25569.086622969669</v>
      </c>
      <c r="P200" s="1">
        <f t="shared" ca="1" si="161"/>
        <v>2997</v>
      </c>
      <c r="Q200" s="1">
        <f t="shared" ca="1" si="126"/>
        <v>114910.17891121983</v>
      </c>
      <c r="R200" s="1">
        <f t="shared" ca="1" si="127"/>
        <v>47340.006769459622</v>
      </c>
      <c r="S200" s="1">
        <f t="shared" ca="1" si="128"/>
        <v>256995.09339242929</v>
      </c>
      <c r="T200" s="1">
        <f t="shared" ca="1" si="129"/>
        <v>254474.26992287673</v>
      </c>
      <c r="U200" s="1">
        <f t="shared" ca="1" si="130"/>
        <v>2520.8234695525607</v>
      </c>
      <c r="W200" s="10">
        <f ca="1">IF(Table1[[#This Row],[Gender]]="Man",1,0)</f>
        <v>1</v>
      </c>
      <c r="X200" s="51">
        <f ca="1">IF(Table1[[#This Row],[Gender]]="Woman",1,0)</f>
        <v>0</v>
      </c>
      <c r="Y200" s="51"/>
      <c r="Z200" s="51"/>
      <c r="AA200" s="51"/>
      <c r="AB200" s="51"/>
      <c r="AC200" s="51"/>
      <c r="AD200" s="51"/>
      <c r="AE200" s="51"/>
      <c r="AF200" s="51"/>
      <c r="AG200" s="51"/>
      <c r="AH200" s="51"/>
      <c r="AI200" s="51"/>
      <c r="AJ200" s="16"/>
      <c r="AN200" s="10">
        <f t="shared" ca="1" si="132"/>
        <v>0</v>
      </c>
      <c r="AO200" s="51">
        <f t="shared" ca="1" si="133"/>
        <v>1</v>
      </c>
      <c r="AP200" s="51">
        <f t="shared" ca="1" si="134"/>
        <v>0</v>
      </c>
      <c r="AQ200" s="51">
        <f t="shared" ca="1" si="135"/>
        <v>0</v>
      </c>
      <c r="AR200" s="51">
        <f t="shared" ca="1" si="136"/>
        <v>0</v>
      </c>
      <c r="AS200" s="51">
        <f t="shared" ca="1" si="137"/>
        <v>0</v>
      </c>
      <c r="AT200" s="51"/>
      <c r="AU200" s="51"/>
      <c r="AV200" s="51"/>
      <c r="AW200" s="51"/>
      <c r="AX200" s="51"/>
      <c r="AY200" s="16"/>
      <c r="AZ200" s="51"/>
      <c r="BA200" s="20">
        <f t="shared" ca="1" si="138"/>
        <v>0</v>
      </c>
      <c r="BB200" s="21">
        <f t="shared" ca="1" si="139"/>
        <v>0</v>
      </c>
      <c r="BC200" s="21">
        <f t="shared" ca="1" si="140"/>
        <v>0</v>
      </c>
      <c r="BD200" s="21">
        <f t="shared" ca="1" si="141"/>
        <v>0</v>
      </c>
      <c r="BE200" s="21">
        <f t="shared" ca="1" si="142"/>
        <v>0</v>
      </c>
      <c r="BF200" s="21">
        <f t="shared" ca="1" si="143"/>
        <v>0</v>
      </c>
      <c r="BG200" s="21">
        <f t="shared" ca="1" si="144"/>
        <v>0</v>
      </c>
      <c r="BH200" s="21">
        <f t="shared" ca="1" si="145"/>
        <v>0</v>
      </c>
      <c r="BI200" s="21">
        <f t="shared" ca="1" si="146"/>
        <v>0</v>
      </c>
      <c r="BJ200" s="21">
        <f t="shared" ca="1" si="147"/>
        <v>0</v>
      </c>
      <c r="BK200" s="21">
        <f t="shared" ca="1" si="148"/>
        <v>1</v>
      </c>
      <c r="BL200" s="51"/>
      <c r="BM200" s="51"/>
      <c r="BN200" s="51"/>
      <c r="BO200" s="51"/>
      <c r="BP200" s="51"/>
      <c r="BQ200" s="51"/>
      <c r="BR200" s="51"/>
      <c r="BS200" s="51"/>
      <c r="BT200" s="51"/>
      <c r="BU200" s="51"/>
      <c r="BV200" s="16"/>
      <c r="BZ200" s="10">
        <f ca="1">Table1[[#This Row],[Cars Value]]/Table1[[#This Row],[Cars Owned]]</f>
        <v>12784.543311484835</v>
      </c>
      <c r="CA200" s="16"/>
      <c r="CB200" s="51"/>
      <c r="CC200" s="10">
        <f ca="1">IF(Table1[[#This Row],[Value of Debts]]&gt;$CD$3,1,0)</f>
        <v>1</v>
      </c>
      <c r="CD200" s="51"/>
      <c r="CE200" s="16"/>
      <c r="CF200" s="51"/>
      <c r="CG200" s="39">
        <f ca="1">Table1[[#This Row],[Mortgage left]]/Table1[[#This Row],[Value of House ]]</f>
        <v>0.74186570956866293</v>
      </c>
      <c r="CH200" s="51">
        <f t="shared" ca="1" si="162"/>
        <v>1</v>
      </c>
      <c r="CI200" s="51"/>
      <c r="CJ200" s="16"/>
      <c r="CL200" s="10">
        <f ca="1">IF(Table1[[#This Row],[Area]]="New Delhi",Table1[[#This Row],[Income]],0)</f>
        <v>0</v>
      </c>
      <c r="CM200" s="51">
        <f ca="1">IF(Table1[[#This Row],[Area]]="Gurgoan",Table1[[#This Row],[Income]],0)</f>
        <v>0</v>
      </c>
      <c r="CN200" s="51">
        <f ca="1">IF(Table1[[#This Row],[Area]]="Noida",Table1[[#This Row],[Income]],0)</f>
        <v>0</v>
      </c>
      <c r="CO200" s="51">
        <f ca="1">IF(Table1[[#This Row],[Area]]="Faridabad",Table1[[#This Row],[Income]],0)</f>
        <v>0</v>
      </c>
      <c r="CP200" s="51">
        <f ca="1">IF(Table1[[#This Row],[Area]]="Pune",Table1[[#This Row],[Income]],0)</f>
        <v>0</v>
      </c>
      <c r="CQ200" s="51">
        <f ca="1">IF(Table1[[#This Row],[Area]]="Mumbai",Table1[[#This Row],[Income]],0)</f>
        <v>0</v>
      </c>
      <c r="CR200" s="51">
        <f ca="1">IF(Table1[[#This Row],[Area]]="Hyderabad",Table1[[#This Row],[Income]],0)</f>
        <v>0</v>
      </c>
      <c r="CS200" s="51">
        <f ca="1">IF(Table1[[#This Row],[Area]]="Chennai",Table1[[#This Row],[Income]],0)</f>
        <v>0</v>
      </c>
      <c r="CT200" s="51">
        <f ca="1">IF(Table1[[#This Row],[Area]]="Goa",Table1[[#This Row],[Income]],0)</f>
        <v>0</v>
      </c>
      <c r="CU200" s="51">
        <f ca="1">IF(Table1[[#This Row],[Area]]="Kochi",Table1[[#This Row],[Income]],0)</f>
        <v>0</v>
      </c>
      <c r="CV200" s="51">
        <f ca="1">IF(Table1[[#This Row],[Area]]="Kolkata",Table1[[#This Row],[Income]],0)</f>
        <v>61362</v>
      </c>
      <c r="CW200" s="51"/>
      <c r="CX200" s="51"/>
      <c r="CY200" s="51"/>
      <c r="CZ200" s="51"/>
      <c r="DA200" s="51"/>
      <c r="DB200" s="51"/>
      <c r="DC200" s="51"/>
      <c r="DD200" s="51"/>
      <c r="DE200" s="51"/>
      <c r="DF200" s="51"/>
      <c r="DG200" s="16"/>
      <c r="DI200" s="10">
        <f ca="1">IF(Table1[[#This Row],[Field of Work]]="Teaching",Table1[[#This Row],[Income]],0)</f>
        <v>0</v>
      </c>
      <c r="DJ200" s="51">
        <f ca="1">IF(Table1[[#This Row],[Field of Work]]="Health",Table1[[#This Row],[Income]],0)</f>
        <v>61362</v>
      </c>
      <c r="DK200" s="51">
        <f ca="1">IF(Table1[[#This Row],[Field of Work]]="Agriculture",Table1[[#This Row],[Income]],0)</f>
        <v>0</v>
      </c>
      <c r="DL200" s="51">
        <f ca="1">IF(Table1[[#This Row],[Field of Work]]="Information Technology",Table1[[#This Row],[Income]],0)</f>
        <v>0</v>
      </c>
      <c r="DM200" s="51">
        <f ca="1">IF(Table1[[#This Row],[Field of Work]]="Construction",Table1[[#This Row],[Income]],0)</f>
        <v>0</v>
      </c>
      <c r="DN200" s="51">
        <f ca="1">IF(Table1[[#This Row],[Field of Work]]="General Work",Table1[[#This Row],[Income]],0)</f>
        <v>0</v>
      </c>
      <c r="DO200" s="51"/>
      <c r="DP200" s="51"/>
      <c r="DQ200" s="51"/>
      <c r="DR200" s="51"/>
      <c r="DS200" s="51"/>
      <c r="DT200" s="16"/>
      <c r="DW200" s="10">
        <f ca="1">IF(Table1[[#This Row],[Value of Debts]]&gt;Table1[[#This Row],[Income]],1,0)</f>
        <v>1</v>
      </c>
      <c r="DX200" s="51"/>
      <c r="DY200" s="16"/>
      <c r="EB200" s="48">
        <f t="shared" ca="1" si="163"/>
        <v>0</v>
      </c>
      <c r="EC200" s="51"/>
      <c r="ED200" s="51"/>
      <c r="EE200" s="16"/>
    </row>
    <row r="201" spans="1:135" ht="18.75">
      <c r="A201" s="1">
        <f t="shared" ca="1" si="149"/>
        <v>1</v>
      </c>
      <c r="B201" s="1" t="str">
        <f t="shared" ca="1" si="150"/>
        <v>Man</v>
      </c>
      <c r="C201" s="1">
        <f t="shared" ca="1" si="151"/>
        <v>26</v>
      </c>
      <c r="D201" s="1">
        <f t="shared" ca="1" si="152"/>
        <v>6</v>
      </c>
      <c r="E201" s="1" t="str">
        <f t="shared" ca="1" si="153"/>
        <v>Agriculture</v>
      </c>
      <c r="F201" s="1">
        <f t="shared" ca="1" si="154"/>
        <v>5</v>
      </c>
      <c r="G201" s="1" t="str">
        <f t="shared" ca="1" si="155"/>
        <v>Other</v>
      </c>
      <c r="H201" s="1">
        <f t="shared" ca="1" si="156"/>
        <v>0</v>
      </c>
      <c r="I201" s="1">
        <f t="shared" ca="1" si="131"/>
        <v>2</v>
      </c>
      <c r="J201" s="1">
        <f t="shared" ca="1" si="157"/>
        <v>39066</v>
      </c>
      <c r="K201" s="1">
        <f t="shared" ca="1" si="158"/>
        <v>10</v>
      </c>
      <c r="L201" s="1" t="str">
        <f t="shared" ca="1" si="159"/>
        <v>Goa</v>
      </c>
      <c r="M201" s="1">
        <f t="shared" ca="1" si="124"/>
        <v>117198</v>
      </c>
      <c r="N201" s="1">
        <f t="shared" ca="1" si="160"/>
        <v>73861.851821228542</v>
      </c>
      <c r="O201" s="1">
        <f t="shared" ca="1" si="125"/>
        <v>9250.0887431974061</v>
      </c>
      <c r="P201" s="1">
        <f t="shared" ca="1" si="161"/>
        <v>6034</v>
      </c>
      <c r="Q201" s="1">
        <f t="shared" ca="1" si="126"/>
        <v>681.08286562855551</v>
      </c>
      <c r="R201" s="1">
        <f t="shared" ca="1" si="127"/>
        <v>8086.2240074630281</v>
      </c>
      <c r="S201" s="1">
        <f t="shared" ca="1" si="128"/>
        <v>134534.31275066044</v>
      </c>
      <c r="T201" s="1">
        <f t="shared" ca="1" si="129"/>
        <v>80576.934686857101</v>
      </c>
      <c r="U201" s="1">
        <f t="shared" ca="1" si="130"/>
        <v>53957.378063803335</v>
      </c>
      <c r="W201" s="10">
        <f ca="1">IF(Table1[[#This Row],[Gender]]="Man",1,0)</f>
        <v>1</v>
      </c>
      <c r="X201" s="51">
        <f ca="1">IF(Table1[[#This Row],[Gender]]="Woman",1,0)</f>
        <v>0</v>
      </c>
      <c r="Y201" s="51"/>
      <c r="Z201" s="51"/>
      <c r="AA201" s="51"/>
      <c r="AB201" s="51"/>
      <c r="AC201" s="51"/>
      <c r="AD201" s="51"/>
      <c r="AE201" s="51"/>
      <c r="AF201" s="51"/>
      <c r="AG201" s="51"/>
      <c r="AH201" s="51"/>
      <c r="AI201" s="51"/>
      <c r="AJ201" s="16"/>
      <c r="AN201" s="10">
        <f t="shared" ca="1" si="132"/>
        <v>0</v>
      </c>
      <c r="AO201" s="51">
        <f t="shared" ca="1" si="133"/>
        <v>0</v>
      </c>
      <c r="AP201" s="51">
        <f t="shared" ca="1" si="134"/>
        <v>1</v>
      </c>
      <c r="AQ201" s="51">
        <f t="shared" ca="1" si="135"/>
        <v>0</v>
      </c>
      <c r="AR201" s="51">
        <f t="shared" ca="1" si="136"/>
        <v>0</v>
      </c>
      <c r="AS201" s="51">
        <f t="shared" ca="1" si="137"/>
        <v>0</v>
      </c>
      <c r="AT201" s="51"/>
      <c r="AU201" s="51"/>
      <c r="AV201" s="51"/>
      <c r="AW201" s="51"/>
      <c r="AX201" s="51"/>
      <c r="AY201" s="16"/>
      <c r="AZ201" s="51"/>
      <c r="BA201" s="20">
        <f t="shared" ca="1" si="138"/>
        <v>0</v>
      </c>
      <c r="BB201" s="21">
        <f t="shared" ca="1" si="139"/>
        <v>0</v>
      </c>
      <c r="BC201" s="21">
        <f t="shared" ca="1" si="140"/>
        <v>0</v>
      </c>
      <c r="BD201" s="21">
        <f t="shared" ca="1" si="141"/>
        <v>0</v>
      </c>
      <c r="BE201" s="21">
        <f t="shared" ca="1" si="142"/>
        <v>0</v>
      </c>
      <c r="BF201" s="21">
        <f t="shared" ca="1" si="143"/>
        <v>0</v>
      </c>
      <c r="BG201" s="21">
        <f t="shared" ca="1" si="144"/>
        <v>0</v>
      </c>
      <c r="BH201" s="21">
        <f t="shared" ca="1" si="145"/>
        <v>0</v>
      </c>
      <c r="BI201" s="21">
        <f t="shared" ca="1" si="146"/>
        <v>1</v>
      </c>
      <c r="BJ201" s="21">
        <f t="shared" ca="1" si="147"/>
        <v>0</v>
      </c>
      <c r="BK201" s="21">
        <f t="shared" ca="1" si="148"/>
        <v>0</v>
      </c>
      <c r="BL201" s="51"/>
      <c r="BM201" s="51"/>
      <c r="BN201" s="51"/>
      <c r="BO201" s="51"/>
      <c r="BP201" s="51"/>
      <c r="BQ201" s="51"/>
      <c r="BR201" s="51"/>
      <c r="BS201" s="51"/>
      <c r="BT201" s="51"/>
      <c r="BU201" s="51"/>
      <c r="BV201" s="16"/>
      <c r="BZ201" s="10">
        <f ca="1">Table1[[#This Row],[Cars Value]]/Table1[[#This Row],[Cars Owned]]</f>
        <v>4625.044371598703</v>
      </c>
      <c r="CA201" s="16"/>
      <c r="CB201" s="51"/>
      <c r="CC201" s="10">
        <f ca="1">IF(Table1[[#This Row],[Value of Debts]]&gt;$CD$3,1,0)</f>
        <v>1</v>
      </c>
      <c r="CD201" s="51"/>
      <c r="CE201" s="16"/>
      <c r="CF201" s="51"/>
      <c r="CG201" s="39">
        <f ca="1">Table1[[#This Row],[Mortgage left]]/Table1[[#This Row],[Value of House ]]</f>
        <v>0.630231333480337</v>
      </c>
      <c r="CH201" s="51">
        <f t="shared" ca="1" si="162"/>
        <v>1</v>
      </c>
      <c r="CI201" s="51"/>
      <c r="CJ201" s="16"/>
      <c r="CL201" s="10">
        <f ca="1">IF(Table1[[#This Row],[Area]]="New Delhi",Table1[[#This Row],[Income]],0)</f>
        <v>0</v>
      </c>
      <c r="CM201" s="51">
        <f ca="1">IF(Table1[[#This Row],[Area]]="Gurgoan",Table1[[#This Row],[Income]],0)</f>
        <v>0</v>
      </c>
      <c r="CN201" s="51">
        <f ca="1">IF(Table1[[#This Row],[Area]]="Noida",Table1[[#This Row],[Income]],0)</f>
        <v>0</v>
      </c>
      <c r="CO201" s="51">
        <f ca="1">IF(Table1[[#This Row],[Area]]="Faridabad",Table1[[#This Row],[Income]],0)</f>
        <v>0</v>
      </c>
      <c r="CP201" s="51">
        <f ca="1">IF(Table1[[#This Row],[Area]]="Pune",Table1[[#This Row],[Income]],0)</f>
        <v>0</v>
      </c>
      <c r="CQ201" s="51">
        <f ca="1">IF(Table1[[#This Row],[Area]]="Mumbai",Table1[[#This Row],[Income]],0)</f>
        <v>0</v>
      </c>
      <c r="CR201" s="51">
        <f ca="1">IF(Table1[[#This Row],[Area]]="Hyderabad",Table1[[#This Row],[Income]],0)</f>
        <v>0</v>
      </c>
      <c r="CS201" s="51">
        <f ca="1">IF(Table1[[#This Row],[Area]]="Chennai",Table1[[#This Row],[Income]],0)</f>
        <v>0</v>
      </c>
      <c r="CT201" s="51">
        <f ca="1">IF(Table1[[#This Row],[Area]]="Goa",Table1[[#This Row],[Income]],0)</f>
        <v>39066</v>
      </c>
      <c r="CU201" s="51">
        <f ca="1">IF(Table1[[#This Row],[Area]]="Kochi",Table1[[#This Row],[Income]],0)</f>
        <v>0</v>
      </c>
      <c r="CV201" s="51">
        <f ca="1">IF(Table1[[#This Row],[Area]]="Kolkata",Table1[[#This Row],[Income]],0)</f>
        <v>0</v>
      </c>
      <c r="CW201" s="51"/>
      <c r="CX201" s="51"/>
      <c r="CY201" s="51"/>
      <c r="CZ201" s="51"/>
      <c r="DA201" s="51"/>
      <c r="DB201" s="51"/>
      <c r="DC201" s="51"/>
      <c r="DD201" s="51"/>
      <c r="DE201" s="51"/>
      <c r="DF201" s="51"/>
      <c r="DG201" s="16"/>
      <c r="DI201" s="10">
        <f ca="1">IF(Table1[[#This Row],[Field of Work]]="Teaching",Table1[[#This Row],[Income]],0)</f>
        <v>0</v>
      </c>
      <c r="DJ201" s="51">
        <f ca="1">IF(Table1[[#This Row],[Field of Work]]="Health",Table1[[#This Row],[Income]],0)</f>
        <v>0</v>
      </c>
      <c r="DK201" s="51">
        <f ca="1">IF(Table1[[#This Row],[Field of Work]]="Agriculture",Table1[[#This Row],[Income]],0)</f>
        <v>39066</v>
      </c>
      <c r="DL201" s="51">
        <f ca="1">IF(Table1[[#This Row],[Field of Work]]="Information Technology",Table1[[#This Row],[Income]],0)</f>
        <v>0</v>
      </c>
      <c r="DM201" s="51">
        <f ca="1">IF(Table1[[#This Row],[Field of Work]]="Construction",Table1[[#This Row],[Income]],0)</f>
        <v>0</v>
      </c>
      <c r="DN201" s="51">
        <f ca="1">IF(Table1[[#This Row],[Field of Work]]="General Work",Table1[[#This Row],[Income]],0)</f>
        <v>0</v>
      </c>
      <c r="DO201" s="51"/>
      <c r="DP201" s="51"/>
      <c r="DQ201" s="51"/>
      <c r="DR201" s="51"/>
      <c r="DS201" s="51"/>
      <c r="DT201" s="16"/>
      <c r="DW201" s="10">
        <f ca="1">IF(Table1[[#This Row],[Value of Debts]]&gt;Table1[[#This Row],[Income]],1,0)</f>
        <v>1</v>
      </c>
      <c r="DX201" s="51"/>
      <c r="DY201" s="16"/>
      <c r="EB201" s="48">
        <f t="shared" ca="1" si="163"/>
        <v>0</v>
      </c>
      <c r="EC201" s="51"/>
      <c r="ED201" s="51"/>
      <c r="EE201" s="16"/>
    </row>
    <row r="202" spans="1:135" ht="18.75">
      <c r="A202" s="1">
        <f t="shared" ca="1" si="149"/>
        <v>2</v>
      </c>
      <c r="B202" s="1" t="str">
        <f t="shared" ca="1" si="150"/>
        <v>Woman</v>
      </c>
      <c r="C202" s="1">
        <f t="shared" ca="1" si="151"/>
        <v>41</v>
      </c>
      <c r="D202" s="1">
        <f t="shared" ca="1" si="152"/>
        <v>6</v>
      </c>
      <c r="E202" s="1" t="str">
        <f t="shared" ca="1" si="153"/>
        <v>Agriculture</v>
      </c>
      <c r="F202" s="1">
        <f t="shared" ca="1" si="154"/>
        <v>4</v>
      </c>
      <c r="G202" s="1" t="str">
        <f t="shared" ca="1" si="155"/>
        <v>Technical</v>
      </c>
      <c r="H202" s="1">
        <f t="shared" ca="1" si="156"/>
        <v>1</v>
      </c>
      <c r="I202" s="1">
        <f t="shared" ca="1" si="131"/>
        <v>2</v>
      </c>
      <c r="J202" s="1">
        <f t="shared" ca="1" si="157"/>
        <v>38067</v>
      </c>
      <c r="K202" s="1">
        <f t="shared" ca="1" si="158"/>
        <v>3</v>
      </c>
      <c r="L202" s="1" t="str">
        <f t="shared" ca="1" si="159"/>
        <v>Faridabad</v>
      </c>
      <c r="M202" s="1">
        <f t="shared" ca="1" si="124"/>
        <v>190335</v>
      </c>
      <c r="N202" s="1">
        <f t="shared" ca="1" si="160"/>
        <v>154829.51921866983</v>
      </c>
      <c r="O202" s="1">
        <f t="shared" ca="1" si="125"/>
        <v>75752.984300352153</v>
      </c>
      <c r="P202" s="1">
        <f t="shared" ca="1" si="161"/>
        <v>60834</v>
      </c>
      <c r="Q202" s="1">
        <f t="shared" ca="1" si="126"/>
        <v>20589.23014452041</v>
      </c>
      <c r="R202" s="1">
        <f t="shared" ca="1" si="127"/>
        <v>5442.9439399886714</v>
      </c>
      <c r="S202" s="1">
        <f t="shared" ca="1" si="128"/>
        <v>271530.92824034084</v>
      </c>
      <c r="T202" s="1">
        <f t="shared" ca="1" si="129"/>
        <v>236252.74936319023</v>
      </c>
      <c r="U202" s="1">
        <f t="shared" ca="1" si="130"/>
        <v>35278.178877150611</v>
      </c>
      <c r="W202" s="10">
        <f ca="1">IF(Table1[[#This Row],[Gender]]="Man",1,0)</f>
        <v>0</v>
      </c>
      <c r="X202" s="51">
        <f ca="1">IF(Table1[[#This Row],[Gender]]="Woman",1,0)</f>
        <v>1</v>
      </c>
      <c r="Y202" s="51"/>
      <c r="Z202" s="51"/>
      <c r="AA202" s="51"/>
      <c r="AB202" s="51"/>
      <c r="AC202" s="51"/>
      <c r="AD202" s="51"/>
      <c r="AE202" s="51"/>
      <c r="AF202" s="51"/>
      <c r="AG202" s="51"/>
      <c r="AH202" s="51"/>
      <c r="AI202" s="51"/>
      <c r="AJ202" s="16"/>
      <c r="AN202" s="10">
        <f t="shared" ca="1" si="132"/>
        <v>0</v>
      </c>
      <c r="AO202" s="51">
        <f t="shared" ca="1" si="133"/>
        <v>0</v>
      </c>
      <c r="AP202" s="51">
        <f t="shared" ca="1" si="134"/>
        <v>1</v>
      </c>
      <c r="AQ202" s="51">
        <f t="shared" ca="1" si="135"/>
        <v>0</v>
      </c>
      <c r="AR202" s="51">
        <f t="shared" ca="1" si="136"/>
        <v>0</v>
      </c>
      <c r="AS202" s="51">
        <f t="shared" ca="1" si="137"/>
        <v>0</v>
      </c>
      <c r="AT202" s="51"/>
      <c r="AU202" s="51"/>
      <c r="AV202" s="51"/>
      <c r="AW202" s="51"/>
      <c r="AX202" s="51"/>
      <c r="AY202" s="16"/>
      <c r="AZ202" s="51"/>
      <c r="BA202" s="20">
        <f t="shared" ca="1" si="138"/>
        <v>0</v>
      </c>
      <c r="BB202" s="21">
        <f t="shared" ca="1" si="139"/>
        <v>0</v>
      </c>
      <c r="BC202" s="21">
        <f t="shared" ca="1" si="140"/>
        <v>0</v>
      </c>
      <c r="BD202" s="21">
        <f t="shared" ca="1" si="141"/>
        <v>1</v>
      </c>
      <c r="BE202" s="21">
        <f t="shared" ca="1" si="142"/>
        <v>0</v>
      </c>
      <c r="BF202" s="21">
        <f t="shared" ca="1" si="143"/>
        <v>0</v>
      </c>
      <c r="BG202" s="21">
        <f t="shared" ca="1" si="144"/>
        <v>0</v>
      </c>
      <c r="BH202" s="21">
        <f t="shared" ca="1" si="145"/>
        <v>0</v>
      </c>
      <c r="BI202" s="21">
        <f t="shared" ca="1" si="146"/>
        <v>0</v>
      </c>
      <c r="BJ202" s="21">
        <f t="shared" ca="1" si="147"/>
        <v>0</v>
      </c>
      <c r="BK202" s="21">
        <f t="shared" ca="1" si="148"/>
        <v>0</v>
      </c>
      <c r="BL202" s="51"/>
      <c r="BM202" s="51"/>
      <c r="BN202" s="51"/>
      <c r="BO202" s="51"/>
      <c r="BP202" s="51"/>
      <c r="BQ202" s="51"/>
      <c r="BR202" s="51"/>
      <c r="BS202" s="51"/>
      <c r="BT202" s="51"/>
      <c r="BU202" s="51"/>
      <c r="BV202" s="16"/>
      <c r="BZ202" s="10">
        <f ca="1">Table1[[#This Row],[Cars Value]]/Table1[[#This Row],[Cars Owned]]</f>
        <v>37876.492150176076</v>
      </c>
      <c r="CA202" s="16"/>
      <c r="CB202" s="51"/>
      <c r="CC202" s="10">
        <f ca="1">IF(Table1[[#This Row],[Value of Debts]]&gt;$CD$3,1,0)</f>
        <v>1</v>
      </c>
      <c r="CD202" s="51"/>
      <c r="CE202" s="16"/>
      <c r="CF202" s="51"/>
      <c r="CG202" s="39">
        <f ca="1">Table1[[#This Row],[Mortgage left]]/Table1[[#This Row],[Value of House ]]</f>
        <v>0.81345795160464351</v>
      </c>
      <c r="CH202" s="51">
        <f t="shared" ca="1" si="162"/>
        <v>1</v>
      </c>
      <c r="CI202" s="51"/>
      <c r="CJ202" s="16"/>
      <c r="CL202" s="10">
        <f ca="1">IF(Table1[[#This Row],[Area]]="New Delhi",Table1[[#This Row],[Income]],0)</f>
        <v>0</v>
      </c>
      <c r="CM202" s="51">
        <f ca="1">IF(Table1[[#This Row],[Area]]="Gurgoan",Table1[[#This Row],[Income]],0)</f>
        <v>0</v>
      </c>
      <c r="CN202" s="51">
        <f ca="1">IF(Table1[[#This Row],[Area]]="Noida",Table1[[#This Row],[Income]],0)</f>
        <v>0</v>
      </c>
      <c r="CO202" s="51">
        <f ca="1">IF(Table1[[#This Row],[Area]]="Faridabad",Table1[[#This Row],[Income]],0)</f>
        <v>38067</v>
      </c>
      <c r="CP202" s="51">
        <f ca="1">IF(Table1[[#This Row],[Area]]="Pune",Table1[[#This Row],[Income]],0)</f>
        <v>0</v>
      </c>
      <c r="CQ202" s="51">
        <f ca="1">IF(Table1[[#This Row],[Area]]="Mumbai",Table1[[#This Row],[Income]],0)</f>
        <v>0</v>
      </c>
      <c r="CR202" s="51">
        <f ca="1">IF(Table1[[#This Row],[Area]]="Hyderabad",Table1[[#This Row],[Income]],0)</f>
        <v>0</v>
      </c>
      <c r="CS202" s="51">
        <f ca="1">IF(Table1[[#This Row],[Area]]="Chennai",Table1[[#This Row],[Income]],0)</f>
        <v>0</v>
      </c>
      <c r="CT202" s="51">
        <f ca="1">IF(Table1[[#This Row],[Area]]="Goa",Table1[[#This Row],[Income]],0)</f>
        <v>0</v>
      </c>
      <c r="CU202" s="51">
        <f ca="1">IF(Table1[[#This Row],[Area]]="Kochi",Table1[[#This Row],[Income]],0)</f>
        <v>0</v>
      </c>
      <c r="CV202" s="51">
        <f ca="1">IF(Table1[[#This Row],[Area]]="Kolkata",Table1[[#This Row],[Income]],0)</f>
        <v>0</v>
      </c>
      <c r="CW202" s="51"/>
      <c r="CX202" s="51"/>
      <c r="CY202" s="51"/>
      <c r="CZ202" s="51"/>
      <c r="DA202" s="51"/>
      <c r="DB202" s="51"/>
      <c r="DC202" s="51"/>
      <c r="DD202" s="51"/>
      <c r="DE202" s="51"/>
      <c r="DF202" s="51"/>
      <c r="DG202" s="16"/>
      <c r="DI202" s="10">
        <f ca="1">IF(Table1[[#This Row],[Field of Work]]="Teaching",Table1[[#This Row],[Income]],0)</f>
        <v>0</v>
      </c>
      <c r="DJ202" s="51">
        <f ca="1">IF(Table1[[#This Row],[Field of Work]]="Health",Table1[[#This Row],[Income]],0)</f>
        <v>0</v>
      </c>
      <c r="DK202" s="51">
        <f ca="1">IF(Table1[[#This Row],[Field of Work]]="Agriculture",Table1[[#This Row],[Income]],0)</f>
        <v>38067</v>
      </c>
      <c r="DL202" s="51">
        <f ca="1">IF(Table1[[#This Row],[Field of Work]]="Information Technology",Table1[[#This Row],[Income]],0)</f>
        <v>0</v>
      </c>
      <c r="DM202" s="51">
        <f ca="1">IF(Table1[[#This Row],[Field of Work]]="Construction",Table1[[#This Row],[Income]],0)</f>
        <v>0</v>
      </c>
      <c r="DN202" s="51">
        <f ca="1">IF(Table1[[#This Row],[Field of Work]]="General Work",Table1[[#This Row],[Income]],0)</f>
        <v>0</v>
      </c>
      <c r="DO202" s="51"/>
      <c r="DP202" s="51"/>
      <c r="DQ202" s="51"/>
      <c r="DR202" s="51"/>
      <c r="DS202" s="51"/>
      <c r="DT202" s="16"/>
      <c r="DW202" s="10">
        <f ca="1">IF(Table1[[#This Row],[Value of Debts]]&gt;Table1[[#This Row],[Income]],1,0)</f>
        <v>1</v>
      </c>
      <c r="DX202" s="51"/>
      <c r="DY202" s="16"/>
      <c r="EB202" s="48">
        <f t="shared" ca="1" si="163"/>
        <v>0</v>
      </c>
      <c r="EC202" s="51"/>
      <c r="ED202" s="51"/>
      <c r="EE202" s="16"/>
    </row>
    <row r="203" spans="1:135" ht="18.75">
      <c r="A203" s="1">
        <f t="shared" ca="1" si="149"/>
        <v>2</v>
      </c>
      <c r="B203" s="1" t="str">
        <f t="shared" ca="1" si="150"/>
        <v>Woman</v>
      </c>
      <c r="C203" s="1">
        <f t="shared" ca="1" si="151"/>
        <v>40</v>
      </c>
      <c r="D203" s="1">
        <f t="shared" ca="1" si="152"/>
        <v>4</v>
      </c>
      <c r="E203" s="1" t="str">
        <f t="shared" ca="1" si="153"/>
        <v>Information Technology</v>
      </c>
      <c r="F203" s="1">
        <f t="shared" ca="1" si="154"/>
        <v>1</v>
      </c>
      <c r="G203" s="1" t="str">
        <f t="shared" ca="1" si="155"/>
        <v>High School</v>
      </c>
      <c r="H203" s="1">
        <f t="shared" ca="1" si="156"/>
        <v>2</v>
      </c>
      <c r="I203" s="1">
        <f t="shared" ca="1" si="131"/>
        <v>3</v>
      </c>
      <c r="J203" s="1">
        <f t="shared" ca="1" si="157"/>
        <v>65594</v>
      </c>
      <c r="K203" s="1">
        <f t="shared" ca="1" si="158"/>
        <v>4</v>
      </c>
      <c r="L203" s="1" t="str">
        <f t="shared" ca="1" si="159"/>
        <v>Noida</v>
      </c>
      <c r="M203" s="1">
        <f t="shared" ca="1" si="124"/>
        <v>262376</v>
      </c>
      <c r="N203" s="1">
        <f t="shared" ca="1" si="160"/>
        <v>71146.376476084261</v>
      </c>
      <c r="O203" s="1">
        <f t="shared" ca="1" si="125"/>
        <v>113060.0628749443</v>
      </c>
      <c r="P203" s="1">
        <f t="shared" ca="1" si="161"/>
        <v>82960</v>
      </c>
      <c r="Q203" s="1">
        <f t="shared" ca="1" si="126"/>
        <v>50414.556465782101</v>
      </c>
      <c r="R203" s="1">
        <f t="shared" ca="1" si="127"/>
        <v>49425.913289892029</v>
      </c>
      <c r="S203" s="1">
        <f t="shared" ca="1" si="128"/>
        <v>424861.97616483632</v>
      </c>
      <c r="T203" s="1">
        <f t="shared" ca="1" si="129"/>
        <v>204520.93294186637</v>
      </c>
      <c r="U203" s="1">
        <f t="shared" ca="1" si="130"/>
        <v>220341.04322296995</v>
      </c>
      <c r="W203" s="10">
        <f ca="1">IF(Table1[[#This Row],[Gender]]="Man",1,0)</f>
        <v>0</v>
      </c>
      <c r="X203" s="51">
        <f ca="1">IF(Table1[[#This Row],[Gender]]="Woman",1,0)</f>
        <v>1</v>
      </c>
      <c r="Y203" s="51"/>
      <c r="Z203" s="51"/>
      <c r="AA203" s="51"/>
      <c r="AB203" s="51"/>
      <c r="AC203" s="51"/>
      <c r="AD203" s="51"/>
      <c r="AE203" s="51"/>
      <c r="AF203" s="51"/>
      <c r="AG203" s="51"/>
      <c r="AH203" s="51"/>
      <c r="AI203" s="51"/>
      <c r="AJ203" s="16"/>
      <c r="AN203" s="10">
        <f t="shared" ca="1" si="132"/>
        <v>0</v>
      </c>
      <c r="AO203" s="51">
        <f t="shared" ca="1" si="133"/>
        <v>0</v>
      </c>
      <c r="AP203" s="51">
        <f t="shared" ca="1" si="134"/>
        <v>0</v>
      </c>
      <c r="AQ203" s="51">
        <f t="shared" ca="1" si="135"/>
        <v>1</v>
      </c>
      <c r="AR203" s="51">
        <f t="shared" ca="1" si="136"/>
        <v>0</v>
      </c>
      <c r="AS203" s="51">
        <f t="shared" ca="1" si="137"/>
        <v>0</v>
      </c>
      <c r="AT203" s="51"/>
      <c r="AU203" s="51"/>
      <c r="AV203" s="51"/>
      <c r="AW203" s="51"/>
      <c r="AX203" s="51"/>
      <c r="AY203" s="16"/>
      <c r="AZ203" s="51"/>
      <c r="BA203" s="20">
        <f t="shared" ca="1" si="138"/>
        <v>0</v>
      </c>
      <c r="BB203" s="21">
        <f t="shared" ca="1" si="139"/>
        <v>0</v>
      </c>
      <c r="BC203" s="21">
        <f t="shared" ca="1" si="140"/>
        <v>1</v>
      </c>
      <c r="BD203" s="21">
        <f t="shared" ca="1" si="141"/>
        <v>0</v>
      </c>
      <c r="BE203" s="21">
        <f t="shared" ca="1" si="142"/>
        <v>0</v>
      </c>
      <c r="BF203" s="21">
        <f t="shared" ca="1" si="143"/>
        <v>0</v>
      </c>
      <c r="BG203" s="21">
        <f t="shared" ca="1" si="144"/>
        <v>0</v>
      </c>
      <c r="BH203" s="21">
        <f t="shared" ca="1" si="145"/>
        <v>0</v>
      </c>
      <c r="BI203" s="21">
        <f t="shared" ca="1" si="146"/>
        <v>0</v>
      </c>
      <c r="BJ203" s="21">
        <f t="shared" ca="1" si="147"/>
        <v>0</v>
      </c>
      <c r="BK203" s="21">
        <f t="shared" ca="1" si="148"/>
        <v>0</v>
      </c>
      <c r="BL203" s="51"/>
      <c r="BM203" s="51"/>
      <c r="BN203" s="51"/>
      <c r="BO203" s="51"/>
      <c r="BP203" s="51"/>
      <c r="BQ203" s="51"/>
      <c r="BR203" s="51"/>
      <c r="BS203" s="51"/>
      <c r="BT203" s="51"/>
      <c r="BU203" s="51"/>
      <c r="BV203" s="16"/>
      <c r="BZ203" s="10">
        <f ca="1">Table1[[#This Row],[Cars Value]]/Table1[[#This Row],[Cars Owned]]</f>
        <v>37686.68762498143</v>
      </c>
      <c r="CA203" s="16"/>
      <c r="CB203" s="51"/>
      <c r="CC203" s="10">
        <f ca="1">IF(Table1[[#This Row],[Value of Debts]]&gt;$CD$3,1,0)</f>
        <v>1</v>
      </c>
      <c r="CD203" s="51"/>
      <c r="CE203" s="16"/>
      <c r="CF203" s="51"/>
      <c r="CG203" s="39">
        <f ca="1">Table1[[#This Row],[Mortgage left]]/Table1[[#This Row],[Value of House ]]</f>
        <v>0.27116190686680286</v>
      </c>
      <c r="CH203" s="51">
        <f t="shared" ca="1" si="162"/>
        <v>0</v>
      </c>
      <c r="CI203" s="51"/>
      <c r="CJ203" s="16"/>
      <c r="CL203" s="10">
        <f ca="1">IF(Table1[[#This Row],[Area]]="New Delhi",Table1[[#This Row],[Income]],0)</f>
        <v>0</v>
      </c>
      <c r="CM203" s="51">
        <f ca="1">IF(Table1[[#This Row],[Area]]="Gurgoan",Table1[[#This Row],[Income]],0)</f>
        <v>0</v>
      </c>
      <c r="CN203" s="51">
        <f ca="1">IF(Table1[[#This Row],[Area]]="Noida",Table1[[#This Row],[Income]],0)</f>
        <v>65594</v>
      </c>
      <c r="CO203" s="51">
        <f ca="1">IF(Table1[[#This Row],[Area]]="Faridabad",Table1[[#This Row],[Income]],0)</f>
        <v>0</v>
      </c>
      <c r="CP203" s="51">
        <f ca="1">IF(Table1[[#This Row],[Area]]="Pune",Table1[[#This Row],[Income]],0)</f>
        <v>0</v>
      </c>
      <c r="CQ203" s="51">
        <f ca="1">IF(Table1[[#This Row],[Area]]="Mumbai",Table1[[#This Row],[Income]],0)</f>
        <v>0</v>
      </c>
      <c r="CR203" s="51">
        <f ca="1">IF(Table1[[#This Row],[Area]]="Hyderabad",Table1[[#This Row],[Income]],0)</f>
        <v>0</v>
      </c>
      <c r="CS203" s="51">
        <f ca="1">IF(Table1[[#This Row],[Area]]="Chennai",Table1[[#This Row],[Income]],0)</f>
        <v>0</v>
      </c>
      <c r="CT203" s="51">
        <f ca="1">IF(Table1[[#This Row],[Area]]="Goa",Table1[[#This Row],[Income]],0)</f>
        <v>0</v>
      </c>
      <c r="CU203" s="51">
        <f ca="1">IF(Table1[[#This Row],[Area]]="Kochi",Table1[[#This Row],[Income]],0)</f>
        <v>0</v>
      </c>
      <c r="CV203" s="51">
        <f ca="1">IF(Table1[[#This Row],[Area]]="Kolkata",Table1[[#This Row],[Income]],0)</f>
        <v>0</v>
      </c>
      <c r="CW203" s="51"/>
      <c r="CX203" s="51"/>
      <c r="CY203" s="51"/>
      <c r="CZ203" s="51"/>
      <c r="DA203" s="51"/>
      <c r="DB203" s="51"/>
      <c r="DC203" s="51"/>
      <c r="DD203" s="51"/>
      <c r="DE203" s="51"/>
      <c r="DF203" s="51"/>
      <c r="DG203" s="16"/>
      <c r="DI203" s="10">
        <f ca="1">IF(Table1[[#This Row],[Field of Work]]="Teaching",Table1[[#This Row],[Income]],0)</f>
        <v>0</v>
      </c>
      <c r="DJ203" s="51">
        <f ca="1">IF(Table1[[#This Row],[Field of Work]]="Health",Table1[[#This Row],[Income]],0)</f>
        <v>0</v>
      </c>
      <c r="DK203" s="51">
        <f ca="1">IF(Table1[[#This Row],[Field of Work]]="Agriculture",Table1[[#This Row],[Income]],0)</f>
        <v>0</v>
      </c>
      <c r="DL203" s="51">
        <f ca="1">IF(Table1[[#This Row],[Field of Work]]="Information Technology",Table1[[#This Row],[Income]],0)</f>
        <v>65594</v>
      </c>
      <c r="DM203" s="51">
        <f ca="1">IF(Table1[[#This Row],[Field of Work]]="Construction",Table1[[#This Row],[Income]],0)</f>
        <v>0</v>
      </c>
      <c r="DN203" s="51">
        <f ca="1">IF(Table1[[#This Row],[Field of Work]]="General Work",Table1[[#This Row],[Income]],0)</f>
        <v>0</v>
      </c>
      <c r="DO203" s="51"/>
      <c r="DP203" s="51"/>
      <c r="DQ203" s="51"/>
      <c r="DR203" s="51"/>
      <c r="DS203" s="51"/>
      <c r="DT203" s="16"/>
      <c r="DW203" s="10">
        <f ca="1">IF(Table1[[#This Row],[Value of Debts]]&gt;Table1[[#This Row],[Income]],1,0)</f>
        <v>1</v>
      </c>
      <c r="DX203" s="51"/>
      <c r="DY203" s="16"/>
      <c r="EB203" s="48">
        <f t="shared" ca="1" si="163"/>
        <v>40</v>
      </c>
      <c r="EC203" s="51"/>
      <c r="ED203" s="51"/>
      <c r="EE203" s="16"/>
    </row>
    <row r="204" spans="1:135" ht="18.75">
      <c r="A204" s="1">
        <f t="shared" ca="1" si="149"/>
        <v>1</v>
      </c>
      <c r="B204" s="1" t="str">
        <f t="shared" ca="1" si="150"/>
        <v>Man</v>
      </c>
      <c r="C204" s="1">
        <f t="shared" ca="1" si="151"/>
        <v>25</v>
      </c>
      <c r="D204" s="1">
        <f t="shared" ca="1" si="152"/>
        <v>3</v>
      </c>
      <c r="E204" s="1" t="str">
        <f t="shared" ca="1" si="153"/>
        <v>Teaching</v>
      </c>
      <c r="F204" s="1">
        <f t="shared" ca="1" si="154"/>
        <v>3</v>
      </c>
      <c r="G204" s="1" t="str">
        <f t="shared" ca="1" si="155"/>
        <v>University</v>
      </c>
      <c r="H204" s="1">
        <f t="shared" ca="1" si="156"/>
        <v>3</v>
      </c>
      <c r="I204" s="1">
        <f t="shared" ca="1" si="131"/>
        <v>1</v>
      </c>
      <c r="J204" s="1">
        <f t="shared" ca="1" si="157"/>
        <v>35416</v>
      </c>
      <c r="K204" s="1">
        <f t="shared" ca="1" si="158"/>
        <v>5</v>
      </c>
      <c r="L204" s="1" t="str">
        <f t="shared" ca="1" si="159"/>
        <v>Pune</v>
      </c>
      <c r="M204" s="1">
        <f t="shared" ca="1" si="124"/>
        <v>106248</v>
      </c>
      <c r="N204" s="1">
        <f t="shared" ca="1" si="160"/>
        <v>1419.3317557486607</v>
      </c>
      <c r="O204" s="1">
        <f t="shared" ca="1" si="125"/>
        <v>11627.567879655357</v>
      </c>
      <c r="P204" s="1">
        <f t="shared" ca="1" si="161"/>
        <v>11121</v>
      </c>
      <c r="Q204" s="1">
        <f t="shared" ca="1" si="126"/>
        <v>12990.805900718837</v>
      </c>
      <c r="R204" s="1">
        <f t="shared" ca="1" si="127"/>
        <v>45776.225908407949</v>
      </c>
      <c r="S204" s="1">
        <f t="shared" ca="1" si="128"/>
        <v>163651.79378806331</v>
      </c>
      <c r="T204" s="1">
        <f t="shared" ca="1" si="129"/>
        <v>25531.137656467497</v>
      </c>
      <c r="U204" s="1">
        <f t="shared" ca="1" si="130"/>
        <v>138120.65613159581</v>
      </c>
      <c r="W204" s="10">
        <f ca="1">IF(Table1[[#This Row],[Gender]]="Man",1,0)</f>
        <v>1</v>
      </c>
      <c r="X204" s="51">
        <f ca="1">IF(Table1[[#This Row],[Gender]]="Woman",1,0)</f>
        <v>0</v>
      </c>
      <c r="Y204" s="51"/>
      <c r="Z204" s="51"/>
      <c r="AA204" s="51"/>
      <c r="AB204" s="51"/>
      <c r="AC204" s="51"/>
      <c r="AD204" s="51"/>
      <c r="AE204" s="51"/>
      <c r="AF204" s="51"/>
      <c r="AG204" s="51"/>
      <c r="AH204" s="51"/>
      <c r="AI204" s="51"/>
      <c r="AJ204" s="16"/>
      <c r="AN204" s="10">
        <f t="shared" ca="1" si="132"/>
        <v>1</v>
      </c>
      <c r="AO204" s="51">
        <f t="shared" ca="1" si="133"/>
        <v>0</v>
      </c>
      <c r="AP204" s="51">
        <f t="shared" ca="1" si="134"/>
        <v>0</v>
      </c>
      <c r="AQ204" s="51">
        <f t="shared" ca="1" si="135"/>
        <v>0</v>
      </c>
      <c r="AR204" s="51">
        <f t="shared" ca="1" si="136"/>
        <v>0</v>
      </c>
      <c r="AS204" s="51">
        <f t="shared" ca="1" si="137"/>
        <v>0</v>
      </c>
      <c r="AT204" s="51"/>
      <c r="AU204" s="51"/>
      <c r="AV204" s="51"/>
      <c r="AW204" s="51"/>
      <c r="AX204" s="51"/>
      <c r="AY204" s="16"/>
      <c r="AZ204" s="51"/>
      <c r="BA204" s="20">
        <f t="shared" ca="1" si="138"/>
        <v>0</v>
      </c>
      <c r="BB204" s="21">
        <f t="shared" ca="1" si="139"/>
        <v>0</v>
      </c>
      <c r="BC204" s="21">
        <f t="shared" ca="1" si="140"/>
        <v>0</v>
      </c>
      <c r="BD204" s="21">
        <f t="shared" ca="1" si="141"/>
        <v>0</v>
      </c>
      <c r="BE204" s="21">
        <f t="shared" ca="1" si="142"/>
        <v>1</v>
      </c>
      <c r="BF204" s="21">
        <f t="shared" ca="1" si="143"/>
        <v>0</v>
      </c>
      <c r="BG204" s="21">
        <f t="shared" ca="1" si="144"/>
        <v>0</v>
      </c>
      <c r="BH204" s="21">
        <f t="shared" ca="1" si="145"/>
        <v>0</v>
      </c>
      <c r="BI204" s="21">
        <f t="shared" ca="1" si="146"/>
        <v>0</v>
      </c>
      <c r="BJ204" s="21">
        <f t="shared" ca="1" si="147"/>
        <v>0</v>
      </c>
      <c r="BK204" s="21">
        <f t="shared" ca="1" si="148"/>
        <v>0</v>
      </c>
      <c r="BL204" s="51"/>
      <c r="BM204" s="51"/>
      <c r="BN204" s="51"/>
      <c r="BO204" s="51"/>
      <c r="BP204" s="51"/>
      <c r="BQ204" s="51"/>
      <c r="BR204" s="51"/>
      <c r="BS204" s="51"/>
      <c r="BT204" s="51"/>
      <c r="BU204" s="51"/>
      <c r="BV204" s="16"/>
      <c r="BZ204" s="10">
        <f ca="1">Table1[[#This Row],[Cars Value]]/Table1[[#This Row],[Cars Owned]]</f>
        <v>11627.567879655357</v>
      </c>
      <c r="CA204" s="16"/>
      <c r="CB204" s="51"/>
      <c r="CC204" s="10">
        <f ca="1">IF(Table1[[#This Row],[Value of Debts]]&gt;$CD$3,1,0)</f>
        <v>1</v>
      </c>
      <c r="CD204" s="51"/>
      <c r="CE204" s="16"/>
      <c r="CF204" s="51"/>
      <c r="CG204" s="39">
        <f ca="1">Table1[[#This Row],[Mortgage left]]/Table1[[#This Row],[Value of House ]]</f>
        <v>1.3358667981972938E-2</v>
      </c>
      <c r="CH204" s="51">
        <f t="shared" ca="1" si="162"/>
        <v>0</v>
      </c>
      <c r="CI204" s="51"/>
      <c r="CJ204" s="16"/>
      <c r="CL204" s="10">
        <f ca="1">IF(Table1[[#This Row],[Area]]="New Delhi",Table1[[#This Row],[Income]],0)</f>
        <v>0</v>
      </c>
      <c r="CM204" s="51">
        <f ca="1">IF(Table1[[#This Row],[Area]]="Gurgoan",Table1[[#This Row],[Income]],0)</f>
        <v>0</v>
      </c>
      <c r="CN204" s="51">
        <f ca="1">IF(Table1[[#This Row],[Area]]="Noida",Table1[[#This Row],[Income]],0)</f>
        <v>0</v>
      </c>
      <c r="CO204" s="51">
        <f ca="1">IF(Table1[[#This Row],[Area]]="Faridabad",Table1[[#This Row],[Income]],0)</f>
        <v>0</v>
      </c>
      <c r="CP204" s="51">
        <f ca="1">IF(Table1[[#This Row],[Area]]="Pune",Table1[[#This Row],[Income]],0)</f>
        <v>35416</v>
      </c>
      <c r="CQ204" s="51">
        <f ca="1">IF(Table1[[#This Row],[Area]]="Mumbai",Table1[[#This Row],[Income]],0)</f>
        <v>0</v>
      </c>
      <c r="CR204" s="51">
        <f ca="1">IF(Table1[[#This Row],[Area]]="Hyderabad",Table1[[#This Row],[Income]],0)</f>
        <v>0</v>
      </c>
      <c r="CS204" s="51">
        <f ca="1">IF(Table1[[#This Row],[Area]]="Chennai",Table1[[#This Row],[Income]],0)</f>
        <v>0</v>
      </c>
      <c r="CT204" s="51">
        <f ca="1">IF(Table1[[#This Row],[Area]]="Goa",Table1[[#This Row],[Income]],0)</f>
        <v>0</v>
      </c>
      <c r="CU204" s="51">
        <f ca="1">IF(Table1[[#This Row],[Area]]="Kochi",Table1[[#This Row],[Income]],0)</f>
        <v>0</v>
      </c>
      <c r="CV204" s="51">
        <f ca="1">IF(Table1[[#This Row],[Area]]="Kolkata",Table1[[#This Row],[Income]],0)</f>
        <v>0</v>
      </c>
      <c r="CW204" s="51"/>
      <c r="CX204" s="51"/>
      <c r="CY204" s="51"/>
      <c r="CZ204" s="51"/>
      <c r="DA204" s="51"/>
      <c r="DB204" s="51"/>
      <c r="DC204" s="51"/>
      <c r="DD204" s="51"/>
      <c r="DE204" s="51"/>
      <c r="DF204" s="51"/>
      <c r="DG204" s="16"/>
      <c r="DI204" s="10">
        <f ca="1">IF(Table1[[#This Row],[Field of Work]]="Teaching",Table1[[#This Row],[Income]],0)</f>
        <v>35416</v>
      </c>
      <c r="DJ204" s="51">
        <f ca="1">IF(Table1[[#This Row],[Field of Work]]="Health",Table1[[#This Row],[Income]],0)</f>
        <v>0</v>
      </c>
      <c r="DK204" s="51">
        <f ca="1">IF(Table1[[#This Row],[Field of Work]]="Agriculture",Table1[[#This Row],[Income]],0)</f>
        <v>0</v>
      </c>
      <c r="DL204" s="51">
        <f ca="1">IF(Table1[[#This Row],[Field of Work]]="Information Technology",Table1[[#This Row],[Income]],0)</f>
        <v>0</v>
      </c>
      <c r="DM204" s="51">
        <f ca="1">IF(Table1[[#This Row],[Field of Work]]="Construction",Table1[[#This Row],[Income]],0)</f>
        <v>0</v>
      </c>
      <c r="DN204" s="51">
        <f ca="1">IF(Table1[[#This Row],[Field of Work]]="General Work",Table1[[#This Row],[Income]],0)</f>
        <v>0</v>
      </c>
      <c r="DO204" s="51"/>
      <c r="DP204" s="51"/>
      <c r="DQ204" s="51"/>
      <c r="DR204" s="51"/>
      <c r="DS204" s="51"/>
      <c r="DT204" s="16"/>
      <c r="DW204" s="10">
        <f ca="1">IF(Table1[[#This Row],[Value of Debts]]&gt;Table1[[#This Row],[Income]],1,0)</f>
        <v>0</v>
      </c>
      <c r="DX204" s="51"/>
      <c r="DY204" s="16"/>
      <c r="EB204" s="48">
        <f t="shared" ca="1" si="163"/>
        <v>25</v>
      </c>
      <c r="EC204" s="51"/>
      <c r="ED204" s="51"/>
      <c r="EE204" s="16"/>
    </row>
    <row r="205" spans="1:135" ht="18.75">
      <c r="A205" s="1">
        <f t="shared" ca="1" si="149"/>
        <v>2</v>
      </c>
      <c r="B205" s="1" t="str">
        <f t="shared" ca="1" si="150"/>
        <v>Woman</v>
      </c>
      <c r="C205" s="1">
        <f t="shared" ca="1" si="151"/>
        <v>41</v>
      </c>
      <c r="D205" s="1">
        <f t="shared" ca="1" si="152"/>
        <v>6</v>
      </c>
      <c r="E205" s="1" t="str">
        <f t="shared" ca="1" si="153"/>
        <v>Agriculture</v>
      </c>
      <c r="F205" s="1">
        <f t="shared" ca="1" si="154"/>
        <v>1</v>
      </c>
      <c r="G205" s="1" t="str">
        <f t="shared" ca="1" si="155"/>
        <v>High School</v>
      </c>
      <c r="H205" s="1">
        <f t="shared" ca="1" si="156"/>
        <v>3</v>
      </c>
      <c r="I205" s="1">
        <f t="shared" ca="1" si="131"/>
        <v>1</v>
      </c>
      <c r="J205" s="1">
        <f t="shared" ca="1" si="157"/>
        <v>30451</v>
      </c>
      <c r="K205" s="1">
        <f t="shared" ca="1" si="158"/>
        <v>3</v>
      </c>
      <c r="L205" s="1" t="str">
        <f t="shared" ca="1" si="159"/>
        <v>Faridabad</v>
      </c>
      <c r="M205" s="1">
        <f t="shared" ca="1" si="124"/>
        <v>152255</v>
      </c>
      <c r="N205" s="1">
        <f t="shared" ca="1" si="160"/>
        <v>68641.704386791171</v>
      </c>
      <c r="O205" s="1">
        <f t="shared" ca="1" si="125"/>
        <v>2482.9918779876025</v>
      </c>
      <c r="P205" s="1">
        <f t="shared" ca="1" si="161"/>
        <v>2367</v>
      </c>
      <c r="Q205" s="1">
        <f t="shared" ca="1" si="126"/>
        <v>40904.216671049398</v>
      </c>
      <c r="R205" s="1">
        <f t="shared" ca="1" si="127"/>
        <v>4255.6272076082278</v>
      </c>
      <c r="S205" s="1">
        <f t="shared" ca="1" si="128"/>
        <v>158993.61908559583</v>
      </c>
      <c r="T205" s="1">
        <f t="shared" ca="1" si="129"/>
        <v>111912.92105784058</v>
      </c>
      <c r="U205" s="1">
        <f t="shared" ca="1" si="130"/>
        <v>47080.69802775525</v>
      </c>
      <c r="W205" s="10">
        <f ca="1">IF(Table1[[#This Row],[Gender]]="Man",1,0)</f>
        <v>0</v>
      </c>
      <c r="X205" s="51">
        <f ca="1">IF(Table1[[#This Row],[Gender]]="Woman",1,0)</f>
        <v>1</v>
      </c>
      <c r="Y205" s="51"/>
      <c r="Z205" s="51"/>
      <c r="AA205" s="51"/>
      <c r="AB205" s="51"/>
      <c r="AC205" s="51"/>
      <c r="AD205" s="51"/>
      <c r="AE205" s="51"/>
      <c r="AF205" s="51"/>
      <c r="AG205" s="51"/>
      <c r="AH205" s="51"/>
      <c r="AI205" s="51"/>
      <c r="AJ205" s="16"/>
      <c r="AN205" s="10">
        <f t="shared" ca="1" si="132"/>
        <v>0</v>
      </c>
      <c r="AO205" s="51">
        <f t="shared" ca="1" si="133"/>
        <v>0</v>
      </c>
      <c r="AP205" s="51">
        <f t="shared" ca="1" si="134"/>
        <v>1</v>
      </c>
      <c r="AQ205" s="51">
        <f t="shared" ca="1" si="135"/>
        <v>0</v>
      </c>
      <c r="AR205" s="51">
        <f t="shared" ca="1" si="136"/>
        <v>0</v>
      </c>
      <c r="AS205" s="51">
        <f t="shared" ca="1" si="137"/>
        <v>0</v>
      </c>
      <c r="AT205" s="51"/>
      <c r="AU205" s="51"/>
      <c r="AV205" s="51"/>
      <c r="AW205" s="51"/>
      <c r="AX205" s="51"/>
      <c r="AY205" s="16"/>
      <c r="AZ205" s="51"/>
      <c r="BA205" s="20">
        <f t="shared" ca="1" si="138"/>
        <v>0</v>
      </c>
      <c r="BB205" s="21">
        <f t="shared" ca="1" si="139"/>
        <v>0</v>
      </c>
      <c r="BC205" s="21">
        <f t="shared" ca="1" si="140"/>
        <v>0</v>
      </c>
      <c r="BD205" s="21">
        <f t="shared" ca="1" si="141"/>
        <v>1</v>
      </c>
      <c r="BE205" s="21">
        <f t="shared" ca="1" si="142"/>
        <v>0</v>
      </c>
      <c r="BF205" s="21">
        <f t="shared" ca="1" si="143"/>
        <v>0</v>
      </c>
      <c r="BG205" s="21">
        <f t="shared" ca="1" si="144"/>
        <v>0</v>
      </c>
      <c r="BH205" s="21">
        <f t="shared" ca="1" si="145"/>
        <v>0</v>
      </c>
      <c r="BI205" s="21">
        <f t="shared" ca="1" si="146"/>
        <v>0</v>
      </c>
      <c r="BJ205" s="21">
        <f t="shared" ca="1" si="147"/>
        <v>0</v>
      </c>
      <c r="BK205" s="21">
        <f t="shared" ca="1" si="148"/>
        <v>0</v>
      </c>
      <c r="BL205" s="51"/>
      <c r="BM205" s="51"/>
      <c r="BN205" s="51"/>
      <c r="BO205" s="51"/>
      <c r="BP205" s="51"/>
      <c r="BQ205" s="51"/>
      <c r="BR205" s="51"/>
      <c r="BS205" s="51"/>
      <c r="BT205" s="51"/>
      <c r="BU205" s="51"/>
      <c r="BV205" s="16"/>
      <c r="BZ205" s="10">
        <f ca="1">Table1[[#This Row],[Cars Value]]/Table1[[#This Row],[Cars Owned]]</f>
        <v>2482.9918779876025</v>
      </c>
      <c r="CA205" s="16"/>
      <c r="CB205" s="51"/>
      <c r="CC205" s="10">
        <f ca="1">IF(Table1[[#This Row],[Value of Debts]]&gt;$CD$3,1,0)</f>
        <v>1</v>
      </c>
      <c r="CD205" s="51"/>
      <c r="CE205" s="16"/>
      <c r="CF205" s="51"/>
      <c r="CG205" s="39">
        <f ca="1">Table1[[#This Row],[Mortgage left]]/Table1[[#This Row],[Value of House ]]</f>
        <v>0.45083382737375566</v>
      </c>
      <c r="CH205" s="51">
        <f t="shared" ca="1" si="162"/>
        <v>1</v>
      </c>
      <c r="CI205" s="51"/>
      <c r="CJ205" s="16"/>
      <c r="CL205" s="10">
        <f ca="1">IF(Table1[[#This Row],[Area]]="New Delhi",Table1[[#This Row],[Income]],0)</f>
        <v>0</v>
      </c>
      <c r="CM205" s="51">
        <f ca="1">IF(Table1[[#This Row],[Area]]="Gurgoan",Table1[[#This Row],[Income]],0)</f>
        <v>0</v>
      </c>
      <c r="CN205" s="51">
        <f ca="1">IF(Table1[[#This Row],[Area]]="Noida",Table1[[#This Row],[Income]],0)</f>
        <v>0</v>
      </c>
      <c r="CO205" s="51">
        <f ca="1">IF(Table1[[#This Row],[Area]]="Faridabad",Table1[[#This Row],[Income]],0)</f>
        <v>30451</v>
      </c>
      <c r="CP205" s="51">
        <f ca="1">IF(Table1[[#This Row],[Area]]="Pune",Table1[[#This Row],[Income]],0)</f>
        <v>0</v>
      </c>
      <c r="CQ205" s="51">
        <f ca="1">IF(Table1[[#This Row],[Area]]="Mumbai",Table1[[#This Row],[Income]],0)</f>
        <v>0</v>
      </c>
      <c r="CR205" s="51">
        <f ca="1">IF(Table1[[#This Row],[Area]]="Hyderabad",Table1[[#This Row],[Income]],0)</f>
        <v>0</v>
      </c>
      <c r="CS205" s="51">
        <f ca="1">IF(Table1[[#This Row],[Area]]="Chennai",Table1[[#This Row],[Income]],0)</f>
        <v>0</v>
      </c>
      <c r="CT205" s="51">
        <f ca="1">IF(Table1[[#This Row],[Area]]="Goa",Table1[[#This Row],[Income]],0)</f>
        <v>0</v>
      </c>
      <c r="CU205" s="51">
        <f ca="1">IF(Table1[[#This Row],[Area]]="Kochi",Table1[[#This Row],[Income]],0)</f>
        <v>0</v>
      </c>
      <c r="CV205" s="51">
        <f ca="1">IF(Table1[[#This Row],[Area]]="Kolkata",Table1[[#This Row],[Income]],0)</f>
        <v>0</v>
      </c>
      <c r="CW205" s="51"/>
      <c r="CX205" s="51"/>
      <c r="CY205" s="51"/>
      <c r="CZ205" s="51"/>
      <c r="DA205" s="51"/>
      <c r="DB205" s="51"/>
      <c r="DC205" s="51"/>
      <c r="DD205" s="51"/>
      <c r="DE205" s="51"/>
      <c r="DF205" s="51"/>
      <c r="DG205" s="16"/>
      <c r="DI205" s="10">
        <f ca="1">IF(Table1[[#This Row],[Field of Work]]="Teaching",Table1[[#This Row],[Income]],0)</f>
        <v>0</v>
      </c>
      <c r="DJ205" s="51">
        <f ca="1">IF(Table1[[#This Row],[Field of Work]]="Health",Table1[[#This Row],[Income]],0)</f>
        <v>0</v>
      </c>
      <c r="DK205" s="51">
        <f ca="1">IF(Table1[[#This Row],[Field of Work]]="Agriculture",Table1[[#This Row],[Income]],0)</f>
        <v>30451</v>
      </c>
      <c r="DL205" s="51">
        <f ca="1">IF(Table1[[#This Row],[Field of Work]]="Information Technology",Table1[[#This Row],[Income]],0)</f>
        <v>0</v>
      </c>
      <c r="DM205" s="51">
        <f ca="1">IF(Table1[[#This Row],[Field of Work]]="Construction",Table1[[#This Row],[Income]],0)</f>
        <v>0</v>
      </c>
      <c r="DN205" s="51">
        <f ca="1">IF(Table1[[#This Row],[Field of Work]]="General Work",Table1[[#This Row],[Income]],0)</f>
        <v>0</v>
      </c>
      <c r="DO205" s="51"/>
      <c r="DP205" s="51"/>
      <c r="DQ205" s="51"/>
      <c r="DR205" s="51"/>
      <c r="DS205" s="51"/>
      <c r="DT205" s="16"/>
      <c r="DW205" s="10">
        <f ca="1">IF(Table1[[#This Row],[Value of Debts]]&gt;Table1[[#This Row],[Income]],1,0)</f>
        <v>1</v>
      </c>
      <c r="DX205" s="51"/>
      <c r="DY205" s="16"/>
      <c r="EB205" s="48">
        <f t="shared" ca="1" si="163"/>
        <v>0</v>
      </c>
      <c r="EC205" s="51"/>
      <c r="ED205" s="51"/>
      <c r="EE205" s="16"/>
    </row>
    <row r="206" spans="1:135" ht="18.75">
      <c r="A206" s="1">
        <f t="shared" ca="1" si="149"/>
        <v>1</v>
      </c>
      <c r="B206" s="1" t="str">
        <f t="shared" ca="1" si="150"/>
        <v>Man</v>
      </c>
      <c r="C206" s="1">
        <f t="shared" ca="1" si="151"/>
        <v>32</v>
      </c>
      <c r="D206" s="1">
        <f t="shared" ca="1" si="152"/>
        <v>3</v>
      </c>
      <c r="E206" s="1" t="str">
        <f t="shared" ca="1" si="153"/>
        <v>Teaching</v>
      </c>
      <c r="F206" s="1">
        <f t="shared" ca="1" si="154"/>
        <v>3</v>
      </c>
      <c r="G206" s="1" t="str">
        <f t="shared" ca="1" si="155"/>
        <v>University</v>
      </c>
      <c r="H206" s="1">
        <f t="shared" ca="1" si="156"/>
        <v>1</v>
      </c>
      <c r="I206" s="1">
        <f t="shared" ca="1" si="131"/>
        <v>2</v>
      </c>
      <c r="J206" s="1">
        <f t="shared" ca="1" si="157"/>
        <v>34464</v>
      </c>
      <c r="K206" s="1">
        <f t="shared" ca="1" si="158"/>
        <v>9</v>
      </c>
      <c r="L206" s="1" t="str">
        <f t="shared" ca="1" si="159"/>
        <v>Kochi</v>
      </c>
      <c r="M206" s="1">
        <f t="shared" ca="1" si="124"/>
        <v>103392</v>
      </c>
      <c r="N206" s="1">
        <f t="shared" ca="1" si="160"/>
        <v>69688.980739380102</v>
      </c>
      <c r="O206" s="1">
        <f t="shared" ca="1" si="125"/>
        <v>39857.7115357605</v>
      </c>
      <c r="P206" s="1">
        <f t="shared" ca="1" si="161"/>
        <v>1213</v>
      </c>
      <c r="Q206" s="1">
        <f t="shared" ca="1" si="126"/>
        <v>52783.694593858359</v>
      </c>
      <c r="R206" s="1">
        <f t="shared" ca="1" si="127"/>
        <v>15764.256582091657</v>
      </c>
      <c r="S206" s="1">
        <f t="shared" ca="1" si="128"/>
        <v>159013.96811785214</v>
      </c>
      <c r="T206" s="1">
        <f t="shared" ca="1" si="129"/>
        <v>123685.67533323847</v>
      </c>
      <c r="U206" s="1">
        <f t="shared" ca="1" si="130"/>
        <v>35328.292784613674</v>
      </c>
      <c r="W206" s="10">
        <f ca="1">IF(Table1[[#This Row],[Gender]]="Man",1,0)</f>
        <v>1</v>
      </c>
      <c r="X206" s="51">
        <f ca="1">IF(Table1[[#This Row],[Gender]]="Woman",1,0)</f>
        <v>0</v>
      </c>
      <c r="Y206" s="51"/>
      <c r="Z206" s="51"/>
      <c r="AA206" s="51"/>
      <c r="AB206" s="51"/>
      <c r="AC206" s="51"/>
      <c r="AD206" s="51"/>
      <c r="AE206" s="51"/>
      <c r="AF206" s="51"/>
      <c r="AG206" s="51"/>
      <c r="AH206" s="51"/>
      <c r="AI206" s="51"/>
      <c r="AJ206" s="16"/>
      <c r="AN206" s="10">
        <f t="shared" ca="1" si="132"/>
        <v>1</v>
      </c>
      <c r="AO206" s="51">
        <f t="shared" ca="1" si="133"/>
        <v>0</v>
      </c>
      <c r="AP206" s="51">
        <f t="shared" ca="1" si="134"/>
        <v>0</v>
      </c>
      <c r="AQ206" s="51">
        <f t="shared" ca="1" si="135"/>
        <v>0</v>
      </c>
      <c r="AR206" s="51">
        <f t="shared" ca="1" si="136"/>
        <v>0</v>
      </c>
      <c r="AS206" s="51">
        <f t="shared" ca="1" si="137"/>
        <v>0</v>
      </c>
      <c r="AT206" s="51"/>
      <c r="AU206" s="51"/>
      <c r="AV206" s="51"/>
      <c r="AW206" s="51"/>
      <c r="AX206" s="51"/>
      <c r="AY206" s="16"/>
      <c r="AZ206" s="51"/>
      <c r="BA206" s="20">
        <f t="shared" ca="1" si="138"/>
        <v>0</v>
      </c>
      <c r="BB206" s="21">
        <f t="shared" ca="1" si="139"/>
        <v>0</v>
      </c>
      <c r="BC206" s="21">
        <f t="shared" ca="1" si="140"/>
        <v>0</v>
      </c>
      <c r="BD206" s="21">
        <f t="shared" ca="1" si="141"/>
        <v>0</v>
      </c>
      <c r="BE206" s="21">
        <f t="shared" ca="1" si="142"/>
        <v>0</v>
      </c>
      <c r="BF206" s="21">
        <f t="shared" ca="1" si="143"/>
        <v>0</v>
      </c>
      <c r="BG206" s="21">
        <f t="shared" ca="1" si="144"/>
        <v>0</v>
      </c>
      <c r="BH206" s="21">
        <f t="shared" ca="1" si="145"/>
        <v>0</v>
      </c>
      <c r="BI206" s="21">
        <f t="shared" ca="1" si="146"/>
        <v>0</v>
      </c>
      <c r="BJ206" s="21">
        <f t="shared" ca="1" si="147"/>
        <v>1</v>
      </c>
      <c r="BK206" s="21">
        <f t="shared" ca="1" si="148"/>
        <v>0</v>
      </c>
      <c r="BL206" s="51"/>
      <c r="BM206" s="51"/>
      <c r="BN206" s="51"/>
      <c r="BO206" s="51"/>
      <c r="BP206" s="51"/>
      <c r="BQ206" s="51"/>
      <c r="BR206" s="51"/>
      <c r="BS206" s="51"/>
      <c r="BT206" s="51"/>
      <c r="BU206" s="51"/>
      <c r="BV206" s="16"/>
      <c r="BZ206" s="10">
        <f ca="1">Table1[[#This Row],[Cars Value]]/Table1[[#This Row],[Cars Owned]]</f>
        <v>19928.85576788025</v>
      </c>
      <c r="CA206" s="16"/>
      <c r="CB206" s="51"/>
      <c r="CC206" s="10">
        <f ca="1">IF(Table1[[#This Row],[Value of Debts]]&gt;$CD$3,1,0)</f>
        <v>1</v>
      </c>
      <c r="CD206" s="51"/>
      <c r="CE206" s="16"/>
      <c r="CF206" s="51"/>
      <c r="CG206" s="39">
        <f ca="1">Table1[[#This Row],[Mortgage left]]/Table1[[#This Row],[Value of House ]]</f>
        <v>0.67402681773618944</v>
      </c>
      <c r="CH206" s="51">
        <f t="shared" ca="1" si="162"/>
        <v>1</v>
      </c>
      <c r="CI206" s="51"/>
      <c r="CJ206" s="16"/>
      <c r="CL206" s="10">
        <f ca="1">IF(Table1[[#This Row],[Area]]="New Delhi",Table1[[#This Row],[Income]],0)</f>
        <v>0</v>
      </c>
      <c r="CM206" s="51">
        <f ca="1">IF(Table1[[#This Row],[Area]]="Gurgoan",Table1[[#This Row],[Income]],0)</f>
        <v>0</v>
      </c>
      <c r="CN206" s="51">
        <f ca="1">IF(Table1[[#This Row],[Area]]="Noida",Table1[[#This Row],[Income]],0)</f>
        <v>0</v>
      </c>
      <c r="CO206" s="51">
        <f ca="1">IF(Table1[[#This Row],[Area]]="Faridabad",Table1[[#This Row],[Income]],0)</f>
        <v>0</v>
      </c>
      <c r="CP206" s="51">
        <f ca="1">IF(Table1[[#This Row],[Area]]="Pune",Table1[[#This Row],[Income]],0)</f>
        <v>0</v>
      </c>
      <c r="CQ206" s="51">
        <f ca="1">IF(Table1[[#This Row],[Area]]="Mumbai",Table1[[#This Row],[Income]],0)</f>
        <v>0</v>
      </c>
      <c r="CR206" s="51">
        <f ca="1">IF(Table1[[#This Row],[Area]]="Hyderabad",Table1[[#This Row],[Income]],0)</f>
        <v>0</v>
      </c>
      <c r="CS206" s="51">
        <f ca="1">IF(Table1[[#This Row],[Area]]="Chennai",Table1[[#This Row],[Income]],0)</f>
        <v>0</v>
      </c>
      <c r="CT206" s="51">
        <f ca="1">IF(Table1[[#This Row],[Area]]="Goa",Table1[[#This Row],[Income]],0)</f>
        <v>0</v>
      </c>
      <c r="CU206" s="51">
        <f ca="1">IF(Table1[[#This Row],[Area]]="Kochi",Table1[[#This Row],[Income]],0)</f>
        <v>34464</v>
      </c>
      <c r="CV206" s="51">
        <f ca="1">IF(Table1[[#This Row],[Area]]="Kolkata",Table1[[#This Row],[Income]],0)</f>
        <v>0</v>
      </c>
      <c r="CW206" s="51"/>
      <c r="CX206" s="51"/>
      <c r="CY206" s="51"/>
      <c r="CZ206" s="51"/>
      <c r="DA206" s="51"/>
      <c r="DB206" s="51"/>
      <c r="DC206" s="51"/>
      <c r="DD206" s="51"/>
      <c r="DE206" s="51"/>
      <c r="DF206" s="51"/>
      <c r="DG206" s="16"/>
      <c r="DI206" s="10">
        <f ca="1">IF(Table1[[#This Row],[Field of Work]]="Teaching",Table1[[#This Row],[Income]],0)</f>
        <v>34464</v>
      </c>
      <c r="DJ206" s="51">
        <f ca="1">IF(Table1[[#This Row],[Field of Work]]="Health",Table1[[#This Row],[Income]],0)</f>
        <v>0</v>
      </c>
      <c r="DK206" s="51">
        <f ca="1">IF(Table1[[#This Row],[Field of Work]]="Agriculture",Table1[[#This Row],[Income]],0)</f>
        <v>0</v>
      </c>
      <c r="DL206" s="51">
        <f ca="1">IF(Table1[[#This Row],[Field of Work]]="Information Technology",Table1[[#This Row],[Income]],0)</f>
        <v>0</v>
      </c>
      <c r="DM206" s="51">
        <f ca="1">IF(Table1[[#This Row],[Field of Work]]="Construction",Table1[[#This Row],[Income]],0)</f>
        <v>0</v>
      </c>
      <c r="DN206" s="51">
        <f ca="1">IF(Table1[[#This Row],[Field of Work]]="General Work",Table1[[#This Row],[Income]],0)</f>
        <v>0</v>
      </c>
      <c r="DO206" s="51"/>
      <c r="DP206" s="51"/>
      <c r="DQ206" s="51"/>
      <c r="DR206" s="51"/>
      <c r="DS206" s="51"/>
      <c r="DT206" s="16"/>
      <c r="DW206" s="10">
        <f ca="1">IF(Table1[[#This Row],[Value of Debts]]&gt;Table1[[#This Row],[Income]],1,0)</f>
        <v>1</v>
      </c>
      <c r="DX206" s="51"/>
      <c r="DY206" s="16"/>
      <c r="EB206" s="48">
        <f t="shared" ca="1" si="163"/>
        <v>0</v>
      </c>
      <c r="EC206" s="51"/>
      <c r="ED206" s="51"/>
      <c r="EE206" s="16"/>
    </row>
    <row r="207" spans="1:135" ht="18.75">
      <c r="A207" s="1">
        <f t="shared" ca="1" si="149"/>
        <v>1</v>
      </c>
      <c r="B207" s="1" t="str">
        <f t="shared" ca="1" si="150"/>
        <v>Man</v>
      </c>
      <c r="C207" s="1">
        <f t="shared" ca="1" si="151"/>
        <v>25</v>
      </c>
      <c r="D207" s="1">
        <f t="shared" ca="1" si="152"/>
        <v>5</v>
      </c>
      <c r="E207" s="1" t="str">
        <f t="shared" ca="1" si="153"/>
        <v>General Work</v>
      </c>
      <c r="F207" s="1">
        <f t="shared" ca="1" si="154"/>
        <v>3</v>
      </c>
      <c r="G207" s="1" t="str">
        <f t="shared" ca="1" si="155"/>
        <v>University</v>
      </c>
      <c r="H207" s="1">
        <f t="shared" ca="1" si="156"/>
        <v>4</v>
      </c>
      <c r="I207" s="1">
        <f t="shared" ca="1" si="131"/>
        <v>3</v>
      </c>
      <c r="J207" s="1">
        <f t="shared" ca="1" si="157"/>
        <v>40933</v>
      </c>
      <c r="K207" s="1">
        <f t="shared" ca="1" si="158"/>
        <v>11</v>
      </c>
      <c r="L207" s="1" t="str">
        <f t="shared" ca="1" si="159"/>
        <v>Kolkata</v>
      </c>
      <c r="M207" s="1">
        <f t="shared" ca="1" si="124"/>
        <v>245598</v>
      </c>
      <c r="N207" s="1">
        <f t="shared" ca="1" si="160"/>
        <v>88985.664506605463</v>
      </c>
      <c r="O207" s="1">
        <f t="shared" ca="1" si="125"/>
        <v>75599.533865651698</v>
      </c>
      <c r="P207" s="1">
        <f t="shared" ca="1" si="161"/>
        <v>23493</v>
      </c>
      <c r="Q207" s="1">
        <f t="shared" ca="1" si="126"/>
        <v>64493.123129719883</v>
      </c>
      <c r="R207" s="1">
        <f t="shared" ca="1" si="127"/>
        <v>14680.399888340398</v>
      </c>
      <c r="S207" s="1">
        <f t="shared" ca="1" si="128"/>
        <v>335877.93375399208</v>
      </c>
      <c r="T207" s="1">
        <f t="shared" ca="1" si="129"/>
        <v>176971.78763632535</v>
      </c>
      <c r="U207" s="1">
        <f t="shared" ca="1" si="130"/>
        <v>158906.14611766674</v>
      </c>
      <c r="W207" s="10">
        <f ca="1">IF(Table1[[#This Row],[Gender]]="Man",1,0)</f>
        <v>1</v>
      </c>
      <c r="X207" s="51">
        <f ca="1">IF(Table1[[#This Row],[Gender]]="Woman",1,0)</f>
        <v>0</v>
      </c>
      <c r="Y207" s="51"/>
      <c r="Z207" s="51"/>
      <c r="AA207" s="51"/>
      <c r="AB207" s="51"/>
      <c r="AC207" s="51"/>
      <c r="AD207" s="51"/>
      <c r="AE207" s="51"/>
      <c r="AF207" s="51"/>
      <c r="AG207" s="51"/>
      <c r="AH207" s="51"/>
      <c r="AI207" s="51"/>
      <c r="AJ207" s="16"/>
      <c r="AN207" s="10">
        <f t="shared" ca="1" si="132"/>
        <v>0</v>
      </c>
      <c r="AO207" s="51">
        <f t="shared" ca="1" si="133"/>
        <v>0</v>
      </c>
      <c r="AP207" s="51">
        <f t="shared" ca="1" si="134"/>
        <v>0</v>
      </c>
      <c r="AQ207" s="51">
        <f t="shared" ca="1" si="135"/>
        <v>0</v>
      </c>
      <c r="AR207" s="51">
        <f t="shared" ca="1" si="136"/>
        <v>0</v>
      </c>
      <c r="AS207" s="51">
        <f t="shared" ca="1" si="137"/>
        <v>1</v>
      </c>
      <c r="AT207" s="51"/>
      <c r="AU207" s="51"/>
      <c r="AV207" s="51"/>
      <c r="AW207" s="51"/>
      <c r="AX207" s="51"/>
      <c r="AY207" s="16"/>
      <c r="AZ207" s="51"/>
      <c r="BA207" s="20">
        <f t="shared" ca="1" si="138"/>
        <v>0</v>
      </c>
      <c r="BB207" s="21">
        <f t="shared" ca="1" si="139"/>
        <v>0</v>
      </c>
      <c r="BC207" s="21">
        <f t="shared" ca="1" si="140"/>
        <v>0</v>
      </c>
      <c r="BD207" s="21">
        <f t="shared" ca="1" si="141"/>
        <v>0</v>
      </c>
      <c r="BE207" s="21">
        <f t="shared" ca="1" si="142"/>
        <v>0</v>
      </c>
      <c r="BF207" s="21">
        <f t="shared" ca="1" si="143"/>
        <v>0</v>
      </c>
      <c r="BG207" s="21">
        <f t="shared" ca="1" si="144"/>
        <v>0</v>
      </c>
      <c r="BH207" s="21">
        <f t="shared" ca="1" si="145"/>
        <v>0</v>
      </c>
      <c r="BI207" s="21">
        <f t="shared" ca="1" si="146"/>
        <v>0</v>
      </c>
      <c r="BJ207" s="21">
        <f t="shared" ca="1" si="147"/>
        <v>0</v>
      </c>
      <c r="BK207" s="21">
        <f t="shared" ca="1" si="148"/>
        <v>1</v>
      </c>
      <c r="BL207" s="51"/>
      <c r="BM207" s="51"/>
      <c r="BN207" s="51"/>
      <c r="BO207" s="51"/>
      <c r="BP207" s="51"/>
      <c r="BQ207" s="51"/>
      <c r="BR207" s="51"/>
      <c r="BS207" s="51"/>
      <c r="BT207" s="51"/>
      <c r="BU207" s="51"/>
      <c r="BV207" s="16"/>
      <c r="BZ207" s="10">
        <f ca="1">Table1[[#This Row],[Cars Value]]/Table1[[#This Row],[Cars Owned]]</f>
        <v>25199.844621883898</v>
      </c>
      <c r="CA207" s="16"/>
      <c r="CB207" s="51"/>
      <c r="CC207" s="10">
        <f ca="1">IF(Table1[[#This Row],[Value of Debts]]&gt;$CD$3,1,0)</f>
        <v>1</v>
      </c>
      <c r="CD207" s="51"/>
      <c r="CE207" s="16"/>
      <c r="CF207" s="51"/>
      <c r="CG207" s="39">
        <f ca="1">Table1[[#This Row],[Mortgage left]]/Table1[[#This Row],[Value of House ]]</f>
        <v>0.36232243139848641</v>
      </c>
      <c r="CH207" s="51">
        <f t="shared" ca="1" si="162"/>
        <v>1</v>
      </c>
      <c r="CI207" s="51"/>
      <c r="CJ207" s="16"/>
      <c r="CL207" s="10">
        <f ca="1">IF(Table1[[#This Row],[Area]]="New Delhi",Table1[[#This Row],[Income]],0)</f>
        <v>0</v>
      </c>
      <c r="CM207" s="51">
        <f ca="1">IF(Table1[[#This Row],[Area]]="Gurgoan",Table1[[#This Row],[Income]],0)</f>
        <v>0</v>
      </c>
      <c r="CN207" s="51">
        <f ca="1">IF(Table1[[#This Row],[Area]]="Noida",Table1[[#This Row],[Income]],0)</f>
        <v>0</v>
      </c>
      <c r="CO207" s="51">
        <f ca="1">IF(Table1[[#This Row],[Area]]="Faridabad",Table1[[#This Row],[Income]],0)</f>
        <v>0</v>
      </c>
      <c r="CP207" s="51">
        <f ca="1">IF(Table1[[#This Row],[Area]]="Pune",Table1[[#This Row],[Income]],0)</f>
        <v>0</v>
      </c>
      <c r="CQ207" s="51">
        <f ca="1">IF(Table1[[#This Row],[Area]]="Mumbai",Table1[[#This Row],[Income]],0)</f>
        <v>0</v>
      </c>
      <c r="CR207" s="51">
        <f ca="1">IF(Table1[[#This Row],[Area]]="Hyderabad",Table1[[#This Row],[Income]],0)</f>
        <v>0</v>
      </c>
      <c r="CS207" s="51">
        <f ca="1">IF(Table1[[#This Row],[Area]]="Chennai",Table1[[#This Row],[Income]],0)</f>
        <v>0</v>
      </c>
      <c r="CT207" s="51">
        <f ca="1">IF(Table1[[#This Row],[Area]]="Goa",Table1[[#This Row],[Income]],0)</f>
        <v>0</v>
      </c>
      <c r="CU207" s="51">
        <f ca="1">IF(Table1[[#This Row],[Area]]="Kochi",Table1[[#This Row],[Income]],0)</f>
        <v>0</v>
      </c>
      <c r="CV207" s="51">
        <f ca="1">IF(Table1[[#This Row],[Area]]="Kolkata",Table1[[#This Row],[Income]],0)</f>
        <v>40933</v>
      </c>
      <c r="CW207" s="51"/>
      <c r="CX207" s="51"/>
      <c r="CY207" s="51"/>
      <c r="CZ207" s="51"/>
      <c r="DA207" s="51"/>
      <c r="DB207" s="51"/>
      <c r="DC207" s="51"/>
      <c r="DD207" s="51"/>
      <c r="DE207" s="51"/>
      <c r="DF207" s="51"/>
      <c r="DG207" s="16"/>
      <c r="DI207" s="10">
        <f ca="1">IF(Table1[[#This Row],[Field of Work]]="Teaching",Table1[[#This Row],[Income]],0)</f>
        <v>0</v>
      </c>
      <c r="DJ207" s="51">
        <f ca="1">IF(Table1[[#This Row],[Field of Work]]="Health",Table1[[#This Row],[Income]],0)</f>
        <v>0</v>
      </c>
      <c r="DK207" s="51">
        <f ca="1">IF(Table1[[#This Row],[Field of Work]]="Agriculture",Table1[[#This Row],[Income]],0)</f>
        <v>0</v>
      </c>
      <c r="DL207" s="51">
        <f ca="1">IF(Table1[[#This Row],[Field of Work]]="Information Technology",Table1[[#This Row],[Income]],0)</f>
        <v>0</v>
      </c>
      <c r="DM207" s="51">
        <f ca="1">IF(Table1[[#This Row],[Field of Work]]="Construction",Table1[[#This Row],[Income]],0)</f>
        <v>0</v>
      </c>
      <c r="DN207" s="51">
        <f ca="1">IF(Table1[[#This Row],[Field of Work]]="General Work",Table1[[#This Row],[Income]],0)</f>
        <v>40933</v>
      </c>
      <c r="DO207" s="51"/>
      <c r="DP207" s="51"/>
      <c r="DQ207" s="51"/>
      <c r="DR207" s="51"/>
      <c r="DS207" s="51"/>
      <c r="DT207" s="16"/>
      <c r="DW207" s="10">
        <f ca="1">IF(Table1[[#This Row],[Value of Debts]]&gt;Table1[[#This Row],[Income]],1,0)</f>
        <v>1</v>
      </c>
      <c r="DX207" s="51"/>
      <c r="DY207" s="16"/>
      <c r="EB207" s="48">
        <f t="shared" ca="1" si="163"/>
        <v>25</v>
      </c>
      <c r="EC207" s="51"/>
      <c r="ED207" s="51"/>
      <c r="EE207" s="16"/>
    </row>
    <row r="208" spans="1:135" ht="18.75">
      <c r="A208" s="1">
        <f t="shared" ca="1" si="149"/>
        <v>2</v>
      </c>
      <c r="B208" s="1" t="str">
        <f t="shared" ca="1" si="150"/>
        <v>Woman</v>
      </c>
      <c r="C208" s="1">
        <f t="shared" ca="1" si="151"/>
        <v>26</v>
      </c>
      <c r="D208" s="1">
        <f t="shared" ca="1" si="152"/>
        <v>3</v>
      </c>
      <c r="E208" s="1" t="str">
        <f t="shared" ca="1" si="153"/>
        <v>Teaching</v>
      </c>
      <c r="F208" s="1">
        <f t="shared" ca="1" si="154"/>
        <v>5</v>
      </c>
      <c r="G208" s="1" t="str">
        <f t="shared" ca="1" si="155"/>
        <v>Other</v>
      </c>
      <c r="H208" s="1">
        <f t="shared" ca="1" si="156"/>
        <v>2</v>
      </c>
      <c r="I208" s="1">
        <f t="shared" ca="1" si="131"/>
        <v>1</v>
      </c>
      <c r="J208" s="1">
        <f t="shared" ca="1" si="157"/>
        <v>33703</v>
      </c>
      <c r="K208" s="1">
        <f t="shared" ca="1" si="158"/>
        <v>2</v>
      </c>
      <c r="L208" s="1" t="str">
        <f t="shared" ca="1" si="159"/>
        <v>Gurgoan</v>
      </c>
      <c r="M208" s="1">
        <f t="shared" ca="1" si="124"/>
        <v>202218</v>
      </c>
      <c r="N208" s="1">
        <f t="shared" ca="1" si="160"/>
        <v>184344.85871267307</v>
      </c>
      <c r="O208" s="1">
        <f t="shared" ca="1" si="125"/>
        <v>6622.8873452061125</v>
      </c>
      <c r="P208" s="1">
        <f t="shared" ca="1" si="161"/>
        <v>6170</v>
      </c>
      <c r="Q208" s="1">
        <f t="shared" ca="1" si="126"/>
        <v>54474.314010441703</v>
      </c>
      <c r="R208" s="1">
        <f t="shared" ca="1" si="127"/>
        <v>9620.0094464735357</v>
      </c>
      <c r="S208" s="1">
        <f t="shared" ca="1" si="128"/>
        <v>218460.89679167964</v>
      </c>
      <c r="T208" s="1">
        <f t="shared" ca="1" si="129"/>
        <v>244989.17272311478</v>
      </c>
      <c r="U208" s="1">
        <f t="shared" ca="1" si="130"/>
        <v>-26528.275931435142</v>
      </c>
      <c r="W208" s="10">
        <f ca="1">IF(Table1[[#This Row],[Gender]]="Man",1,0)</f>
        <v>0</v>
      </c>
      <c r="X208" s="51">
        <f ca="1">IF(Table1[[#This Row],[Gender]]="Woman",1,0)</f>
        <v>1</v>
      </c>
      <c r="Y208" s="51"/>
      <c r="Z208" s="51"/>
      <c r="AA208" s="51"/>
      <c r="AB208" s="51"/>
      <c r="AC208" s="51"/>
      <c r="AD208" s="51"/>
      <c r="AE208" s="51"/>
      <c r="AF208" s="51"/>
      <c r="AG208" s="51"/>
      <c r="AH208" s="51"/>
      <c r="AI208" s="51"/>
      <c r="AJ208" s="16"/>
      <c r="AN208" s="10">
        <f t="shared" ca="1" si="132"/>
        <v>1</v>
      </c>
      <c r="AO208" s="51">
        <f t="shared" ca="1" si="133"/>
        <v>0</v>
      </c>
      <c r="AP208" s="51">
        <f t="shared" ca="1" si="134"/>
        <v>0</v>
      </c>
      <c r="AQ208" s="51">
        <f t="shared" ca="1" si="135"/>
        <v>0</v>
      </c>
      <c r="AR208" s="51">
        <f t="shared" ca="1" si="136"/>
        <v>0</v>
      </c>
      <c r="AS208" s="51">
        <f t="shared" ca="1" si="137"/>
        <v>0</v>
      </c>
      <c r="AT208" s="51"/>
      <c r="AU208" s="51"/>
      <c r="AV208" s="51"/>
      <c r="AW208" s="51"/>
      <c r="AX208" s="51"/>
      <c r="AY208" s="16"/>
      <c r="AZ208" s="51"/>
      <c r="BA208" s="20">
        <f t="shared" ca="1" si="138"/>
        <v>0</v>
      </c>
      <c r="BB208" s="21">
        <f t="shared" ca="1" si="139"/>
        <v>1</v>
      </c>
      <c r="BC208" s="21">
        <f t="shared" ca="1" si="140"/>
        <v>0</v>
      </c>
      <c r="BD208" s="21">
        <f t="shared" ca="1" si="141"/>
        <v>0</v>
      </c>
      <c r="BE208" s="21">
        <f t="shared" ca="1" si="142"/>
        <v>0</v>
      </c>
      <c r="BF208" s="21">
        <f t="shared" ca="1" si="143"/>
        <v>0</v>
      </c>
      <c r="BG208" s="21">
        <f t="shared" ca="1" si="144"/>
        <v>0</v>
      </c>
      <c r="BH208" s="21">
        <f t="shared" ca="1" si="145"/>
        <v>0</v>
      </c>
      <c r="BI208" s="21">
        <f t="shared" ca="1" si="146"/>
        <v>0</v>
      </c>
      <c r="BJ208" s="21">
        <f t="shared" ca="1" si="147"/>
        <v>0</v>
      </c>
      <c r="BK208" s="21">
        <f t="shared" ca="1" si="148"/>
        <v>0</v>
      </c>
      <c r="BL208" s="51"/>
      <c r="BM208" s="51"/>
      <c r="BN208" s="51"/>
      <c r="BO208" s="51"/>
      <c r="BP208" s="51"/>
      <c r="BQ208" s="51"/>
      <c r="BR208" s="51"/>
      <c r="BS208" s="51"/>
      <c r="BT208" s="51"/>
      <c r="BU208" s="51"/>
      <c r="BV208" s="16"/>
      <c r="BZ208" s="10">
        <f ca="1">Table1[[#This Row],[Cars Value]]/Table1[[#This Row],[Cars Owned]]</f>
        <v>6622.8873452061125</v>
      </c>
      <c r="CA208" s="16"/>
      <c r="CB208" s="51"/>
      <c r="CC208" s="10">
        <f ca="1">IF(Table1[[#This Row],[Value of Debts]]&gt;$CD$3,1,0)</f>
        <v>1</v>
      </c>
      <c r="CD208" s="51"/>
      <c r="CE208" s="16"/>
      <c r="CF208" s="51"/>
      <c r="CG208" s="39">
        <f ca="1">Table1[[#This Row],[Mortgage left]]/Table1[[#This Row],[Value of House ]]</f>
        <v>0.91161448888166763</v>
      </c>
      <c r="CH208" s="51">
        <f t="shared" ca="1" si="162"/>
        <v>1</v>
      </c>
      <c r="CI208" s="51"/>
      <c r="CJ208" s="16"/>
      <c r="CL208" s="10">
        <f ca="1">IF(Table1[[#This Row],[Area]]="New Delhi",Table1[[#This Row],[Income]],0)</f>
        <v>0</v>
      </c>
      <c r="CM208" s="51">
        <f ca="1">IF(Table1[[#This Row],[Area]]="Gurgoan",Table1[[#This Row],[Income]],0)</f>
        <v>33703</v>
      </c>
      <c r="CN208" s="51">
        <f ca="1">IF(Table1[[#This Row],[Area]]="Noida",Table1[[#This Row],[Income]],0)</f>
        <v>0</v>
      </c>
      <c r="CO208" s="51">
        <f ca="1">IF(Table1[[#This Row],[Area]]="Faridabad",Table1[[#This Row],[Income]],0)</f>
        <v>0</v>
      </c>
      <c r="CP208" s="51">
        <f ca="1">IF(Table1[[#This Row],[Area]]="Pune",Table1[[#This Row],[Income]],0)</f>
        <v>0</v>
      </c>
      <c r="CQ208" s="51">
        <f ca="1">IF(Table1[[#This Row],[Area]]="Mumbai",Table1[[#This Row],[Income]],0)</f>
        <v>0</v>
      </c>
      <c r="CR208" s="51">
        <f ca="1">IF(Table1[[#This Row],[Area]]="Hyderabad",Table1[[#This Row],[Income]],0)</f>
        <v>0</v>
      </c>
      <c r="CS208" s="51">
        <f ca="1">IF(Table1[[#This Row],[Area]]="Chennai",Table1[[#This Row],[Income]],0)</f>
        <v>0</v>
      </c>
      <c r="CT208" s="51">
        <f ca="1">IF(Table1[[#This Row],[Area]]="Goa",Table1[[#This Row],[Income]],0)</f>
        <v>0</v>
      </c>
      <c r="CU208" s="51">
        <f ca="1">IF(Table1[[#This Row],[Area]]="Kochi",Table1[[#This Row],[Income]],0)</f>
        <v>0</v>
      </c>
      <c r="CV208" s="51">
        <f ca="1">IF(Table1[[#This Row],[Area]]="Kolkata",Table1[[#This Row],[Income]],0)</f>
        <v>0</v>
      </c>
      <c r="CW208" s="51"/>
      <c r="CX208" s="51"/>
      <c r="CY208" s="51"/>
      <c r="CZ208" s="51"/>
      <c r="DA208" s="51"/>
      <c r="DB208" s="51"/>
      <c r="DC208" s="51"/>
      <c r="DD208" s="51"/>
      <c r="DE208" s="51"/>
      <c r="DF208" s="51"/>
      <c r="DG208" s="16"/>
      <c r="DI208" s="10">
        <f ca="1">IF(Table1[[#This Row],[Field of Work]]="Teaching",Table1[[#This Row],[Income]],0)</f>
        <v>33703</v>
      </c>
      <c r="DJ208" s="51">
        <f ca="1">IF(Table1[[#This Row],[Field of Work]]="Health",Table1[[#This Row],[Income]],0)</f>
        <v>0</v>
      </c>
      <c r="DK208" s="51">
        <f ca="1">IF(Table1[[#This Row],[Field of Work]]="Agriculture",Table1[[#This Row],[Income]],0)</f>
        <v>0</v>
      </c>
      <c r="DL208" s="51">
        <f ca="1">IF(Table1[[#This Row],[Field of Work]]="Information Technology",Table1[[#This Row],[Income]],0)</f>
        <v>0</v>
      </c>
      <c r="DM208" s="51">
        <f ca="1">IF(Table1[[#This Row],[Field of Work]]="Construction",Table1[[#This Row],[Income]],0)</f>
        <v>0</v>
      </c>
      <c r="DN208" s="51">
        <f ca="1">IF(Table1[[#This Row],[Field of Work]]="General Work",Table1[[#This Row],[Income]],0)</f>
        <v>0</v>
      </c>
      <c r="DO208" s="51"/>
      <c r="DP208" s="51"/>
      <c r="DQ208" s="51"/>
      <c r="DR208" s="51"/>
      <c r="DS208" s="51"/>
      <c r="DT208" s="16"/>
      <c r="DW208" s="10">
        <f ca="1">IF(Table1[[#This Row],[Value of Debts]]&gt;Table1[[#This Row],[Income]],1,0)</f>
        <v>1</v>
      </c>
      <c r="DX208" s="51"/>
      <c r="DY208" s="16"/>
      <c r="EB208" s="48">
        <f t="shared" ca="1" si="163"/>
        <v>0</v>
      </c>
      <c r="EC208" s="51"/>
      <c r="ED208" s="51"/>
      <c r="EE208" s="16"/>
    </row>
    <row r="209" spans="1:135" ht="18.75">
      <c r="A209" s="1">
        <f t="shared" ca="1" si="149"/>
        <v>2</v>
      </c>
      <c r="B209" s="1" t="str">
        <f t="shared" ca="1" si="150"/>
        <v>Woman</v>
      </c>
      <c r="C209" s="1">
        <f t="shared" ca="1" si="151"/>
        <v>43</v>
      </c>
      <c r="D209" s="1">
        <f t="shared" ca="1" si="152"/>
        <v>2</v>
      </c>
      <c r="E209" s="1" t="str">
        <f t="shared" ca="1" si="153"/>
        <v>Construction</v>
      </c>
      <c r="F209" s="1">
        <f t="shared" ca="1" si="154"/>
        <v>1</v>
      </c>
      <c r="G209" s="1" t="str">
        <f t="shared" ca="1" si="155"/>
        <v>High School</v>
      </c>
      <c r="H209" s="1">
        <f t="shared" ca="1" si="156"/>
        <v>4</v>
      </c>
      <c r="I209" s="1">
        <f t="shared" ca="1" si="131"/>
        <v>1</v>
      </c>
      <c r="J209" s="1">
        <f t="shared" ca="1" si="157"/>
        <v>68094</v>
      </c>
      <c r="K209" s="1">
        <f t="shared" ca="1" si="158"/>
        <v>5</v>
      </c>
      <c r="L209" s="1" t="str">
        <f t="shared" ca="1" si="159"/>
        <v>Pune</v>
      </c>
      <c r="M209" s="1">
        <f t="shared" ca="1" si="124"/>
        <v>272376</v>
      </c>
      <c r="N209" s="1">
        <f t="shared" ca="1" si="160"/>
        <v>104605.25755366228</v>
      </c>
      <c r="O209" s="1">
        <f t="shared" ca="1" si="125"/>
        <v>14117.900535021578</v>
      </c>
      <c r="P209" s="1">
        <f t="shared" ca="1" si="161"/>
        <v>8731</v>
      </c>
      <c r="Q209" s="1">
        <f t="shared" ca="1" si="126"/>
        <v>71754.763304480381</v>
      </c>
      <c r="R209" s="1">
        <f t="shared" ca="1" si="127"/>
        <v>30712.180513320804</v>
      </c>
      <c r="S209" s="1">
        <f t="shared" ca="1" si="128"/>
        <v>317206.08104834234</v>
      </c>
      <c r="T209" s="1">
        <f t="shared" ca="1" si="129"/>
        <v>185091.02085814264</v>
      </c>
      <c r="U209" s="1">
        <f t="shared" ca="1" si="130"/>
        <v>132115.0601901997</v>
      </c>
      <c r="W209" s="10">
        <f ca="1">IF(Table1[[#This Row],[Gender]]="Man",1,0)</f>
        <v>0</v>
      </c>
      <c r="X209" s="51">
        <f ca="1">IF(Table1[[#This Row],[Gender]]="Woman",1,0)</f>
        <v>1</v>
      </c>
      <c r="Y209" s="51"/>
      <c r="Z209" s="51"/>
      <c r="AA209" s="51"/>
      <c r="AB209" s="51"/>
      <c r="AC209" s="51"/>
      <c r="AD209" s="51"/>
      <c r="AE209" s="51"/>
      <c r="AF209" s="51"/>
      <c r="AG209" s="51"/>
      <c r="AH209" s="51"/>
      <c r="AI209" s="51"/>
      <c r="AJ209" s="16"/>
      <c r="AN209" s="10">
        <f t="shared" ca="1" si="132"/>
        <v>0</v>
      </c>
      <c r="AO209" s="51">
        <f t="shared" ca="1" si="133"/>
        <v>0</v>
      </c>
      <c r="AP209" s="51">
        <f t="shared" ca="1" si="134"/>
        <v>0</v>
      </c>
      <c r="AQ209" s="51">
        <f t="shared" ca="1" si="135"/>
        <v>0</v>
      </c>
      <c r="AR209" s="51">
        <f t="shared" ca="1" si="136"/>
        <v>1</v>
      </c>
      <c r="AS209" s="51">
        <f t="shared" ca="1" si="137"/>
        <v>0</v>
      </c>
      <c r="AT209" s="51"/>
      <c r="AU209" s="51"/>
      <c r="AV209" s="51"/>
      <c r="AW209" s="51"/>
      <c r="AX209" s="51"/>
      <c r="AY209" s="16"/>
      <c r="AZ209" s="51"/>
      <c r="BA209" s="20">
        <f t="shared" ca="1" si="138"/>
        <v>0</v>
      </c>
      <c r="BB209" s="21">
        <f t="shared" ca="1" si="139"/>
        <v>0</v>
      </c>
      <c r="BC209" s="21">
        <f t="shared" ca="1" si="140"/>
        <v>0</v>
      </c>
      <c r="BD209" s="21">
        <f t="shared" ca="1" si="141"/>
        <v>0</v>
      </c>
      <c r="BE209" s="21">
        <f t="shared" ca="1" si="142"/>
        <v>1</v>
      </c>
      <c r="BF209" s="21">
        <f t="shared" ca="1" si="143"/>
        <v>0</v>
      </c>
      <c r="BG209" s="21">
        <f t="shared" ca="1" si="144"/>
        <v>0</v>
      </c>
      <c r="BH209" s="21">
        <f t="shared" ca="1" si="145"/>
        <v>0</v>
      </c>
      <c r="BI209" s="21">
        <f t="shared" ca="1" si="146"/>
        <v>0</v>
      </c>
      <c r="BJ209" s="21">
        <f t="shared" ca="1" si="147"/>
        <v>0</v>
      </c>
      <c r="BK209" s="21">
        <f t="shared" ca="1" si="148"/>
        <v>0</v>
      </c>
      <c r="BL209" s="51"/>
      <c r="BM209" s="51"/>
      <c r="BN209" s="51"/>
      <c r="BO209" s="51"/>
      <c r="BP209" s="51"/>
      <c r="BQ209" s="51"/>
      <c r="BR209" s="51"/>
      <c r="BS209" s="51"/>
      <c r="BT209" s="51"/>
      <c r="BU209" s="51"/>
      <c r="BV209" s="16"/>
      <c r="BZ209" s="10">
        <f ca="1">Table1[[#This Row],[Cars Value]]/Table1[[#This Row],[Cars Owned]]</f>
        <v>14117.900535021578</v>
      </c>
      <c r="CA209" s="16"/>
      <c r="CB209" s="51"/>
      <c r="CC209" s="10">
        <f ca="1">IF(Table1[[#This Row],[Value of Debts]]&gt;$CD$3,1,0)</f>
        <v>1</v>
      </c>
      <c r="CD209" s="51"/>
      <c r="CE209" s="16"/>
      <c r="CF209" s="51"/>
      <c r="CG209" s="39">
        <f ca="1">Table1[[#This Row],[Mortgage left]]/Table1[[#This Row],[Value of House ]]</f>
        <v>0.38404726390600596</v>
      </c>
      <c r="CH209" s="51">
        <f t="shared" ca="1" si="162"/>
        <v>1</v>
      </c>
      <c r="CI209" s="51"/>
      <c r="CJ209" s="16"/>
      <c r="CL209" s="10">
        <f ca="1">IF(Table1[[#This Row],[Area]]="New Delhi",Table1[[#This Row],[Income]],0)</f>
        <v>0</v>
      </c>
      <c r="CM209" s="51">
        <f ca="1">IF(Table1[[#This Row],[Area]]="Gurgoan",Table1[[#This Row],[Income]],0)</f>
        <v>0</v>
      </c>
      <c r="CN209" s="51">
        <f ca="1">IF(Table1[[#This Row],[Area]]="Noida",Table1[[#This Row],[Income]],0)</f>
        <v>0</v>
      </c>
      <c r="CO209" s="51">
        <f ca="1">IF(Table1[[#This Row],[Area]]="Faridabad",Table1[[#This Row],[Income]],0)</f>
        <v>0</v>
      </c>
      <c r="CP209" s="51">
        <f ca="1">IF(Table1[[#This Row],[Area]]="Pune",Table1[[#This Row],[Income]],0)</f>
        <v>68094</v>
      </c>
      <c r="CQ209" s="51">
        <f ca="1">IF(Table1[[#This Row],[Area]]="Mumbai",Table1[[#This Row],[Income]],0)</f>
        <v>0</v>
      </c>
      <c r="CR209" s="51">
        <f ca="1">IF(Table1[[#This Row],[Area]]="Hyderabad",Table1[[#This Row],[Income]],0)</f>
        <v>0</v>
      </c>
      <c r="CS209" s="51">
        <f ca="1">IF(Table1[[#This Row],[Area]]="Chennai",Table1[[#This Row],[Income]],0)</f>
        <v>0</v>
      </c>
      <c r="CT209" s="51">
        <f ca="1">IF(Table1[[#This Row],[Area]]="Goa",Table1[[#This Row],[Income]],0)</f>
        <v>0</v>
      </c>
      <c r="CU209" s="51">
        <f ca="1">IF(Table1[[#This Row],[Area]]="Kochi",Table1[[#This Row],[Income]],0)</f>
        <v>0</v>
      </c>
      <c r="CV209" s="51">
        <f ca="1">IF(Table1[[#This Row],[Area]]="Kolkata",Table1[[#This Row],[Income]],0)</f>
        <v>0</v>
      </c>
      <c r="CW209" s="51"/>
      <c r="CX209" s="51"/>
      <c r="CY209" s="51"/>
      <c r="CZ209" s="51"/>
      <c r="DA209" s="51"/>
      <c r="DB209" s="51"/>
      <c r="DC209" s="51"/>
      <c r="DD209" s="51"/>
      <c r="DE209" s="51"/>
      <c r="DF209" s="51"/>
      <c r="DG209" s="16"/>
      <c r="DI209" s="10">
        <f ca="1">IF(Table1[[#This Row],[Field of Work]]="Teaching",Table1[[#This Row],[Income]],0)</f>
        <v>0</v>
      </c>
      <c r="DJ209" s="51">
        <f ca="1">IF(Table1[[#This Row],[Field of Work]]="Health",Table1[[#This Row],[Income]],0)</f>
        <v>0</v>
      </c>
      <c r="DK209" s="51">
        <f ca="1">IF(Table1[[#This Row],[Field of Work]]="Agriculture",Table1[[#This Row],[Income]],0)</f>
        <v>0</v>
      </c>
      <c r="DL209" s="51">
        <f ca="1">IF(Table1[[#This Row],[Field of Work]]="Information Technology",Table1[[#This Row],[Income]],0)</f>
        <v>0</v>
      </c>
      <c r="DM209" s="51">
        <f ca="1">IF(Table1[[#This Row],[Field of Work]]="Construction",Table1[[#This Row],[Income]],0)</f>
        <v>68094</v>
      </c>
      <c r="DN209" s="51">
        <f ca="1">IF(Table1[[#This Row],[Field of Work]]="General Work",Table1[[#This Row],[Income]],0)</f>
        <v>0</v>
      </c>
      <c r="DO209" s="51"/>
      <c r="DP209" s="51"/>
      <c r="DQ209" s="51"/>
      <c r="DR209" s="51"/>
      <c r="DS209" s="51"/>
      <c r="DT209" s="16"/>
      <c r="DW209" s="10">
        <f ca="1">IF(Table1[[#This Row],[Value of Debts]]&gt;Table1[[#This Row],[Income]],1,0)</f>
        <v>1</v>
      </c>
      <c r="DX209" s="51"/>
      <c r="DY209" s="16"/>
      <c r="EB209" s="48">
        <f t="shared" ca="1" si="163"/>
        <v>43</v>
      </c>
      <c r="EC209" s="51"/>
      <c r="ED209" s="51"/>
      <c r="EE209" s="16"/>
    </row>
    <row r="210" spans="1:135" ht="18.75">
      <c r="A210" s="1">
        <f t="shared" ca="1" si="149"/>
        <v>2</v>
      </c>
      <c r="B210" s="1" t="str">
        <f t="shared" ca="1" si="150"/>
        <v>Woman</v>
      </c>
      <c r="C210" s="1">
        <f t="shared" ca="1" si="151"/>
        <v>32</v>
      </c>
      <c r="D210" s="1">
        <f t="shared" ca="1" si="152"/>
        <v>2</v>
      </c>
      <c r="E210" s="1" t="str">
        <f t="shared" ca="1" si="153"/>
        <v>Construction</v>
      </c>
      <c r="F210" s="1">
        <f t="shared" ca="1" si="154"/>
        <v>3</v>
      </c>
      <c r="G210" s="1" t="str">
        <f t="shared" ca="1" si="155"/>
        <v>University</v>
      </c>
      <c r="H210" s="1">
        <f t="shared" ca="1" si="156"/>
        <v>0</v>
      </c>
      <c r="I210" s="1">
        <f t="shared" ca="1" si="131"/>
        <v>2</v>
      </c>
      <c r="J210" s="1">
        <f t="shared" ca="1" si="157"/>
        <v>45058</v>
      </c>
      <c r="K210" s="1">
        <f t="shared" ca="1" si="158"/>
        <v>4</v>
      </c>
      <c r="L210" s="1" t="str">
        <f t="shared" ca="1" si="159"/>
        <v>Noida</v>
      </c>
      <c r="M210" s="1">
        <f t="shared" ca="1" si="124"/>
        <v>225290</v>
      </c>
      <c r="N210" s="1">
        <f t="shared" ca="1" si="160"/>
        <v>155579.62698750751</v>
      </c>
      <c r="O210" s="1">
        <f t="shared" ca="1" si="125"/>
        <v>2943.5071368564295</v>
      </c>
      <c r="P210" s="1">
        <f t="shared" ca="1" si="161"/>
        <v>154</v>
      </c>
      <c r="Q210" s="1">
        <f t="shared" ca="1" si="126"/>
        <v>60956.491599656278</v>
      </c>
      <c r="R210" s="1">
        <f t="shared" ca="1" si="127"/>
        <v>62131.63040488118</v>
      </c>
      <c r="S210" s="1">
        <f t="shared" ca="1" si="128"/>
        <v>290365.13754173764</v>
      </c>
      <c r="T210" s="1">
        <f t="shared" ca="1" si="129"/>
        <v>216690.1185871638</v>
      </c>
      <c r="U210" s="1">
        <f t="shared" ca="1" si="130"/>
        <v>73675.018954573839</v>
      </c>
      <c r="W210" s="10">
        <f ca="1">IF(Table1[[#This Row],[Gender]]="Man",1,0)</f>
        <v>0</v>
      </c>
      <c r="X210" s="51">
        <f ca="1">IF(Table1[[#This Row],[Gender]]="Woman",1,0)</f>
        <v>1</v>
      </c>
      <c r="Y210" s="51"/>
      <c r="Z210" s="51"/>
      <c r="AA210" s="51"/>
      <c r="AB210" s="51"/>
      <c r="AC210" s="51"/>
      <c r="AD210" s="51"/>
      <c r="AE210" s="51"/>
      <c r="AF210" s="51"/>
      <c r="AG210" s="51"/>
      <c r="AH210" s="51"/>
      <c r="AI210" s="51"/>
      <c r="AJ210" s="16"/>
      <c r="AN210" s="10">
        <f t="shared" ca="1" si="132"/>
        <v>0</v>
      </c>
      <c r="AO210" s="51">
        <f t="shared" ca="1" si="133"/>
        <v>0</v>
      </c>
      <c r="AP210" s="51">
        <f t="shared" ca="1" si="134"/>
        <v>0</v>
      </c>
      <c r="AQ210" s="51">
        <f t="shared" ca="1" si="135"/>
        <v>0</v>
      </c>
      <c r="AR210" s="51">
        <f t="shared" ca="1" si="136"/>
        <v>1</v>
      </c>
      <c r="AS210" s="51">
        <f t="shared" ca="1" si="137"/>
        <v>0</v>
      </c>
      <c r="AT210" s="51"/>
      <c r="AU210" s="51"/>
      <c r="AV210" s="51"/>
      <c r="AW210" s="51"/>
      <c r="AX210" s="51"/>
      <c r="AY210" s="16"/>
      <c r="AZ210" s="51"/>
      <c r="BA210" s="20">
        <f t="shared" ca="1" si="138"/>
        <v>0</v>
      </c>
      <c r="BB210" s="21">
        <f t="shared" ca="1" si="139"/>
        <v>0</v>
      </c>
      <c r="BC210" s="21">
        <f t="shared" ca="1" si="140"/>
        <v>1</v>
      </c>
      <c r="BD210" s="21">
        <f t="shared" ca="1" si="141"/>
        <v>0</v>
      </c>
      <c r="BE210" s="21">
        <f t="shared" ca="1" si="142"/>
        <v>0</v>
      </c>
      <c r="BF210" s="21">
        <f t="shared" ca="1" si="143"/>
        <v>0</v>
      </c>
      <c r="BG210" s="21">
        <f t="shared" ca="1" si="144"/>
        <v>0</v>
      </c>
      <c r="BH210" s="21">
        <f t="shared" ca="1" si="145"/>
        <v>0</v>
      </c>
      <c r="BI210" s="21">
        <f t="shared" ca="1" si="146"/>
        <v>0</v>
      </c>
      <c r="BJ210" s="21">
        <f t="shared" ca="1" si="147"/>
        <v>0</v>
      </c>
      <c r="BK210" s="21">
        <f t="shared" ca="1" si="148"/>
        <v>0</v>
      </c>
      <c r="BL210" s="51"/>
      <c r="BM210" s="51"/>
      <c r="BN210" s="51"/>
      <c r="BO210" s="51"/>
      <c r="BP210" s="51"/>
      <c r="BQ210" s="51"/>
      <c r="BR210" s="51"/>
      <c r="BS210" s="51"/>
      <c r="BT210" s="51"/>
      <c r="BU210" s="51"/>
      <c r="BV210" s="16"/>
      <c r="BZ210" s="10">
        <f ca="1">Table1[[#This Row],[Cars Value]]/Table1[[#This Row],[Cars Owned]]</f>
        <v>1471.7535684282147</v>
      </c>
      <c r="CA210" s="16"/>
      <c r="CB210" s="51"/>
      <c r="CC210" s="10">
        <f ca="1">IF(Table1[[#This Row],[Value of Debts]]&gt;$CD$3,1,0)</f>
        <v>1</v>
      </c>
      <c r="CD210" s="51"/>
      <c r="CE210" s="16"/>
      <c r="CF210" s="51"/>
      <c r="CG210" s="39">
        <f ca="1">Table1[[#This Row],[Mortgage left]]/Table1[[#This Row],[Value of House ]]</f>
        <v>0.69057493447337881</v>
      </c>
      <c r="CH210" s="51">
        <f t="shared" ca="1" si="162"/>
        <v>1</v>
      </c>
      <c r="CI210" s="51"/>
      <c r="CJ210" s="16"/>
      <c r="CL210" s="10">
        <f ca="1">IF(Table1[[#This Row],[Area]]="New Delhi",Table1[[#This Row],[Income]],0)</f>
        <v>0</v>
      </c>
      <c r="CM210" s="51">
        <f ca="1">IF(Table1[[#This Row],[Area]]="Gurgoan",Table1[[#This Row],[Income]],0)</f>
        <v>0</v>
      </c>
      <c r="CN210" s="51">
        <f ca="1">IF(Table1[[#This Row],[Area]]="Noida",Table1[[#This Row],[Income]],0)</f>
        <v>45058</v>
      </c>
      <c r="CO210" s="51">
        <f ca="1">IF(Table1[[#This Row],[Area]]="Faridabad",Table1[[#This Row],[Income]],0)</f>
        <v>0</v>
      </c>
      <c r="CP210" s="51">
        <f ca="1">IF(Table1[[#This Row],[Area]]="Pune",Table1[[#This Row],[Income]],0)</f>
        <v>0</v>
      </c>
      <c r="CQ210" s="51">
        <f ca="1">IF(Table1[[#This Row],[Area]]="Mumbai",Table1[[#This Row],[Income]],0)</f>
        <v>0</v>
      </c>
      <c r="CR210" s="51">
        <f ca="1">IF(Table1[[#This Row],[Area]]="Hyderabad",Table1[[#This Row],[Income]],0)</f>
        <v>0</v>
      </c>
      <c r="CS210" s="51">
        <f ca="1">IF(Table1[[#This Row],[Area]]="Chennai",Table1[[#This Row],[Income]],0)</f>
        <v>0</v>
      </c>
      <c r="CT210" s="51">
        <f ca="1">IF(Table1[[#This Row],[Area]]="Goa",Table1[[#This Row],[Income]],0)</f>
        <v>0</v>
      </c>
      <c r="CU210" s="51">
        <f ca="1">IF(Table1[[#This Row],[Area]]="Kochi",Table1[[#This Row],[Income]],0)</f>
        <v>0</v>
      </c>
      <c r="CV210" s="51">
        <f ca="1">IF(Table1[[#This Row],[Area]]="Kolkata",Table1[[#This Row],[Income]],0)</f>
        <v>0</v>
      </c>
      <c r="CW210" s="51"/>
      <c r="CX210" s="51"/>
      <c r="CY210" s="51"/>
      <c r="CZ210" s="51"/>
      <c r="DA210" s="51"/>
      <c r="DB210" s="51"/>
      <c r="DC210" s="51"/>
      <c r="DD210" s="51"/>
      <c r="DE210" s="51"/>
      <c r="DF210" s="51"/>
      <c r="DG210" s="16"/>
      <c r="DI210" s="10">
        <f ca="1">IF(Table1[[#This Row],[Field of Work]]="Teaching",Table1[[#This Row],[Income]],0)</f>
        <v>0</v>
      </c>
      <c r="DJ210" s="51">
        <f ca="1">IF(Table1[[#This Row],[Field of Work]]="Health",Table1[[#This Row],[Income]],0)</f>
        <v>0</v>
      </c>
      <c r="DK210" s="51">
        <f ca="1">IF(Table1[[#This Row],[Field of Work]]="Agriculture",Table1[[#This Row],[Income]],0)</f>
        <v>0</v>
      </c>
      <c r="DL210" s="51">
        <f ca="1">IF(Table1[[#This Row],[Field of Work]]="Information Technology",Table1[[#This Row],[Income]],0)</f>
        <v>0</v>
      </c>
      <c r="DM210" s="51">
        <f ca="1">IF(Table1[[#This Row],[Field of Work]]="Construction",Table1[[#This Row],[Income]],0)</f>
        <v>45058</v>
      </c>
      <c r="DN210" s="51">
        <f ca="1">IF(Table1[[#This Row],[Field of Work]]="General Work",Table1[[#This Row],[Income]],0)</f>
        <v>0</v>
      </c>
      <c r="DO210" s="51"/>
      <c r="DP210" s="51"/>
      <c r="DQ210" s="51"/>
      <c r="DR210" s="51"/>
      <c r="DS210" s="51"/>
      <c r="DT210" s="16"/>
      <c r="DW210" s="10">
        <f ca="1">IF(Table1[[#This Row],[Value of Debts]]&gt;Table1[[#This Row],[Income]],1,0)</f>
        <v>1</v>
      </c>
      <c r="DX210" s="51"/>
      <c r="DY210" s="16"/>
      <c r="EB210" s="48">
        <f t="shared" ca="1" si="163"/>
        <v>0</v>
      </c>
      <c r="EC210" s="51"/>
      <c r="ED210" s="51"/>
      <c r="EE210" s="16"/>
    </row>
    <row r="211" spans="1:135" ht="18.75">
      <c r="A211" s="1">
        <f t="shared" ca="1" si="149"/>
        <v>1</v>
      </c>
      <c r="B211" s="1" t="str">
        <f t="shared" ca="1" si="150"/>
        <v>Man</v>
      </c>
      <c r="C211" s="1">
        <f t="shared" ca="1" si="151"/>
        <v>25</v>
      </c>
      <c r="D211" s="1">
        <f t="shared" ca="1" si="152"/>
        <v>3</v>
      </c>
      <c r="E211" s="1" t="str">
        <f t="shared" ca="1" si="153"/>
        <v>Teaching</v>
      </c>
      <c r="F211" s="1">
        <f t="shared" ca="1" si="154"/>
        <v>4</v>
      </c>
      <c r="G211" s="1" t="str">
        <f t="shared" ca="1" si="155"/>
        <v>Technical</v>
      </c>
      <c r="H211" s="1">
        <f t="shared" ca="1" si="156"/>
        <v>0</v>
      </c>
      <c r="I211" s="1">
        <f t="shared" ca="1" si="131"/>
        <v>1</v>
      </c>
      <c r="J211" s="1">
        <f t="shared" ca="1" si="157"/>
        <v>50181</v>
      </c>
      <c r="K211" s="1">
        <f t="shared" ca="1" si="158"/>
        <v>2</v>
      </c>
      <c r="L211" s="1" t="str">
        <f t="shared" ca="1" si="159"/>
        <v>Gurgoan</v>
      </c>
      <c r="M211" s="1">
        <f t="shared" ca="1" si="124"/>
        <v>250905</v>
      </c>
      <c r="N211" s="1">
        <f t="shared" ca="1" si="160"/>
        <v>50379.227859354447</v>
      </c>
      <c r="O211" s="1">
        <f t="shared" ca="1" si="125"/>
        <v>9229.5830416489152</v>
      </c>
      <c r="P211" s="1">
        <f t="shared" ca="1" si="161"/>
        <v>1314</v>
      </c>
      <c r="Q211" s="1">
        <f t="shared" ca="1" si="126"/>
        <v>47343.174437797861</v>
      </c>
      <c r="R211" s="1">
        <f t="shared" ca="1" si="127"/>
        <v>65115.150518998533</v>
      </c>
      <c r="S211" s="1">
        <f t="shared" ca="1" si="128"/>
        <v>325249.73356064747</v>
      </c>
      <c r="T211" s="1">
        <f t="shared" ca="1" si="129"/>
        <v>99036.402297152308</v>
      </c>
      <c r="U211" s="1">
        <f t="shared" ca="1" si="130"/>
        <v>226213.33126349514</v>
      </c>
      <c r="W211" s="10">
        <f ca="1">IF(Table1[[#This Row],[Gender]]="Man",1,0)</f>
        <v>1</v>
      </c>
      <c r="X211" s="51">
        <f ca="1">IF(Table1[[#This Row],[Gender]]="Woman",1,0)</f>
        <v>0</v>
      </c>
      <c r="Y211" s="51"/>
      <c r="Z211" s="51"/>
      <c r="AA211" s="51"/>
      <c r="AB211" s="51"/>
      <c r="AC211" s="51"/>
      <c r="AD211" s="51"/>
      <c r="AE211" s="51"/>
      <c r="AF211" s="51"/>
      <c r="AG211" s="51"/>
      <c r="AH211" s="51"/>
      <c r="AI211" s="51"/>
      <c r="AJ211" s="16"/>
      <c r="AN211" s="10">
        <f t="shared" ca="1" si="132"/>
        <v>1</v>
      </c>
      <c r="AO211" s="51">
        <f t="shared" ca="1" si="133"/>
        <v>0</v>
      </c>
      <c r="AP211" s="51">
        <f t="shared" ca="1" si="134"/>
        <v>0</v>
      </c>
      <c r="AQ211" s="51">
        <f t="shared" ca="1" si="135"/>
        <v>0</v>
      </c>
      <c r="AR211" s="51">
        <f t="shared" ca="1" si="136"/>
        <v>0</v>
      </c>
      <c r="AS211" s="51">
        <f t="shared" ca="1" si="137"/>
        <v>0</v>
      </c>
      <c r="AT211" s="51"/>
      <c r="AU211" s="51"/>
      <c r="AV211" s="51"/>
      <c r="AW211" s="51"/>
      <c r="AX211" s="51"/>
      <c r="AY211" s="16"/>
      <c r="AZ211" s="51"/>
      <c r="BA211" s="20">
        <f t="shared" ca="1" si="138"/>
        <v>0</v>
      </c>
      <c r="BB211" s="21">
        <f t="shared" ca="1" si="139"/>
        <v>1</v>
      </c>
      <c r="BC211" s="21">
        <f t="shared" ca="1" si="140"/>
        <v>0</v>
      </c>
      <c r="BD211" s="21">
        <f t="shared" ca="1" si="141"/>
        <v>0</v>
      </c>
      <c r="BE211" s="21">
        <f t="shared" ca="1" si="142"/>
        <v>0</v>
      </c>
      <c r="BF211" s="21">
        <f t="shared" ca="1" si="143"/>
        <v>0</v>
      </c>
      <c r="BG211" s="21">
        <f t="shared" ca="1" si="144"/>
        <v>0</v>
      </c>
      <c r="BH211" s="21">
        <f t="shared" ca="1" si="145"/>
        <v>0</v>
      </c>
      <c r="BI211" s="21">
        <f t="shared" ca="1" si="146"/>
        <v>0</v>
      </c>
      <c r="BJ211" s="21">
        <f t="shared" ca="1" si="147"/>
        <v>0</v>
      </c>
      <c r="BK211" s="21">
        <f t="shared" ca="1" si="148"/>
        <v>0</v>
      </c>
      <c r="BL211" s="51"/>
      <c r="BM211" s="51"/>
      <c r="BN211" s="51"/>
      <c r="BO211" s="51"/>
      <c r="BP211" s="51"/>
      <c r="BQ211" s="51"/>
      <c r="BR211" s="51"/>
      <c r="BS211" s="51"/>
      <c r="BT211" s="51"/>
      <c r="BU211" s="51"/>
      <c r="BV211" s="16"/>
      <c r="BZ211" s="10">
        <f ca="1">Table1[[#This Row],[Cars Value]]/Table1[[#This Row],[Cars Owned]]</f>
        <v>9229.5830416489152</v>
      </c>
      <c r="CA211" s="16"/>
      <c r="CB211" s="51"/>
      <c r="CC211" s="10">
        <f ca="1">IF(Table1[[#This Row],[Value of Debts]]&gt;$CD$3,1,0)</f>
        <v>1</v>
      </c>
      <c r="CD211" s="51"/>
      <c r="CE211" s="16"/>
      <c r="CF211" s="51"/>
      <c r="CG211" s="39">
        <f ca="1">Table1[[#This Row],[Mortgage left]]/Table1[[#This Row],[Value of House ]]</f>
        <v>0.20079005145116458</v>
      </c>
      <c r="CH211" s="51">
        <f t="shared" ca="1" si="162"/>
        <v>0</v>
      </c>
      <c r="CI211" s="51"/>
      <c r="CJ211" s="16"/>
      <c r="CL211" s="10">
        <f ca="1">IF(Table1[[#This Row],[Area]]="New Delhi",Table1[[#This Row],[Income]],0)</f>
        <v>0</v>
      </c>
      <c r="CM211" s="51">
        <f ca="1">IF(Table1[[#This Row],[Area]]="Gurgoan",Table1[[#This Row],[Income]],0)</f>
        <v>50181</v>
      </c>
      <c r="CN211" s="51">
        <f ca="1">IF(Table1[[#This Row],[Area]]="Noida",Table1[[#This Row],[Income]],0)</f>
        <v>0</v>
      </c>
      <c r="CO211" s="51">
        <f ca="1">IF(Table1[[#This Row],[Area]]="Faridabad",Table1[[#This Row],[Income]],0)</f>
        <v>0</v>
      </c>
      <c r="CP211" s="51">
        <f ca="1">IF(Table1[[#This Row],[Area]]="Pune",Table1[[#This Row],[Income]],0)</f>
        <v>0</v>
      </c>
      <c r="CQ211" s="51">
        <f ca="1">IF(Table1[[#This Row],[Area]]="Mumbai",Table1[[#This Row],[Income]],0)</f>
        <v>0</v>
      </c>
      <c r="CR211" s="51">
        <f ca="1">IF(Table1[[#This Row],[Area]]="Hyderabad",Table1[[#This Row],[Income]],0)</f>
        <v>0</v>
      </c>
      <c r="CS211" s="51">
        <f ca="1">IF(Table1[[#This Row],[Area]]="Chennai",Table1[[#This Row],[Income]],0)</f>
        <v>0</v>
      </c>
      <c r="CT211" s="51">
        <f ca="1">IF(Table1[[#This Row],[Area]]="Goa",Table1[[#This Row],[Income]],0)</f>
        <v>0</v>
      </c>
      <c r="CU211" s="51">
        <f ca="1">IF(Table1[[#This Row],[Area]]="Kochi",Table1[[#This Row],[Income]],0)</f>
        <v>0</v>
      </c>
      <c r="CV211" s="51">
        <f ca="1">IF(Table1[[#This Row],[Area]]="Kolkata",Table1[[#This Row],[Income]],0)</f>
        <v>0</v>
      </c>
      <c r="CW211" s="51"/>
      <c r="CX211" s="51"/>
      <c r="CY211" s="51"/>
      <c r="CZ211" s="51"/>
      <c r="DA211" s="51"/>
      <c r="DB211" s="51"/>
      <c r="DC211" s="51"/>
      <c r="DD211" s="51"/>
      <c r="DE211" s="51"/>
      <c r="DF211" s="51"/>
      <c r="DG211" s="16"/>
      <c r="DI211" s="10">
        <f ca="1">IF(Table1[[#This Row],[Field of Work]]="Teaching",Table1[[#This Row],[Income]],0)</f>
        <v>50181</v>
      </c>
      <c r="DJ211" s="51">
        <f ca="1">IF(Table1[[#This Row],[Field of Work]]="Health",Table1[[#This Row],[Income]],0)</f>
        <v>0</v>
      </c>
      <c r="DK211" s="51">
        <f ca="1">IF(Table1[[#This Row],[Field of Work]]="Agriculture",Table1[[#This Row],[Income]],0)</f>
        <v>0</v>
      </c>
      <c r="DL211" s="51">
        <f ca="1">IF(Table1[[#This Row],[Field of Work]]="Information Technology",Table1[[#This Row],[Income]],0)</f>
        <v>0</v>
      </c>
      <c r="DM211" s="51">
        <f ca="1">IF(Table1[[#This Row],[Field of Work]]="Construction",Table1[[#This Row],[Income]],0)</f>
        <v>0</v>
      </c>
      <c r="DN211" s="51">
        <f ca="1">IF(Table1[[#This Row],[Field of Work]]="General Work",Table1[[#This Row],[Income]],0)</f>
        <v>0</v>
      </c>
      <c r="DO211" s="51"/>
      <c r="DP211" s="51"/>
      <c r="DQ211" s="51"/>
      <c r="DR211" s="51"/>
      <c r="DS211" s="51"/>
      <c r="DT211" s="16"/>
      <c r="DW211" s="10">
        <f ca="1">IF(Table1[[#This Row],[Value of Debts]]&gt;Table1[[#This Row],[Income]],1,0)</f>
        <v>1</v>
      </c>
      <c r="DX211" s="51"/>
      <c r="DY211" s="16"/>
      <c r="EB211" s="48">
        <f t="shared" ca="1" si="163"/>
        <v>25</v>
      </c>
      <c r="EC211" s="51"/>
      <c r="ED211" s="51"/>
      <c r="EE211" s="16"/>
    </row>
    <row r="212" spans="1:135" ht="18.75">
      <c r="A212" s="1">
        <f t="shared" ca="1" si="149"/>
        <v>2</v>
      </c>
      <c r="B212" s="1" t="str">
        <f t="shared" ca="1" si="150"/>
        <v>Woman</v>
      </c>
      <c r="C212" s="1">
        <f t="shared" ca="1" si="151"/>
        <v>31</v>
      </c>
      <c r="D212" s="1">
        <f t="shared" ca="1" si="152"/>
        <v>4</v>
      </c>
      <c r="E212" s="1" t="str">
        <f t="shared" ca="1" si="153"/>
        <v>Information Technology</v>
      </c>
      <c r="F212" s="1">
        <f t="shared" ca="1" si="154"/>
        <v>4</v>
      </c>
      <c r="G212" s="1" t="str">
        <f t="shared" ca="1" si="155"/>
        <v>Technical</v>
      </c>
      <c r="H212" s="1">
        <f t="shared" ca="1" si="156"/>
        <v>2</v>
      </c>
      <c r="I212" s="1">
        <f t="shared" ca="1" si="131"/>
        <v>2</v>
      </c>
      <c r="J212" s="1">
        <f t="shared" ca="1" si="157"/>
        <v>78328</v>
      </c>
      <c r="K212" s="1">
        <f t="shared" ca="1" si="158"/>
        <v>9</v>
      </c>
      <c r="L212" s="1" t="str">
        <f t="shared" ca="1" si="159"/>
        <v>Kochi</v>
      </c>
      <c r="M212" s="1">
        <f t="shared" ref="M212:M275" ca="1" si="164">J212*RANDBETWEEN(3,6)</f>
        <v>391640</v>
      </c>
      <c r="N212" s="1">
        <f t="shared" ca="1" si="160"/>
        <v>280485.26570342627</v>
      </c>
      <c r="O212" s="1">
        <f t="shared" ref="O212:O275" ca="1" si="165">I212*RAND()*J212</f>
        <v>40479.678120302458</v>
      </c>
      <c r="P212" s="1">
        <f t="shared" ca="1" si="161"/>
        <v>29263</v>
      </c>
      <c r="Q212" s="1">
        <f t="shared" ref="Q212:Q275" ca="1" si="166">RAND()*J212*2</f>
        <v>121804.77423353317</v>
      </c>
      <c r="R212" s="1">
        <f t="shared" ref="R212:R275" ca="1" si="167">RAND()*J212*1.5</f>
        <v>16891.762435585984</v>
      </c>
      <c r="S212" s="1">
        <f t="shared" ref="S212:S275" ca="1" si="168">M212+O212+R212</f>
        <v>449011.4405558884</v>
      </c>
      <c r="T212" s="1">
        <f t="shared" ref="T212:T275" ca="1" si="169">N212+P212+Q212</f>
        <v>431553.03993695945</v>
      </c>
      <c r="U212" s="1">
        <f t="shared" ref="U212:U275" ca="1" si="170">S212-T212</f>
        <v>17458.40061892895</v>
      </c>
      <c r="W212" s="10">
        <f ca="1">IF(Table1[[#This Row],[Gender]]="Man",1,0)</f>
        <v>0</v>
      </c>
      <c r="X212" s="51">
        <f ca="1">IF(Table1[[#This Row],[Gender]]="Woman",1,0)</f>
        <v>1</v>
      </c>
      <c r="Y212" s="51"/>
      <c r="Z212" s="51"/>
      <c r="AA212" s="51"/>
      <c r="AB212" s="51"/>
      <c r="AC212" s="51"/>
      <c r="AD212" s="51"/>
      <c r="AE212" s="51"/>
      <c r="AF212" s="51"/>
      <c r="AG212" s="51"/>
      <c r="AH212" s="51"/>
      <c r="AI212" s="51"/>
      <c r="AJ212" s="16"/>
      <c r="AN212" s="10">
        <f t="shared" ca="1" si="132"/>
        <v>0</v>
      </c>
      <c r="AO212" s="51">
        <f t="shared" ca="1" si="133"/>
        <v>0</v>
      </c>
      <c r="AP212" s="51">
        <f t="shared" ca="1" si="134"/>
        <v>0</v>
      </c>
      <c r="AQ212" s="51">
        <f t="shared" ca="1" si="135"/>
        <v>1</v>
      </c>
      <c r="AR212" s="51">
        <f t="shared" ca="1" si="136"/>
        <v>0</v>
      </c>
      <c r="AS212" s="51">
        <f t="shared" ca="1" si="137"/>
        <v>0</v>
      </c>
      <c r="AT212" s="51"/>
      <c r="AU212" s="51"/>
      <c r="AV212" s="51"/>
      <c r="AW212" s="51"/>
      <c r="AX212" s="51"/>
      <c r="AY212" s="16"/>
      <c r="AZ212" s="51"/>
      <c r="BA212" s="20">
        <f t="shared" ca="1" si="138"/>
        <v>0</v>
      </c>
      <c r="BB212" s="21">
        <f t="shared" ca="1" si="139"/>
        <v>0</v>
      </c>
      <c r="BC212" s="21">
        <f t="shared" ca="1" si="140"/>
        <v>0</v>
      </c>
      <c r="BD212" s="21">
        <f t="shared" ca="1" si="141"/>
        <v>0</v>
      </c>
      <c r="BE212" s="21">
        <f t="shared" ca="1" si="142"/>
        <v>0</v>
      </c>
      <c r="BF212" s="21">
        <f t="shared" ca="1" si="143"/>
        <v>0</v>
      </c>
      <c r="BG212" s="21">
        <f t="shared" ca="1" si="144"/>
        <v>0</v>
      </c>
      <c r="BH212" s="21">
        <f t="shared" ca="1" si="145"/>
        <v>0</v>
      </c>
      <c r="BI212" s="21">
        <f t="shared" ca="1" si="146"/>
        <v>0</v>
      </c>
      <c r="BJ212" s="21">
        <f t="shared" ca="1" si="147"/>
        <v>1</v>
      </c>
      <c r="BK212" s="21">
        <f t="shared" ca="1" si="148"/>
        <v>0</v>
      </c>
      <c r="BL212" s="51"/>
      <c r="BM212" s="51"/>
      <c r="BN212" s="51"/>
      <c r="BO212" s="51"/>
      <c r="BP212" s="51"/>
      <c r="BQ212" s="51"/>
      <c r="BR212" s="51"/>
      <c r="BS212" s="51"/>
      <c r="BT212" s="51"/>
      <c r="BU212" s="51"/>
      <c r="BV212" s="16"/>
      <c r="BZ212" s="10">
        <f ca="1">Table1[[#This Row],[Cars Value]]/Table1[[#This Row],[Cars Owned]]</f>
        <v>20239.839060151229</v>
      </c>
      <c r="CA212" s="16"/>
      <c r="CB212" s="51"/>
      <c r="CC212" s="10">
        <f ca="1">IF(Table1[[#This Row],[Value of Debts]]&gt;$CD$3,1,0)</f>
        <v>1</v>
      </c>
      <c r="CD212" s="51"/>
      <c r="CE212" s="16"/>
      <c r="CF212" s="51"/>
      <c r="CG212" s="39">
        <f ca="1">Table1[[#This Row],[Mortgage left]]/Table1[[#This Row],[Value of House ]]</f>
        <v>0.71618135456905896</v>
      </c>
      <c r="CH212" s="51">
        <f t="shared" ca="1" si="162"/>
        <v>1</v>
      </c>
      <c r="CI212" s="51"/>
      <c r="CJ212" s="16"/>
      <c r="CL212" s="10">
        <f ca="1">IF(Table1[[#This Row],[Area]]="New Delhi",Table1[[#This Row],[Income]],0)</f>
        <v>0</v>
      </c>
      <c r="CM212" s="51">
        <f ca="1">IF(Table1[[#This Row],[Area]]="Gurgoan",Table1[[#This Row],[Income]],0)</f>
        <v>0</v>
      </c>
      <c r="CN212" s="51">
        <f ca="1">IF(Table1[[#This Row],[Area]]="Noida",Table1[[#This Row],[Income]],0)</f>
        <v>0</v>
      </c>
      <c r="CO212" s="51">
        <f ca="1">IF(Table1[[#This Row],[Area]]="Faridabad",Table1[[#This Row],[Income]],0)</f>
        <v>0</v>
      </c>
      <c r="CP212" s="51">
        <f ca="1">IF(Table1[[#This Row],[Area]]="Pune",Table1[[#This Row],[Income]],0)</f>
        <v>0</v>
      </c>
      <c r="CQ212" s="51">
        <f ca="1">IF(Table1[[#This Row],[Area]]="Mumbai",Table1[[#This Row],[Income]],0)</f>
        <v>0</v>
      </c>
      <c r="CR212" s="51">
        <f ca="1">IF(Table1[[#This Row],[Area]]="Hyderabad",Table1[[#This Row],[Income]],0)</f>
        <v>0</v>
      </c>
      <c r="CS212" s="51">
        <f ca="1">IF(Table1[[#This Row],[Area]]="Chennai",Table1[[#This Row],[Income]],0)</f>
        <v>0</v>
      </c>
      <c r="CT212" s="51">
        <f ca="1">IF(Table1[[#This Row],[Area]]="Goa",Table1[[#This Row],[Income]],0)</f>
        <v>0</v>
      </c>
      <c r="CU212" s="51">
        <f ca="1">IF(Table1[[#This Row],[Area]]="Kochi",Table1[[#This Row],[Income]],0)</f>
        <v>78328</v>
      </c>
      <c r="CV212" s="51">
        <f ca="1">IF(Table1[[#This Row],[Area]]="Kolkata",Table1[[#This Row],[Income]],0)</f>
        <v>0</v>
      </c>
      <c r="CW212" s="51"/>
      <c r="CX212" s="51"/>
      <c r="CY212" s="51"/>
      <c r="CZ212" s="51"/>
      <c r="DA212" s="51"/>
      <c r="DB212" s="51"/>
      <c r="DC212" s="51"/>
      <c r="DD212" s="51"/>
      <c r="DE212" s="51"/>
      <c r="DF212" s="51"/>
      <c r="DG212" s="16"/>
      <c r="DI212" s="10">
        <f ca="1">IF(Table1[[#This Row],[Field of Work]]="Teaching",Table1[[#This Row],[Income]],0)</f>
        <v>0</v>
      </c>
      <c r="DJ212" s="51">
        <f ca="1">IF(Table1[[#This Row],[Field of Work]]="Health",Table1[[#This Row],[Income]],0)</f>
        <v>0</v>
      </c>
      <c r="DK212" s="51">
        <f ca="1">IF(Table1[[#This Row],[Field of Work]]="Agriculture",Table1[[#This Row],[Income]],0)</f>
        <v>0</v>
      </c>
      <c r="DL212" s="51">
        <f ca="1">IF(Table1[[#This Row],[Field of Work]]="Information Technology",Table1[[#This Row],[Income]],0)</f>
        <v>78328</v>
      </c>
      <c r="DM212" s="51">
        <f ca="1">IF(Table1[[#This Row],[Field of Work]]="Construction",Table1[[#This Row],[Income]],0)</f>
        <v>0</v>
      </c>
      <c r="DN212" s="51">
        <f ca="1">IF(Table1[[#This Row],[Field of Work]]="General Work",Table1[[#This Row],[Income]],0)</f>
        <v>0</v>
      </c>
      <c r="DO212" s="51"/>
      <c r="DP212" s="51"/>
      <c r="DQ212" s="51"/>
      <c r="DR212" s="51"/>
      <c r="DS212" s="51"/>
      <c r="DT212" s="16"/>
      <c r="DW212" s="10">
        <f ca="1">IF(Table1[[#This Row],[Value of Debts]]&gt;Table1[[#This Row],[Income]],1,0)</f>
        <v>1</v>
      </c>
      <c r="DX212" s="51"/>
      <c r="DY212" s="16"/>
      <c r="EB212" s="48">
        <f t="shared" ca="1" si="163"/>
        <v>0</v>
      </c>
      <c r="EC212" s="51"/>
      <c r="ED212" s="51"/>
      <c r="EE212" s="16"/>
    </row>
    <row r="213" spans="1:135" ht="18.75">
      <c r="A213" s="1">
        <f t="shared" ca="1" si="149"/>
        <v>2</v>
      </c>
      <c r="B213" s="1" t="str">
        <f t="shared" ca="1" si="150"/>
        <v>Woman</v>
      </c>
      <c r="C213" s="1">
        <f t="shared" ca="1" si="151"/>
        <v>40</v>
      </c>
      <c r="D213" s="1">
        <f t="shared" ca="1" si="152"/>
        <v>5</v>
      </c>
      <c r="E213" s="1" t="str">
        <f t="shared" ca="1" si="153"/>
        <v>General Work</v>
      </c>
      <c r="F213" s="1">
        <f t="shared" ca="1" si="154"/>
        <v>5</v>
      </c>
      <c r="G213" s="1" t="str">
        <f t="shared" ca="1" si="155"/>
        <v>Other</v>
      </c>
      <c r="H213" s="1">
        <f t="shared" ca="1" si="156"/>
        <v>4</v>
      </c>
      <c r="I213" s="1">
        <f t="shared" ca="1" si="131"/>
        <v>1</v>
      </c>
      <c r="J213" s="1">
        <f t="shared" ca="1" si="157"/>
        <v>73922</v>
      </c>
      <c r="K213" s="1">
        <f t="shared" ca="1" si="158"/>
        <v>6</v>
      </c>
      <c r="L213" s="1" t="str">
        <f t="shared" ca="1" si="159"/>
        <v>Mumbai</v>
      </c>
      <c r="M213" s="1">
        <f t="shared" ca="1" si="164"/>
        <v>369610</v>
      </c>
      <c r="N213" s="1">
        <f t="shared" ca="1" si="160"/>
        <v>157339.60487642058</v>
      </c>
      <c r="O213" s="1">
        <f t="shared" ca="1" si="165"/>
        <v>23147.523550566977</v>
      </c>
      <c r="P213" s="1">
        <f t="shared" ca="1" si="161"/>
        <v>21167</v>
      </c>
      <c r="Q213" s="1">
        <f t="shared" ca="1" si="166"/>
        <v>75534.819259424563</v>
      </c>
      <c r="R213" s="1">
        <f t="shared" ca="1" si="167"/>
        <v>91561.564373026689</v>
      </c>
      <c r="S213" s="1">
        <f t="shared" ca="1" si="168"/>
        <v>484319.0879235937</v>
      </c>
      <c r="T213" s="1">
        <f t="shared" ca="1" si="169"/>
        <v>254041.42413584515</v>
      </c>
      <c r="U213" s="1">
        <f t="shared" ca="1" si="170"/>
        <v>230277.66378774855</v>
      </c>
      <c r="W213" s="10">
        <f ca="1">IF(Table1[[#This Row],[Gender]]="Man",1,0)</f>
        <v>0</v>
      </c>
      <c r="X213" s="51">
        <f ca="1">IF(Table1[[#This Row],[Gender]]="Woman",1,0)</f>
        <v>1</v>
      </c>
      <c r="Y213" s="51"/>
      <c r="Z213" s="51"/>
      <c r="AA213" s="51"/>
      <c r="AB213" s="51"/>
      <c r="AC213" s="51"/>
      <c r="AD213" s="51"/>
      <c r="AE213" s="51"/>
      <c r="AF213" s="51"/>
      <c r="AG213" s="51"/>
      <c r="AH213" s="51"/>
      <c r="AI213" s="51"/>
      <c r="AJ213" s="16"/>
      <c r="AN213" s="10">
        <f t="shared" ca="1" si="132"/>
        <v>0</v>
      </c>
      <c r="AO213" s="51">
        <f t="shared" ca="1" si="133"/>
        <v>0</v>
      </c>
      <c r="AP213" s="51">
        <f t="shared" ca="1" si="134"/>
        <v>0</v>
      </c>
      <c r="AQ213" s="51">
        <f t="shared" ca="1" si="135"/>
        <v>0</v>
      </c>
      <c r="AR213" s="51">
        <f t="shared" ca="1" si="136"/>
        <v>0</v>
      </c>
      <c r="AS213" s="51">
        <f t="shared" ca="1" si="137"/>
        <v>1</v>
      </c>
      <c r="AT213" s="51"/>
      <c r="AU213" s="51"/>
      <c r="AV213" s="51"/>
      <c r="AW213" s="51"/>
      <c r="AX213" s="51"/>
      <c r="AY213" s="16"/>
      <c r="AZ213" s="51"/>
      <c r="BA213" s="20">
        <f t="shared" ca="1" si="138"/>
        <v>0</v>
      </c>
      <c r="BB213" s="21">
        <f t="shared" ca="1" si="139"/>
        <v>0</v>
      </c>
      <c r="BC213" s="21">
        <f t="shared" ca="1" si="140"/>
        <v>0</v>
      </c>
      <c r="BD213" s="21">
        <f t="shared" ca="1" si="141"/>
        <v>0</v>
      </c>
      <c r="BE213" s="21">
        <f t="shared" ca="1" si="142"/>
        <v>0</v>
      </c>
      <c r="BF213" s="21">
        <f t="shared" ca="1" si="143"/>
        <v>1</v>
      </c>
      <c r="BG213" s="21">
        <f t="shared" ca="1" si="144"/>
        <v>0</v>
      </c>
      <c r="BH213" s="21">
        <f t="shared" ca="1" si="145"/>
        <v>0</v>
      </c>
      <c r="BI213" s="21">
        <f t="shared" ca="1" si="146"/>
        <v>0</v>
      </c>
      <c r="BJ213" s="21">
        <f t="shared" ca="1" si="147"/>
        <v>0</v>
      </c>
      <c r="BK213" s="21">
        <f t="shared" ca="1" si="148"/>
        <v>0</v>
      </c>
      <c r="BL213" s="51"/>
      <c r="BM213" s="51"/>
      <c r="BN213" s="51"/>
      <c r="BO213" s="51"/>
      <c r="BP213" s="51"/>
      <c r="BQ213" s="51"/>
      <c r="BR213" s="51"/>
      <c r="BS213" s="51"/>
      <c r="BT213" s="51"/>
      <c r="BU213" s="51"/>
      <c r="BV213" s="16"/>
      <c r="BZ213" s="10">
        <f ca="1">Table1[[#This Row],[Cars Value]]/Table1[[#This Row],[Cars Owned]]</f>
        <v>23147.523550566977</v>
      </c>
      <c r="CA213" s="16"/>
      <c r="CB213" s="51"/>
      <c r="CC213" s="10">
        <f ca="1">IF(Table1[[#This Row],[Value of Debts]]&gt;$CD$3,1,0)</f>
        <v>1</v>
      </c>
      <c r="CD213" s="51"/>
      <c r="CE213" s="16"/>
      <c r="CF213" s="51"/>
      <c r="CG213" s="39">
        <f ca="1">Table1[[#This Row],[Mortgage left]]/Table1[[#This Row],[Value of House ]]</f>
        <v>0.42569087653586368</v>
      </c>
      <c r="CH213" s="51">
        <f t="shared" ca="1" si="162"/>
        <v>1</v>
      </c>
      <c r="CI213" s="51"/>
      <c r="CJ213" s="16"/>
      <c r="CL213" s="10">
        <f ca="1">IF(Table1[[#This Row],[Area]]="New Delhi",Table1[[#This Row],[Income]],0)</f>
        <v>0</v>
      </c>
      <c r="CM213" s="51">
        <f ca="1">IF(Table1[[#This Row],[Area]]="Gurgoan",Table1[[#This Row],[Income]],0)</f>
        <v>0</v>
      </c>
      <c r="CN213" s="51">
        <f ca="1">IF(Table1[[#This Row],[Area]]="Noida",Table1[[#This Row],[Income]],0)</f>
        <v>0</v>
      </c>
      <c r="CO213" s="51">
        <f ca="1">IF(Table1[[#This Row],[Area]]="Faridabad",Table1[[#This Row],[Income]],0)</f>
        <v>0</v>
      </c>
      <c r="CP213" s="51">
        <f ca="1">IF(Table1[[#This Row],[Area]]="Pune",Table1[[#This Row],[Income]],0)</f>
        <v>0</v>
      </c>
      <c r="CQ213" s="51">
        <f ca="1">IF(Table1[[#This Row],[Area]]="Mumbai",Table1[[#This Row],[Income]],0)</f>
        <v>73922</v>
      </c>
      <c r="CR213" s="51">
        <f ca="1">IF(Table1[[#This Row],[Area]]="Hyderabad",Table1[[#This Row],[Income]],0)</f>
        <v>0</v>
      </c>
      <c r="CS213" s="51">
        <f ca="1">IF(Table1[[#This Row],[Area]]="Chennai",Table1[[#This Row],[Income]],0)</f>
        <v>0</v>
      </c>
      <c r="CT213" s="51">
        <f ca="1">IF(Table1[[#This Row],[Area]]="Goa",Table1[[#This Row],[Income]],0)</f>
        <v>0</v>
      </c>
      <c r="CU213" s="51">
        <f ca="1">IF(Table1[[#This Row],[Area]]="Kochi",Table1[[#This Row],[Income]],0)</f>
        <v>0</v>
      </c>
      <c r="CV213" s="51">
        <f ca="1">IF(Table1[[#This Row],[Area]]="Kolkata",Table1[[#This Row],[Income]],0)</f>
        <v>0</v>
      </c>
      <c r="CW213" s="51"/>
      <c r="CX213" s="51"/>
      <c r="CY213" s="51"/>
      <c r="CZ213" s="51"/>
      <c r="DA213" s="51"/>
      <c r="DB213" s="51"/>
      <c r="DC213" s="51"/>
      <c r="DD213" s="51"/>
      <c r="DE213" s="51"/>
      <c r="DF213" s="51"/>
      <c r="DG213" s="16"/>
      <c r="DI213" s="10">
        <f ca="1">IF(Table1[[#This Row],[Field of Work]]="Teaching",Table1[[#This Row],[Income]],0)</f>
        <v>0</v>
      </c>
      <c r="DJ213" s="51">
        <f ca="1">IF(Table1[[#This Row],[Field of Work]]="Health",Table1[[#This Row],[Income]],0)</f>
        <v>0</v>
      </c>
      <c r="DK213" s="51">
        <f ca="1">IF(Table1[[#This Row],[Field of Work]]="Agriculture",Table1[[#This Row],[Income]],0)</f>
        <v>0</v>
      </c>
      <c r="DL213" s="51">
        <f ca="1">IF(Table1[[#This Row],[Field of Work]]="Information Technology",Table1[[#This Row],[Income]],0)</f>
        <v>0</v>
      </c>
      <c r="DM213" s="51">
        <f ca="1">IF(Table1[[#This Row],[Field of Work]]="Construction",Table1[[#This Row],[Income]],0)</f>
        <v>0</v>
      </c>
      <c r="DN213" s="51">
        <f ca="1">IF(Table1[[#This Row],[Field of Work]]="General Work",Table1[[#This Row],[Income]],0)</f>
        <v>73922</v>
      </c>
      <c r="DO213" s="51"/>
      <c r="DP213" s="51"/>
      <c r="DQ213" s="51"/>
      <c r="DR213" s="51"/>
      <c r="DS213" s="51"/>
      <c r="DT213" s="16"/>
      <c r="DW213" s="10">
        <f ca="1">IF(Table1[[#This Row],[Value of Debts]]&gt;Table1[[#This Row],[Income]],1,0)</f>
        <v>1</v>
      </c>
      <c r="DX213" s="51"/>
      <c r="DY213" s="16"/>
      <c r="EB213" s="48">
        <f t="shared" ca="1" si="163"/>
        <v>40</v>
      </c>
      <c r="EC213" s="51"/>
      <c r="ED213" s="51"/>
      <c r="EE213" s="16"/>
    </row>
    <row r="214" spans="1:135" ht="18.75">
      <c r="A214" s="1">
        <f t="shared" ca="1" si="149"/>
        <v>1</v>
      </c>
      <c r="B214" s="1" t="str">
        <f t="shared" ca="1" si="150"/>
        <v>Man</v>
      </c>
      <c r="C214" s="1">
        <f t="shared" ca="1" si="151"/>
        <v>35</v>
      </c>
      <c r="D214" s="1">
        <f t="shared" ca="1" si="152"/>
        <v>5</v>
      </c>
      <c r="E214" s="1" t="str">
        <f t="shared" ca="1" si="153"/>
        <v>General Work</v>
      </c>
      <c r="F214" s="1">
        <f t="shared" ca="1" si="154"/>
        <v>4</v>
      </c>
      <c r="G214" s="1" t="str">
        <f t="shared" ca="1" si="155"/>
        <v>Technical</v>
      </c>
      <c r="H214" s="1">
        <f t="shared" ca="1" si="156"/>
        <v>3</v>
      </c>
      <c r="I214" s="1">
        <f t="shared" ca="1" si="131"/>
        <v>1</v>
      </c>
      <c r="J214" s="1">
        <f t="shared" ca="1" si="157"/>
        <v>44985</v>
      </c>
      <c r="K214" s="1">
        <f t="shared" ca="1" si="158"/>
        <v>11</v>
      </c>
      <c r="L214" s="1" t="str">
        <f t="shared" ca="1" si="159"/>
        <v>Kolkata</v>
      </c>
      <c r="M214" s="1">
        <f t="shared" ca="1" si="164"/>
        <v>134955</v>
      </c>
      <c r="N214" s="1">
        <f t="shared" ca="1" si="160"/>
        <v>101084.73988474037</v>
      </c>
      <c r="O214" s="1">
        <f t="shared" ca="1" si="165"/>
        <v>35230.72066411448</v>
      </c>
      <c r="P214" s="1">
        <f t="shared" ca="1" si="161"/>
        <v>15613</v>
      </c>
      <c r="Q214" s="1">
        <f t="shared" ca="1" si="166"/>
        <v>25927.20438023602</v>
      </c>
      <c r="R214" s="1">
        <f t="shared" ca="1" si="167"/>
        <v>7037.6538608927804</v>
      </c>
      <c r="S214" s="1">
        <f t="shared" ca="1" si="168"/>
        <v>177223.37452500727</v>
      </c>
      <c r="T214" s="1">
        <f t="shared" ca="1" si="169"/>
        <v>142624.9442649764</v>
      </c>
      <c r="U214" s="1">
        <f t="shared" ca="1" si="170"/>
        <v>34598.430260030873</v>
      </c>
      <c r="W214" s="10">
        <f ca="1">IF(Table1[[#This Row],[Gender]]="Man",1,0)</f>
        <v>1</v>
      </c>
      <c r="X214" s="51">
        <f ca="1">IF(Table1[[#This Row],[Gender]]="Woman",1,0)</f>
        <v>0</v>
      </c>
      <c r="Y214" s="51"/>
      <c r="Z214" s="51"/>
      <c r="AA214" s="51"/>
      <c r="AB214" s="51"/>
      <c r="AC214" s="51"/>
      <c r="AD214" s="51"/>
      <c r="AE214" s="51"/>
      <c r="AF214" s="51"/>
      <c r="AG214" s="51"/>
      <c r="AH214" s="51"/>
      <c r="AI214" s="51"/>
      <c r="AJ214" s="16"/>
      <c r="AN214" s="10">
        <f t="shared" ca="1" si="132"/>
        <v>0</v>
      </c>
      <c r="AO214" s="51">
        <f t="shared" ca="1" si="133"/>
        <v>0</v>
      </c>
      <c r="AP214" s="51">
        <f t="shared" ca="1" si="134"/>
        <v>0</v>
      </c>
      <c r="AQ214" s="51">
        <f t="shared" ca="1" si="135"/>
        <v>0</v>
      </c>
      <c r="AR214" s="51">
        <f t="shared" ca="1" si="136"/>
        <v>0</v>
      </c>
      <c r="AS214" s="51">
        <f t="shared" ca="1" si="137"/>
        <v>1</v>
      </c>
      <c r="AT214" s="51"/>
      <c r="AU214" s="51"/>
      <c r="AV214" s="51"/>
      <c r="AW214" s="51"/>
      <c r="AX214" s="51"/>
      <c r="AY214" s="16"/>
      <c r="AZ214" s="51"/>
      <c r="BA214" s="20">
        <f t="shared" ca="1" si="138"/>
        <v>0</v>
      </c>
      <c r="BB214" s="21">
        <f t="shared" ca="1" si="139"/>
        <v>0</v>
      </c>
      <c r="BC214" s="21">
        <f t="shared" ca="1" si="140"/>
        <v>0</v>
      </c>
      <c r="BD214" s="21">
        <f t="shared" ca="1" si="141"/>
        <v>0</v>
      </c>
      <c r="BE214" s="21">
        <f t="shared" ca="1" si="142"/>
        <v>0</v>
      </c>
      <c r="BF214" s="21">
        <f t="shared" ca="1" si="143"/>
        <v>0</v>
      </c>
      <c r="BG214" s="21">
        <f t="shared" ca="1" si="144"/>
        <v>0</v>
      </c>
      <c r="BH214" s="21">
        <f t="shared" ca="1" si="145"/>
        <v>0</v>
      </c>
      <c r="BI214" s="21">
        <f t="shared" ca="1" si="146"/>
        <v>0</v>
      </c>
      <c r="BJ214" s="21">
        <f t="shared" ca="1" si="147"/>
        <v>0</v>
      </c>
      <c r="BK214" s="21">
        <f t="shared" ca="1" si="148"/>
        <v>1</v>
      </c>
      <c r="BL214" s="51"/>
      <c r="BM214" s="51"/>
      <c r="BN214" s="51"/>
      <c r="BO214" s="51"/>
      <c r="BP214" s="51"/>
      <c r="BQ214" s="51"/>
      <c r="BR214" s="51"/>
      <c r="BS214" s="51"/>
      <c r="BT214" s="51"/>
      <c r="BU214" s="51"/>
      <c r="BV214" s="16"/>
      <c r="BZ214" s="10">
        <f ca="1">Table1[[#This Row],[Cars Value]]/Table1[[#This Row],[Cars Owned]]</f>
        <v>35230.72066411448</v>
      </c>
      <c r="CA214" s="16"/>
      <c r="CB214" s="51"/>
      <c r="CC214" s="10">
        <f ca="1">IF(Table1[[#This Row],[Value of Debts]]&gt;$CD$3,1,0)</f>
        <v>1</v>
      </c>
      <c r="CD214" s="51"/>
      <c r="CE214" s="16"/>
      <c r="CF214" s="51"/>
      <c r="CG214" s="39">
        <f ca="1">Table1[[#This Row],[Mortgage left]]/Table1[[#This Row],[Value of House ]]</f>
        <v>0.74902552617346796</v>
      </c>
      <c r="CH214" s="51">
        <f t="shared" ca="1" si="162"/>
        <v>1</v>
      </c>
      <c r="CI214" s="51"/>
      <c r="CJ214" s="16"/>
      <c r="CL214" s="10">
        <f ca="1">IF(Table1[[#This Row],[Area]]="New Delhi",Table1[[#This Row],[Income]],0)</f>
        <v>0</v>
      </c>
      <c r="CM214" s="51">
        <f ca="1">IF(Table1[[#This Row],[Area]]="Gurgoan",Table1[[#This Row],[Income]],0)</f>
        <v>0</v>
      </c>
      <c r="CN214" s="51">
        <f ca="1">IF(Table1[[#This Row],[Area]]="Noida",Table1[[#This Row],[Income]],0)</f>
        <v>0</v>
      </c>
      <c r="CO214" s="51">
        <f ca="1">IF(Table1[[#This Row],[Area]]="Faridabad",Table1[[#This Row],[Income]],0)</f>
        <v>0</v>
      </c>
      <c r="CP214" s="51">
        <f ca="1">IF(Table1[[#This Row],[Area]]="Pune",Table1[[#This Row],[Income]],0)</f>
        <v>0</v>
      </c>
      <c r="CQ214" s="51">
        <f ca="1">IF(Table1[[#This Row],[Area]]="Mumbai",Table1[[#This Row],[Income]],0)</f>
        <v>0</v>
      </c>
      <c r="CR214" s="51">
        <f ca="1">IF(Table1[[#This Row],[Area]]="Hyderabad",Table1[[#This Row],[Income]],0)</f>
        <v>0</v>
      </c>
      <c r="CS214" s="51">
        <f ca="1">IF(Table1[[#This Row],[Area]]="Chennai",Table1[[#This Row],[Income]],0)</f>
        <v>0</v>
      </c>
      <c r="CT214" s="51">
        <f ca="1">IF(Table1[[#This Row],[Area]]="Goa",Table1[[#This Row],[Income]],0)</f>
        <v>0</v>
      </c>
      <c r="CU214" s="51">
        <f ca="1">IF(Table1[[#This Row],[Area]]="Kochi",Table1[[#This Row],[Income]],0)</f>
        <v>0</v>
      </c>
      <c r="CV214" s="51">
        <f ca="1">IF(Table1[[#This Row],[Area]]="Kolkata",Table1[[#This Row],[Income]],0)</f>
        <v>44985</v>
      </c>
      <c r="CW214" s="51"/>
      <c r="CX214" s="51"/>
      <c r="CY214" s="51"/>
      <c r="CZ214" s="51"/>
      <c r="DA214" s="51"/>
      <c r="DB214" s="51"/>
      <c r="DC214" s="51"/>
      <c r="DD214" s="51"/>
      <c r="DE214" s="51"/>
      <c r="DF214" s="51"/>
      <c r="DG214" s="16"/>
      <c r="DI214" s="10">
        <f ca="1">IF(Table1[[#This Row],[Field of Work]]="Teaching",Table1[[#This Row],[Income]],0)</f>
        <v>0</v>
      </c>
      <c r="DJ214" s="51">
        <f ca="1">IF(Table1[[#This Row],[Field of Work]]="Health",Table1[[#This Row],[Income]],0)</f>
        <v>0</v>
      </c>
      <c r="DK214" s="51">
        <f ca="1">IF(Table1[[#This Row],[Field of Work]]="Agriculture",Table1[[#This Row],[Income]],0)</f>
        <v>0</v>
      </c>
      <c r="DL214" s="51">
        <f ca="1">IF(Table1[[#This Row],[Field of Work]]="Information Technology",Table1[[#This Row],[Income]],0)</f>
        <v>0</v>
      </c>
      <c r="DM214" s="51">
        <f ca="1">IF(Table1[[#This Row],[Field of Work]]="Construction",Table1[[#This Row],[Income]],0)</f>
        <v>0</v>
      </c>
      <c r="DN214" s="51">
        <f ca="1">IF(Table1[[#This Row],[Field of Work]]="General Work",Table1[[#This Row],[Income]],0)</f>
        <v>44985</v>
      </c>
      <c r="DO214" s="51"/>
      <c r="DP214" s="51"/>
      <c r="DQ214" s="51"/>
      <c r="DR214" s="51"/>
      <c r="DS214" s="51"/>
      <c r="DT214" s="16"/>
      <c r="DW214" s="10">
        <f ca="1">IF(Table1[[#This Row],[Value of Debts]]&gt;Table1[[#This Row],[Income]],1,0)</f>
        <v>1</v>
      </c>
      <c r="DX214" s="51"/>
      <c r="DY214" s="16"/>
      <c r="EB214" s="48">
        <f t="shared" ca="1" si="163"/>
        <v>0</v>
      </c>
      <c r="EC214" s="51"/>
      <c r="ED214" s="51"/>
      <c r="EE214" s="16"/>
    </row>
    <row r="215" spans="1:135" ht="18.75">
      <c r="A215" s="1">
        <f t="shared" ca="1" si="149"/>
        <v>1</v>
      </c>
      <c r="B215" s="1" t="str">
        <f t="shared" ca="1" si="150"/>
        <v>Man</v>
      </c>
      <c r="C215" s="1">
        <f t="shared" ca="1" si="151"/>
        <v>32</v>
      </c>
      <c r="D215" s="1">
        <f t="shared" ca="1" si="152"/>
        <v>2</v>
      </c>
      <c r="E215" s="1" t="str">
        <f t="shared" ca="1" si="153"/>
        <v>Construction</v>
      </c>
      <c r="F215" s="1">
        <f t="shared" ca="1" si="154"/>
        <v>1</v>
      </c>
      <c r="G215" s="1" t="str">
        <f t="shared" ca="1" si="155"/>
        <v>High School</v>
      </c>
      <c r="H215" s="1">
        <f t="shared" ca="1" si="156"/>
        <v>0</v>
      </c>
      <c r="I215" s="1">
        <f t="shared" ca="1" si="131"/>
        <v>2</v>
      </c>
      <c r="J215" s="1">
        <f t="shared" ca="1" si="157"/>
        <v>45191</v>
      </c>
      <c r="K215" s="1">
        <f t="shared" ca="1" si="158"/>
        <v>7</v>
      </c>
      <c r="L215" s="1" t="str">
        <f t="shared" ca="1" si="159"/>
        <v>Hyderabad</v>
      </c>
      <c r="M215" s="1">
        <f t="shared" ca="1" si="164"/>
        <v>225955</v>
      </c>
      <c r="N215" s="1">
        <f t="shared" ca="1" si="160"/>
        <v>103153.88285623309</v>
      </c>
      <c r="O215" s="1">
        <f t="shared" ca="1" si="165"/>
        <v>87089.500768973972</v>
      </c>
      <c r="P215" s="1">
        <f t="shared" ca="1" si="161"/>
        <v>81878</v>
      </c>
      <c r="Q215" s="1">
        <f t="shared" ca="1" si="166"/>
        <v>15187.583559164625</v>
      </c>
      <c r="R215" s="1">
        <f t="shared" ca="1" si="167"/>
        <v>34671.630003453516</v>
      </c>
      <c r="S215" s="1">
        <f t="shared" ca="1" si="168"/>
        <v>347716.13077242748</v>
      </c>
      <c r="T215" s="1">
        <f t="shared" ca="1" si="169"/>
        <v>200219.46641539774</v>
      </c>
      <c r="U215" s="1">
        <f t="shared" ca="1" si="170"/>
        <v>147496.66435702975</v>
      </c>
      <c r="W215" s="10">
        <f ca="1">IF(Table1[[#This Row],[Gender]]="Man",1,0)</f>
        <v>1</v>
      </c>
      <c r="X215" s="51">
        <f ca="1">IF(Table1[[#This Row],[Gender]]="Woman",1,0)</f>
        <v>0</v>
      </c>
      <c r="Y215" s="51"/>
      <c r="Z215" s="51"/>
      <c r="AA215" s="51"/>
      <c r="AB215" s="51"/>
      <c r="AC215" s="51"/>
      <c r="AD215" s="51"/>
      <c r="AE215" s="51"/>
      <c r="AF215" s="51"/>
      <c r="AG215" s="51"/>
      <c r="AH215" s="51"/>
      <c r="AI215" s="51"/>
      <c r="AJ215" s="16"/>
      <c r="AN215" s="10">
        <f t="shared" ca="1" si="132"/>
        <v>0</v>
      </c>
      <c r="AO215" s="51">
        <f t="shared" ca="1" si="133"/>
        <v>0</v>
      </c>
      <c r="AP215" s="51">
        <f t="shared" ca="1" si="134"/>
        <v>0</v>
      </c>
      <c r="AQ215" s="51">
        <f t="shared" ca="1" si="135"/>
        <v>0</v>
      </c>
      <c r="AR215" s="51">
        <f t="shared" ca="1" si="136"/>
        <v>1</v>
      </c>
      <c r="AS215" s="51">
        <f t="shared" ca="1" si="137"/>
        <v>0</v>
      </c>
      <c r="AT215" s="51"/>
      <c r="AU215" s="51"/>
      <c r="AV215" s="51"/>
      <c r="AW215" s="51"/>
      <c r="AX215" s="51"/>
      <c r="AY215" s="16"/>
      <c r="AZ215" s="51"/>
      <c r="BA215" s="20">
        <f t="shared" ca="1" si="138"/>
        <v>0</v>
      </c>
      <c r="BB215" s="21">
        <f t="shared" ca="1" si="139"/>
        <v>0</v>
      </c>
      <c r="BC215" s="21">
        <f t="shared" ca="1" si="140"/>
        <v>0</v>
      </c>
      <c r="BD215" s="21">
        <f t="shared" ca="1" si="141"/>
        <v>0</v>
      </c>
      <c r="BE215" s="21">
        <f t="shared" ca="1" si="142"/>
        <v>0</v>
      </c>
      <c r="BF215" s="21">
        <f t="shared" ca="1" si="143"/>
        <v>0</v>
      </c>
      <c r="BG215" s="21">
        <f t="shared" ca="1" si="144"/>
        <v>1</v>
      </c>
      <c r="BH215" s="21">
        <f t="shared" ca="1" si="145"/>
        <v>0</v>
      </c>
      <c r="BI215" s="21">
        <f t="shared" ca="1" si="146"/>
        <v>0</v>
      </c>
      <c r="BJ215" s="21">
        <f t="shared" ca="1" si="147"/>
        <v>0</v>
      </c>
      <c r="BK215" s="21">
        <f t="shared" ca="1" si="148"/>
        <v>0</v>
      </c>
      <c r="BL215" s="51"/>
      <c r="BM215" s="51"/>
      <c r="BN215" s="51"/>
      <c r="BO215" s="51"/>
      <c r="BP215" s="51"/>
      <c r="BQ215" s="51"/>
      <c r="BR215" s="51"/>
      <c r="BS215" s="51"/>
      <c r="BT215" s="51"/>
      <c r="BU215" s="51"/>
      <c r="BV215" s="16"/>
      <c r="BZ215" s="10">
        <f ca="1">Table1[[#This Row],[Cars Value]]/Table1[[#This Row],[Cars Owned]]</f>
        <v>43544.750384486986</v>
      </c>
      <c r="CA215" s="16"/>
      <c r="CB215" s="51"/>
      <c r="CC215" s="10">
        <f ca="1">IF(Table1[[#This Row],[Value of Debts]]&gt;$CD$3,1,0)</f>
        <v>1</v>
      </c>
      <c r="CD215" s="51"/>
      <c r="CE215" s="16"/>
      <c r="CF215" s="51"/>
      <c r="CG215" s="39">
        <f ca="1">Table1[[#This Row],[Mortgage left]]/Table1[[#This Row],[Value of House ]]</f>
        <v>0.45652401078193927</v>
      </c>
      <c r="CH215" s="51">
        <f t="shared" ca="1" si="162"/>
        <v>1</v>
      </c>
      <c r="CI215" s="51"/>
      <c r="CJ215" s="16"/>
      <c r="CL215" s="10">
        <f ca="1">IF(Table1[[#This Row],[Area]]="New Delhi",Table1[[#This Row],[Income]],0)</f>
        <v>0</v>
      </c>
      <c r="CM215" s="51">
        <f ca="1">IF(Table1[[#This Row],[Area]]="Gurgoan",Table1[[#This Row],[Income]],0)</f>
        <v>0</v>
      </c>
      <c r="CN215" s="51">
        <f ca="1">IF(Table1[[#This Row],[Area]]="Noida",Table1[[#This Row],[Income]],0)</f>
        <v>0</v>
      </c>
      <c r="CO215" s="51">
        <f ca="1">IF(Table1[[#This Row],[Area]]="Faridabad",Table1[[#This Row],[Income]],0)</f>
        <v>0</v>
      </c>
      <c r="CP215" s="51">
        <f ca="1">IF(Table1[[#This Row],[Area]]="Pune",Table1[[#This Row],[Income]],0)</f>
        <v>0</v>
      </c>
      <c r="CQ215" s="51">
        <f ca="1">IF(Table1[[#This Row],[Area]]="Mumbai",Table1[[#This Row],[Income]],0)</f>
        <v>0</v>
      </c>
      <c r="CR215" s="51">
        <f ca="1">IF(Table1[[#This Row],[Area]]="Hyderabad",Table1[[#This Row],[Income]],0)</f>
        <v>45191</v>
      </c>
      <c r="CS215" s="51">
        <f ca="1">IF(Table1[[#This Row],[Area]]="Chennai",Table1[[#This Row],[Income]],0)</f>
        <v>0</v>
      </c>
      <c r="CT215" s="51">
        <f ca="1">IF(Table1[[#This Row],[Area]]="Goa",Table1[[#This Row],[Income]],0)</f>
        <v>0</v>
      </c>
      <c r="CU215" s="51">
        <f ca="1">IF(Table1[[#This Row],[Area]]="Kochi",Table1[[#This Row],[Income]],0)</f>
        <v>0</v>
      </c>
      <c r="CV215" s="51">
        <f ca="1">IF(Table1[[#This Row],[Area]]="Kolkata",Table1[[#This Row],[Income]],0)</f>
        <v>0</v>
      </c>
      <c r="CW215" s="51"/>
      <c r="CX215" s="51"/>
      <c r="CY215" s="51"/>
      <c r="CZ215" s="51"/>
      <c r="DA215" s="51"/>
      <c r="DB215" s="51"/>
      <c r="DC215" s="51"/>
      <c r="DD215" s="51"/>
      <c r="DE215" s="51"/>
      <c r="DF215" s="51"/>
      <c r="DG215" s="16"/>
      <c r="DI215" s="10">
        <f ca="1">IF(Table1[[#This Row],[Field of Work]]="Teaching",Table1[[#This Row],[Income]],0)</f>
        <v>0</v>
      </c>
      <c r="DJ215" s="51">
        <f ca="1">IF(Table1[[#This Row],[Field of Work]]="Health",Table1[[#This Row],[Income]],0)</f>
        <v>0</v>
      </c>
      <c r="DK215" s="51">
        <f ca="1">IF(Table1[[#This Row],[Field of Work]]="Agriculture",Table1[[#This Row],[Income]],0)</f>
        <v>0</v>
      </c>
      <c r="DL215" s="51">
        <f ca="1">IF(Table1[[#This Row],[Field of Work]]="Information Technology",Table1[[#This Row],[Income]],0)</f>
        <v>0</v>
      </c>
      <c r="DM215" s="51">
        <f ca="1">IF(Table1[[#This Row],[Field of Work]]="Construction",Table1[[#This Row],[Income]],0)</f>
        <v>45191</v>
      </c>
      <c r="DN215" s="51">
        <f ca="1">IF(Table1[[#This Row],[Field of Work]]="General Work",Table1[[#This Row],[Income]],0)</f>
        <v>0</v>
      </c>
      <c r="DO215" s="51"/>
      <c r="DP215" s="51"/>
      <c r="DQ215" s="51"/>
      <c r="DR215" s="51"/>
      <c r="DS215" s="51"/>
      <c r="DT215" s="16"/>
      <c r="DW215" s="10">
        <f ca="1">IF(Table1[[#This Row],[Value of Debts]]&gt;Table1[[#This Row],[Income]],1,0)</f>
        <v>1</v>
      </c>
      <c r="DX215" s="51"/>
      <c r="DY215" s="16"/>
      <c r="EB215" s="48">
        <f t="shared" ca="1" si="163"/>
        <v>32</v>
      </c>
      <c r="EC215" s="51"/>
      <c r="ED215" s="51"/>
      <c r="EE215" s="16"/>
    </row>
    <row r="216" spans="1:135" ht="18.75">
      <c r="A216" s="1">
        <f t="shared" ca="1" si="149"/>
        <v>1</v>
      </c>
      <c r="B216" s="1" t="str">
        <f t="shared" ca="1" si="150"/>
        <v>Man</v>
      </c>
      <c r="C216" s="1">
        <f t="shared" ca="1" si="151"/>
        <v>43</v>
      </c>
      <c r="D216" s="1">
        <f t="shared" ca="1" si="152"/>
        <v>3</v>
      </c>
      <c r="E216" s="1" t="str">
        <f t="shared" ca="1" si="153"/>
        <v>Teaching</v>
      </c>
      <c r="F216" s="1">
        <f t="shared" ca="1" si="154"/>
        <v>4</v>
      </c>
      <c r="G216" s="1" t="str">
        <f t="shared" ca="1" si="155"/>
        <v>Technical</v>
      </c>
      <c r="H216" s="1">
        <f t="shared" ca="1" si="156"/>
        <v>0</v>
      </c>
      <c r="I216" s="1">
        <f t="shared" ca="1" si="131"/>
        <v>2</v>
      </c>
      <c r="J216" s="1">
        <f t="shared" ca="1" si="157"/>
        <v>30993</v>
      </c>
      <c r="K216" s="1">
        <f t="shared" ca="1" si="158"/>
        <v>2</v>
      </c>
      <c r="L216" s="1" t="str">
        <f t="shared" ca="1" si="159"/>
        <v>Gurgoan</v>
      </c>
      <c r="M216" s="1">
        <f t="shared" ca="1" si="164"/>
        <v>123972</v>
      </c>
      <c r="N216" s="1">
        <f t="shared" ca="1" si="160"/>
        <v>62968.059726135754</v>
      </c>
      <c r="O216" s="1">
        <f t="shared" ca="1" si="165"/>
        <v>21746.169146368811</v>
      </c>
      <c r="P216" s="1">
        <f t="shared" ca="1" si="161"/>
        <v>18539</v>
      </c>
      <c r="Q216" s="1">
        <f t="shared" ca="1" si="166"/>
        <v>16108.181284216105</v>
      </c>
      <c r="R216" s="1">
        <f t="shared" ca="1" si="167"/>
        <v>1943.3992560273819</v>
      </c>
      <c r="S216" s="1">
        <f t="shared" ca="1" si="168"/>
        <v>147661.56840239619</v>
      </c>
      <c r="T216" s="1">
        <f t="shared" ca="1" si="169"/>
        <v>97615.241010351849</v>
      </c>
      <c r="U216" s="1">
        <f t="shared" ca="1" si="170"/>
        <v>50046.327392044346</v>
      </c>
      <c r="W216" s="10">
        <f ca="1">IF(Table1[[#This Row],[Gender]]="Man",1,0)</f>
        <v>1</v>
      </c>
      <c r="X216" s="51">
        <f ca="1">IF(Table1[[#This Row],[Gender]]="Woman",1,0)</f>
        <v>0</v>
      </c>
      <c r="Y216" s="51"/>
      <c r="Z216" s="51"/>
      <c r="AA216" s="51"/>
      <c r="AB216" s="51"/>
      <c r="AC216" s="51"/>
      <c r="AD216" s="51"/>
      <c r="AE216" s="51"/>
      <c r="AF216" s="51"/>
      <c r="AG216" s="51"/>
      <c r="AH216" s="51"/>
      <c r="AI216" s="51"/>
      <c r="AJ216" s="16"/>
      <c r="AN216" s="10">
        <f t="shared" ca="1" si="132"/>
        <v>1</v>
      </c>
      <c r="AO216" s="51">
        <f t="shared" ca="1" si="133"/>
        <v>0</v>
      </c>
      <c r="AP216" s="51">
        <f t="shared" ca="1" si="134"/>
        <v>0</v>
      </c>
      <c r="AQ216" s="51">
        <f t="shared" ca="1" si="135"/>
        <v>0</v>
      </c>
      <c r="AR216" s="51">
        <f t="shared" ca="1" si="136"/>
        <v>0</v>
      </c>
      <c r="AS216" s="51">
        <f t="shared" ca="1" si="137"/>
        <v>0</v>
      </c>
      <c r="AT216" s="51"/>
      <c r="AU216" s="51"/>
      <c r="AV216" s="51"/>
      <c r="AW216" s="51"/>
      <c r="AX216" s="51"/>
      <c r="AY216" s="16"/>
      <c r="AZ216" s="51"/>
      <c r="BA216" s="20">
        <f t="shared" ca="1" si="138"/>
        <v>0</v>
      </c>
      <c r="BB216" s="21">
        <f t="shared" ca="1" si="139"/>
        <v>1</v>
      </c>
      <c r="BC216" s="21">
        <f t="shared" ca="1" si="140"/>
        <v>0</v>
      </c>
      <c r="BD216" s="21">
        <f t="shared" ca="1" si="141"/>
        <v>0</v>
      </c>
      <c r="BE216" s="21">
        <f t="shared" ca="1" si="142"/>
        <v>0</v>
      </c>
      <c r="BF216" s="21">
        <f t="shared" ca="1" si="143"/>
        <v>0</v>
      </c>
      <c r="BG216" s="21">
        <f t="shared" ca="1" si="144"/>
        <v>0</v>
      </c>
      <c r="BH216" s="21">
        <f t="shared" ca="1" si="145"/>
        <v>0</v>
      </c>
      <c r="BI216" s="21">
        <f t="shared" ca="1" si="146"/>
        <v>0</v>
      </c>
      <c r="BJ216" s="21">
        <f t="shared" ca="1" si="147"/>
        <v>0</v>
      </c>
      <c r="BK216" s="21">
        <f t="shared" ca="1" si="148"/>
        <v>0</v>
      </c>
      <c r="BL216" s="51"/>
      <c r="BM216" s="51"/>
      <c r="BN216" s="51"/>
      <c r="BO216" s="51"/>
      <c r="BP216" s="51"/>
      <c r="BQ216" s="51"/>
      <c r="BR216" s="51"/>
      <c r="BS216" s="51"/>
      <c r="BT216" s="51"/>
      <c r="BU216" s="51"/>
      <c r="BV216" s="16"/>
      <c r="BZ216" s="10">
        <f ca="1">Table1[[#This Row],[Cars Value]]/Table1[[#This Row],[Cars Owned]]</f>
        <v>10873.084573184406</v>
      </c>
      <c r="CA216" s="16"/>
      <c r="CB216" s="51"/>
      <c r="CC216" s="10">
        <f ca="1">IF(Table1[[#This Row],[Value of Debts]]&gt;$CD$3,1,0)</f>
        <v>1</v>
      </c>
      <c r="CD216" s="51"/>
      <c r="CE216" s="16"/>
      <c r="CF216" s="51"/>
      <c r="CG216" s="39">
        <f ca="1">Table1[[#This Row],[Mortgage left]]/Table1[[#This Row],[Value of House ]]</f>
        <v>0.50792162525518469</v>
      </c>
      <c r="CH216" s="51">
        <f t="shared" ca="1" si="162"/>
        <v>1</v>
      </c>
      <c r="CI216" s="51"/>
      <c r="CJ216" s="16"/>
      <c r="CL216" s="10">
        <f ca="1">IF(Table1[[#This Row],[Area]]="New Delhi",Table1[[#This Row],[Income]],0)</f>
        <v>0</v>
      </c>
      <c r="CM216" s="51">
        <f ca="1">IF(Table1[[#This Row],[Area]]="Gurgoan",Table1[[#This Row],[Income]],0)</f>
        <v>30993</v>
      </c>
      <c r="CN216" s="51">
        <f ca="1">IF(Table1[[#This Row],[Area]]="Noida",Table1[[#This Row],[Income]],0)</f>
        <v>0</v>
      </c>
      <c r="CO216" s="51">
        <f ca="1">IF(Table1[[#This Row],[Area]]="Faridabad",Table1[[#This Row],[Income]],0)</f>
        <v>0</v>
      </c>
      <c r="CP216" s="51">
        <f ca="1">IF(Table1[[#This Row],[Area]]="Pune",Table1[[#This Row],[Income]],0)</f>
        <v>0</v>
      </c>
      <c r="CQ216" s="51">
        <f ca="1">IF(Table1[[#This Row],[Area]]="Mumbai",Table1[[#This Row],[Income]],0)</f>
        <v>0</v>
      </c>
      <c r="CR216" s="51">
        <f ca="1">IF(Table1[[#This Row],[Area]]="Hyderabad",Table1[[#This Row],[Income]],0)</f>
        <v>0</v>
      </c>
      <c r="CS216" s="51">
        <f ca="1">IF(Table1[[#This Row],[Area]]="Chennai",Table1[[#This Row],[Income]],0)</f>
        <v>0</v>
      </c>
      <c r="CT216" s="51">
        <f ca="1">IF(Table1[[#This Row],[Area]]="Goa",Table1[[#This Row],[Income]],0)</f>
        <v>0</v>
      </c>
      <c r="CU216" s="51">
        <f ca="1">IF(Table1[[#This Row],[Area]]="Kochi",Table1[[#This Row],[Income]],0)</f>
        <v>0</v>
      </c>
      <c r="CV216" s="51">
        <f ca="1">IF(Table1[[#This Row],[Area]]="Kolkata",Table1[[#This Row],[Income]],0)</f>
        <v>0</v>
      </c>
      <c r="CW216" s="51"/>
      <c r="CX216" s="51"/>
      <c r="CY216" s="51"/>
      <c r="CZ216" s="51"/>
      <c r="DA216" s="51"/>
      <c r="DB216" s="51"/>
      <c r="DC216" s="51"/>
      <c r="DD216" s="51"/>
      <c r="DE216" s="51"/>
      <c r="DF216" s="51"/>
      <c r="DG216" s="16"/>
      <c r="DI216" s="10">
        <f ca="1">IF(Table1[[#This Row],[Field of Work]]="Teaching",Table1[[#This Row],[Income]],0)</f>
        <v>30993</v>
      </c>
      <c r="DJ216" s="51">
        <f ca="1">IF(Table1[[#This Row],[Field of Work]]="Health",Table1[[#This Row],[Income]],0)</f>
        <v>0</v>
      </c>
      <c r="DK216" s="51">
        <f ca="1">IF(Table1[[#This Row],[Field of Work]]="Agriculture",Table1[[#This Row],[Income]],0)</f>
        <v>0</v>
      </c>
      <c r="DL216" s="51">
        <f ca="1">IF(Table1[[#This Row],[Field of Work]]="Information Technology",Table1[[#This Row],[Income]],0)</f>
        <v>0</v>
      </c>
      <c r="DM216" s="51">
        <f ca="1">IF(Table1[[#This Row],[Field of Work]]="Construction",Table1[[#This Row],[Income]],0)</f>
        <v>0</v>
      </c>
      <c r="DN216" s="51">
        <f ca="1">IF(Table1[[#This Row],[Field of Work]]="General Work",Table1[[#This Row],[Income]],0)</f>
        <v>0</v>
      </c>
      <c r="DO216" s="51"/>
      <c r="DP216" s="51"/>
      <c r="DQ216" s="51"/>
      <c r="DR216" s="51"/>
      <c r="DS216" s="51"/>
      <c r="DT216" s="16"/>
      <c r="DW216" s="10">
        <f ca="1">IF(Table1[[#This Row],[Value of Debts]]&gt;Table1[[#This Row],[Income]],1,0)</f>
        <v>1</v>
      </c>
      <c r="DX216" s="51"/>
      <c r="DY216" s="16"/>
      <c r="EB216" s="48">
        <f t="shared" ca="1" si="163"/>
        <v>0</v>
      </c>
      <c r="EC216" s="51"/>
      <c r="ED216" s="51"/>
      <c r="EE216" s="16"/>
    </row>
    <row r="217" spans="1:135" ht="18.75">
      <c r="A217" s="1">
        <f t="shared" ca="1" si="149"/>
        <v>1</v>
      </c>
      <c r="B217" s="1" t="str">
        <f t="shared" ca="1" si="150"/>
        <v>Man</v>
      </c>
      <c r="C217" s="1">
        <f t="shared" ca="1" si="151"/>
        <v>26</v>
      </c>
      <c r="D217" s="1">
        <f t="shared" ca="1" si="152"/>
        <v>3</v>
      </c>
      <c r="E217" s="1" t="str">
        <f t="shared" ca="1" si="153"/>
        <v>Teaching</v>
      </c>
      <c r="F217" s="1">
        <f t="shared" ca="1" si="154"/>
        <v>4</v>
      </c>
      <c r="G217" s="1" t="str">
        <f t="shared" ca="1" si="155"/>
        <v>Technical</v>
      </c>
      <c r="H217" s="1">
        <f t="shared" ca="1" si="156"/>
        <v>3</v>
      </c>
      <c r="I217" s="1">
        <f t="shared" ca="1" si="131"/>
        <v>3</v>
      </c>
      <c r="J217" s="1">
        <f t="shared" ca="1" si="157"/>
        <v>74226</v>
      </c>
      <c r="K217" s="1">
        <f t="shared" ca="1" si="158"/>
        <v>9</v>
      </c>
      <c r="L217" s="1" t="str">
        <f t="shared" ca="1" si="159"/>
        <v>Kochi</v>
      </c>
      <c r="M217" s="1">
        <f t="shared" ca="1" si="164"/>
        <v>222678</v>
      </c>
      <c r="N217" s="1">
        <f t="shared" ca="1" si="160"/>
        <v>220477.29052409384</v>
      </c>
      <c r="O217" s="1">
        <f t="shared" ca="1" si="165"/>
        <v>205217.0726599521</v>
      </c>
      <c r="P217" s="1">
        <f t="shared" ca="1" si="161"/>
        <v>26025</v>
      </c>
      <c r="Q217" s="1">
        <f t="shared" ca="1" si="166"/>
        <v>145818.85028161696</v>
      </c>
      <c r="R217" s="1">
        <f t="shared" ca="1" si="167"/>
        <v>42696.367769552802</v>
      </c>
      <c r="S217" s="1">
        <f t="shared" ca="1" si="168"/>
        <v>470591.4404295049</v>
      </c>
      <c r="T217" s="1">
        <f t="shared" ca="1" si="169"/>
        <v>392321.14080571081</v>
      </c>
      <c r="U217" s="1">
        <f t="shared" ca="1" si="170"/>
        <v>78270.299623794097</v>
      </c>
      <c r="W217" s="10">
        <f ca="1">IF(Table1[[#This Row],[Gender]]="Man",1,0)</f>
        <v>1</v>
      </c>
      <c r="X217" s="51">
        <f ca="1">IF(Table1[[#This Row],[Gender]]="Woman",1,0)</f>
        <v>0</v>
      </c>
      <c r="Y217" s="51"/>
      <c r="Z217" s="51"/>
      <c r="AA217" s="51"/>
      <c r="AB217" s="51"/>
      <c r="AC217" s="51"/>
      <c r="AD217" s="51"/>
      <c r="AE217" s="51"/>
      <c r="AF217" s="51"/>
      <c r="AG217" s="51"/>
      <c r="AH217" s="51"/>
      <c r="AI217" s="51"/>
      <c r="AJ217" s="16"/>
      <c r="AN217" s="10">
        <f t="shared" ca="1" si="132"/>
        <v>1</v>
      </c>
      <c r="AO217" s="51">
        <f t="shared" ca="1" si="133"/>
        <v>0</v>
      </c>
      <c r="AP217" s="51">
        <f t="shared" ca="1" si="134"/>
        <v>0</v>
      </c>
      <c r="AQ217" s="51">
        <f t="shared" ca="1" si="135"/>
        <v>0</v>
      </c>
      <c r="AR217" s="51">
        <f t="shared" ca="1" si="136"/>
        <v>0</v>
      </c>
      <c r="AS217" s="51">
        <f t="shared" ca="1" si="137"/>
        <v>0</v>
      </c>
      <c r="AT217" s="51"/>
      <c r="AU217" s="51"/>
      <c r="AV217" s="51"/>
      <c r="AW217" s="51"/>
      <c r="AX217" s="51"/>
      <c r="AY217" s="16"/>
      <c r="AZ217" s="51"/>
      <c r="BA217" s="20">
        <f t="shared" ca="1" si="138"/>
        <v>0</v>
      </c>
      <c r="BB217" s="21">
        <f t="shared" ca="1" si="139"/>
        <v>0</v>
      </c>
      <c r="BC217" s="21">
        <f t="shared" ca="1" si="140"/>
        <v>0</v>
      </c>
      <c r="BD217" s="21">
        <f t="shared" ca="1" si="141"/>
        <v>0</v>
      </c>
      <c r="BE217" s="21">
        <f t="shared" ca="1" si="142"/>
        <v>0</v>
      </c>
      <c r="BF217" s="21">
        <f t="shared" ca="1" si="143"/>
        <v>0</v>
      </c>
      <c r="BG217" s="21">
        <f t="shared" ca="1" si="144"/>
        <v>0</v>
      </c>
      <c r="BH217" s="21">
        <f t="shared" ca="1" si="145"/>
        <v>0</v>
      </c>
      <c r="BI217" s="21">
        <f t="shared" ca="1" si="146"/>
        <v>0</v>
      </c>
      <c r="BJ217" s="21">
        <f t="shared" ca="1" si="147"/>
        <v>1</v>
      </c>
      <c r="BK217" s="21">
        <f t="shared" ca="1" si="148"/>
        <v>0</v>
      </c>
      <c r="BL217" s="51"/>
      <c r="BM217" s="51"/>
      <c r="BN217" s="51"/>
      <c r="BO217" s="51"/>
      <c r="BP217" s="51"/>
      <c r="BQ217" s="51"/>
      <c r="BR217" s="51"/>
      <c r="BS217" s="51"/>
      <c r="BT217" s="51"/>
      <c r="BU217" s="51"/>
      <c r="BV217" s="16"/>
      <c r="BZ217" s="10">
        <f ca="1">Table1[[#This Row],[Cars Value]]/Table1[[#This Row],[Cars Owned]]</f>
        <v>68405.6908866507</v>
      </c>
      <c r="CA217" s="16"/>
      <c r="CB217" s="51"/>
      <c r="CC217" s="10">
        <f ca="1">IF(Table1[[#This Row],[Value of Debts]]&gt;$CD$3,1,0)</f>
        <v>1</v>
      </c>
      <c r="CD217" s="51"/>
      <c r="CE217" s="16"/>
      <c r="CF217" s="51"/>
      <c r="CG217" s="39">
        <f ca="1">Table1[[#This Row],[Mortgage left]]/Table1[[#This Row],[Value of House ]]</f>
        <v>0.99011707723301734</v>
      </c>
      <c r="CH217" s="51">
        <f t="shared" ca="1" si="162"/>
        <v>1</v>
      </c>
      <c r="CI217" s="51"/>
      <c r="CJ217" s="16"/>
      <c r="CL217" s="10">
        <f ca="1">IF(Table1[[#This Row],[Area]]="New Delhi",Table1[[#This Row],[Income]],0)</f>
        <v>0</v>
      </c>
      <c r="CM217" s="51">
        <f ca="1">IF(Table1[[#This Row],[Area]]="Gurgoan",Table1[[#This Row],[Income]],0)</f>
        <v>0</v>
      </c>
      <c r="CN217" s="51">
        <f ca="1">IF(Table1[[#This Row],[Area]]="Noida",Table1[[#This Row],[Income]],0)</f>
        <v>0</v>
      </c>
      <c r="CO217" s="51">
        <f ca="1">IF(Table1[[#This Row],[Area]]="Faridabad",Table1[[#This Row],[Income]],0)</f>
        <v>0</v>
      </c>
      <c r="CP217" s="51">
        <f ca="1">IF(Table1[[#This Row],[Area]]="Pune",Table1[[#This Row],[Income]],0)</f>
        <v>0</v>
      </c>
      <c r="CQ217" s="51">
        <f ca="1">IF(Table1[[#This Row],[Area]]="Mumbai",Table1[[#This Row],[Income]],0)</f>
        <v>0</v>
      </c>
      <c r="CR217" s="51">
        <f ca="1">IF(Table1[[#This Row],[Area]]="Hyderabad",Table1[[#This Row],[Income]],0)</f>
        <v>0</v>
      </c>
      <c r="CS217" s="51">
        <f ca="1">IF(Table1[[#This Row],[Area]]="Chennai",Table1[[#This Row],[Income]],0)</f>
        <v>0</v>
      </c>
      <c r="CT217" s="51">
        <f ca="1">IF(Table1[[#This Row],[Area]]="Goa",Table1[[#This Row],[Income]],0)</f>
        <v>0</v>
      </c>
      <c r="CU217" s="51">
        <f ca="1">IF(Table1[[#This Row],[Area]]="Kochi",Table1[[#This Row],[Income]],0)</f>
        <v>74226</v>
      </c>
      <c r="CV217" s="51">
        <f ca="1">IF(Table1[[#This Row],[Area]]="Kolkata",Table1[[#This Row],[Income]],0)</f>
        <v>0</v>
      </c>
      <c r="CW217" s="51"/>
      <c r="CX217" s="51"/>
      <c r="CY217" s="51"/>
      <c r="CZ217" s="51"/>
      <c r="DA217" s="51"/>
      <c r="DB217" s="51"/>
      <c r="DC217" s="51"/>
      <c r="DD217" s="51"/>
      <c r="DE217" s="51"/>
      <c r="DF217" s="51"/>
      <c r="DG217" s="16"/>
      <c r="DI217" s="10">
        <f ca="1">IF(Table1[[#This Row],[Field of Work]]="Teaching",Table1[[#This Row],[Income]],0)</f>
        <v>74226</v>
      </c>
      <c r="DJ217" s="51">
        <f ca="1">IF(Table1[[#This Row],[Field of Work]]="Health",Table1[[#This Row],[Income]],0)</f>
        <v>0</v>
      </c>
      <c r="DK217" s="51">
        <f ca="1">IF(Table1[[#This Row],[Field of Work]]="Agriculture",Table1[[#This Row],[Income]],0)</f>
        <v>0</v>
      </c>
      <c r="DL217" s="51">
        <f ca="1">IF(Table1[[#This Row],[Field of Work]]="Information Technology",Table1[[#This Row],[Income]],0)</f>
        <v>0</v>
      </c>
      <c r="DM217" s="51">
        <f ca="1">IF(Table1[[#This Row],[Field of Work]]="Construction",Table1[[#This Row],[Income]],0)</f>
        <v>0</v>
      </c>
      <c r="DN217" s="51">
        <f ca="1">IF(Table1[[#This Row],[Field of Work]]="General Work",Table1[[#This Row],[Income]],0)</f>
        <v>0</v>
      </c>
      <c r="DO217" s="51"/>
      <c r="DP217" s="51"/>
      <c r="DQ217" s="51"/>
      <c r="DR217" s="51"/>
      <c r="DS217" s="51"/>
      <c r="DT217" s="16"/>
      <c r="DW217" s="10">
        <f ca="1">IF(Table1[[#This Row],[Value of Debts]]&gt;Table1[[#This Row],[Income]],1,0)</f>
        <v>1</v>
      </c>
      <c r="DX217" s="51"/>
      <c r="DY217" s="16"/>
      <c r="EB217" s="48">
        <f t="shared" ca="1" si="163"/>
        <v>0</v>
      </c>
      <c r="EC217" s="51"/>
      <c r="ED217" s="51"/>
      <c r="EE217" s="16"/>
    </row>
    <row r="218" spans="1:135" ht="18.75">
      <c r="A218" s="1">
        <f t="shared" ca="1" si="149"/>
        <v>1</v>
      </c>
      <c r="B218" s="1" t="str">
        <f t="shared" ca="1" si="150"/>
        <v>Man</v>
      </c>
      <c r="C218" s="1">
        <f t="shared" ca="1" si="151"/>
        <v>36</v>
      </c>
      <c r="D218" s="1">
        <f t="shared" ca="1" si="152"/>
        <v>6</v>
      </c>
      <c r="E218" s="1" t="str">
        <f t="shared" ca="1" si="153"/>
        <v>Agriculture</v>
      </c>
      <c r="F218" s="1">
        <f t="shared" ca="1" si="154"/>
        <v>4</v>
      </c>
      <c r="G218" s="1" t="str">
        <f t="shared" ca="1" si="155"/>
        <v>Technical</v>
      </c>
      <c r="H218" s="1">
        <f t="shared" ca="1" si="156"/>
        <v>3</v>
      </c>
      <c r="I218" s="1">
        <f t="shared" ca="1" si="131"/>
        <v>2</v>
      </c>
      <c r="J218" s="1">
        <f t="shared" ca="1" si="157"/>
        <v>66753</v>
      </c>
      <c r="K218" s="1">
        <f t="shared" ca="1" si="158"/>
        <v>4</v>
      </c>
      <c r="L218" s="1" t="str">
        <f t="shared" ca="1" si="159"/>
        <v>Noida</v>
      </c>
      <c r="M218" s="1">
        <f t="shared" ca="1" si="164"/>
        <v>333765</v>
      </c>
      <c r="N218" s="1">
        <f t="shared" ca="1" si="160"/>
        <v>202856.01535435164</v>
      </c>
      <c r="O218" s="1">
        <f t="shared" ca="1" si="165"/>
        <v>85770.467621145319</v>
      </c>
      <c r="P218" s="1">
        <f t="shared" ca="1" si="161"/>
        <v>11314</v>
      </c>
      <c r="Q218" s="1">
        <f t="shared" ca="1" si="166"/>
        <v>127170.71783441534</v>
      </c>
      <c r="R218" s="1">
        <f t="shared" ca="1" si="167"/>
        <v>85347.414566545835</v>
      </c>
      <c r="S218" s="1">
        <f t="shared" ca="1" si="168"/>
        <v>504882.88218769117</v>
      </c>
      <c r="T218" s="1">
        <f t="shared" ca="1" si="169"/>
        <v>341340.73318876699</v>
      </c>
      <c r="U218" s="1">
        <f t="shared" ca="1" si="170"/>
        <v>163542.14899892418</v>
      </c>
      <c r="W218" s="10">
        <f ca="1">IF(Table1[[#This Row],[Gender]]="Man",1,0)</f>
        <v>1</v>
      </c>
      <c r="X218" s="51">
        <f ca="1">IF(Table1[[#This Row],[Gender]]="Woman",1,0)</f>
        <v>0</v>
      </c>
      <c r="Y218" s="51"/>
      <c r="Z218" s="51"/>
      <c r="AA218" s="51"/>
      <c r="AB218" s="51"/>
      <c r="AC218" s="51"/>
      <c r="AD218" s="51"/>
      <c r="AE218" s="51"/>
      <c r="AF218" s="51"/>
      <c r="AG218" s="51"/>
      <c r="AH218" s="51"/>
      <c r="AI218" s="51"/>
      <c r="AJ218" s="16"/>
      <c r="AN218" s="10">
        <f t="shared" ca="1" si="132"/>
        <v>0</v>
      </c>
      <c r="AO218" s="51">
        <f t="shared" ca="1" si="133"/>
        <v>0</v>
      </c>
      <c r="AP218" s="51">
        <f t="shared" ca="1" si="134"/>
        <v>1</v>
      </c>
      <c r="AQ218" s="51">
        <f t="shared" ca="1" si="135"/>
        <v>0</v>
      </c>
      <c r="AR218" s="51">
        <f t="shared" ca="1" si="136"/>
        <v>0</v>
      </c>
      <c r="AS218" s="51">
        <f t="shared" ca="1" si="137"/>
        <v>0</v>
      </c>
      <c r="AT218" s="51"/>
      <c r="AU218" s="51"/>
      <c r="AV218" s="51"/>
      <c r="AW218" s="51"/>
      <c r="AX218" s="51"/>
      <c r="AY218" s="16"/>
      <c r="AZ218" s="51"/>
      <c r="BA218" s="20">
        <f t="shared" ca="1" si="138"/>
        <v>0</v>
      </c>
      <c r="BB218" s="21">
        <f t="shared" ca="1" si="139"/>
        <v>0</v>
      </c>
      <c r="BC218" s="21">
        <f t="shared" ca="1" si="140"/>
        <v>1</v>
      </c>
      <c r="BD218" s="21">
        <f t="shared" ca="1" si="141"/>
        <v>0</v>
      </c>
      <c r="BE218" s="21">
        <f t="shared" ca="1" si="142"/>
        <v>0</v>
      </c>
      <c r="BF218" s="21">
        <f t="shared" ca="1" si="143"/>
        <v>0</v>
      </c>
      <c r="BG218" s="21">
        <f t="shared" ca="1" si="144"/>
        <v>0</v>
      </c>
      <c r="BH218" s="21">
        <f t="shared" ca="1" si="145"/>
        <v>0</v>
      </c>
      <c r="BI218" s="21">
        <f t="shared" ca="1" si="146"/>
        <v>0</v>
      </c>
      <c r="BJ218" s="21">
        <f t="shared" ca="1" si="147"/>
        <v>0</v>
      </c>
      <c r="BK218" s="21">
        <f t="shared" ca="1" si="148"/>
        <v>0</v>
      </c>
      <c r="BL218" s="51"/>
      <c r="BM218" s="51"/>
      <c r="BN218" s="51"/>
      <c r="BO218" s="51"/>
      <c r="BP218" s="51"/>
      <c r="BQ218" s="51"/>
      <c r="BR218" s="51"/>
      <c r="BS218" s="51"/>
      <c r="BT218" s="51"/>
      <c r="BU218" s="51"/>
      <c r="BV218" s="16"/>
      <c r="BZ218" s="10">
        <f ca="1">Table1[[#This Row],[Cars Value]]/Table1[[#This Row],[Cars Owned]]</f>
        <v>42885.233810572659</v>
      </c>
      <c r="CA218" s="16"/>
      <c r="CB218" s="51"/>
      <c r="CC218" s="10">
        <f ca="1">IF(Table1[[#This Row],[Value of Debts]]&gt;$CD$3,1,0)</f>
        <v>1</v>
      </c>
      <c r="CD218" s="51"/>
      <c r="CE218" s="16"/>
      <c r="CF218" s="51"/>
      <c r="CG218" s="39">
        <f ca="1">Table1[[#This Row],[Mortgage left]]/Table1[[#This Row],[Value of House ]]</f>
        <v>0.60778096970728401</v>
      </c>
      <c r="CH218" s="51">
        <f t="shared" ca="1" si="162"/>
        <v>1</v>
      </c>
      <c r="CI218" s="51"/>
      <c r="CJ218" s="16"/>
      <c r="CL218" s="10">
        <f ca="1">IF(Table1[[#This Row],[Area]]="New Delhi",Table1[[#This Row],[Income]],0)</f>
        <v>0</v>
      </c>
      <c r="CM218" s="51">
        <f ca="1">IF(Table1[[#This Row],[Area]]="Gurgoan",Table1[[#This Row],[Income]],0)</f>
        <v>0</v>
      </c>
      <c r="CN218" s="51">
        <f ca="1">IF(Table1[[#This Row],[Area]]="Noida",Table1[[#This Row],[Income]],0)</f>
        <v>66753</v>
      </c>
      <c r="CO218" s="51">
        <f ca="1">IF(Table1[[#This Row],[Area]]="Faridabad",Table1[[#This Row],[Income]],0)</f>
        <v>0</v>
      </c>
      <c r="CP218" s="51">
        <f ca="1">IF(Table1[[#This Row],[Area]]="Pune",Table1[[#This Row],[Income]],0)</f>
        <v>0</v>
      </c>
      <c r="CQ218" s="51">
        <f ca="1">IF(Table1[[#This Row],[Area]]="Mumbai",Table1[[#This Row],[Income]],0)</f>
        <v>0</v>
      </c>
      <c r="CR218" s="51">
        <f ca="1">IF(Table1[[#This Row],[Area]]="Hyderabad",Table1[[#This Row],[Income]],0)</f>
        <v>0</v>
      </c>
      <c r="CS218" s="51">
        <f ca="1">IF(Table1[[#This Row],[Area]]="Chennai",Table1[[#This Row],[Income]],0)</f>
        <v>0</v>
      </c>
      <c r="CT218" s="51">
        <f ca="1">IF(Table1[[#This Row],[Area]]="Goa",Table1[[#This Row],[Income]],0)</f>
        <v>0</v>
      </c>
      <c r="CU218" s="51">
        <f ca="1">IF(Table1[[#This Row],[Area]]="Kochi",Table1[[#This Row],[Income]],0)</f>
        <v>0</v>
      </c>
      <c r="CV218" s="51">
        <f ca="1">IF(Table1[[#This Row],[Area]]="Kolkata",Table1[[#This Row],[Income]],0)</f>
        <v>0</v>
      </c>
      <c r="CW218" s="51"/>
      <c r="CX218" s="51"/>
      <c r="CY218" s="51"/>
      <c r="CZ218" s="51"/>
      <c r="DA218" s="51"/>
      <c r="DB218" s="51"/>
      <c r="DC218" s="51"/>
      <c r="DD218" s="51"/>
      <c r="DE218" s="51"/>
      <c r="DF218" s="51"/>
      <c r="DG218" s="16"/>
      <c r="DI218" s="10">
        <f ca="1">IF(Table1[[#This Row],[Field of Work]]="Teaching",Table1[[#This Row],[Income]],0)</f>
        <v>0</v>
      </c>
      <c r="DJ218" s="51">
        <f ca="1">IF(Table1[[#This Row],[Field of Work]]="Health",Table1[[#This Row],[Income]],0)</f>
        <v>0</v>
      </c>
      <c r="DK218" s="51">
        <f ca="1">IF(Table1[[#This Row],[Field of Work]]="Agriculture",Table1[[#This Row],[Income]],0)</f>
        <v>66753</v>
      </c>
      <c r="DL218" s="51">
        <f ca="1">IF(Table1[[#This Row],[Field of Work]]="Information Technology",Table1[[#This Row],[Income]],0)</f>
        <v>0</v>
      </c>
      <c r="DM218" s="51">
        <f ca="1">IF(Table1[[#This Row],[Field of Work]]="Construction",Table1[[#This Row],[Income]],0)</f>
        <v>0</v>
      </c>
      <c r="DN218" s="51">
        <f ca="1">IF(Table1[[#This Row],[Field of Work]]="General Work",Table1[[#This Row],[Income]],0)</f>
        <v>0</v>
      </c>
      <c r="DO218" s="51"/>
      <c r="DP218" s="51"/>
      <c r="DQ218" s="51"/>
      <c r="DR218" s="51"/>
      <c r="DS218" s="51"/>
      <c r="DT218" s="16"/>
      <c r="DW218" s="10">
        <f ca="1">IF(Table1[[#This Row],[Value of Debts]]&gt;Table1[[#This Row],[Income]],1,0)</f>
        <v>1</v>
      </c>
      <c r="DX218" s="51"/>
      <c r="DY218" s="16"/>
      <c r="EB218" s="48">
        <f t="shared" ca="1" si="163"/>
        <v>36</v>
      </c>
      <c r="EC218" s="51"/>
      <c r="ED218" s="51"/>
      <c r="EE218" s="16"/>
    </row>
    <row r="219" spans="1:135" ht="18.75">
      <c r="A219" s="1">
        <f t="shared" ca="1" si="149"/>
        <v>1</v>
      </c>
      <c r="B219" s="1" t="str">
        <f t="shared" ca="1" si="150"/>
        <v>Man</v>
      </c>
      <c r="C219" s="1">
        <f t="shared" ca="1" si="151"/>
        <v>41</v>
      </c>
      <c r="D219" s="1">
        <f t="shared" ca="1" si="152"/>
        <v>2</v>
      </c>
      <c r="E219" s="1" t="str">
        <f t="shared" ca="1" si="153"/>
        <v>Construction</v>
      </c>
      <c r="F219" s="1">
        <f t="shared" ca="1" si="154"/>
        <v>2</v>
      </c>
      <c r="G219" s="1" t="str">
        <f t="shared" ca="1" si="155"/>
        <v>College</v>
      </c>
      <c r="H219" s="1">
        <f t="shared" ca="1" si="156"/>
        <v>0</v>
      </c>
      <c r="I219" s="1">
        <f t="shared" ca="1" si="131"/>
        <v>2</v>
      </c>
      <c r="J219" s="1">
        <f t="shared" ca="1" si="157"/>
        <v>53178</v>
      </c>
      <c r="K219" s="1">
        <f t="shared" ca="1" si="158"/>
        <v>6</v>
      </c>
      <c r="L219" s="1" t="str">
        <f t="shared" ca="1" si="159"/>
        <v>Mumbai</v>
      </c>
      <c r="M219" s="1">
        <f t="shared" ca="1" si="164"/>
        <v>159534</v>
      </c>
      <c r="N219" s="1">
        <f t="shared" ca="1" si="160"/>
        <v>129803.47358898663</v>
      </c>
      <c r="O219" s="1">
        <f t="shared" ca="1" si="165"/>
        <v>9310.0782321055376</v>
      </c>
      <c r="P219" s="1">
        <f t="shared" ca="1" si="161"/>
        <v>2405</v>
      </c>
      <c r="Q219" s="1">
        <f t="shared" ca="1" si="166"/>
        <v>53171.785452038275</v>
      </c>
      <c r="R219" s="1">
        <f t="shared" ca="1" si="167"/>
        <v>20239.446951122271</v>
      </c>
      <c r="S219" s="1">
        <f t="shared" ca="1" si="168"/>
        <v>189083.52518322779</v>
      </c>
      <c r="T219" s="1">
        <f t="shared" ca="1" si="169"/>
        <v>185380.2590410249</v>
      </c>
      <c r="U219" s="1">
        <f t="shared" ca="1" si="170"/>
        <v>3703.2661422028905</v>
      </c>
      <c r="W219" s="10">
        <f ca="1">IF(Table1[[#This Row],[Gender]]="Man",1,0)</f>
        <v>1</v>
      </c>
      <c r="X219" s="51">
        <f ca="1">IF(Table1[[#This Row],[Gender]]="Woman",1,0)</f>
        <v>0</v>
      </c>
      <c r="Y219" s="51"/>
      <c r="Z219" s="51"/>
      <c r="AA219" s="51"/>
      <c r="AB219" s="51"/>
      <c r="AC219" s="51"/>
      <c r="AD219" s="51"/>
      <c r="AE219" s="51"/>
      <c r="AF219" s="51"/>
      <c r="AG219" s="51"/>
      <c r="AH219" s="51"/>
      <c r="AI219" s="51"/>
      <c r="AJ219" s="16"/>
      <c r="AN219" s="10">
        <f t="shared" ca="1" si="132"/>
        <v>0</v>
      </c>
      <c r="AO219" s="51">
        <f t="shared" ca="1" si="133"/>
        <v>0</v>
      </c>
      <c r="AP219" s="51">
        <f t="shared" ca="1" si="134"/>
        <v>0</v>
      </c>
      <c r="AQ219" s="51">
        <f t="shared" ca="1" si="135"/>
        <v>0</v>
      </c>
      <c r="AR219" s="51">
        <f t="shared" ca="1" si="136"/>
        <v>1</v>
      </c>
      <c r="AS219" s="51">
        <f t="shared" ca="1" si="137"/>
        <v>0</v>
      </c>
      <c r="AT219" s="51"/>
      <c r="AU219" s="51"/>
      <c r="AV219" s="51"/>
      <c r="AW219" s="51"/>
      <c r="AX219" s="51"/>
      <c r="AY219" s="16"/>
      <c r="AZ219" s="51"/>
      <c r="BA219" s="20">
        <f t="shared" ca="1" si="138"/>
        <v>0</v>
      </c>
      <c r="BB219" s="21">
        <f t="shared" ca="1" si="139"/>
        <v>0</v>
      </c>
      <c r="BC219" s="21">
        <f t="shared" ca="1" si="140"/>
        <v>0</v>
      </c>
      <c r="BD219" s="21">
        <f t="shared" ca="1" si="141"/>
        <v>0</v>
      </c>
      <c r="BE219" s="21">
        <f t="shared" ca="1" si="142"/>
        <v>0</v>
      </c>
      <c r="BF219" s="21">
        <f t="shared" ca="1" si="143"/>
        <v>1</v>
      </c>
      <c r="BG219" s="21">
        <f t="shared" ca="1" si="144"/>
        <v>0</v>
      </c>
      <c r="BH219" s="21">
        <f t="shared" ca="1" si="145"/>
        <v>0</v>
      </c>
      <c r="BI219" s="21">
        <f t="shared" ca="1" si="146"/>
        <v>0</v>
      </c>
      <c r="BJ219" s="21">
        <f t="shared" ca="1" si="147"/>
        <v>0</v>
      </c>
      <c r="BK219" s="21">
        <f t="shared" ca="1" si="148"/>
        <v>0</v>
      </c>
      <c r="BL219" s="51"/>
      <c r="BM219" s="51"/>
      <c r="BN219" s="51"/>
      <c r="BO219" s="51"/>
      <c r="BP219" s="51"/>
      <c r="BQ219" s="51"/>
      <c r="BR219" s="51"/>
      <c r="BS219" s="51"/>
      <c r="BT219" s="51"/>
      <c r="BU219" s="51"/>
      <c r="BV219" s="16"/>
      <c r="BZ219" s="10">
        <f ca="1">Table1[[#This Row],[Cars Value]]/Table1[[#This Row],[Cars Owned]]</f>
        <v>4655.0391160527688</v>
      </c>
      <c r="CA219" s="16"/>
      <c r="CB219" s="51"/>
      <c r="CC219" s="10">
        <f ca="1">IF(Table1[[#This Row],[Value of Debts]]&gt;$CD$3,1,0)</f>
        <v>1</v>
      </c>
      <c r="CD219" s="51"/>
      <c r="CE219" s="16"/>
      <c r="CF219" s="51"/>
      <c r="CG219" s="39">
        <f ca="1">Table1[[#This Row],[Mortgage left]]/Table1[[#This Row],[Value of House ]]</f>
        <v>0.81364144062699251</v>
      </c>
      <c r="CH219" s="51">
        <f t="shared" ca="1" si="162"/>
        <v>1</v>
      </c>
      <c r="CI219" s="51"/>
      <c r="CJ219" s="16"/>
      <c r="CL219" s="10">
        <f ca="1">IF(Table1[[#This Row],[Area]]="New Delhi",Table1[[#This Row],[Income]],0)</f>
        <v>0</v>
      </c>
      <c r="CM219" s="51">
        <f ca="1">IF(Table1[[#This Row],[Area]]="Gurgoan",Table1[[#This Row],[Income]],0)</f>
        <v>0</v>
      </c>
      <c r="CN219" s="51">
        <f ca="1">IF(Table1[[#This Row],[Area]]="Noida",Table1[[#This Row],[Income]],0)</f>
        <v>0</v>
      </c>
      <c r="CO219" s="51">
        <f ca="1">IF(Table1[[#This Row],[Area]]="Faridabad",Table1[[#This Row],[Income]],0)</f>
        <v>0</v>
      </c>
      <c r="CP219" s="51">
        <f ca="1">IF(Table1[[#This Row],[Area]]="Pune",Table1[[#This Row],[Income]],0)</f>
        <v>0</v>
      </c>
      <c r="CQ219" s="51">
        <f ca="1">IF(Table1[[#This Row],[Area]]="Mumbai",Table1[[#This Row],[Income]],0)</f>
        <v>53178</v>
      </c>
      <c r="CR219" s="51">
        <f ca="1">IF(Table1[[#This Row],[Area]]="Hyderabad",Table1[[#This Row],[Income]],0)</f>
        <v>0</v>
      </c>
      <c r="CS219" s="51">
        <f ca="1">IF(Table1[[#This Row],[Area]]="Chennai",Table1[[#This Row],[Income]],0)</f>
        <v>0</v>
      </c>
      <c r="CT219" s="51">
        <f ca="1">IF(Table1[[#This Row],[Area]]="Goa",Table1[[#This Row],[Income]],0)</f>
        <v>0</v>
      </c>
      <c r="CU219" s="51">
        <f ca="1">IF(Table1[[#This Row],[Area]]="Kochi",Table1[[#This Row],[Income]],0)</f>
        <v>0</v>
      </c>
      <c r="CV219" s="51">
        <f ca="1">IF(Table1[[#This Row],[Area]]="Kolkata",Table1[[#This Row],[Income]],0)</f>
        <v>0</v>
      </c>
      <c r="CW219" s="51"/>
      <c r="CX219" s="51"/>
      <c r="CY219" s="51"/>
      <c r="CZ219" s="51"/>
      <c r="DA219" s="51"/>
      <c r="DB219" s="51"/>
      <c r="DC219" s="51"/>
      <c r="DD219" s="51"/>
      <c r="DE219" s="51"/>
      <c r="DF219" s="51"/>
      <c r="DG219" s="16"/>
      <c r="DI219" s="10">
        <f ca="1">IF(Table1[[#This Row],[Field of Work]]="Teaching",Table1[[#This Row],[Income]],0)</f>
        <v>0</v>
      </c>
      <c r="DJ219" s="51">
        <f ca="1">IF(Table1[[#This Row],[Field of Work]]="Health",Table1[[#This Row],[Income]],0)</f>
        <v>0</v>
      </c>
      <c r="DK219" s="51">
        <f ca="1">IF(Table1[[#This Row],[Field of Work]]="Agriculture",Table1[[#This Row],[Income]],0)</f>
        <v>0</v>
      </c>
      <c r="DL219" s="51">
        <f ca="1">IF(Table1[[#This Row],[Field of Work]]="Information Technology",Table1[[#This Row],[Income]],0)</f>
        <v>0</v>
      </c>
      <c r="DM219" s="51">
        <f ca="1">IF(Table1[[#This Row],[Field of Work]]="Construction",Table1[[#This Row],[Income]],0)</f>
        <v>53178</v>
      </c>
      <c r="DN219" s="51">
        <f ca="1">IF(Table1[[#This Row],[Field of Work]]="General Work",Table1[[#This Row],[Income]],0)</f>
        <v>0</v>
      </c>
      <c r="DO219" s="51"/>
      <c r="DP219" s="51"/>
      <c r="DQ219" s="51"/>
      <c r="DR219" s="51"/>
      <c r="DS219" s="51"/>
      <c r="DT219" s="16"/>
      <c r="DW219" s="10">
        <f ca="1">IF(Table1[[#This Row],[Value of Debts]]&gt;Table1[[#This Row],[Income]],1,0)</f>
        <v>1</v>
      </c>
      <c r="DX219" s="51"/>
      <c r="DY219" s="16"/>
      <c r="EB219" s="48">
        <f t="shared" ca="1" si="163"/>
        <v>0</v>
      </c>
      <c r="EC219" s="51"/>
      <c r="ED219" s="51"/>
      <c r="EE219" s="16"/>
    </row>
    <row r="220" spans="1:135" ht="18.75">
      <c r="A220" s="1">
        <f t="shared" ca="1" si="149"/>
        <v>1</v>
      </c>
      <c r="B220" s="1" t="str">
        <f t="shared" ca="1" si="150"/>
        <v>Man</v>
      </c>
      <c r="C220" s="1">
        <f t="shared" ca="1" si="151"/>
        <v>37</v>
      </c>
      <c r="D220" s="1">
        <f t="shared" ca="1" si="152"/>
        <v>2</v>
      </c>
      <c r="E220" s="1" t="str">
        <f t="shared" ca="1" si="153"/>
        <v>Construction</v>
      </c>
      <c r="F220" s="1">
        <f t="shared" ca="1" si="154"/>
        <v>4</v>
      </c>
      <c r="G220" s="1" t="str">
        <f t="shared" ca="1" si="155"/>
        <v>Technical</v>
      </c>
      <c r="H220" s="1">
        <f t="shared" ca="1" si="156"/>
        <v>0</v>
      </c>
      <c r="I220" s="1">
        <f t="shared" ca="1" si="131"/>
        <v>1</v>
      </c>
      <c r="J220" s="1">
        <f t="shared" ca="1" si="157"/>
        <v>36306</v>
      </c>
      <c r="K220" s="1">
        <f t="shared" ca="1" si="158"/>
        <v>2</v>
      </c>
      <c r="L220" s="1" t="str">
        <f t="shared" ca="1" si="159"/>
        <v>Gurgoan</v>
      </c>
      <c r="M220" s="1">
        <f t="shared" ca="1" si="164"/>
        <v>181530</v>
      </c>
      <c r="N220" s="1">
        <f t="shared" ca="1" si="160"/>
        <v>133765.12234696018</v>
      </c>
      <c r="O220" s="1">
        <f t="shared" ca="1" si="165"/>
        <v>2658.4849749314153</v>
      </c>
      <c r="P220" s="1">
        <f t="shared" ca="1" si="161"/>
        <v>1895</v>
      </c>
      <c r="Q220" s="1">
        <f t="shared" ca="1" si="166"/>
        <v>60472.62226842466</v>
      </c>
      <c r="R220" s="1">
        <f t="shared" ca="1" si="167"/>
        <v>34953.982853778914</v>
      </c>
      <c r="S220" s="1">
        <f t="shared" ca="1" si="168"/>
        <v>219142.46782871033</v>
      </c>
      <c r="T220" s="1">
        <f t="shared" ca="1" si="169"/>
        <v>196132.74461538484</v>
      </c>
      <c r="U220" s="1">
        <f t="shared" ca="1" si="170"/>
        <v>23009.723213325487</v>
      </c>
      <c r="W220" s="10">
        <f ca="1">IF(Table1[[#This Row],[Gender]]="Man",1,0)</f>
        <v>1</v>
      </c>
      <c r="X220" s="51">
        <f ca="1">IF(Table1[[#This Row],[Gender]]="Woman",1,0)</f>
        <v>0</v>
      </c>
      <c r="Y220" s="51"/>
      <c r="Z220" s="51"/>
      <c r="AA220" s="51"/>
      <c r="AB220" s="51"/>
      <c r="AC220" s="51"/>
      <c r="AD220" s="51"/>
      <c r="AE220" s="51"/>
      <c r="AF220" s="51"/>
      <c r="AG220" s="51"/>
      <c r="AH220" s="51"/>
      <c r="AI220" s="51"/>
      <c r="AJ220" s="16"/>
      <c r="AN220" s="10">
        <f t="shared" ca="1" si="132"/>
        <v>0</v>
      </c>
      <c r="AO220" s="51">
        <f t="shared" ca="1" si="133"/>
        <v>0</v>
      </c>
      <c r="AP220" s="51">
        <f t="shared" ca="1" si="134"/>
        <v>0</v>
      </c>
      <c r="AQ220" s="51">
        <f t="shared" ca="1" si="135"/>
        <v>0</v>
      </c>
      <c r="AR220" s="51">
        <f t="shared" ca="1" si="136"/>
        <v>1</v>
      </c>
      <c r="AS220" s="51">
        <f t="shared" ca="1" si="137"/>
        <v>0</v>
      </c>
      <c r="AT220" s="51"/>
      <c r="AU220" s="51"/>
      <c r="AV220" s="51"/>
      <c r="AW220" s="51"/>
      <c r="AX220" s="51"/>
      <c r="AY220" s="16"/>
      <c r="AZ220" s="51"/>
      <c r="BA220" s="20">
        <f t="shared" ca="1" si="138"/>
        <v>0</v>
      </c>
      <c r="BB220" s="21">
        <f t="shared" ca="1" si="139"/>
        <v>1</v>
      </c>
      <c r="BC220" s="21">
        <f t="shared" ca="1" si="140"/>
        <v>0</v>
      </c>
      <c r="BD220" s="21">
        <f t="shared" ca="1" si="141"/>
        <v>0</v>
      </c>
      <c r="BE220" s="21">
        <f t="shared" ca="1" si="142"/>
        <v>0</v>
      </c>
      <c r="BF220" s="21">
        <f t="shared" ca="1" si="143"/>
        <v>0</v>
      </c>
      <c r="BG220" s="21">
        <f t="shared" ca="1" si="144"/>
        <v>0</v>
      </c>
      <c r="BH220" s="21">
        <f t="shared" ca="1" si="145"/>
        <v>0</v>
      </c>
      <c r="BI220" s="21">
        <f t="shared" ca="1" si="146"/>
        <v>0</v>
      </c>
      <c r="BJ220" s="21">
        <f t="shared" ca="1" si="147"/>
        <v>0</v>
      </c>
      <c r="BK220" s="21">
        <f t="shared" ca="1" si="148"/>
        <v>0</v>
      </c>
      <c r="BL220" s="51"/>
      <c r="BM220" s="51"/>
      <c r="BN220" s="51"/>
      <c r="BO220" s="51"/>
      <c r="BP220" s="51"/>
      <c r="BQ220" s="51"/>
      <c r="BR220" s="51"/>
      <c r="BS220" s="51"/>
      <c r="BT220" s="51"/>
      <c r="BU220" s="51"/>
      <c r="BV220" s="16"/>
      <c r="BZ220" s="10">
        <f ca="1">Table1[[#This Row],[Cars Value]]/Table1[[#This Row],[Cars Owned]]</f>
        <v>2658.4849749314153</v>
      </c>
      <c r="CA220" s="16"/>
      <c r="CB220" s="51"/>
      <c r="CC220" s="10">
        <f ca="1">IF(Table1[[#This Row],[Value of Debts]]&gt;$CD$3,1,0)</f>
        <v>1</v>
      </c>
      <c r="CD220" s="51"/>
      <c r="CE220" s="16"/>
      <c r="CF220" s="51"/>
      <c r="CG220" s="39">
        <f ca="1">Table1[[#This Row],[Mortgage left]]/Table1[[#This Row],[Value of House ]]</f>
        <v>0.73687612156095517</v>
      </c>
      <c r="CH220" s="51">
        <f t="shared" ca="1" si="162"/>
        <v>1</v>
      </c>
      <c r="CI220" s="51"/>
      <c r="CJ220" s="16"/>
      <c r="CL220" s="10">
        <f ca="1">IF(Table1[[#This Row],[Area]]="New Delhi",Table1[[#This Row],[Income]],0)</f>
        <v>0</v>
      </c>
      <c r="CM220" s="51">
        <f ca="1">IF(Table1[[#This Row],[Area]]="Gurgoan",Table1[[#This Row],[Income]],0)</f>
        <v>36306</v>
      </c>
      <c r="CN220" s="51">
        <f ca="1">IF(Table1[[#This Row],[Area]]="Noida",Table1[[#This Row],[Income]],0)</f>
        <v>0</v>
      </c>
      <c r="CO220" s="51">
        <f ca="1">IF(Table1[[#This Row],[Area]]="Faridabad",Table1[[#This Row],[Income]],0)</f>
        <v>0</v>
      </c>
      <c r="CP220" s="51">
        <f ca="1">IF(Table1[[#This Row],[Area]]="Pune",Table1[[#This Row],[Income]],0)</f>
        <v>0</v>
      </c>
      <c r="CQ220" s="51">
        <f ca="1">IF(Table1[[#This Row],[Area]]="Mumbai",Table1[[#This Row],[Income]],0)</f>
        <v>0</v>
      </c>
      <c r="CR220" s="51">
        <f ca="1">IF(Table1[[#This Row],[Area]]="Hyderabad",Table1[[#This Row],[Income]],0)</f>
        <v>0</v>
      </c>
      <c r="CS220" s="51">
        <f ca="1">IF(Table1[[#This Row],[Area]]="Chennai",Table1[[#This Row],[Income]],0)</f>
        <v>0</v>
      </c>
      <c r="CT220" s="51">
        <f ca="1">IF(Table1[[#This Row],[Area]]="Goa",Table1[[#This Row],[Income]],0)</f>
        <v>0</v>
      </c>
      <c r="CU220" s="51">
        <f ca="1">IF(Table1[[#This Row],[Area]]="Kochi",Table1[[#This Row],[Income]],0)</f>
        <v>0</v>
      </c>
      <c r="CV220" s="51">
        <f ca="1">IF(Table1[[#This Row],[Area]]="Kolkata",Table1[[#This Row],[Income]],0)</f>
        <v>0</v>
      </c>
      <c r="CW220" s="51"/>
      <c r="CX220" s="51"/>
      <c r="CY220" s="51"/>
      <c r="CZ220" s="51"/>
      <c r="DA220" s="51"/>
      <c r="DB220" s="51"/>
      <c r="DC220" s="51"/>
      <c r="DD220" s="51"/>
      <c r="DE220" s="51"/>
      <c r="DF220" s="51"/>
      <c r="DG220" s="16"/>
      <c r="DI220" s="10">
        <f ca="1">IF(Table1[[#This Row],[Field of Work]]="Teaching",Table1[[#This Row],[Income]],0)</f>
        <v>0</v>
      </c>
      <c r="DJ220" s="51">
        <f ca="1">IF(Table1[[#This Row],[Field of Work]]="Health",Table1[[#This Row],[Income]],0)</f>
        <v>0</v>
      </c>
      <c r="DK220" s="51">
        <f ca="1">IF(Table1[[#This Row],[Field of Work]]="Agriculture",Table1[[#This Row],[Income]],0)</f>
        <v>0</v>
      </c>
      <c r="DL220" s="51">
        <f ca="1">IF(Table1[[#This Row],[Field of Work]]="Information Technology",Table1[[#This Row],[Income]],0)</f>
        <v>0</v>
      </c>
      <c r="DM220" s="51">
        <f ca="1">IF(Table1[[#This Row],[Field of Work]]="Construction",Table1[[#This Row],[Income]],0)</f>
        <v>36306</v>
      </c>
      <c r="DN220" s="51">
        <f ca="1">IF(Table1[[#This Row],[Field of Work]]="General Work",Table1[[#This Row],[Income]],0)</f>
        <v>0</v>
      </c>
      <c r="DO220" s="51"/>
      <c r="DP220" s="51"/>
      <c r="DQ220" s="51"/>
      <c r="DR220" s="51"/>
      <c r="DS220" s="51"/>
      <c r="DT220" s="16"/>
      <c r="DW220" s="10">
        <f ca="1">IF(Table1[[#This Row],[Value of Debts]]&gt;Table1[[#This Row],[Income]],1,0)</f>
        <v>1</v>
      </c>
      <c r="DX220" s="51"/>
      <c r="DY220" s="16"/>
      <c r="EB220" s="48">
        <f t="shared" ca="1" si="163"/>
        <v>0</v>
      </c>
      <c r="EC220" s="51"/>
      <c r="ED220" s="51"/>
      <c r="EE220" s="16"/>
    </row>
    <row r="221" spans="1:135" ht="18.75">
      <c r="A221" s="1">
        <f t="shared" ca="1" si="149"/>
        <v>2</v>
      </c>
      <c r="B221" s="1" t="str">
        <f t="shared" ca="1" si="150"/>
        <v>Woman</v>
      </c>
      <c r="C221" s="1">
        <f t="shared" ca="1" si="151"/>
        <v>36</v>
      </c>
      <c r="D221" s="1">
        <f t="shared" ca="1" si="152"/>
        <v>3</v>
      </c>
      <c r="E221" s="1" t="str">
        <f t="shared" ca="1" si="153"/>
        <v>Teaching</v>
      </c>
      <c r="F221" s="1">
        <f t="shared" ca="1" si="154"/>
        <v>4</v>
      </c>
      <c r="G221" s="1" t="str">
        <f t="shared" ca="1" si="155"/>
        <v>Technical</v>
      </c>
      <c r="H221" s="1">
        <f t="shared" ca="1" si="156"/>
        <v>2</v>
      </c>
      <c r="I221" s="1">
        <f t="shared" ca="1" si="131"/>
        <v>1</v>
      </c>
      <c r="J221" s="1">
        <f t="shared" ca="1" si="157"/>
        <v>36256</v>
      </c>
      <c r="K221" s="1">
        <f t="shared" ca="1" si="158"/>
        <v>9</v>
      </c>
      <c r="L221" s="1" t="str">
        <f t="shared" ca="1" si="159"/>
        <v>Kochi</v>
      </c>
      <c r="M221" s="1">
        <f t="shared" ca="1" si="164"/>
        <v>145024</v>
      </c>
      <c r="N221" s="1">
        <f t="shared" ca="1" si="160"/>
        <v>127030.4289139867</v>
      </c>
      <c r="O221" s="1">
        <f t="shared" ca="1" si="165"/>
        <v>25321.012308156118</v>
      </c>
      <c r="P221" s="1">
        <f t="shared" ca="1" si="161"/>
        <v>24166</v>
      </c>
      <c r="Q221" s="1">
        <f t="shared" ca="1" si="166"/>
        <v>17293.053156192243</v>
      </c>
      <c r="R221" s="1">
        <f t="shared" ca="1" si="167"/>
        <v>12026.655872310899</v>
      </c>
      <c r="S221" s="1">
        <f t="shared" ca="1" si="168"/>
        <v>182371.66818046701</v>
      </c>
      <c r="T221" s="1">
        <f t="shared" ca="1" si="169"/>
        <v>168489.48207017896</v>
      </c>
      <c r="U221" s="1">
        <f t="shared" ca="1" si="170"/>
        <v>13882.18611028805</v>
      </c>
      <c r="W221" s="10">
        <f ca="1">IF(Table1[[#This Row],[Gender]]="Man",1,0)</f>
        <v>0</v>
      </c>
      <c r="X221" s="51">
        <f ca="1">IF(Table1[[#This Row],[Gender]]="Woman",1,0)</f>
        <v>1</v>
      </c>
      <c r="Y221" s="51"/>
      <c r="Z221" s="51"/>
      <c r="AA221" s="51"/>
      <c r="AB221" s="51"/>
      <c r="AC221" s="51"/>
      <c r="AD221" s="51"/>
      <c r="AE221" s="51"/>
      <c r="AF221" s="51"/>
      <c r="AG221" s="51"/>
      <c r="AH221" s="51"/>
      <c r="AI221" s="51"/>
      <c r="AJ221" s="16"/>
      <c r="AN221" s="10">
        <f t="shared" ca="1" si="132"/>
        <v>1</v>
      </c>
      <c r="AO221" s="51">
        <f t="shared" ca="1" si="133"/>
        <v>0</v>
      </c>
      <c r="AP221" s="51">
        <f t="shared" ca="1" si="134"/>
        <v>0</v>
      </c>
      <c r="AQ221" s="51">
        <f t="shared" ca="1" si="135"/>
        <v>0</v>
      </c>
      <c r="AR221" s="51">
        <f t="shared" ca="1" si="136"/>
        <v>0</v>
      </c>
      <c r="AS221" s="51">
        <f t="shared" ca="1" si="137"/>
        <v>0</v>
      </c>
      <c r="AT221" s="51"/>
      <c r="AU221" s="51"/>
      <c r="AV221" s="51"/>
      <c r="AW221" s="51"/>
      <c r="AX221" s="51"/>
      <c r="AY221" s="16"/>
      <c r="AZ221" s="51"/>
      <c r="BA221" s="20">
        <f t="shared" ca="1" si="138"/>
        <v>0</v>
      </c>
      <c r="BB221" s="21">
        <f t="shared" ca="1" si="139"/>
        <v>0</v>
      </c>
      <c r="BC221" s="21">
        <f t="shared" ca="1" si="140"/>
        <v>0</v>
      </c>
      <c r="BD221" s="21">
        <f t="shared" ca="1" si="141"/>
        <v>0</v>
      </c>
      <c r="BE221" s="21">
        <f t="shared" ca="1" si="142"/>
        <v>0</v>
      </c>
      <c r="BF221" s="21">
        <f t="shared" ca="1" si="143"/>
        <v>0</v>
      </c>
      <c r="BG221" s="21">
        <f t="shared" ca="1" si="144"/>
        <v>0</v>
      </c>
      <c r="BH221" s="21">
        <f t="shared" ca="1" si="145"/>
        <v>0</v>
      </c>
      <c r="BI221" s="21">
        <f t="shared" ca="1" si="146"/>
        <v>0</v>
      </c>
      <c r="BJ221" s="21">
        <f t="shared" ca="1" si="147"/>
        <v>1</v>
      </c>
      <c r="BK221" s="21">
        <f t="shared" ca="1" si="148"/>
        <v>0</v>
      </c>
      <c r="BL221" s="51"/>
      <c r="BM221" s="51"/>
      <c r="BN221" s="51"/>
      <c r="BO221" s="51"/>
      <c r="BP221" s="51"/>
      <c r="BQ221" s="51"/>
      <c r="BR221" s="51"/>
      <c r="BS221" s="51"/>
      <c r="BT221" s="51"/>
      <c r="BU221" s="51"/>
      <c r="BV221" s="16"/>
      <c r="BZ221" s="10">
        <f ca="1">Table1[[#This Row],[Cars Value]]/Table1[[#This Row],[Cars Owned]]</f>
        <v>25321.012308156118</v>
      </c>
      <c r="CA221" s="16"/>
      <c r="CB221" s="51"/>
      <c r="CC221" s="10">
        <f ca="1">IF(Table1[[#This Row],[Value of Debts]]&gt;$CD$3,1,0)</f>
        <v>1</v>
      </c>
      <c r="CD221" s="51"/>
      <c r="CE221" s="16"/>
      <c r="CF221" s="51"/>
      <c r="CG221" s="39">
        <f ca="1">Table1[[#This Row],[Mortgage left]]/Table1[[#This Row],[Value of House ]]</f>
        <v>0.87592694253355796</v>
      </c>
      <c r="CH221" s="51">
        <f t="shared" ca="1" si="162"/>
        <v>1</v>
      </c>
      <c r="CI221" s="51"/>
      <c r="CJ221" s="16"/>
      <c r="CL221" s="10">
        <f ca="1">IF(Table1[[#This Row],[Area]]="New Delhi",Table1[[#This Row],[Income]],0)</f>
        <v>0</v>
      </c>
      <c r="CM221" s="51">
        <f ca="1">IF(Table1[[#This Row],[Area]]="Gurgoan",Table1[[#This Row],[Income]],0)</f>
        <v>0</v>
      </c>
      <c r="CN221" s="51">
        <f ca="1">IF(Table1[[#This Row],[Area]]="Noida",Table1[[#This Row],[Income]],0)</f>
        <v>0</v>
      </c>
      <c r="CO221" s="51">
        <f ca="1">IF(Table1[[#This Row],[Area]]="Faridabad",Table1[[#This Row],[Income]],0)</f>
        <v>0</v>
      </c>
      <c r="CP221" s="51">
        <f ca="1">IF(Table1[[#This Row],[Area]]="Pune",Table1[[#This Row],[Income]],0)</f>
        <v>0</v>
      </c>
      <c r="CQ221" s="51">
        <f ca="1">IF(Table1[[#This Row],[Area]]="Mumbai",Table1[[#This Row],[Income]],0)</f>
        <v>0</v>
      </c>
      <c r="CR221" s="51">
        <f ca="1">IF(Table1[[#This Row],[Area]]="Hyderabad",Table1[[#This Row],[Income]],0)</f>
        <v>0</v>
      </c>
      <c r="CS221" s="51">
        <f ca="1">IF(Table1[[#This Row],[Area]]="Chennai",Table1[[#This Row],[Income]],0)</f>
        <v>0</v>
      </c>
      <c r="CT221" s="51">
        <f ca="1">IF(Table1[[#This Row],[Area]]="Goa",Table1[[#This Row],[Income]],0)</f>
        <v>0</v>
      </c>
      <c r="CU221" s="51">
        <f ca="1">IF(Table1[[#This Row],[Area]]="Kochi",Table1[[#This Row],[Income]],0)</f>
        <v>36256</v>
      </c>
      <c r="CV221" s="51">
        <f ca="1">IF(Table1[[#This Row],[Area]]="Kolkata",Table1[[#This Row],[Income]],0)</f>
        <v>0</v>
      </c>
      <c r="CW221" s="51"/>
      <c r="CX221" s="51"/>
      <c r="CY221" s="51"/>
      <c r="CZ221" s="51"/>
      <c r="DA221" s="51"/>
      <c r="DB221" s="51"/>
      <c r="DC221" s="51"/>
      <c r="DD221" s="51"/>
      <c r="DE221" s="51"/>
      <c r="DF221" s="51"/>
      <c r="DG221" s="16"/>
      <c r="DI221" s="10">
        <f ca="1">IF(Table1[[#This Row],[Field of Work]]="Teaching",Table1[[#This Row],[Income]],0)</f>
        <v>36256</v>
      </c>
      <c r="DJ221" s="51">
        <f ca="1">IF(Table1[[#This Row],[Field of Work]]="Health",Table1[[#This Row],[Income]],0)</f>
        <v>0</v>
      </c>
      <c r="DK221" s="51">
        <f ca="1">IF(Table1[[#This Row],[Field of Work]]="Agriculture",Table1[[#This Row],[Income]],0)</f>
        <v>0</v>
      </c>
      <c r="DL221" s="51">
        <f ca="1">IF(Table1[[#This Row],[Field of Work]]="Information Technology",Table1[[#This Row],[Income]],0)</f>
        <v>0</v>
      </c>
      <c r="DM221" s="51">
        <f ca="1">IF(Table1[[#This Row],[Field of Work]]="Construction",Table1[[#This Row],[Income]],0)</f>
        <v>0</v>
      </c>
      <c r="DN221" s="51">
        <f ca="1">IF(Table1[[#This Row],[Field of Work]]="General Work",Table1[[#This Row],[Income]],0)</f>
        <v>0</v>
      </c>
      <c r="DO221" s="51"/>
      <c r="DP221" s="51"/>
      <c r="DQ221" s="51"/>
      <c r="DR221" s="51"/>
      <c r="DS221" s="51"/>
      <c r="DT221" s="16"/>
      <c r="DW221" s="10">
        <f ca="1">IF(Table1[[#This Row],[Value of Debts]]&gt;Table1[[#This Row],[Income]],1,0)</f>
        <v>1</v>
      </c>
      <c r="DX221" s="51"/>
      <c r="DY221" s="16"/>
      <c r="EB221" s="48">
        <f t="shared" ca="1" si="163"/>
        <v>0</v>
      </c>
      <c r="EC221" s="51"/>
      <c r="ED221" s="51"/>
      <c r="EE221" s="16"/>
    </row>
    <row r="222" spans="1:135" ht="18.75">
      <c r="A222" s="1">
        <f t="shared" ca="1" si="149"/>
        <v>2</v>
      </c>
      <c r="B222" s="1" t="str">
        <f t="shared" ca="1" si="150"/>
        <v>Woman</v>
      </c>
      <c r="C222" s="1">
        <f t="shared" ca="1" si="151"/>
        <v>32</v>
      </c>
      <c r="D222" s="1">
        <f t="shared" ca="1" si="152"/>
        <v>4</v>
      </c>
      <c r="E222" s="1" t="str">
        <f t="shared" ca="1" si="153"/>
        <v>Information Technology</v>
      </c>
      <c r="F222" s="1">
        <f t="shared" ca="1" si="154"/>
        <v>2</v>
      </c>
      <c r="G222" s="1" t="str">
        <f t="shared" ca="1" si="155"/>
        <v>College</v>
      </c>
      <c r="H222" s="1">
        <f t="shared" ca="1" si="156"/>
        <v>2</v>
      </c>
      <c r="I222" s="1">
        <f t="shared" ca="1" si="131"/>
        <v>1</v>
      </c>
      <c r="J222" s="1">
        <f t="shared" ca="1" si="157"/>
        <v>77287</v>
      </c>
      <c r="K222" s="1">
        <f t="shared" ca="1" si="158"/>
        <v>2</v>
      </c>
      <c r="L222" s="1" t="str">
        <f t="shared" ca="1" si="159"/>
        <v>Gurgoan</v>
      </c>
      <c r="M222" s="1">
        <f t="shared" ca="1" si="164"/>
        <v>231861</v>
      </c>
      <c r="N222" s="1">
        <f t="shared" ca="1" si="160"/>
        <v>160821.47371415864</v>
      </c>
      <c r="O222" s="1">
        <f t="shared" ca="1" si="165"/>
        <v>36687.824628773349</v>
      </c>
      <c r="P222" s="1">
        <f t="shared" ca="1" si="161"/>
        <v>25765</v>
      </c>
      <c r="Q222" s="1">
        <f t="shared" ca="1" si="166"/>
        <v>109002.58705678761</v>
      </c>
      <c r="R222" s="1">
        <f t="shared" ca="1" si="167"/>
        <v>46862.279753485491</v>
      </c>
      <c r="S222" s="1">
        <f t="shared" ca="1" si="168"/>
        <v>315411.10438225884</v>
      </c>
      <c r="T222" s="1">
        <f t="shared" ca="1" si="169"/>
        <v>295589.06077094626</v>
      </c>
      <c r="U222" s="1">
        <f t="shared" ca="1" si="170"/>
        <v>19822.043611312576</v>
      </c>
      <c r="W222" s="10">
        <f ca="1">IF(Table1[[#This Row],[Gender]]="Man",1,0)</f>
        <v>0</v>
      </c>
      <c r="X222" s="51">
        <f ca="1">IF(Table1[[#This Row],[Gender]]="Woman",1,0)</f>
        <v>1</v>
      </c>
      <c r="Y222" s="51"/>
      <c r="Z222" s="51"/>
      <c r="AA222" s="51"/>
      <c r="AB222" s="51"/>
      <c r="AC222" s="51"/>
      <c r="AD222" s="51"/>
      <c r="AE222" s="51"/>
      <c r="AF222" s="51"/>
      <c r="AG222" s="51"/>
      <c r="AH222" s="51"/>
      <c r="AI222" s="51"/>
      <c r="AJ222" s="16"/>
      <c r="AN222" s="10">
        <f t="shared" ca="1" si="132"/>
        <v>0</v>
      </c>
      <c r="AO222" s="51">
        <f t="shared" ca="1" si="133"/>
        <v>0</v>
      </c>
      <c r="AP222" s="51">
        <f t="shared" ca="1" si="134"/>
        <v>0</v>
      </c>
      <c r="AQ222" s="51">
        <f t="shared" ca="1" si="135"/>
        <v>1</v>
      </c>
      <c r="AR222" s="51">
        <f t="shared" ca="1" si="136"/>
        <v>0</v>
      </c>
      <c r="AS222" s="51">
        <f t="shared" ca="1" si="137"/>
        <v>0</v>
      </c>
      <c r="AT222" s="51"/>
      <c r="AU222" s="51"/>
      <c r="AV222" s="51"/>
      <c r="AW222" s="51"/>
      <c r="AX222" s="51"/>
      <c r="AY222" s="16"/>
      <c r="AZ222" s="51"/>
      <c r="BA222" s="20">
        <f t="shared" ca="1" si="138"/>
        <v>0</v>
      </c>
      <c r="BB222" s="21">
        <f t="shared" ca="1" si="139"/>
        <v>1</v>
      </c>
      <c r="BC222" s="21">
        <f t="shared" ca="1" si="140"/>
        <v>0</v>
      </c>
      <c r="BD222" s="21">
        <f t="shared" ca="1" si="141"/>
        <v>0</v>
      </c>
      <c r="BE222" s="21">
        <f t="shared" ca="1" si="142"/>
        <v>0</v>
      </c>
      <c r="BF222" s="21">
        <f t="shared" ca="1" si="143"/>
        <v>0</v>
      </c>
      <c r="BG222" s="21">
        <f t="shared" ca="1" si="144"/>
        <v>0</v>
      </c>
      <c r="BH222" s="21">
        <f t="shared" ca="1" si="145"/>
        <v>0</v>
      </c>
      <c r="BI222" s="21">
        <f t="shared" ca="1" si="146"/>
        <v>0</v>
      </c>
      <c r="BJ222" s="21">
        <f t="shared" ca="1" si="147"/>
        <v>0</v>
      </c>
      <c r="BK222" s="21">
        <f t="shared" ca="1" si="148"/>
        <v>0</v>
      </c>
      <c r="BL222" s="51"/>
      <c r="BM222" s="51"/>
      <c r="BN222" s="51"/>
      <c r="BO222" s="51"/>
      <c r="BP222" s="51"/>
      <c r="BQ222" s="51"/>
      <c r="BR222" s="51"/>
      <c r="BS222" s="51"/>
      <c r="BT222" s="51"/>
      <c r="BU222" s="51"/>
      <c r="BV222" s="16"/>
      <c r="BZ222" s="10">
        <f ca="1">Table1[[#This Row],[Cars Value]]/Table1[[#This Row],[Cars Owned]]</f>
        <v>36687.824628773349</v>
      </c>
      <c r="CA222" s="16"/>
      <c r="CB222" s="51"/>
      <c r="CC222" s="10">
        <f ca="1">IF(Table1[[#This Row],[Value of Debts]]&gt;$CD$3,1,0)</f>
        <v>1</v>
      </c>
      <c r="CD222" s="51"/>
      <c r="CE222" s="16"/>
      <c r="CF222" s="51"/>
      <c r="CG222" s="39">
        <f ca="1">Table1[[#This Row],[Mortgage left]]/Table1[[#This Row],[Value of House ]]</f>
        <v>0.69361157639343674</v>
      </c>
      <c r="CH222" s="51">
        <f t="shared" ca="1" si="162"/>
        <v>1</v>
      </c>
      <c r="CI222" s="51"/>
      <c r="CJ222" s="16"/>
      <c r="CL222" s="10">
        <f ca="1">IF(Table1[[#This Row],[Area]]="New Delhi",Table1[[#This Row],[Income]],0)</f>
        <v>0</v>
      </c>
      <c r="CM222" s="51">
        <f ca="1">IF(Table1[[#This Row],[Area]]="Gurgoan",Table1[[#This Row],[Income]],0)</f>
        <v>77287</v>
      </c>
      <c r="CN222" s="51">
        <f ca="1">IF(Table1[[#This Row],[Area]]="Noida",Table1[[#This Row],[Income]],0)</f>
        <v>0</v>
      </c>
      <c r="CO222" s="51">
        <f ca="1">IF(Table1[[#This Row],[Area]]="Faridabad",Table1[[#This Row],[Income]],0)</f>
        <v>0</v>
      </c>
      <c r="CP222" s="51">
        <f ca="1">IF(Table1[[#This Row],[Area]]="Pune",Table1[[#This Row],[Income]],0)</f>
        <v>0</v>
      </c>
      <c r="CQ222" s="51">
        <f ca="1">IF(Table1[[#This Row],[Area]]="Mumbai",Table1[[#This Row],[Income]],0)</f>
        <v>0</v>
      </c>
      <c r="CR222" s="51">
        <f ca="1">IF(Table1[[#This Row],[Area]]="Hyderabad",Table1[[#This Row],[Income]],0)</f>
        <v>0</v>
      </c>
      <c r="CS222" s="51">
        <f ca="1">IF(Table1[[#This Row],[Area]]="Chennai",Table1[[#This Row],[Income]],0)</f>
        <v>0</v>
      </c>
      <c r="CT222" s="51">
        <f ca="1">IF(Table1[[#This Row],[Area]]="Goa",Table1[[#This Row],[Income]],0)</f>
        <v>0</v>
      </c>
      <c r="CU222" s="51">
        <f ca="1">IF(Table1[[#This Row],[Area]]="Kochi",Table1[[#This Row],[Income]],0)</f>
        <v>0</v>
      </c>
      <c r="CV222" s="51">
        <f ca="1">IF(Table1[[#This Row],[Area]]="Kolkata",Table1[[#This Row],[Income]],0)</f>
        <v>0</v>
      </c>
      <c r="CW222" s="51"/>
      <c r="CX222" s="51"/>
      <c r="CY222" s="51"/>
      <c r="CZ222" s="51"/>
      <c r="DA222" s="51"/>
      <c r="DB222" s="51"/>
      <c r="DC222" s="51"/>
      <c r="DD222" s="51"/>
      <c r="DE222" s="51"/>
      <c r="DF222" s="51"/>
      <c r="DG222" s="16"/>
      <c r="DI222" s="10">
        <f ca="1">IF(Table1[[#This Row],[Field of Work]]="Teaching",Table1[[#This Row],[Income]],0)</f>
        <v>0</v>
      </c>
      <c r="DJ222" s="51">
        <f ca="1">IF(Table1[[#This Row],[Field of Work]]="Health",Table1[[#This Row],[Income]],0)</f>
        <v>0</v>
      </c>
      <c r="DK222" s="51">
        <f ca="1">IF(Table1[[#This Row],[Field of Work]]="Agriculture",Table1[[#This Row],[Income]],0)</f>
        <v>0</v>
      </c>
      <c r="DL222" s="51">
        <f ca="1">IF(Table1[[#This Row],[Field of Work]]="Information Technology",Table1[[#This Row],[Income]],0)</f>
        <v>77287</v>
      </c>
      <c r="DM222" s="51">
        <f ca="1">IF(Table1[[#This Row],[Field of Work]]="Construction",Table1[[#This Row],[Income]],0)</f>
        <v>0</v>
      </c>
      <c r="DN222" s="51">
        <f ca="1">IF(Table1[[#This Row],[Field of Work]]="General Work",Table1[[#This Row],[Income]],0)</f>
        <v>0</v>
      </c>
      <c r="DO222" s="51"/>
      <c r="DP222" s="51"/>
      <c r="DQ222" s="51"/>
      <c r="DR222" s="51"/>
      <c r="DS222" s="51"/>
      <c r="DT222" s="16"/>
      <c r="DW222" s="10">
        <f ca="1">IF(Table1[[#This Row],[Value of Debts]]&gt;Table1[[#This Row],[Income]],1,0)</f>
        <v>1</v>
      </c>
      <c r="DX222" s="51"/>
      <c r="DY222" s="16"/>
      <c r="EB222" s="48">
        <f t="shared" ca="1" si="163"/>
        <v>0</v>
      </c>
      <c r="EC222" s="51"/>
      <c r="ED222" s="51"/>
      <c r="EE222" s="16"/>
    </row>
    <row r="223" spans="1:135" ht="18.75">
      <c r="A223" s="1">
        <f t="shared" ca="1" si="149"/>
        <v>1</v>
      </c>
      <c r="B223" s="1" t="str">
        <f t="shared" ca="1" si="150"/>
        <v>Man</v>
      </c>
      <c r="C223" s="1">
        <f t="shared" ca="1" si="151"/>
        <v>31</v>
      </c>
      <c r="D223" s="1">
        <f t="shared" ca="1" si="152"/>
        <v>3</v>
      </c>
      <c r="E223" s="1" t="str">
        <f t="shared" ca="1" si="153"/>
        <v>Teaching</v>
      </c>
      <c r="F223" s="1">
        <f t="shared" ca="1" si="154"/>
        <v>5</v>
      </c>
      <c r="G223" s="1" t="str">
        <f t="shared" ca="1" si="155"/>
        <v>Other</v>
      </c>
      <c r="H223" s="1">
        <f t="shared" ca="1" si="156"/>
        <v>3</v>
      </c>
      <c r="I223" s="1">
        <f t="shared" ca="1" si="131"/>
        <v>2</v>
      </c>
      <c r="J223" s="1">
        <f t="shared" ca="1" si="157"/>
        <v>81047</v>
      </c>
      <c r="K223" s="1">
        <f t="shared" ca="1" si="158"/>
        <v>11</v>
      </c>
      <c r="L223" s="1" t="str">
        <f t="shared" ca="1" si="159"/>
        <v>Kolkata</v>
      </c>
      <c r="M223" s="1">
        <f t="shared" ca="1" si="164"/>
        <v>486282</v>
      </c>
      <c r="N223" s="1">
        <f t="shared" ca="1" si="160"/>
        <v>108848.70415523797</v>
      </c>
      <c r="O223" s="1">
        <f t="shared" ca="1" si="165"/>
        <v>113565.84318020445</v>
      </c>
      <c r="P223" s="1">
        <f t="shared" ca="1" si="161"/>
        <v>69904</v>
      </c>
      <c r="Q223" s="1">
        <f t="shared" ca="1" si="166"/>
        <v>99807.167619550673</v>
      </c>
      <c r="R223" s="1">
        <f t="shared" ca="1" si="167"/>
        <v>91285.247751267147</v>
      </c>
      <c r="S223" s="1">
        <f t="shared" ca="1" si="168"/>
        <v>691133.09093147167</v>
      </c>
      <c r="T223" s="1">
        <f t="shared" ca="1" si="169"/>
        <v>278559.87177478865</v>
      </c>
      <c r="U223" s="1">
        <f t="shared" ca="1" si="170"/>
        <v>412573.21915668302</v>
      </c>
      <c r="W223" s="10">
        <f ca="1">IF(Table1[[#This Row],[Gender]]="Man",1,0)</f>
        <v>1</v>
      </c>
      <c r="X223" s="51">
        <f ca="1">IF(Table1[[#This Row],[Gender]]="Woman",1,0)</f>
        <v>0</v>
      </c>
      <c r="Y223" s="51"/>
      <c r="Z223" s="51"/>
      <c r="AA223" s="51"/>
      <c r="AB223" s="51"/>
      <c r="AC223" s="51"/>
      <c r="AD223" s="51"/>
      <c r="AE223" s="51"/>
      <c r="AF223" s="51"/>
      <c r="AG223" s="51"/>
      <c r="AH223" s="51"/>
      <c r="AI223" s="51"/>
      <c r="AJ223" s="16"/>
      <c r="AN223" s="10">
        <f t="shared" ca="1" si="132"/>
        <v>1</v>
      </c>
      <c r="AO223" s="51">
        <f t="shared" ca="1" si="133"/>
        <v>0</v>
      </c>
      <c r="AP223" s="51">
        <f t="shared" ca="1" si="134"/>
        <v>0</v>
      </c>
      <c r="AQ223" s="51">
        <f t="shared" ca="1" si="135"/>
        <v>0</v>
      </c>
      <c r="AR223" s="51">
        <f t="shared" ca="1" si="136"/>
        <v>0</v>
      </c>
      <c r="AS223" s="51">
        <f t="shared" ca="1" si="137"/>
        <v>0</v>
      </c>
      <c r="AT223" s="51"/>
      <c r="AU223" s="51"/>
      <c r="AV223" s="51"/>
      <c r="AW223" s="51"/>
      <c r="AX223" s="51"/>
      <c r="AY223" s="16"/>
      <c r="AZ223" s="51"/>
      <c r="BA223" s="20">
        <f t="shared" ca="1" si="138"/>
        <v>0</v>
      </c>
      <c r="BB223" s="21">
        <f t="shared" ca="1" si="139"/>
        <v>0</v>
      </c>
      <c r="BC223" s="21">
        <f t="shared" ca="1" si="140"/>
        <v>0</v>
      </c>
      <c r="BD223" s="21">
        <f t="shared" ca="1" si="141"/>
        <v>0</v>
      </c>
      <c r="BE223" s="21">
        <f t="shared" ca="1" si="142"/>
        <v>0</v>
      </c>
      <c r="BF223" s="21">
        <f t="shared" ca="1" si="143"/>
        <v>0</v>
      </c>
      <c r="BG223" s="21">
        <f t="shared" ca="1" si="144"/>
        <v>0</v>
      </c>
      <c r="BH223" s="21">
        <f t="shared" ca="1" si="145"/>
        <v>0</v>
      </c>
      <c r="BI223" s="21">
        <f t="shared" ca="1" si="146"/>
        <v>0</v>
      </c>
      <c r="BJ223" s="21">
        <f t="shared" ca="1" si="147"/>
        <v>0</v>
      </c>
      <c r="BK223" s="21">
        <f t="shared" ca="1" si="148"/>
        <v>1</v>
      </c>
      <c r="BL223" s="51"/>
      <c r="BM223" s="51"/>
      <c r="BN223" s="51"/>
      <c r="BO223" s="51"/>
      <c r="BP223" s="51"/>
      <c r="BQ223" s="51"/>
      <c r="BR223" s="51"/>
      <c r="BS223" s="51"/>
      <c r="BT223" s="51"/>
      <c r="BU223" s="51"/>
      <c r="BV223" s="16"/>
      <c r="BZ223" s="10">
        <f ca="1">Table1[[#This Row],[Cars Value]]/Table1[[#This Row],[Cars Owned]]</f>
        <v>56782.921590102225</v>
      </c>
      <c r="CA223" s="16"/>
      <c r="CB223" s="51"/>
      <c r="CC223" s="10">
        <f ca="1">IF(Table1[[#This Row],[Value of Debts]]&gt;$CD$3,1,0)</f>
        <v>1</v>
      </c>
      <c r="CD223" s="51"/>
      <c r="CE223" s="16"/>
      <c r="CF223" s="51"/>
      <c r="CG223" s="39">
        <f ca="1">Table1[[#This Row],[Mortgage left]]/Table1[[#This Row],[Value of House ]]</f>
        <v>0.2238386453852661</v>
      </c>
      <c r="CH223" s="51">
        <f t="shared" ca="1" si="162"/>
        <v>0</v>
      </c>
      <c r="CI223" s="51"/>
      <c r="CJ223" s="16"/>
      <c r="CL223" s="10">
        <f ca="1">IF(Table1[[#This Row],[Area]]="New Delhi",Table1[[#This Row],[Income]],0)</f>
        <v>0</v>
      </c>
      <c r="CM223" s="51">
        <f ca="1">IF(Table1[[#This Row],[Area]]="Gurgoan",Table1[[#This Row],[Income]],0)</f>
        <v>0</v>
      </c>
      <c r="CN223" s="51">
        <f ca="1">IF(Table1[[#This Row],[Area]]="Noida",Table1[[#This Row],[Income]],0)</f>
        <v>0</v>
      </c>
      <c r="CO223" s="51">
        <f ca="1">IF(Table1[[#This Row],[Area]]="Faridabad",Table1[[#This Row],[Income]],0)</f>
        <v>0</v>
      </c>
      <c r="CP223" s="51">
        <f ca="1">IF(Table1[[#This Row],[Area]]="Pune",Table1[[#This Row],[Income]],0)</f>
        <v>0</v>
      </c>
      <c r="CQ223" s="51">
        <f ca="1">IF(Table1[[#This Row],[Area]]="Mumbai",Table1[[#This Row],[Income]],0)</f>
        <v>0</v>
      </c>
      <c r="CR223" s="51">
        <f ca="1">IF(Table1[[#This Row],[Area]]="Hyderabad",Table1[[#This Row],[Income]],0)</f>
        <v>0</v>
      </c>
      <c r="CS223" s="51">
        <f ca="1">IF(Table1[[#This Row],[Area]]="Chennai",Table1[[#This Row],[Income]],0)</f>
        <v>0</v>
      </c>
      <c r="CT223" s="51">
        <f ca="1">IF(Table1[[#This Row],[Area]]="Goa",Table1[[#This Row],[Income]],0)</f>
        <v>0</v>
      </c>
      <c r="CU223" s="51">
        <f ca="1">IF(Table1[[#This Row],[Area]]="Kochi",Table1[[#This Row],[Income]],0)</f>
        <v>0</v>
      </c>
      <c r="CV223" s="51">
        <f ca="1">IF(Table1[[#This Row],[Area]]="Kolkata",Table1[[#This Row],[Income]],0)</f>
        <v>81047</v>
      </c>
      <c r="CW223" s="51"/>
      <c r="CX223" s="51"/>
      <c r="CY223" s="51"/>
      <c r="CZ223" s="51"/>
      <c r="DA223" s="51"/>
      <c r="DB223" s="51"/>
      <c r="DC223" s="51"/>
      <c r="DD223" s="51"/>
      <c r="DE223" s="51"/>
      <c r="DF223" s="51"/>
      <c r="DG223" s="16"/>
      <c r="DI223" s="10">
        <f ca="1">IF(Table1[[#This Row],[Field of Work]]="Teaching",Table1[[#This Row],[Income]],0)</f>
        <v>81047</v>
      </c>
      <c r="DJ223" s="51">
        <f ca="1">IF(Table1[[#This Row],[Field of Work]]="Health",Table1[[#This Row],[Income]],0)</f>
        <v>0</v>
      </c>
      <c r="DK223" s="51">
        <f ca="1">IF(Table1[[#This Row],[Field of Work]]="Agriculture",Table1[[#This Row],[Income]],0)</f>
        <v>0</v>
      </c>
      <c r="DL223" s="51">
        <f ca="1">IF(Table1[[#This Row],[Field of Work]]="Information Technology",Table1[[#This Row],[Income]],0)</f>
        <v>0</v>
      </c>
      <c r="DM223" s="51">
        <f ca="1">IF(Table1[[#This Row],[Field of Work]]="Construction",Table1[[#This Row],[Income]],0)</f>
        <v>0</v>
      </c>
      <c r="DN223" s="51">
        <f ca="1">IF(Table1[[#This Row],[Field of Work]]="General Work",Table1[[#This Row],[Income]],0)</f>
        <v>0</v>
      </c>
      <c r="DO223" s="51"/>
      <c r="DP223" s="51"/>
      <c r="DQ223" s="51"/>
      <c r="DR223" s="51"/>
      <c r="DS223" s="51"/>
      <c r="DT223" s="16"/>
      <c r="DW223" s="10">
        <f ca="1">IF(Table1[[#This Row],[Value of Debts]]&gt;Table1[[#This Row],[Income]],1,0)</f>
        <v>1</v>
      </c>
      <c r="DX223" s="51"/>
      <c r="DY223" s="16"/>
      <c r="EB223" s="48">
        <f t="shared" ca="1" si="163"/>
        <v>31</v>
      </c>
      <c r="EC223" s="51"/>
      <c r="ED223" s="51"/>
      <c r="EE223" s="16"/>
    </row>
    <row r="224" spans="1:135" ht="18.75">
      <c r="A224" s="1">
        <f t="shared" ca="1" si="149"/>
        <v>2</v>
      </c>
      <c r="B224" s="1" t="str">
        <f t="shared" ca="1" si="150"/>
        <v>Woman</v>
      </c>
      <c r="C224" s="1">
        <f t="shared" ca="1" si="151"/>
        <v>26</v>
      </c>
      <c r="D224" s="1">
        <f t="shared" ca="1" si="152"/>
        <v>5</v>
      </c>
      <c r="E224" s="1" t="str">
        <f t="shared" ca="1" si="153"/>
        <v>General Work</v>
      </c>
      <c r="F224" s="1">
        <f t="shared" ca="1" si="154"/>
        <v>2</v>
      </c>
      <c r="G224" s="1" t="str">
        <f t="shared" ca="1" si="155"/>
        <v>College</v>
      </c>
      <c r="H224" s="1">
        <f t="shared" ca="1" si="156"/>
        <v>2</v>
      </c>
      <c r="I224" s="1">
        <f t="shared" ca="1" si="131"/>
        <v>2</v>
      </c>
      <c r="J224" s="1">
        <f t="shared" ca="1" si="157"/>
        <v>73742</v>
      </c>
      <c r="K224" s="1">
        <f t="shared" ca="1" si="158"/>
        <v>10</v>
      </c>
      <c r="L224" s="1" t="str">
        <f t="shared" ca="1" si="159"/>
        <v>Goa</v>
      </c>
      <c r="M224" s="1">
        <f t="shared" ca="1" si="164"/>
        <v>368710</v>
      </c>
      <c r="N224" s="1">
        <f t="shared" ca="1" si="160"/>
        <v>95714.090314391127</v>
      </c>
      <c r="O224" s="1">
        <f t="shared" ca="1" si="165"/>
        <v>9073.2538879734602</v>
      </c>
      <c r="P224" s="1">
        <f t="shared" ca="1" si="161"/>
        <v>8280</v>
      </c>
      <c r="Q224" s="1">
        <f t="shared" ca="1" si="166"/>
        <v>73308.043873945484</v>
      </c>
      <c r="R224" s="1">
        <f t="shared" ca="1" si="167"/>
        <v>47659.803377746983</v>
      </c>
      <c r="S224" s="1">
        <f t="shared" ca="1" si="168"/>
        <v>425443.05726572045</v>
      </c>
      <c r="T224" s="1">
        <f t="shared" ca="1" si="169"/>
        <v>177302.13418833661</v>
      </c>
      <c r="U224" s="1">
        <f t="shared" ca="1" si="170"/>
        <v>248140.92307738384</v>
      </c>
      <c r="W224" s="10">
        <f ca="1">IF(Table1[[#This Row],[Gender]]="Man",1,0)</f>
        <v>0</v>
      </c>
      <c r="X224" s="51">
        <f ca="1">IF(Table1[[#This Row],[Gender]]="Woman",1,0)</f>
        <v>1</v>
      </c>
      <c r="Y224" s="51"/>
      <c r="Z224" s="51"/>
      <c r="AA224" s="51"/>
      <c r="AB224" s="51"/>
      <c r="AC224" s="51"/>
      <c r="AD224" s="51"/>
      <c r="AE224" s="51"/>
      <c r="AF224" s="51"/>
      <c r="AG224" s="51"/>
      <c r="AH224" s="51"/>
      <c r="AI224" s="51"/>
      <c r="AJ224" s="16"/>
      <c r="AN224" s="10">
        <f t="shared" ca="1" si="132"/>
        <v>0</v>
      </c>
      <c r="AO224" s="51">
        <f t="shared" ca="1" si="133"/>
        <v>0</v>
      </c>
      <c r="AP224" s="51">
        <f t="shared" ca="1" si="134"/>
        <v>0</v>
      </c>
      <c r="AQ224" s="51">
        <f t="shared" ca="1" si="135"/>
        <v>0</v>
      </c>
      <c r="AR224" s="51">
        <f t="shared" ca="1" si="136"/>
        <v>0</v>
      </c>
      <c r="AS224" s="51">
        <f t="shared" ca="1" si="137"/>
        <v>1</v>
      </c>
      <c r="AT224" s="51"/>
      <c r="AU224" s="51"/>
      <c r="AV224" s="51"/>
      <c r="AW224" s="51"/>
      <c r="AX224" s="51"/>
      <c r="AY224" s="16"/>
      <c r="AZ224" s="51"/>
      <c r="BA224" s="20">
        <f t="shared" ca="1" si="138"/>
        <v>0</v>
      </c>
      <c r="BB224" s="21">
        <f t="shared" ca="1" si="139"/>
        <v>0</v>
      </c>
      <c r="BC224" s="21">
        <f t="shared" ca="1" si="140"/>
        <v>0</v>
      </c>
      <c r="BD224" s="21">
        <f t="shared" ca="1" si="141"/>
        <v>0</v>
      </c>
      <c r="BE224" s="21">
        <f t="shared" ca="1" si="142"/>
        <v>0</v>
      </c>
      <c r="BF224" s="21">
        <f t="shared" ca="1" si="143"/>
        <v>0</v>
      </c>
      <c r="BG224" s="21">
        <f t="shared" ca="1" si="144"/>
        <v>0</v>
      </c>
      <c r="BH224" s="21">
        <f t="shared" ca="1" si="145"/>
        <v>0</v>
      </c>
      <c r="BI224" s="21">
        <f t="shared" ca="1" si="146"/>
        <v>1</v>
      </c>
      <c r="BJ224" s="21">
        <f t="shared" ca="1" si="147"/>
        <v>0</v>
      </c>
      <c r="BK224" s="21">
        <f t="shared" ca="1" si="148"/>
        <v>0</v>
      </c>
      <c r="BL224" s="51"/>
      <c r="BM224" s="51"/>
      <c r="BN224" s="51"/>
      <c r="BO224" s="51"/>
      <c r="BP224" s="51"/>
      <c r="BQ224" s="51"/>
      <c r="BR224" s="51"/>
      <c r="BS224" s="51"/>
      <c r="BT224" s="51"/>
      <c r="BU224" s="51"/>
      <c r="BV224" s="16"/>
      <c r="BZ224" s="10">
        <f ca="1">Table1[[#This Row],[Cars Value]]/Table1[[#This Row],[Cars Owned]]</f>
        <v>4536.6269439867301</v>
      </c>
      <c r="CA224" s="16"/>
      <c r="CB224" s="51"/>
      <c r="CC224" s="10">
        <f ca="1">IF(Table1[[#This Row],[Value of Debts]]&gt;$CD$3,1,0)</f>
        <v>1</v>
      </c>
      <c r="CD224" s="51"/>
      <c r="CE224" s="16"/>
      <c r="CF224" s="51"/>
      <c r="CG224" s="39">
        <f ca="1">Table1[[#This Row],[Mortgage left]]/Table1[[#This Row],[Value of House ]]</f>
        <v>0.25959179386073372</v>
      </c>
      <c r="CH224" s="51">
        <f t="shared" ca="1" si="162"/>
        <v>0</v>
      </c>
      <c r="CI224" s="51"/>
      <c r="CJ224" s="16"/>
      <c r="CL224" s="10">
        <f ca="1">IF(Table1[[#This Row],[Area]]="New Delhi",Table1[[#This Row],[Income]],0)</f>
        <v>0</v>
      </c>
      <c r="CM224" s="51">
        <f ca="1">IF(Table1[[#This Row],[Area]]="Gurgoan",Table1[[#This Row],[Income]],0)</f>
        <v>0</v>
      </c>
      <c r="CN224" s="51">
        <f ca="1">IF(Table1[[#This Row],[Area]]="Noida",Table1[[#This Row],[Income]],0)</f>
        <v>0</v>
      </c>
      <c r="CO224" s="51">
        <f ca="1">IF(Table1[[#This Row],[Area]]="Faridabad",Table1[[#This Row],[Income]],0)</f>
        <v>0</v>
      </c>
      <c r="CP224" s="51">
        <f ca="1">IF(Table1[[#This Row],[Area]]="Pune",Table1[[#This Row],[Income]],0)</f>
        <v>0</v>
      </c>
      <c r="CQ224" s="51">
        <f ca="1">IF(Table1[[#This Row],[Area]]="Mumbai",Table1[[#This Row],[Income]],0)</f>
        <v>0</v>
      </c>
      <c r="CR224" s="51">
        <f ca="1">IF(Table1[[#This Row],[Area]]="Hyderabad",Table1[[#This Row],[Income]],0)</f>
        <v>0</v>
      </c>
      <c r="CS224" s="51">
        <f ca="1">IF(Table1[[#This Row],[Area]]="Chennai",Table1[[#This Row],[Income]],0)</f>
        <v>0</v>
      </c>
      <c r="CT224" s="51">
        <f ca="1">IF(Table1[[#This Row],[Area]]="Goa",Table1[[#This Row],[Income]],0)</f>
        <v>73742</v>
      </c>
      <c r="CU224" s="51">
        <f ca="1">IF(Table1[[#This Row],[Area]]="Kochi",Table1[[#This Row],[Income]],0)</f>
        <v>0</v>
      </c>
      <c r="CV224" s="51">
        <f ca="1">IF(Table1[[#This Row],[Area]]="Kolkata",Table1[[#This Row],[Income]],0)</f>
        <v>0</v>
      </c>
      <c r="CW224" s="51"/>
      <c r="CX224" s="51"/>
      <c r="CY224" s="51"/>
      <c r="CZ224" s="51"/>
      <c r="DA224" s="51"/>
      <c r="DB224" s="51"/>
      <c r="DC224" s="51"/>
      <c r="DD224" s="51"/>
      <c r="DE224" s="51"/>
      <c r="DF224" s="51"/>
      <c r="DG224" s="16"/>
      <c r="DI224" s="10">
        <f ca="1">IF(Table1[[#This Row],[Field of Work]]="Teaching",Table1[[#This Row],[Income]],0)</f>
        <v>0</v>
      </c>
      <c r="DJ224" s="51">
        <f ca="1">IF(Table1[[#This Row],[Field of Work]]="Health",Table1[[#This Row],[Income]],0)</f>
        <v>0</v>
      </c>
      <c r="DK224" s="51">
        <f ca="1">IF(Table1[[#This Row],[Field of Work]]="Agriculture",Table1[[#This Row],[Income]],0)</f>
        <v>0</v>
      </c>
      <c r="DL224" s="51">
        <f ca="1">IF(Table1[[#This Row],[Field of Work]]="Information Technology",Table1[[#This Row],[Income]],0)</f>
        <v>0</v>
      </c>
      <c r="DM224" s="51">
        <f ca="1">IF(Table1[[#This Row],[Field of Work]]="Construction",Table1[[#This Row],[Income]],0)</f>
        <v>0</v>
      </c>
      <c r="DN224" s="51">
        <f ca="1">IF(Table1[[#This Row],[Field of Work]]="General Work",Table1[[#This Row],[Income]],0)</f>
        <v>73742</v>
      </c>
      <c r="DO224" s="51"/>
      <c r="DP224" s="51"/>
      <c r="DQ224" s="51"/>
      <c r="DR224" s="51"/>
      <c r="DS224" s="51"/>
      <c r="DT224" s="16"/>
      <c r="DW224" s="10">
        <f ca="1">IF(Table1[[#This Row],[Value of Debts]]&gt;Table1[[#This Row],[Income]],1,0)</f>
        <v>1</v>
      </c>
      <c r="DX224" s="51"/>
      <c r="DY224" s="16"/>
      <c r="EB224" s="48">
        <f t="shared" ca="1" si="163"/>
        <v>26</v>
      </c>
      <c r="EC224" s="51"/>
      <c r="ED224" s="51"/>
      <c r="EE224" s="16"/>
    </row>
    <row r="225" spans="1:135" ht="18.75">
      <c r="A225" s="1">
        <f t="shared" ca="1" si="149"/>
        <v>2</v>
      </c>
      <c r="B225" s="1" t="str">
        <f t="shared" ca="1" si="150"/>
        <v>Woman</v>
      </c>
      <c r="C225" s="1">
        <f t="shared" ca="1" si="151"/>
        <v>38</v>
      </c>
      <c r="D225" s="1">
        <f t="shared" ca="1" si="152"/>
        <v>6</v>
      </c>
      <c r="E225" s="1" t="str">
        <f t="shared" ca="1" si="153"/>
        <v>Agriculture</v>
      </c>
      <c r="F225" s="1">
        <f t="shared" ca="1" si="154"/>
        <v>1</v>
      </c>
      <c r="G225" s="1" t="str">
        <f t="shared" ca="1" si="155"/>
        <v>High School</v>
      </c>
      <c r="H225" s="1">
        <f t="shared" ca="1" si="156"/>
        <v>4</v>
      </c>
      <c r="I225" s="1">
        <f t="shared" ca="1" si="131"/>
        <v>1</v>
      </c>
      <c r="J225" s="1">
        <f t="shared" ca="1" si="157"/>
        <v>59741</v>
      </c>
      <c r="K225" s="1">
        <f t="shared" ca="1" si="158"/>
        <v>5</v>
      </c>
      <c r="L225" s="1" t="str">
        <f t="shared" ca="1" si="159"/>
        <v>Pune</v>
      </c>
      <c r="M225" s="1">
        <f t="shared" ca="1" si="164"/>
        <v>179223</v>
      </c>
      <c r="N225" s="1">
        <f t="shared" ca="1" si="160"/>
        <v>157785.64349038471</v>
      </c>
      <c r="O225" s="1">
        <f t="shared" ca="1" si="165"/>
        <v>1854.7841771437847</v>
      </c>
      <c r="P225" s="1">
        <f t="shared" ca="1" si="161"/>
        <v>69</v>
      </c>
      <c r="Q225" s="1">
        <f t="shared" ca="1" si="166"/>
        <v>90873.655251558943</v>
      </c>
      <c r="R225" s="1">
        <f t="shared" ca="1" si="167"/>
        <v>76060.570829621793</v>
      </c>
      <c r="S225" s="1">
        <f t="shared" ca="1" si="168"/>
        <v>257138.35500676557</v>
      </c>
      <c r="T225" s="1">
        <f t="shared" ca="1" si="169"/>
        <v>248728.29874194367</v>
      </c>
      <c r="U225" s="1">
        <f t="shared" ca="1" si="170"/>
        <v>8410.0562648219056</v>
      </c>
      <c r="W225" s="10">
        <f ca="1">IF(Table1[[#This Row],[Gender]]="Man",1,0)</f>
        <v>0</v>
      </c>
      <c r="X225" s="51">
        <f ca="1">IF(Table1[[#This Row],[Gender]]="Woman",1,0)</f>
        <v>1</v>
      </c>
      <c r="Y225" s="51"/>
      <c r="Z225" s="51"/>
      <c r="AA225" s="51"/>
      <c r="AB225" s="51"/>
      <c r="AC225" s="51"/>
      <c r="AD225" s="51"/>
      <c r="AE225" s="51"/>
      <c r="AF225" s="51"/>
      <c r="AG225" s="51"/>
      <c r="AH225" s="51"/>
      <c r="AI225" s="51"/>
      <c r="AJ225" s="16"/>
      <c r="AN225" s="10">
        <f t="shared" ca="1" si="132"/>
        <v>0</v>
      </c>
      <c r="AO225" s="51">
        <f t="shared" ca="1" si="133"/>
        <v>0</v>
      </c>
      <c r="AP225" s="51">
        <f t="shared" ca="1" si="134"/>
        <v>1</v>
      </c>
      <c r="AQ225" s="51">
        <f t="shared" ca="1" si="135"/>
        <v>0</v>
      </c>
      <c r="AR225" s="51">
        <f t="shared" ca="1" si="136"/>
        <v>0</v>
      </c>
      <c r="AS225" s="51">
        <f t="shared" ca="1" si="137"/>
        <v>0</v>
      </c>
      <c r="AT225" s="51"/>
      <c r="AU225" s="51"/>
      <c r="AV225" s="51"/>
      <c r="AW225" s="51"/>
      <c r="AX225" s="51"/>
      <c r="AY225" s="16"/>
      <c r="AZ225" s="51"/>
      <c r="BA225" s="20">
        <f t="shared" ca="1" si="138"/>
        <v>0</v>
      </c>
      <c r="BB225" s="21">
        <f t="shared" ca="1" si="139"/>
        <v>0</v>
      </c>
      <c r="BC225" s="21">
        <f t="shared" ca="1" si="140"/>
        <v>0</v>
      </c>
      <c r="BD225" s="21">
        <f t="shared" ca="1" si="141"/>
        <v>0</v>
      </c>
      <c r="BE225" s="21">
        <f t="shared" ca="1" si="142"/>
        <v>1</v>
      </c>
      <c r="BF225" s="21">
        <f t="shared" ca="1" si="143"/>
        <v>0</v>
      </c>
      <c r="BG225" s="21">
        <f t="shared" ca="1" si="144"/>
        <v>0</v>
      </c>
      <c r="BH225" s="21">
        <f t="shared" ca="1" si="145"/>
        <v>0</v>
      </c>
      <c r="BI225" s="21">
        <f t="shared" ca="1" si="146"/>
        <v>0</v>
      </c>
      <c r="BJ225" s="21">
        <f t="shared" ca="1" si="147"/>
        <v>0</v>
      </c>
      <c r="BK225" s="21">
        <f t="shared" ca="1" si="148"/>
        <v>0</v>
      </c>
      <c r="BL225" s="51"/>
      <c r="BM225" s="51"/>
      <c r="BN225" s="51"/>
      <c r="BO225" s="51"/>
      <c r="BP225" s="51"/>
      <c r="BQ225" s="51"/>
      <c r="BR225" s="51"/>
      <c r="BS225" s="51"/>
      <c r="BT225" s="51"/>
      <c r="BU225" s="51"/>
      <c r="BV225" s="16"/>
      <c r="BZ225" s="10">
        <f ca="1">Table1[[#This Row],[Cars Value]]/Table1[[#This Row],[Cars Owned]]</f>
        <v>1854.7841771437847</v>
      </c>
      <c r="CA225" s="16"/>
      <c r="CB225" s="51"/>
      <c r="CC225" s="10">
        <f ca="1">IF(Table1[[#This Row],[Value of Debts]]&gt;$CD$3,1,0)</f>
        <v>1</v>
      </c>
      <c r="CD225" s="51"/>
      <c r="CE225" s="16"/>
      <c r="CF225" s="51"/>
      <c r="CG225" s="39">
        <f ca="1">Table1[[#This Row],[Mortgage left]]/Table1[[#This Row],[Value of House ]]</f>
        <v>0.88038724656090295</v>
      </c>
      <c r="CH225" s="51">
        <f t="shared" ca="1" si="162"/>
        <v>1</v>
      </c>
      <c r="CI225" s="51"/>
      <c r="CJ225" s="16"/>
      <c r="CL225" s="10">
        <f ca="1">IF(Table1[[#This Row],[Area]]="New Delhi",Table1[[#This Row],[Income]],0)</f>
        <v>0</v>
      </c>
      <c r="CM225" s="51">
        <f ca="1">IF(Table1[[#This Row],[Area]]="Gurgoan",Table1[[#This Row],[Income]],0)</f>
        <v>0</v>
      </c>
      <c r="CN225" s="51">
        <f ca="1">IF(Table1[[#This Row],[Area]]="Noida",Table1[[#This Row],[Income]],0)</f>
        <v>0</v>
      </c>
      <c r="CO225" s="51">
        <f ca="1">IF(Table1[[#This Row],[Area]]="Faridabad",Table1[[#This Row],[Income]],0)</f>
        <v>0</v>
      </c>
      <c r="CP225" s="51">
        <f ca="1">IF(Table1[[#This Row],[Area]]="Pune",Table1[[#This Row],[Income]],0)</f>
        <v>59741</v>
      </c>
      <c r="CQ225" s="51">
        <f ca="1">IF(Table1[[#This Row],[Area]]="Mumbai",Table1[[#This Row],[Income]],0)</f>
        <v>0</v>
      </c>
      <c r="CR225" s="51">
        <f ca="1">IF(Table1[[#This Row],[Area]]="Hyderabad",Table1[[#This Row],[Income]],0)</f>
        <v>0</v>
      </c>
      <c r="CS225" s="51">
        <f ca="1">IF(Table1[[#This Row],[Area]]="Chennai",Table1[[#This Row],[Income]],0)</f>
        <v>0</v>
      </c>
      <c r="CT225" s="51">
        <f ca="1">IF(Table1[[#This Row],[Area]]="Goa",Table1[[#This Row],[Income]],0)</f>
        <v>0</v>
      </c>
      <c r="CU225" s="51">
        <f ca="1">IF(Table1[[#This Row],[Area]]="Kochi",Table1[[#This Row],[Income]],0)</f>
        <v>0</v>
      </c>
      <c r="CV225" s="51">
        <f ca="1">IF(Table1[[#This Row],[Area]]="Kolkata",Table1[[#This Row],[Income]],0)</f>
        <v>0</v>
      </c>
      <c r="CW225" s="51"/>
      <c r="CX225" s="51"/>
      <c r="CY225" s="51"/>
      <c r="CZ225" s="51"/>
      <c r="DA225" s="51"/>
      <c r="DB225" s="51"/>
      <c r="DC225" s="51"/>
      <c r="DD225" s="51"/>
      <c r="DE225" s="51"/>
      <c r="DF225" s="51"/>
      <c r="DG225" s="16"/>
      <c r="DI225" s="10">
        <f ca="1">IF(Table1[[#This Row],[Field of Work]]="Teaching",Table1[[#This Row],[Income]],0)</f>
        <v>0</v>
      </c>
      <c r="DJ225" s="51">
        <f ca="1">IF(Table1[[#This Row],[Field of Work]]="Health",Table1[[#This Row],[Income]],0)</f>
        <v>0</v>
      </c>
      <c r="DK225" s="51">
        <f ca="1">IF(Table1[[#This Row],[Field of Work]]="Agriculture",Table1[[#This Row],[Income]],0)</f>
        <v>59741</v>
      </c>
      <c r="DL225" s="51">
        <f ca="1">IF(Table1[[#This Row],[Field of Work]]="Information Technology",Table1[[#This Row],[Income]],0)</f>
        <v>0</v>
      </c>
      <c r="DM225" s="51">
        <f ca="1">IF(Table1[[#This Row],[Field of Work]]="Construction",Table1[[#This Row],[Income]],0)</f>
        <v>0</v>
      </c>
      <c r="DN225" s="51">
        <f ca="1">IF(Table1[[#This Row],[Field of Work]]="General Work",Table1[[#This Row],[Income]],0)</f>
        <v>0</v>
      </c>
      <c r="DO225" s="51"/>
      <c r="DP225" s="51"/>
      <c r="DQ225" s="51"/>
      <c r="DR225" s="51"/>
      <c r="DS225" s="51"/>
      <c r="DT225" s="16"/>
      <c r="DW225" s="10">
        <f ca="1">IF(Table1[[#This Row],[Value of Debts]]&gt;Table1[[#This Row],[Income]],1,0)</f>
        <v>1</v>
      </c>
      <c r="DX225" s="51"/>
      <c r="DY225" s="16"/>
      <c r="EB225" s="48">
        <f t="shared" ca="1" si="163"/>
        <v>0</v>
      </c>
      <c r="EC225" s="51"/>
      <c r="ED225" s="51"/>
      <c r="EE225" s="16"/>
    </row>
    <row r="226" spans="1:135" ht="18.75">
      <c r="A226" s="1">
        <f t="shared" ca="1" si="149"/>
        <v>2</v>
      </c>
      <c r="B226" s="1" t="str">
        <f t="shared" ca="1" si="150"/>
        <v>Woman</v>
      </c>
      <c r="C226" s="1">
        <f t="shared" ca="1" si="151"/>
        <v>39</v>
      </c>
      <c r="D226" s="1">
        <f t="shared" ca="1" si="152"/>
        <v>6</v>
      </c>
      <c r="E226" s="1" t="str">
        <f t="shared" ca="1" si="153"/>
        <v>Agriculture</v>
      </c>
      <c r="F226" s="1">
        <f t="shared" ca="1" si="154"/>
        <v>4</v>
      </c>
      <c r="G226" s="1" t="str">
        <f t="shared" ca="1" si="155"/>
        <v>Technical</v>
      </c>
      <c r="H226" s="1">
        <f t="shared" ca="1" si="156"/>
        <v>4</v>
      </c>
      <c r="I226" s="1">
        <f t="shared" ca="1" si="131"/>
        <v>3</v>
      </c>
      <c r="J226" s="1">
        <f t="shared" ca="1" si="157"/>
        <v>77662</v>
      </c>
      <c r="K226" s="1">
        <f t="shared" ca="1" si="158"/>
        <v>2</v>
      </c>
      <c r="L226" s="1" t="str">
        <f t="shared" ca="1" si="159"/>
        <v>Gurgoan</v>
      </c>
      <c r="M226" s="1">
        <f t="shared" ca="1" si="164"/>
        <v>232986</v>
      </c>
      <c r="N226" s="1">
        <f t="shared" ca="1" si="160"/>
        <v>212215.44656767204</v>
      </c>
      <c r="O226" s="1">
        <f t="shared" ca="1" si="165"/>
        <v>47560.688694555138</v>
      </c>
      <c r="P226" s="1">
        <f t="shared" ca="1" si="161"/>
        <v>22867</v>
      </c>
      <c r="Q226" s="1">
        <f t="shared" ca="1" si="166"/>
        <v>53615.637724723274</v>
      </c>
      <c r="R226" s="1">
        <f t="shared" ca="1" si="167"/>
        <v>72189.486739318731</v>
      </c>
      <c r="S226" s="1">
        <f t="shared" ca="1" si="168"/>
        <v>352736.1754338739</v>
      </c>
      <c r="T226" s="1">
        <f t="shared" ca="1" si="169"/>
        <v>288698.08429239533</v>
      </c>
      <c r="U226" s="1">
        <f t="shared" ca="1" si="170"/>
        <v>64038.091141478566</v>
      </c>
      <c r="W226" s="10">
        <f ca="1">IF(Table1[[#This Row],[Gender]]="Man",1,0)</f>
        <v>0</v>
      </c>
      <c r="X226" s="51">
        <f ca="1">IF(Table1[[#This Row],[Gender]]="Woman",1,0)</f>
        <v>1</v>
      </c>
      <c r="Y226" s="51"/>
      <c r="Z226" s="51"/>
      <c r="AA226" s="51"/>
      <c r="AB226" s="51"/>
      <c r="AC226" s="51"/>
      <c r="AD226" s="51"/>
      <c r="AE226" s="51"/>
      <c r="AF226" s="51"/>
      <c r="AG226" s="51"/>
      <c r="AH226" s="51"/>
      <c r="AI226" s="51"/>
      <c r="AJ226" s="16"/>
      <c r="AN226" s="10">
        <f t="shared" ca="1" si="132"/>
        <v>0</v>
      </c>
      <c r="AO226" s="51">
        <f t="shared" ca="1" si="133"/>
        <v>0</v>
      </c>
      <c r="AP226" s="51">
        <f t="shared" ca="1" si="134"/>
        <v>1</v>
      </c>
      <c r="AQ226" s="51">
        <f t="shared" ca="1" si="135"/>
        <v>0</v>
      </c>
      <c r="AR226" s="51">
        <f t="shared" ca="1" si="136"/>
        <v>0</v>
      </c>
      <c r="AS226" s="51">
        <f t="shared" ca="1" si="137"/>
        <v>0</v>
      </c>
      <c r="AT226" s="51"/>
      <c r="AU226" s="51"/>
      <c r="AV226" s="51"/>
      <c r="AW226" s="51"/>
      <c r="AX226" s="51"/>
      <c r="AY226" s="16"/>
      <c r="AZ226" s="51"/>
      <c r="BA226" s="20">
        <f t="shared" ca="1" si="138"/>
        <v>0</v>
      </c>
      <c r="BB226" s="21">
        <f t="shared" ca="1" si="139"/>
        <v>1</v>
      </c>
      <c r="BC226" s="21">
        <f t="shared" ca="1" si="140"/>
        <v>0</v>
      </c>
      <c r="BD226" s="21">
        <f t="shared" ca="1" si="141"/>
        <v>0</v>
      </c>
      <c r="BE226" s="21">
        <f t="shared" ca="1" si="142"/>
        <v>0</v>
      </c>
      <c r="BF226" s="21">
        <f t="shared" ca="1" si="143"/>
        <v>0</v>
      </c>
      <c r="BG226" s="21">
        <f t="shared" ca="1" si="144"/>
        <v>0</v>
      </c>
      <c r="BH226" s="21">
        <f t="shared" ca="1" si="145"/>
        <v>0</v>
      </c>
      <c r="BI226" s="21">
        <f t="shared" ca="1" si="146"/>
        <v>0</v>
      </c>
      <c r="BJ226" s="21">
        <f t="shared" ca="1" si="147"/>
        <v>0</v>
      </c>
      <c r="BK226" s="21">
        <f t="shared" ca="1" si="148"/>
        <v>0</v>
      </c>
      <c r="BL226" s="51"/>
      <c r="BM226" s="51"/>
      <c r="BN226" s="51"/>
      <c r="BO226" s="51"/>
      <c r="BP226" s="51"/>
      <c r="BQ226" s="51"/>
      <c r="BR226" s="51"/>
      <c r="BS226" s="51"/>
      <c r="BT226" s="51"/>
      <c r="BU226" s="51"/>
      <c r="BV226" s="16"/>
      <c r="BZ226" s="10">
        <f ca="1">Table1[[#This Row],[Cars Value]]/Table1[[#This Row],[Cars Owned]]</f>
        <v>15853.562898185046</v>
      </c>
      <c r="CA226" s="16"/>
      <c r="CB226" s="51"/>
      <c r="CC226" s="10">
        <f ca="1">IF(Table1[[#This Row],[Value of Debts]]&gt;$CD$3,1,0)</f>
        <v>1</v>
      </c>
      <c r="CD226" s="51"/>
      <c r="CE226" s="16"/>
      <c r="CF226" s="51"/>
      <c r="CG226" s="39">
        <f ca="1">Table1[[#This Row],[Mortgage left]]/Table1[[#This Row],[Value of House ]]</f>
        <v>0.91085063723859816</v>
      </c>
      <c r="CH226" s="51">
        <f t="shared" ca="1" si="162"/>
        <v>1</v>
      </c>
      <c r="CI226" s="51"/>
      <c r="CJ226" s="16"/>
      <c r="CL226" s="10">
        <f ca="1">IF(Table1[[#This Row],[Area]]="New Delhi",Table1[[#This Row],[Income]],0)</f>
        <v>0</v>
      </c>
      <c r="CM226" s="51">
        <f ca="1">IF(Table1[[#This Row],[Area]]="Gurgoan",Table1[[#This Row],[Income]],0)</f>
        <v>77662</v>
      </c>
      <c r="CN226" s="51">
        <f ca="1">IF(Table1[[#This Row],[Area]]="Noida",Table1[[#This Row],[Income]],0)</f>
        <v>0</v>
      </c>
      <c r="CO226" s="51">
        <f ca="1">IF(Table1[[#This Row],[Area]]="Faridabad",Table1[[#This Row],[Income]],0)</f>
        <v>0</v>
      </c>
      <c r="CP226" s="51">
        <f ca="1">IF(Table1[[#This Row],[Area]]="Pune",Table1[[#This Row],[Income]],0)</f>
        <v>0</v>
      </c>
      <c r="CQ226" s="51">
        <f ca="1">IF(Table1[[#This Row],[Area]]="Mumbai",Table1[[#This Row],[Income]],0)</f>
        <v>0</v>
      </c>
      <c r="CR226" s="51">
        <f ca="1">IF(Table1[[#This Row],[Area]]="Hyderabad",Table1[[#This Row],[Income]],0)</f>
        <v>0</v>
      </c>
      <c r="CS226" s="51">
        <f ca="1">IF(Table1[[#This Row],[Area]]="Chennai",Table1[[#This Row],[Income]],0)</f>
        <v>0</v>
      </c>
      <c r="CT226" s="51">
        <f ca="1">IF(Table1[[#This Row],[Area]]="Goa",Table1[[#This Row],[Income]],0)</f>
        <v>0</v>
      </c>
      <c r="CU226" s="51">
        <f ca="1">IF(Table1[[#This Row],[Area]]="Kochi",Table1[[#This Row],[Income]],0)</f>
        <v>0</v>
      </c>
      <c r="CV226" s="51">
        <f ca="1">IF(Table1[[#This Row],[Area]]="Kolkata",Table1[[#This Row],[Income]],0)</f>
        <v>0</v>
      </c>
      <c r="CW226" s="51"/>
      <c r="CX226" s="51"/>
      <c r="CY226" s="51"/>
      <c r="CZ226" s="51"/>
      <c r="DA226" s="51"/>
      <c r="DB226" s="51"/>
      <c r="DC226" s="51"/>
      <c r="DD226" s="51"/>
      <c r="DE226" s="51"/>
      <c r="DF226" s="51"/>
      <c r="DG226" s="16"/>
      <c r="DI226" s="10">
        <f ca="1">IF(Table1[[#This Row],[Field of Work]]="Teaching",Table1[[#This Row],[Income]],0)</f>
        <v>0</v>
      </c>
      <c r="DJ226" s="51">
        <f ca="1">IF(Table1[[#This Row],[Field of Work]]="Health",Table1[[#This Row],[Income]],0)</f>
        <v>0</v>
      </c>
      <c r="DK226" s="51">
        <f ca="1">IF(Table1[[#This Row],[Field of Work]]="Agriculture",Table1[[#This Row],[Income]],0)</f>
        <v>77662</v>
      </c>
      <c r="DL226" s="51">
        <f ca="1">IF(Table1[[#This Row],[Field of Work]]="Information Technology",Table1[[#This Row],[Income]],0)</f>
        <v>0</v>
      </c>
      <c r="DM226" s="51">
        <f ca="1">IF(Table1[[#This Row],[Field of Work]]="Construction",Table1[[#This Row],[Income]],0)</f>
        <v>0</v>
      </c>
      <c r="DN226" s="51">
        <f ca="1">IF(Table1[[#This Row],[Field of Work]]="General Work",Table1[[#This Row],[Income]],0)</f>
        <v>0</v>
      </c>
      <c r="DO226" s="51"/>
      <c r="DP226" s="51"/>
      <c r="DQ226" s="51"/>
      <c r="DR226" s="51"/>
      <c r="DS226" s="51"/>
      <c r="DT226" s="16"/>
      <c r="DW226" s="10">
        <f ca="1">IF(Table1[[#This Row],[Value of Debts]]&gt;Table1[[#This Row],[Income]],1,0)</f>
        <v>1</v>
      </c>
      <c r="DX226" s="51"/>
      <c r="DY226" s="16"/>
      <c r="EB226" s="48">
        <f t="shared" ca="1" si="163"/>
        <v>0</v>
      </c>
      <c r="EC226" s="51"/>
      <c r="ED226" s="51"/>
      <c r="EE226" s="16"/>
    </row>
    <row r="227" spans="1:135" ht="18.75">
      <c r="A227" s="1">
        <f t="shared" ca="1" si="149"/>
        <v>2</v>
      </c>
      <c r="B227" s="1" t="str">
        <f t="shared" ca="1" si="150"/>
        <v>Woman</v>
      </c>
      <c r="C227" s="1">
        <f t="shared" ca="1" si="151"/>
        <v>37</v>
      </c>
      <c r="D227" s="1">
        <f t="shared" ca="1" si="152"/>
        <v>5</v>
      </c>
      <c r="E227" s="1" t="str">
        <f t="shared" ca="1" si="153"/>
        <v>General Work</v>
      </c>
      <c r="F227" s="1">
        <f t="shared" ca="1" si="154"/>
        <v>4</v>
      </c>
      <c r="G227" s="1" t="str">
        <f t="shared" ca="1" si="155"/>
        <v>Technical</v>
      </c>
      <c r="H227" s="1">
        <f t="shared" ca="1" si="156"/>
        <v>1</v>
      </c>
      <c r="I227" s="1">
        <f t="shared" ca="1" si="131"/>
        <v>3</v>
      </c>
      <c r="J227" s="1">
        <f t="shared" ca="1" si="157"/>
        <v>33168</v>
      </c>
      <c r="K227" s="1">
        <f t="shared" ca="1" si="158"/>
        <v>5</v>
      </c>
      <c r="L227" s="1" t="str">
        <f t="shared" ca="1" si="159"/>
        <v>Pune</v>
      </c>
      <c r="M227" s="1">
        <f t="shared" ca="1" si="164"/>
        <v>99504</v>
      </c>
      <c r="N227" s="1">
        <f t="shared" ca="1" si="160"/>
        <v>52542.287283500242</v>
      </c>
      <c r="O227" s="1">
        <f t="shared" ca="1" si="165"/>
        <v>86151.282942857244</v>
      </c>
      <c r="P227" s="1">
        <f t="shared" ca="1" si="161"/>
        <v>31504</v>
      </c>
      <c r="Q227" s="1">
        <f t="shared" ca="1" si="166"/>
        <v>13405.884403434322</v>
      </c>
      <c r="R227" s="1">
        <f t="shared" ca="1" si="167"/>
        <v>26775.333528743176</v>
      </c>
      <c r="S227" s="1">
        <f t="shared" ca="1" si="168"/>
        <v>212430.61647160043</v>
      </c>
      <c r="T227" s="1">
        <f t="shared" ca="1" si="169"/>
        <v>97452.171686934569</v>
      </c>
      <c r="U227" s="1">
        <f t="shared" ca="1" si="170"/>
        <v>114978.44478466586</v>
      </c>
      <c r="W227" s="10">
        <f ca="1">IF(Table1[[#This Row],[Gender]]="Man",1,0)</f>
        <v>0</v>
      </c>
      <c r="X227" s="51">
        <f ca="1">IF(Table1[[#This Row],[Gender]]="Woman",1,0)</f>
        <v>1</v>
      </c>
      <c r="Y227" s="51"/>
      <c r="Z227" s="51"/>
      <c r="AA227" s="51"/>
      <c r="AB227" s="51"/>
      <c r="AC227" s="51"/>
      <c r="AD227" s="51"/>
      <c r="AE227" s="51"/>
      <c r="AF227" s="51"/>
      <c r="AG227" s="51"/>
      <c r="AH227" s="51"/>
      <c r="AI227" s="51"/>
      <c r="AJ227" s="16"/>
      <c r="AN227" s="10">
        <f t="shared" ca="1" si="132"/>
        <v>0</v>
      </c>
      <c r="AO227" s="51">
        <f t="shared" ca="1" si="133"/>
        <v>0</v>
      </c>
      <c r="AP227" s="51">
        <f t="shared" ca="1" si="134"/>
        <v>0</v>
      </c>
      <c r="AQ227" s="51">
        <f t="shared" ca="1" si="135"/>
        <v>0</v>
      </c>
      <c r="AR227" s="51">
        <f t="shared" ca="1" si="136"/>
        <v>0</v>
      </c>
      <c r="AS227" s="51">
        <f t="shared" ca="1" si="137"/>
        <v>1</v>
      </c>
      <c r="AT227" s="51"/>
      <c r="AU227" s="51"/>
      <c r="AV227" s="51"/>
      <c r="AW227" s="51"/>
      <c r="AX227" s="51"/>
      <c r="AY227" s="16"/>
      <c r="AZ227" s="51"/>
      <c r="BA227" s="20">
        <f t="shared" ca="1" si="138"/>
        <v>0</v>
      </c>
      <c r="BB227" s="21">
        <f t="shared" ca="1" si="139"/>
        <v>0</v>
      </c>
      <c r="BC227" s="21">
        <f t="shared" ca="1" si="140"/>
        <v>0</v>
      </c>
      <c r="BD227" s="21">
        <f t="shared" ca="1" si="141"/>
        <v>0</v>
      </c>
      <c r="BE227" s="21">
        <f t="shared" ca="1" si="142"/>
        <v>1</v>
      </c>
      <c r="BF227" s="21">
        <f t="shared" ca="1" si="143"/>
        <v>0</v>
      </c>
      <c r="BG227" s="21">
        <f t="shared" ca="1" si="144"/>
        <v>0</v>
      </c>
      <c r="BH227" s="21">
        <f t="shared" ca="1" si="145"/>
        <v>0</v>
      </c>
      <c r="BI227" s="21">
        <f t="shared" ca="1" si="146"/>
        <v>0</v>
      </c>
      <c r="BJ227" s="21">
        <f t="shared" ca="1" si="147"/>
        <v>0</v>
      </c>
      <c r="BK227" s="21">
        <f t="shared" ca="1" si="148"/>
        <v>0</v>
      </c>
      <c r="BL227" s="51"/>
      <c r="BM227" s="51"/>
      <c r="BN227" s="51"/>
      <c r="BO227" s="51"/>
      <c r="BP227" s="51"/>
      <c r="BQ227" s="51"/>
      <c r="BR227" s="51"/>
      <c r="BS227" s="51"/>
      <c r="BT227" s="51"/>
      <c r="BU227" s="51"/>
      <c r="BV227" s="16"/>
      <c r="BZ227" s="10">
        <f ca="1">Table1[[#This Row],[Cars Value]]/Table1[[#This Row],[Cars Owned]]</f>
        <v>28717.094314285747</v>
      </c>
      <c r="CA227" s="16"/>
      <c r="CB227" s="51"/>
      <c r="CC227" s="10">
        <f ca="1">IF(Table1[[#This Row],[Value of Debts]]&gt;$CD$3,1,0)</f>
        <v>1</v>
      </c>
      <c r="CD227" s="51"/>
      <c r="CE227" s="16"/>
      <c r="CF227" s="51"/>
      <c r="CG227" s="39">
        <f ca="1">Table1[[#This Row],[Mortgage left]]/Table1[[#This Row],[Value of House ]]</f>
        <v>0.52804196096137079</v>
      </c>
      <c r="CH227" s="51">
        <f t="shared" ca="1" si="162"/>
        <v>1</v>
      </c>
      <c r="CI227" s="51"/>
      <c r="CJ227" s="16"/>
      <c r="CL227" s="10">
        <f ca="1">IF(Table1[[#This Row],[Area]]="New Delhi",Table1[[#This Row],[Income]],0)</f>
        <v>0</v>
      </c>
      <c r="CM227" s="51">
        <f ca="1">IF(Table1[[#This Row],[Area]]="Gurgoan",Table1[[#This Row],[Income]],0)</f>
        <v>0</v>
      </c>
      <c r="CN227" s="51">
        <f ca="1">IF(Table1[[#This Row],[Area]]="Noida",Table1[[#This Row],[Income]],0)</f>
        <v>0</v>
      </c>
      <c r="CO227" s="51">
        <f ca="1">IF(Table1[[#This Row],[Area]]="Faridabad",Table1[[#This Row],[Income]],0)</f>
        <v>0</v>
      </c>
      <c r="CP227" s="51">
        <f ca="1">IF(Table1[[#This Row],[Area]]="Pune",Table1[[#This Row],[Income]],0)</f>
        <v>33168</v>
      </c>
      <c r="CQ227" s="51">
        <f ca="1">IF(Table1[[#This Row],[Area]]="Mumbai",Table1[[#This Row],[Income]],0)</f>
        <v>0</v>
      </c>
      <c r="CR227" s="51">
        <f ca="1">IF(Table1[[#This Row],[Area]]="Hyderabad",Table1[[#This Row],[Income]],0)</f>
        <v>0</v>
      </c>
      <c r="CS227" s="51">
        <f ca="1">IF(Table1[[#This Row],[Area]]="Chennai",Table1[[#This Row],[Income]],0)</f>
        <v>0</v>
      </c>
      <c r="CT227" s="51">
        <f ca="1">IF(Table1[[#This Row],[Area]]="Goa",Table1[[#This Row],[Income]],0)</f>
        <v>0</v>
      </c>
      <c r="CU227" s="51">
        <f ca="1">IF(Table1[[#This Row],[Area]]="Kochi",Table1[[#This Row],[Income]],0)</f>
        <v>0</v>
      </c>
      <c r="CV227" s="51">
        <f ca="1">IF(Table1[[#This Row],[Area]]="Kolkata",Table1[[#This Row],[Income]],0)</f>
        <v>0</v>
      </c>
      <c r="CW227" s="51"/>
      <c r="CX227" s="51"/>
      <c r="CY227" s="51"/>
      <c r="CZ227" s="51"/>
      <c r="DA227" s="51"/>
      <c r="DB227" s="51"/>
      <c r="DC227" s="51"/>
      <c r="DD227" s="51"/>
      <c r="DE227" s="51"/>
      <c r="DF227" s="51"/>
      <c r="DG227" s="16"/>
      <c r="DI227" s="10">
        <f ca="1">IF(Table1[[#This Row],[Field of Work]]="Teaching",Table1[[#This Row],[Income]],0)</f>
        <v>0</v>
      </c>
      <c r="DJ227" s="51">
        <f ca="1">IF(Table1[[#This Row],[Field of Work]]="Health",Table1[[#This Row],[Income]],0)</f>
        <v>0</v>
      </c>
      <c r="DK227" s="51">
        <f ca="1">IF(Table1[[#This Row],[Field of Work]]="Agriculture",Table1[[#This Row],[Income]],0)</f>
        <v>0</v>
      </c>
      <c r="DL227" s="51">
        <f ca="1">IF(Table1[[#This Row],[Field of Work]]="Information Technology",Table1[[#This Row],[Income]],0)</f>
        <v>0</v>
      </c>
      <c r="DM227" s="51">
        <f ca="1">IF(Table1[[#This Row],[Field of Work]]="Construction",Table1[[#This Row],[Income]],0)</f>
        <v>0</v>
      </c>
      <c r="DN227" s="51">
        <f ca="1">IF(Table1[[#This Row],[Field of Work]]="General Work",Table1[[#This Row],[Income]],0)</f>
        <v>33168</v>
      </c>
      <c r="DO227" s="51"/>
      <c r="DP227" s="51"/>
      <c r="DQ227" s="51"/>
      <c r="DR227" s="51"/>
      <c r="DS227" s="51"/>
      <c r="DT227" s="16"/>
      <c r="DW227" s="10">
        <f ca="1">IF(Table1[[#This Row],[Value of Debts]]&gt;Table1[[#This Row],[Income]],1,0)</f>
        <v>1</v>
      </c>
      <c r="DX227" s="51"/>
      <c r="DY227" s="16"/>
      <c r="EB227" s="48">
        <f t="shared" ca="1" si="163"/>
        <v>37</v>
      </c>
      <c r="EC227" s="51"/>
      <c r="ED227" s="51"/>
      <c r="EE227" s="16"/>
    </row>
    <row r="228" spans="1:135" ht="18.75">
      <c r="A228" s="1">
        <f t="shared" ca="1" si="149"/>
        <v>2</v>
      </c>
      <c r="B228" s="1" t="str">
        <f t="shared" ca="1" si="150"/>
        <v>Woman</v>
      </c>
      <c r="C228" s="1">
        <f t="shared" ca="1" si="151"/>
        <v>28</v>
      </c>
      <c r="D228" s="1">
        <f t="shared" ca="1" si="152"/>
        <v>5</v>
      </c>
      <c r="E228" s="1" t="str">
        <f t="shared" ca="1" si="153"/>
        <v>General Work</v>
      </c>
      <c r="F228" s="1">
        <f t="shared" ca="1" si="154"/>
        <v>3</v>
      </c>
      <c r="G228" s="1" t="str">
        <f t="shared" ca="1" si="155"/>
        <v>University</v>
      </c>
      <c r="H228" s="1">
        <f t="shared" ca="1" si="156"/>
        <v>4</v>
      </c>
      <c r="I228" s="1">
        <f t="shared" ca="1" si="131"/>
        <v>1</v>
      </c>
      <c r="J228" s="1">
        <f t="shared" ca="1" si="157"/>
        <v>63436</v>
      </c>
      <c r="K228" s="1">
        <f t="shared" ca="1" si="158"/>
        <v>11</v>
      </c>
      <c r="L228" s="1" t="str">
        <f t="shared" ca="1" si="159"/>
        <v>Kolkata</v>
      </c>
      <c r="M228" s="1">
        <f t="shared" ca="1" si="164"/>
        <v>380616</v>
      </c>
      <c r="N228" s="1">
        <f t="shared" ca="1" si="160"/>
        <v>343637.86767649016</v>
      </c>
      <c r="O228" s="1">
        <f t="shared" ca="1" si="165"/>
        <v>21185.43934697385</v>
      </c>
      <c r="P228" s="1">
        <f t="shared" ca="1" si="161"/>
        <v>7096</v>
      </c>
      <c r="Q228" s="1">
        <f t="shared" ca="1" si="166"/>
        <v>80111.078375471916</v>
      </c>
      <c r="R228" s="1">
        <f t="shared" ca="1" si="167"/>
        <v>69738.830909775133</v>
      </c>
      <c r="S228" s="1">
        <f t="shared" ca="1" si="168"/>
        <v>471540.27025674901</v>
      </c>
      <c r="T228" s="1">
        <f t="shared" ca="1" si="169"/>
        <v>430844.94605196209</v>
      </c>
      <c r="U228" s="1">
        <f t="shared" ca="1" si="170"/>
        <v>40695.324204786913</v>
      </c>
      <c r="W228" s="10">
        <f ca="1">IF(Table1[[#This Row],[Gender]]="Man",1,0)</f>
        <v>0</v>
      </c>
      <c r="X228" s="51">
        <f ca="1">IF(Table1[[#This Row],[Gender]]="Woman",1,0)</f>
        <v>1</v>
      </c>
      <c r="Y228" s="51"/>
      <c r="Z228" s="51"/>
      <c r="AA228" s="51"/>
      <c r="AB228" s="51"/>
      <c r="AC228" s="51"/>
      <c r="AD228" s="51"/>
      <c r="AE228" s="51"/>
      <c r="AF228" s="51"/>
      <c r="AG228" s="51"/>
      <c r="AH228" s="51"/>
      <c r="AI228" s="51"/>
      <c r="AJ228" s="16"/>
      <c r="AN228" s="10">
        <f t="shared" ca="1" si="132"/>
        <v>0</v>
      </c>
      <c r="AO228" s="51">
        <f t="shared" ca="1" si="133"/>
        <v>0</v>
      </c>
      <c r="AP228" s="51">
        <f t="shared" ca="1" si="134"/>
        <v>0</v>
      </c>
      <c r="AQ228" s="51">
        <f t="shared" ca="1" si="135"/>
        <v>0</v>
      </c>
      <c r="AR228" s="51">
        <f t="shared" ca="1" si="136"/>
        <v>0</v>
      </c>
      <c r="AS228" s="51">
        <f t="shared" ca="1" si="137"/>
        <v>1</v>
      </c>
      <c r="AT228" s="51"/>
      <c r="AU228" s="51"/>
      <c r="AV228" s="51"/>
      <c r="AW228" s="51"/>
      <c r="AX228" s="51"/>
      <c r="AY228" s="16"/>
      <c r="AZ228" s="51"/>
      <c r="BA228" s="20">
        <f t="shared" ca="1" si="138"/>
        <v>0</v>
      </c>
      <c r="BB228" s="21">
        <f t="shared" ca="1" si="139"/>
        <v>0</v>
      </c>
      <c r="BC228" s="21">
        <f t="shared" ca="1" si="140"/>
        <v>0</v>
      </c>
      <c r="BD228" s="21">
        <f t="shared" ca="1" si="141"/>
        <v>0</v>
      </c>
      <c r="BE228" s="21">
        <f t="shared" ca="1" si="142"/>
        <v>0</v>
      </c>
      <c r="BF228" s="21">
        <f t="shared" ca="1" si="143"/>
        <v>0</v>
      </c>
      <c r="BG228" s="21">
        <f t="shared" ca="1" si="144"/>
        <v>0</v>
      </c>
      <c r="BH228" s="21">
        <f t="shared" ca="1" si="145"/>
        <v>0</v>
      </c>
      <c r="BI228" s="21">
        <f t="shared" ca="1" si="146"/>
        <v>0</v>
      </c>
      <c r="BJ228" s="21">
        <f t="shared" ca="1" si="147"/>
        <v>0</v>
      </c>
      <c r="BK228" s="21">
        <f t="shared" ca="1" si="148"/>
        <v>1</v>
      </c>
      <c r="BL228" s="51"/>
      <c r="BM228" s="51"/>
      <c r="BN228" s="51"/>
      <c r="BO228" s="51"/>
      <c r="BP228" s="51"/>
      <c r="BQ228" s="51"/>
      <c r="BR228" s="51"/>
      <c r="BS228" s="51"/>
      <c r="BT228" s="51"/>
      <c r="BU228" s="51"/>
      <c r="BV228" s="16"/>
      <c r="BZ228" s="10">
        <f ca="1">Table1[[#This Row],[Cars Value]]/Table1[[#This Row],[Cars Owned]]</f>
        <v>21185.43934697385</v>
      </c>
      <c r="CA228" s="16"/>
      <c r="CB228" s="51"/>
      <c r="CC228" s="10">
        <f ca="1">IF(Table1[[#This Row],[Value of Debts]]&gt;$CD$3,1,0)</f>
        <v>1</v>
      </c>
      <c r="CD228" s="51"/>
      <c r="CE228" s="16"/>
      <c r="CF228" s="51"/>
      <c r="CG228" s="39">
        <f ca="1">Table1[[#This Row],[Mortgage left]]/Table1[[#This Row],[Value of House ]]</f>
        <v>0.90284661621290263</v>
      </c>
      <c r="CH228" s="51">
        <f t="shared" ca="1" si="162"/>
        <v>1</v>
      </c>
      <c r="CI228" s="51"/>
      <c r="CJ228" s="16"/>
      <c r="CL228" s="10">
        <f ca="1">IF(Table1[[#This Row],[Area]]="New Delhi",Table1[[#This Row],[Income]],0)</f>
        <v>0</v>
      </c>
      <c r="CM228" s="51">
        <f ca="1">IF(Table1[[#This Row],[Area]]="Gurgoan",Table1[[#This Row],[Income]],0)</f>
        <v>0</v>
      </c>
      <c r="CN228" s="51">
        <f ca="1">IF(Table1[[#This Row],[Area]]="Noida",Table1[[#This Row],[Income]],0)</f>
        <v>0</v>
      </c>
      <c r="CO228" s="51">
        <f ca="1">IF(Table1[[#This Row],[Area]]="Faridabad",Table1[[#This Row],[Income]],0)</f>
        <v>0</v>
      </c>
      <c r="CP228" s="51">
        <f ca="1">IF(Table1[[#This Row],[Area]]="Pune",Table1[[#This Row],[Income]],0)</f>
        <v>0</v>
      </c>
      <c r="CQ228" s="51">
        <f ca="1">IF(Table1[[#This Row],[Area]]="Mumbai",Table1[[#This Row],[Income]],0)</f>
        <v>0</v>
      </c>
      <c r="CR228" s="51">
        <f ca="1">IF(Table1[[#This Row],[Area]]="Hyderabad",Table1[[#This Row],[Income]],0)</f>
        <v>0</v>
      </c>
      <c r="CS228" s="51">
        <f ca="1">IF(Table1[[#This Row],[Area]]="Chennai",Table1[[#This Row],[Income]],0)</f>
        <v>0</v>
      </c>
      <c r="CT228" s="51">
        <f ca="1">IF(Table1[[#This Row],[Area]]="Goa",Table1[[#This Row],[Income]],0)</f>
        <v>0</v>
      </c>
      <c r="CU228" s="51">
        <f ca="1">IF(Table1[[#This Row],[Area]]="Kochi",Table1[[#This Row],[Income]],0)</f>
        <v>0</v>
      </c>
      <c r="CV228" s="51">
        <f ca="1">IF(Table1[[#This Row],[Area]]="Kolkata",Table1[[#This Row],[Income]],0)</f>
        <v>63436</v>
      </c>
      <c r="CW228" s="51"/>
      <c r="CX228" s="51"/>
      <c r="CY228" s="51"/>
      <c r="CZ228" s="51"/>
      <c r="DA228" s="51"/>
      <c r="DB228" s="51"/>
      <c r="DC228" s="51"/>
      <c r="DD228" s="51"/>
      <c r="DE228" s="51"/>
      <c r="DF228" s="51"/>
      <c r="DG228" s="16"/>
      <c r="DI228" s="10">
        <f ca="1">IF(Table1[[#This Row],[Field of Work]]="Teaching",Table1[[#This Row],[Income]],0)</f>
        <v>0</v>
      </c>
      <c r="DJ228" s="51">
        <f ca="1">IF(Table1[[#This Row],[Field of Work]]="Health",Table1[[#This Row],[Income]],0)</f>
        <v>0</v>
      </c>
      <c r="DK228" s="51">
        <f ca="1">IF(Table1[[#This Row],[Field of Work]]="Agriculture",Table1[[#This Row],[Income]],0)</f>
        <v>0</v>
      </c>
      <c r="DL228" s="51">
        <f ca="1">IF(Table1[[#This Row],[Field of Work]]="Information Technology",Table1[[#This Row],[Income]],0)</f>
        <v>0</v>
      </c>
      <c r="DM228" s="51">
        <f ca="1">IF(Table1[[#This Row],[Field of Work]]="Construction",Table1[[#This Row],[Income]],0)</f>
        <v>0</v>
      </c>
      <c r="DN228" s="51">
        <f ca="1">IF(Table1[[#This Row],[Field of Work]]="General Work",Table1[[#This Row],[Income]],0)</f>
        <v>63436</v>
      </c>
      <c r="DO228" s="51"/>
      <c r="DP228" s="51"/>
      <c r="DQ228" s="51"/>
      <c r="DR228" s="51"/>
      <c r="DS228" s="51"/>
      <c r="DT228" s="16"/>
      <c r="DW228" s="10">
        <f ca="1">IF(Table1[[#This Row],[Value of Debts]]&gt;Table1[[#This Row],[Income]],1,0)</f>
        <v>1</v>
      </c>
      <c r="DX228" s="51"/>
      <c r="DY228" s="16"/>
      <c r="EB228" s="48">
        <f t="shared" ca="1" si="163"/>
        <v>0</v>
      </c>
      <c r="EC228" s="51"/>
      <c r="ED228" s="51"/>
      <c r="EE228" s="16"/>
    </row>
    <row r="229" spans="1:135" ht="18.75">
      <c r="A229" s="1">
        <f t="shared" ca="1" si="149"/>
        <v>1</v>
      </c>
      <c r="B229" s="1" t="str">
        <f t="shared" ca="1" si="150"/>
        <v>Man</v>
      </c>
      <c r="C229" s="1">
        <f t="shared" ca="1" si="151"/>
        <v>42</v>
      </c>
      <c r="D229" s="1">
        <f t="shared" ca="1" si="152"/>
        <v>3</v>
      </c>
      <c r="E229" s="1" t="str">
        <f t="shared" ca="1" si="153"/>
        <v>Teaching</v>
      </c>
      <c r="F229" s="1">
        <f t="shared" ca="1" si="154"/>
        <v>3</v>
      </c>
      <c r="G229" s="1" t="str">
        <f t="shared" ca="1" si="155"/>
        <v>University</v>
      </c>
      <c r="H229" s="1">
        <f t="shared" ca="1" si="156"/>
        <v>1</v>
      </c>
      <c r="I229" s="1">
        <f t="shared" ca="1" si="131"/>
        <v>2</v>
      </c>
      <c r="J229" s="1">
        <f t="shared" ca="1" si="157"/>
        <v>55277</v>
      </c>
      <c r="K229" s="1">
        <f t="shared" ca="1" si="158"/>
        <v>11</v>
      </c>
      <c r="L229" s="1" t="str">
        <f t="shared" ca="1" si="159"/>
        <v>Kolkata</v>
      </c>
      <c r="M229" s="1">
        <f t="shared" ca="1" si="164"/>
        <v>165831</v>
      </c>
      <c r="N229" s="1">
        <f t="shared" ca="1" si="160"/>
        <v>147712.54489704422</v>
      </c>
      <c r="O229" s="1">
        <f t="shared" ca="1" si="165"/>
        <v>37903.529108999341</v>
      </c>
      <c r="P229" s="1">
        <f t="shared" ca="1" si="161"/>
        <v>34187</v>
      </c>
      <c r="Q229" s="1">
        <f t="shared" ca="1" si="166"/>
        <v>97416.996856846221</v>
      </c>
      <c r="R229" s="1">
        <f t="shared" ca="1" si="167"/>
        <v>51347.577058643248</v>
      </c>
      <c r="S229" s="1">
        <f t="shared" ca="1" si="168"/>
        <v>255082.1061676426</v>
      </c>
      <c r="T229" s="1">
        <f t="shared" ca="1" si="169"/>
        <v>279316.54175389046</v>
      </c>
      <c r="U229" s="1">
        <f t="shared" ca="1" si="170"/>
        <v>-24234.435586247855</v>
      </c>
      <c r="W229" s="10">
        <f ca="1">IF(Table1[[#This Row],[Gender]]="Man",1,0)</f>
        <v>1</v>
      </c>
      <c r="X229" s="51">
        <f ca="1">IF(Table1[[#This Row],[Gender]]="Woman",1,0)</f>
        <v>0</v>
      </c>
      <c r="Y229" s="51"/>
      <c r="Z229" s="51"/>
      <c r="AA229" s="51"/>
      <c r="AB229" s="51"/>
      <c r="AC229" s="51"/>
      <c r="AD229" s="51"/>
      <c r="AE229" s="51"/>
      <c r="AF229" s="51"/>
      <c r="AG229" s="51"/>
      <c r="AH229" s="51"/>
      <c r="AI229" s="51"/>
      <c r="AJ229" s="16"/>
      <c r="AN229" s="10">
        <f t="shared" ca="1" si="132"/>
        <v>1</v>
      </c>
      <c r="AO229" s="51">
        <f t="shared" ca="1" si="133"/>
        <v>0</v>
      </c>
      <c r="AP229" s="51">
        <f t="shared" ca="1" si="134"/>
        <v>0</v>
      </c>
      <c r="AQ229" s="51">
        <f t="shared" ca="1" si="135"/>
        <v>0</v>
      </c>
      <c r="AR229" s="51">
        <f t="shared" ca="1" si="136"/>
        <v>0</v>
      </c>
      <c r="AS229" s="51">
        <f t="shared" ca="1" si="137"/>
        <v>0</v>
      </c>
      <c r="AT229" s="51"/>
      <c r="AU229" s="51"/>
      <c r="AV229" s="51"/>
      <c r="AW229" s="51"/>
      <c r="AX229" s="51"/>
      <c r="AY229" s="16"/>
      <c r="AZ229" s="51"/>
      <c r="BA229" s="20">
        <f t="shared" ca="1" si="138"/>
        <v>0</v>
      </c>
      <c r="BB229" s="21">
        <f t="shared" ca="1" si="139"/>
        <v>0</v>
      </c>
      <c r="BC229" s="21">
        <f t="shared" ca="1" si="140"/>
        <v>0</v>
      </c>
      <c r="BD229" s="21">
        <f t="shared" ca="1" si="141"/>
        <v>0</v>
      </c>
      <c r="BE229" s="21">
        <f t="shared" ca="1" si="142"/>
        <v>0</v>
      </c>
      <c r="BF229" s="21">
        <f t="shared" ca="1" si="143"/>
        <v>0</v>
      </c>
      <c r="BG229" s="21">
        <f t="shared" ca="1" si="144"/>
        <v>0</v>
      </c>
      <c r="BH229" s="21">
        <f t="shared" ca="1" si="145"/>
        <v>0</v>
      </c>
      <c r="BI229" s="21">
        <f t="shared" ca="1" si="146"/>
        <v>0</v>
      </c>
      <c r="BJ229" s="21">
        <f t="shared" ca="1" si="147"/>
        <v>0</v>
      </c>
      <c r="BK229" s="21">
        <f t="shared" ca="1" si="148"/>
        <v>1</v>
      </c>
      <c r="BL229" s="51"/>
      <c r="BM229" s="51"/>
      <c r="BN229" s="51"/>
      <c r="BO229" s="51"/>
      <c r="BP229" s="51"/>
      <c r="BQ229" s="51"/>
      <c r="BR229" s="51"/>
      <c r="BS229" s="51"/>
      <c r="BT229" s="51"/>
      <c r="BU229" s="51"/>
      <c r="BV229" s="16"/>
      <c r="BZ229" s="10">
        <f ca="1">Table1[[#This Row],[Cars Value]]/Table1[[#This Row],[Cars Owned]]</f>
        <v>18951.76455449967</v>
      </c>
      <c r="CA229" s="16"/>
      <c r="CB229" s="51"/>
      <c r="CC229" s="10">
        <f ca="1">IF(Table1[[#This Row],[Value of Debts]]&gt;$CD$3,1,0)</f>
        <v>1</v>
      </c>
      <c r="CD229" s="51"/>
      <c r="CE229" s="16"/>
      <c r="CF229" s="51"/>
      <c r="CG229" s="39">
        <f ca="1">Table1[[#This Row],[Mortgage left]]/Table1[[#This Row],[Value of House ]]</f>
        <v>0.8907414469975109</v>
      </c>
      <c r="CH229" s="51">
        <f t="shared" ca="1" si="162"/>
        <v>1</v>
      </c>
      <c r="CI229" s="51"/>
      <c r="CJ229" s="16"/>
      <c r="CL229" s="10">
        <f ca="1">IF(Table1[[#This Row],[Area]]="New Delhi",Table1[[#This Row],[Income]],0)</f>
        <v>0</v>
      </c>
      <c r="CM229" s="51">
        <f ca="1">IF(Table1[[#This Row],[Area]]="Gurgoan",Table1[[#This Row],[Income]],0)</f>
        <v>0</v>
      </c>
      <c r="CN229" s="51">
        <f ca="1">IF(Table1[[#This Row],[Area]]="Noida",Table1[[#This Row],[Income]],0)</f>
        <v>0</v>
      </c>
      <c r="CO229" s="51">
        <f ca="1">IF(Table1[[#This Row],[Area]]="Faridabad",Table1[[#This Row],[Income]],0)</f>
        <v>0</v>
      </c>
      <c r="CP229" s="51">
        <f ca="1">IF(Table1[[#This Row],[Area]]="Pune",Table1[[#This Row],[Income]],0)</f>
        <v>0</v>
      </c>
      <c r="CQ229" s="51">
        <f ca="1">IF(Table1[[#This Row],[Area]]="Mumbai",Table1[[#This Row],[Income]],0)</f>
        <v>0</v>
      </c>
      <c r="CR229" s="51">
        <f ca="1">IF(Table1[[#This Row],[Area]]="Hyderabad",Table1[[#This Row],[Income]],0)</f>
        <v>0</v>
      </c>
      <c r="CS229" s="51">
        <f ca="1">IF(Table1[[#This Row],[Area]]="Chennai",Table1[[#This Row],[Income]],0)</f>
        <v>0</v>
      </c>
      <c r="CT229" s="51">
        <f ca="1">IF(Table1[[#This Row],[Area]]="Goa",Table1[[#This Row],[Income]],0)</f>
        <v>0</v>
      </c>
      <c r="CU229" s="51">
        <f ca="1">IF(Table1[[#This Row],[Area]]="Kochi",Table1[[#This Row],[Income]],0)</f>
        <v>0</v>
      </c>
      <c r="CV229" s="51">
        <f ca="1">IF(Table1[[#This Row],[Area]]="Kolkata",Table1[[#This Row],[Income]],0)</f>
        <v>55277</v>
      </c>
      <c r="CW229" s="51"/>
      <c r="CX229" s="51"/>
      <c r="CY229" s="51"/>
      <c r="CZ229" s="51"/>
      <c r="DA229" s="51"/>
      <c r="DB229" s="51"/>
      <c r="DC229" s="51"/>
      <c r="DD229" s="51"/>
      <c r="DE229" s="51"/>
      <c r="DF229" s="51"/>
      <c r="DG229" s="16"/>
      <c r="DI229" s="10">
        <f ca="1">IF(Table1[[#This Row],[Field of Work]]="Teaching",Table1[[#This Row],[Income]],0)</f>
        <v>55277</v>
      </c>
      <c r="DJ229" s="51">
        <f ca="1">IF(Table1[[#This Row],[Field of Work]]="Health",Table1[[#This Row],[Income]],0)</f>
        <v>0</v>
      </c>
      <c r="DK229" s="51">
        <f ca="1">IF(Table1[[#This Row],[Field of Work]]="Agriculture",Table1[[#This Row],[Income]],0)</f>
        <v>0</v>
      </c>
      <c r="DL229" s="51">
        <f ca="1">IF(Table1[[#This Row],[Field of Work]]="Information Technology",Table1[[#This Row],[Income]],0)</f>
        <v>0</v>
      </c>
      <c r="DM229" s="51">
        <f ca="1">IF(Table1[[#This Row],[Field of Work]]="Construction",Table1[[#This Row],[Income]],0)</f>
        <v>0</v>
      </c>
      <c r="DN229" s="51">
        <f ca="1">IF(Table1[[#This Row],[Field of Work]]="General Work",Table1[[#This Row],[Income]],0)</f>
        <v>0</v>
      </c>
      <c r="DO229" s="51"/>
      <c r="DP229" s="51"/>
      <c r="DQ229" s="51"/>
      <c r="DR229" s="51"/>
      <c r="DS229" s="51"/>
      <c r="DT229" s="16"/>
      <c r="DW229" s="10">
        <f ca="1">IF(Table1[[#This Row],[Value of Debts]]&gt;Table1[[#This Row],[Income]],1,0)</f>
        <v>1</v>
      </c>
      <c r="DX229" s="51"/>
      <c r="DY229" s="16"/>
      <c r="EB229" s="48">
        <f t="shared" ca="1" si="163"/>
        <v>0</v>
      </c>
      <c r="EC229" s="51"/>
      <c r="ED229" s="51"/>
      <c r="EE229" s="16"/>
    </row>
    <row r="230" spans="1:135" ht="18.75">
      <c r="A230" s="1">
        <f t="shared" ca="1" si="149"/>
        <v>1</v>
      </c>
      <c r="B230" s="1" t="str">
        <f t="shared" ca="1" si="150"/>
        <v>Man</v>
      </c>
      <c r="C230" s="1">
        <f t="shared" ca="1" si="151"/>
        <v>36</v>
      </c>
      <c r="D230" s="1">
        <f t="shared" ca="1" si="152"/>
        <v>1</v>
      </c>
      <c r="E230" s="1" t="str">
        <f t="shared" ca="1" si="153"/>
        <v>Health</v>
      </c>
      <c r="F230" s="1">
        <f t="shared" ca="1" si="154"/>
        <v>2</v>
      </c>
      <c r="G230" s="1" t="str">
        <f t="shared" ca="1" si="155"/>
        <v>College</v>
      </c>
      <c r="H230" s="1">
        <f t="shared" ca="1" si="156"/>
        <v>4</v>
      </c>
      <c r="I230" s="1">
        <f t="shared" ca="1" si="131"/>
        <v>1</v>
      </c>
      <c r="J230" s="1">
        <f t="shared" ca="1" si="157"/>
        <v>78085</v>
      </c>
      <c r="K230" s="1">
        <f t="shared" ca="1" si="158"/>
        <v>2</v>
      </c>
      <c r="L230" s="1" t="str">
        <f t="shared" ca="1" si="159"/>
        <v>Gurgoan</v>
      </c>
      <c r="M230" s="1">
        <f t="shared" ca="1" si="164"/>
        <v>234255</v>
      </c>
      <c r="N230" s="1">
        <f t="shared" ca="1" si="160"/>
        <v>114332.04237069274</v>
      </c>
      <c r="O230" s="1">
        <f t="shared" ca="1" si="165"/>
        <v>2119.8489452927461</v>
      </c>
      <c r="P230" s="1">
        <f t="shared" ca="1" si="161"/>
        <v>397</v>
      </c>
      <c r="Q230" s="1">
        <f t="shared" ca="1" si="166"/>
        <v>86578.707548488863</v>
      </c>
      <c r="R230" s="1">
        <f t="shared" ca="1" si="167"/>
        <v>95343.023826388671</v>
      </c>
      <c r="S230" s="1">
        <f t="shared" ca="1" si="168"/>
        <v>331717.8727716814</v>
      </c>
      <c r="T230" s="1">
        <f t="shared" ca="1" si="169"/>
        <v>201307.7499191816</v>
      </c>
      <c r="U230" s="1">
        <f t="shared" ca="1" si="170"/>
        <v>130410.1228524998</v>
      </c>
      <c r="W230" s="10">
        <f ca="1">IF(Table1[[#This Row],[Gender]]="Man",1,0)</f>
        <v>1</v>
      </c>
      <c r="X230" s="51">
        <f ca="1">IF(Table1[[#This Row],[Gender]]="Woman",1,0)</f>
        <v>0</v>
      </c>
      <c r="Y230" s="51"/>
      <c r="Z230" s="51"/>
      <c r="AA230" s="51"/>
      <c r="AB230" s="51"/>
      <c r="AC230" s="51"/>
      <c r="AD230" s="51"/>
      <c r="AE230" s="51"/>
      <c r="AF230" s="51"/>
      <c r="AG230" s="51"/>
      <c r="AH230" s="51"/>
      <c r="AI230" s="51"/>
      <c r="AJ230" s="16"/>
      <c r="AN230" s="10">
        <f t="shared" ca="1" si="132"/>
        <v>0</v>
      </c>
      <c r="AO230" s="51">
        <f t="shared" ca="1" si="133"/>
        <v>1</v>
      </c>
      <c r="AP230" s="51">
        <f t="shared" ca="1" si="134"/>
        <v>0</v>
      </c>
      <c r="AQ230" s="51">
        <f t="shared" ca="1" si="135"/>
        <v>0</v>
      </c>
      <c r="AR230" s="51">
        <f t="shared" ca="1" si="136"/>
        <v>0</v>
      </c>
      <c r="AS230" s="51">
        <f t="shared" ca="1" si="137"/>
        <v>0</v>
      </c>
      <c r="AT230" s="51"/>
      <c r="AU230" s="51"/>
      <c r="AV230" s="51"/>
      <c r="AW230" s="51"/>
      <c r="AX230" s="51"/>
      <c r="AY230" s="16"/>
      <c r="AZ230" s="51"/>
      <c r="BA230" s="20">
        <f t="shared" ca="1" si="138"/>
        <v>0</v>
      </c>
      <c r="BB230" s="21">
        <f t="shared" ca="1" si="139"/>
        <v>1</v>
      </c>
      <c r="BC230" s="21">
        <f t="shared" ca="1" si="140"/>
        <v>0</v>
      </c>
      <c r="BD230" s="21">
        <f t="shared" ca="1" si="141"/>
        <v>0</v>
      </c>
      <c r="BE230" s="21">
        <f t="shared" ca="1" si="142"/>
        <v>0</v>
      </c>
      <c r="BF230" s="21">
        <f t="shared" ca="1" si="143"/>
        <v>0</v>
      </c>
      <c r="BG230" s="21">
        <f t="shared" ca="1" si="144"/>
        <v>0</v>
      </c>
      <c r="BH230" s="21">
        <f t="shared" ca="1" si="145"/>
        <v>0</v>
      </c>
      <c r="BI230" s="21">
        <f t="shared" ca="1" si="146"/>
        <v>0</v>
      </c>
      <c r="BJ230" s="21">
        <f t="shared" ca="1" si="147"/>
        <v>0</v>
      </c>
      <c r="BK230" s="21">
        <f t="shared" ca="1" si="148"/>
        <v>0</v>
      </c>
      <c r="BL230" s="51"/>
      <c r="BM230" s="51"/>
      <c r="BN230" s="51"/>
      <c r="BO230" s="51"/>
      <c r="BP230" s="51"/>
      <c r="BQ230" s="51"/>
      <c r="BR230" s="51"/>
      <c r="BS230" s="51"/>
      <c r="BT230" s="51"/>
      <c r="BU230" s="51"/>
      <c r="BV230" s="16"/>
      <c r="BZ230" s="10">
        <f ca="1">Table1[[#This Row],[Cars Value]]/Table1[[#This Row],[Cars Owned]]</f>
        <v>2119.8489452927461</v>
      </c>
      <c r="CA230" s="16"/>
      <c r="CB230" s="51"/>
      <c r="CC230" s="10">
        <f ca="1">IF(Table1[[#This Row],[Value of Debts]]&gt;$CD$3,1,0)</f>
        <v>1</v>
      </c>
      <c r="CD230" s="51"/>
      <c r="CE230" s="16"/>
      <c r="CF230" s="51"/>
      <c r="CG230" s="39">
        <f ca="1">Table1[[#This Row],[Mortgage left]]/Table1[[#This Row],[Value of House ]]</f>
        <v>0.48806660421631443</v>
      </c>
      <c r="CH230" s="51">
        <f t="shared" ca="1" si="162"/>
        <v>1</v>
      </c>
      <c r="CI230" s="51"/>
      <c r="CJ230" s="16"/>
      <c r="CL230" s="10">
        <f ca="1">IF(Table1[[#This Row],[Area]]="New Delhi",Table1[[#This Row],[Income]],0)</f>
        <v>0</v>
      </c>
      <c r="CM230" s="51">
        <f ca="1">IF(Table1[[#This Row],[Area]]="Gurgoan",Table1[[#This Row],[Income]],0)</f>
        <v>78085</v>
      </c>
      <c r="CN230" s="51">
        <f ca="1">IF(Table1[[#This Row],[Area]]="Noida",Table1[[#This Row],[Income]],0)</f>
        <v>0</v>
      </c>
      <c r="CO230" s="51">
        <f ca="1">IF(Table1[[#This Row],[Area]]="Faridabad",Table1[[#This Row],[Income]],0)</f>
        <v>0</v>
      </c>
      <c r="CP230" s="51">
        <f ca="1">IF(Table1[[#This Row],[Area]]="Pune",Table1[[#This Row],[Income]],0)</f>
        <v>0</v>
      </c>
      <c r="CQ230" s="51">
        <f ca="1">IF(Table1[[#This Row],[Area]]="Mumbai",Table1[[#This Row],[Income]],0)</f>
        <v>0</v>
      </c>
      <c r="CR230" s="51">
        <f ca="1">IF(Table1[[#This Row],[Area]]="Hyderabad",Table1[[#This Row],[Income]],0)</f>
        <v>0</v>
      </c>
      <c r="CS230" s="51">
        <f ca="1">IF(Table1[[#This Row],[Area]]="Chennai",Table1[[#This Row],[Income]],0)</f>
        <v>0</v>
      </c>
      <c r="CT230" s="51">
        <f ca="1">IF(Table1[[#This Row],[Area]]="Goa",Table1[[#This Row],[Income]],0)</f>
        <v>0</v>
      </c>
      <c r="CU230" s="51">
        <f ca="1">IF(Table1[[#This Row],[Area]]="Kochi",Table1[[#This Row],[Income]],0)</f>
        <v>0</v>
      </c>
      <c r="CV230" s="51">
        <f ca="1">IF(Table1[[#This Row],[Area]]="Kolkata",Table1[[#This Row],[Income]],0)</f>
        <v>0</v>
      </c>
      <c r="CW230" s="51"/>
      <c r="CX230" s="51"/>
      <c r="CY230" s="51"/>
      <c r="CZ230" s="51"/>
      <c r="DA230" s="51"/>
      <c r="DB230" s="51"/>
      <c r="DC230" s="51"/>
      <c r="DD230" s="51"/>
      <c r="DE230" s="51"/>
      <c r="DF230" s="51"/>
      <c r="DG230" s="16"/>
      <c r="DI230" s="10">
        <f ca="1">IF(Table1[[#This Row],[Field of Work]]="Teaching",Table1[[#This Row],[Income]],0)</f>
        <v>0</v>
      </c>
      <c r="DJ230" s="51">
        <f ca="1">IF(Table1[[#This Row],[Field of Work]]="Health",Table1[[#This Row],[Income]],0)</f>
        <v>78085</v>
      </c>
      <c r="DK230" s="51">
        <f ca="1">IF(Table1[[#This Row],[Field of Work]]="Agriculture",Table1[[#This Row],[Income]],0)</f>
        <v>0</v>
      </c>
      <c r="DL230" s="51">
        <f ca="1">IF(Table1[[#This Row],[Field of Work]]="Information Technology",Table1[[#This Row],[Income]],0)</f>
        <v>0</v>
      </c>
      <c r="DM230" s="51">
        <f ca="1">IF(Table1[[#This Row],[Field of Work]]="Construction",Table1[[#This Row],[Income]],0)</f>
        <v>0</v>
      </c>
      <c r="DN230" s="51">
        <f ca="1">IF(Table1[[#This Row],[Field of Work]]="General Work",Table1[[#This Row],[Income]],0)</f>
        <v>0</v>
      </c>
      <c r="DO230" s="51"/>
      <c r="DP230" s="51"/>
      <c r="DQ230" s="51"/>
      <c r="DR230" s="51"/>
      <c r="DS230" s="51"/>
      <c r="DT230" s="16"/>
      <c r="DW230" s="10">
        <f ca="1">IF(Table1[[#This Row],[Value of Debts]]&gt;Table1[[#This Row],[Income]],1,0)</f>
        <v>1</v>
      </c>
      <c r="DX230" s="51"/>
      <c r="DY230" s="16"/>
      <c r="EB230" s="48">
        <f t="shared" ca="1" si="163"/>
        <v>36</v>
      </c>
      <c r="EC230" s="51"/>
      <c r="ED230" s="51"/>
      <c r="EE230" s="16"/>
    </row>
    <row r="231" spans="1:135" ht="18.75">
      <c r="A231" s="1">
        <f t="shared" ca="1" si="149"/>
        <v>2</v>
      </c>
      <c r="B231" s="1" t="str">
        <f t="shared" ca="1" si="150"/>
        <v>Woman</v>
      </c>
      <c r="C231" s="1">
        <f t="shared" ca="1" si="151"/>
        <v>31</v>
      </c>
      <c r="D231" s="1">
        <f t="shared" ca="1" si="152"/>
        <v>3</v>
      </c>
      <c r="E231" s="1" t="str">
        <f t="shared" ca="1" si="153"/>
        <v>Teaching</v>
      </c>
      <c r="F231" s="1">
        <f t="shared" ca="1" si="154"/>
        <v>3</v>
      </c>
      <c r="G231" s="1" t="str">
        <f t="shared" ca="1" si="155"/>
        <v>University</v>
      </c>
      <c r="H231" s="1">
        <f t="shared" ca="1" si="156"/>
        <v>2</v>
      </c>
      <c r="I231" s="1">
        <f t="shared" ca="1" si="131"/>
        <v>1</v>
      </c>
      <c r="J231" s="1">
        <f t="shared" ca="1" si="157"/>
        <v>74109</v>
      </c>
      <c r="K231" s="1">
        <f t="shared" ca="1" si="158"/>
        <v>3</v>
      </c>
      <c r="L231" s="1" t="str">
        <f t="shared" ca="1" si="159"/>
        <v>Faridabad</v>
      </c>
      <c r="M231" s="1">
        <f t="shared" ca="1" si="164"/>
        <v>444654</v>
      </c>
      <c r="N231" s="1">
        <f t="shared" ca="1" si="160"/>
        <v>154179.55960148576</v>
      </c>
      <c r="O231" s="1">
        <f t="shared" ca="1" si="165"/>
        <v>43453.5427424558</v>
      </c>
      <c r="P231" s="1">
        <f t="shared" ca="1" si="161"/>
        <v>23590</v>
      </c>
      <c r="Q231" s="1">
        <f t="shared" ca="1" si="166"/>
        <v>146921.60562898978</v>
      </c>
      <c r="R231" s="1">
        <f t="shared" ca="1" si="167"/>
        <v>7874.1644577662491</v>
      </c>
      <c r="S231" s="1">
        <f t="shared" ca="1" si="168"/>
        <v>495981.70720022201</v>
      </c>
      <c r="T231" s="1">
        <f t="shared" ca="1" si="169"/>
        <v>324691.16523047554</v>
      </c>
      <c r="U231" s="1">
        <f t="shared" ca="1" si="170"/>
        <v>171290.54196974647</v>
      </c>
      <c r="W231" s="10">
        <f ca="1">IF(Table1[[#This Row],[Gender]]="Man",1,0)</f>
        <v>0</v>
      </c>
      <c r="X231" s="51">
        <f ca="1">IF(Table1[[#This Row],[Gender]]="Woman",1,0)</f>
        <v>1</v>
      </c>
      <c r="Y231" s="51"/>
      <c r="Z231" s="51"/>
      <c r="AA231" s="51"/>
      <c r="AB231" s="51"/>
      <c r="AC231" s="51"/>
      <c r="AD231" s="51"/>
      <c r="AE231" s="51"/>
      <c r="AF231" s="51"/>
      <c r="AG231" s="51"/>
      <c r="AH231" s="51"/>
      <c r="AI231" s="51"/>
      <c r="AJ231" s="16"/>
      <c r="AN231" s="10">
        <f t="shared" ca="1" si="132"/>
        <v>1</v>
      </c>
      <c r="AO231" s="51">
        <f t="shared" ca="1" si="133"/>
        <v>0</v>
      </c>
      <c r="AP231" s="51">
        <f t="shared" ca="1" si="134"/>
        <v>0</v>
      </c>
      <c r="AQ231" s="51">
        <f t="shared" ca="1" si="135"/>
        <v>0</v>
      </c>
      <c r="AR231" s="51">
        <f t="shared" ca="1" si="136"/>
        <v>0</v>
      </c>
      <c r="AS231" s="51">
        <f t="shared" ca="1" si="137"/>
        <v>0</v>
      </c>
      <c r="AT231" s="51"/>
      <c r="AU231" s="51"/>
      <c r="AV231" s="51"/>
      <c r="AW231" s="51"/>
      <c r="AX231" s="51"/>
      <c r="AY231" s="16"/>
      <c r="AZ231" s="51"/>
      <c r="BA231" s="20">
        <f t="shared" ca="1" si="138"/>
        <v>0</v>
      </c>
      <c r="BB231" s="21">
        <f t="shared" ca="1" si="139"/>
        <v>0</v>
      </c>
      <c r="BC231" s="21">
        <f t="shared" ca="1" si="140"/>
        <v>0</v>
      </c>
      <c r="BD231" s="21">
        <f t="shared" ca="1" si="141"/>
        <v>1</v>
      </c>
      <c r="BE231" s="21">
        <f t="shared" ca="1" si="142"/>
        <v>0</v>
      </c>
      <c r="BF231" s="21">
        <f t="shared" ca="1" si="143"/>
        <v>0</v>
      </c>
      <c r="BG231" s="21">
        <f t="shared" ca="1" si="144"/>
        <v>0</v>
      </c>
      <c r="BH231" s="21">
        <f t="shared" ca="1" si="145"/>
        <v>0</v>
      </c>
      <c r="BI231" s="21">
        <f t="shared" ca="1" si="146"/>
        <v>0</v>
      </c>
      <c r="BJ231" s="21">
        <f t="shared" ca="1" si="147"/>
        <v>0</v>
      </c>
      <c r="BK231" s="21">
        <f t="shared" ca="1" si="148"/>
        <v>0</v>
      </c>
      <c r="BL231" s="51"/>
      <c r="BM231" s="51"/>
      <c r="BN231" s="51"/>
      <c r="BO231" s="51"/>
      <c r="BP231" s="51"/>
      <c r="BQ231" s="51"/>
      <c r="BR231" s="51"/>
      <c r="BS231" s="51"/>
      <c r="BT231" s="51"/>
      <c r="BU231" s="51"/>
      <c r="BV231" s="16"/>
      <c r="BZ231" s="10">
        <f ca="1">Table1[[#This Row],[Cars Value]]/Table1[[#This Row],[Cars Owned]]</f>
        <v>43453.5427424558</v>
      </c>
      <c r="CA231" s="16"/>
      <c r="CB231" s="51"/>
      <c r="CC231" s="10">
        <f ca="1">IF(Table1[[#This Row],[Value of Debts]]&gt;$CD$3,1,0)</f>
        <v>1</v>
      </c>
      <c r="CD231" s="51"/>
      <c r="CE231" s="16"/>
      <c r="CF231" s="51"/>
      <c r="CG231" s="39">
        <f ca="1">Table1[[#This Row],[Mortgage left]]/Table1[[#This Row],[Value of House ]]</f>
        <v>0.34674052094771612</v>
      </c>
      <c r="CH231" s="51">
        <f t="shared" ca="1" si="162"/>
        <v>1</v>
      </c>
      <c r="CI231" s="51"/>
      <c r="CJ231" s="16"/>
      <c r="CL231" s="10">
        <f ca="1">IF(Table1[[#This Row],[Area]]="New Delhi",Table1[[#This Row],[Income]],0)</f>
        <v>0</v>
      </c>
      <c r="CM231" s="51">
        <f ca="1">IF(Table1[[#This Row],[Area]]="Gurgoan",Table1[[#This Row],[Income]],0)</f>
        <v>0</v>
      </c>
      <c r="CN231" s="51">
        <f ca="1">IF(Table1[[#This Row],[Area]]="Noida",Table1[[#This Row],[Income]],0)</f>
        <v>0</v>
      </c>
      <c r="CO231" s="51">
        <f ca="1">IF(Table1[[#This Row],[Area]]="Faridabad",Table1[[#This Row],[Income]],0)</f>
        <v>74109</v>
      </c>
      <c r="CP231" s="51">
        <f ca="1">IF(Table1[[#This Row],[Area]]="Pune",Table1[[#This Row],[Income]],0)</f>
        <v>0</v>
      </c>
      <c r="CQ231" s="51">
        <f ca="1">IF(Table1[[#This Row],[Area]]="Mumbai",Table1[[#This Row],[Income]],0)</f>
        <v>0</v>
      </c>
      <c r="CR231" s="51">
        <f ca="1">IF(Table1[[#This Row],[Area]]="Hyderabad",Table1[[#This Row],[Income]],0)</f>
        <v>0</v>
      </c>
      <c r="CS231" s="51">
        <f ca="1">IF(Table1[[#This Row],[Area]]="Chennai",Table1[[#This Row],[Income]],0)</f>
        <v>0</v>
      </c>
      <c r="CT231" s="51">
        <f ca="1">IF(Table1[[#This Row],[Area]]="Goa",Table1[[#This Row],[Income]],0)</f>
        <v>0</v>
      </c>
      <c r="CU231" s="51">
        <f ca="1">IF(Table1[[#This Row],[Area]]="Kochi",Table1[[#This Row],[Income]],0)</f>
        <v>0</v>
      </c>
      <c r="CV231" s="51">
        <f ca="1">IF(Table1[[#This Row],[Area]]="Kolkata",Table1[[#This Row],[Income]],0)</f>
        <v>0</v>
      </c>
      <c r="CW231" s="51"/>
      <c r="CX231" s="51"/>
      <c r="CY231" s="51"/>
      <c r="CZ231" s="51"/>
      <c r="DA231" s="51"/>
      <c r="DB231" s="51"/>
      <c r="DC231" s="51"/>
      <c r="DD231" s="51"/>
      <c r="DE231" s="51"/>
      <c r="DF231" s="51"/>
      <c r="DG231" s="16"/>
      <c r="DI231" s="10">
        <f ca="1">IF(Table1[[#This Row],[Field of Work]]="Teaching",Table1[[#This Row],[Income]],0)</f>
        <v>74109</v>
      </c>
      <c r="DJ231" s="51">
        <f ca="1">IF(Table1[[#This Row],[Field of Work]]="Health",Table1[[#This Row],[Income]],0)</f>
        <v>0</v>
      </c>
      <c r="DK231" s="51">
        <f ca="1">IF(Table1[[#This Row],[Field of Work]]="Agriculture",Table1[[#This Row],[Income]],0)</f>
        <v>0</v>
      </c>
      <c r="DL231" s="51">
        <f ca="1">IF(Table1[[#This Row],[Field of Work]]="Information Technology",Table1[[#This Row],[Income]],0)</f>
        <v>0</v>
      </c>
      <c r="DM231" s="51">
        <f ca="1">IF(Table1[[#This Row],[Field of Work]]="Construction",Table1[[#This Row],[Income]],0)</f>
        <v>0</v>
      </c>
      <c r="DN231" s="51">
        <f ca="1">IF(Table1[[#This Row],[Field of Work]]="General Work",Table1[[#This Row],[Income]],0)</f>
        <v>0</v>
      </c>
      <c r="DO231" s="51"/>
      <c r="DP231" s="51"/>
      <c r="DQ231" s="51"/>
      <c r="DR231" s="51"/>
      <c r="DS231" s="51"/>
      <c r="DT231" s="16"/>
      <c r="DW231" s="10">
        <f ca="1">IF(Table1[[#This Row],[Value of Debts]]&gt;Table1[[#This Row],[Income]],1,0)</f>
        <v>1</v>
      </c>
      <c r="DX231" s="51"/>
      <c r="DY231" s="16"/>
      <c r="EB231" s="48">
        <f t="shared" ca="1" si="163"/>
        <v>31</v>
      </c>
      <c r="EC231" s="51"/>
      <c r="ED231" s="51"/>
      <c r="EE231" s="16"/>
    </row>
    <row r="232" spans="1:135" ht="18.75">
      <c r="A232" s="1">
        <f t="shared" ca="1" si="149"/>
        <v>2</v>
      </c>
      <c r="B232" s="1" t="str">
        <f t="shared" ca="1" si="150"/>
        <v>Woman</v>
      </c>
      <c r="C232" s="1">
        <f t="shared" ca="1" si="151"/>
        <v>36</v>
      </c>
      <c r="D232" s="1">
        <f t="shared" ca="1" si="152"/>
        <v>1</v>
      </c>
      <c r="E232" s="1" t="str">
        <f t="shared" ca="1" si="153"/>
        <v>Health</v>
      </c>
      <c r="F232" s="1">
        <f t="shared" ca="1" si="154"/>
        <v>4</v>
      </c>
      <c r="G232" s="1" t="str">
        <f t="shared" ca="1" si="155"/>
        <v>Technical</v>
      </c>
      <c r="H232" s="1">
        <f t="shared" ca="1" si="156"/>
        <v>2</v>
      </c>
      <c r="I232" s="1">
        <f t="shared" ca="1" si="131"/>
        <v>3</v>
      </c>
      <c r="J232" s="1">
        <f t="shared" ca="1" si="157"/>
        <v>84840</v>
      </c>
      <c r="K232" s="1">
        <f t="shared" ca="1" si="158"/>
        <v>4</v>
      </c>
      <c r="L232" s="1" t="str">
        <f t="shared" ca="1" si="159"/>
        <v>Noida</v>
      </c>
      <c r="M232" s="1">
        <f t="shared" ca="1" si="164"/>
        <v>424200</v>
      </c>
      <c r="N232" s="1">
        <f t="shared" ca="1" si="160"/>
        <v>5676.2067483301116</v>
      </c>
      <c r="O232" s="1">
        <f t="shared" ca="1" si="165"/>
        <v>21250.425276862825</v>
      </c>
      <c r="P232" s="1">
        <f t="shared" ca="1" si="161"/>
        <v>12037</v>
      </c>
      <c r="Q232" s="1">
        <f t="shared" ca="1" si="166"/>
        <v>132190.66230546136</v>
      </c>
      <c r="R232" s="1">
        <f t="shared" ca="1" si="167"/>
        <v>39059.00554667339</v>
      </c>
      <c r="S232" s="1">
        <f t="shared" ca="1" si="168"/>
        <v>484509.43082353618</v>
      </c>
      <c r="T232" s="1">
        <f t="shared" ca="1" si="169"/>
        <v>149903.86905379148</v>
      </c>
      <c r="U232" s="1">
        <f t="shared" ca="1" si="170"/>
        <v>334605.56176974473</v>
      </c>
      <c r="W232" s="10">
        <f ca="1">IF(Table1[[#This Row],[Gender]]="Man",1,0)</f>
        <v>0</v>
      </c>
      <c r="X232" s="51">
        <f ca="1">IF(Table1[[#This Row],[Gender]]="Woman",1,0)</f>
        <v>1</v>
      </c>
      <c r="Y232" s="51"/>
      <c r="Z232" s="51"/>
      <c r="AA232" s="51"/>
      <c r="AB232" s="51"/>
      <c r="AC232" s="51"/>
      <c r="AD232" s="51"/>
      <c r="AE232" s="51"/>
      <c r="AF232" s="51"/>
      <c r="AG232" s="51"/>
      <c r="AH232" s="51"/>
      <c r="AI232" s="51"/>
      <c r="AJ232" s="16"/>
      <c r="AN232" s="10">
        <f t="shared" ca="1" si="132"/>
        <v>0</v>
      </c>
      <c r="AO232" s="51">
        <f t="shared" ca="1" si="133"/>
        <v>1</v>
      </c>
      <c r="AP232" s="51">
        <f t="shared" ca="1" si="134"/>
        <v>0</v>
      </c>
      <c r="AQ232" s="51">
        <f t="shared" ca="1" si="135"/>
        <v>0</v>
      </c>
      <c r="AR232" s="51">
        <f t="shared" ca="1" si="136"/>
        <v>0</v>
      </c>
      <c r="AS232" s="51">
        <f t="shared" ca="1" si="137"/>
        <v>0</v>
      </c>
      <c r="AT232" s="51"/>
      <c r="AU232" s="51"/>
      <c r="AV232" s="51"/>
      <c r="AW232" s="51"/>
      <c r="AX232" s="51"/>
      <c r="AY232" s="16"/>
      <c r="AZ232" s="51"/>
      <c r="BA232" s="20">
        <f t="shared" ca="1" si="138"/>
        <v>0</v>
      </c>
      <c r="BB232" s="21">
        <f t="shared" ca="1" si="139"/>
        <v>0</v>
      </c>
      <c r="BC232" s="21">
        <f t="shared" ca="1" si="140"/>
        <v>1</v>
      </c>
      <c r="BD232" s="21">
        <f t="shared" ca="1" si="141"/>
        <v>0</v>
      </c>
      <c r="BE232" s="21">
        <f t="shared" ca="1" si="142"/>
        <v>0</v>
      </c>
      <c r="BF232" s="21">
        <f t="shared" ca="1" si="143"/>
        <v>0</v>
      </c>
      <c r="BG232" s="21">
        <f t="shared" ca="1" si="144"/>
        <v>0</v>
      </c>
      <c r="BH232" s="21">
        <f t="shared" ca="1" si="145"/>
        <v>0</v>
      </c>
      <c r="BI232" s="21">
        <f t="shared" ca="1" si="146"/>
        <v>0</v>
      </c>
      <c r="BJ232" s="21">
        <f t="shared" ca="1" si="147"/>
        <v>0</v>
      </c>
      <c r="BK232" s="21">
        <f t="shared" ca="1" si="148"/>
        <v>0</v>
      </c>
      <c r="BL232" s="51"/>
      <c r="BM232" s="51"/>
      <c r="BN232" s="51"/>
      <c r="BO232" s="51"/>
      <c r="BP232" s="51"/>
      <c r="BQ232" s="51"/>
      <c r="BR232" s="51"/>
      <c r="BS232" s="51"/>
      <c r="BT232" s="51"/>
      <c r="BU232" s="51"/>
      <c r="BV232" s="16"/>
      <c r="BZ232" s="10">
        <f ca="1">Table1[[#This Row],[Cars Value]]/Table1[[#This Row],[Cars Owned]]</f>
        <v>7083.4750922876083</v>
      </c>
      <c r="CA232" s="16"/>
      <c r="CB232" s="51"/>
      <c r="CC232" s="10">
        <f ca="1">IF(Table1[[#This Row],[Value of Debts]]&gt;$CD$3,1,0)</f>
        <v>1</v>
      </c>
      <c r="CD232" s="51"/>
      <c r="CE232" s="16"/>
      <c r="CF232" s="51"/>
      <c r="CG232" s="39">
        <f ca="1">Table1[[#This Row],[Mortgage left]]/Table1[[#This Row],[Value of House ]]</f>
        <v>1.3380968289321338E-2</v>
      </c>
      <c r="CH232" s="51">
        <f t="shared" ca="1" si="162"/>
        <v>0</v>
      </c>
      <c r="CI232" s="51"/>
      <c r="CJ232" s="16"/>
      <c r="CL232" s="10">
        <f ca="1">IF(Table1[[#This Row],[Area]]="New Delhi",Table1[[#This Row],[Income]],0)</f>
        <v>0</v>
      </c>
      <c r="CM232" s="51">
        <f ca="1">IF(Table1[[#This Row],[Area]]="Gurgoan",Table1[[#This Row],[Income]],0)</f>
        <v>0</v>
      </c>
      <c r="CN232" s="51">
        <f ca="1">IF(Table1[[#This Row],[Area]]="Noida",Table1[[#This Row],[Income]],0)</f>
        <v>84840</v>
      </c>
      <c r="CO232" s="51">
        <f ca="1">IF(Table1[[#This Row],[Area]]="Faridabad",Table1[[#This Row],[Income]],0)</f>
        <v>0</v>
      </c>
      <c r="CP232" s="51">
        <f ca="1">IF(Table1[[#This Row],[Area]]="Pune",Table1[[#This Row],[Income]],0)</f>
        <v>0</v>
      </c>
      <c r="CQ232" s="51">
        <f ca="1">IF(Table1[[#This Row],[Area]]="Mumbai",Table1[[#This Row],[Income]],0)</f>
        <v>0</v>
      </c>
      <c r="CR232" s="51">
        <f ca="1">IF(Table1[[#This Row],[Area]]="Hyderabad",Table1[[#This Row],[Income]],0)</f>
        <v>0</v>
      </c>
      <c r="CS232" s="51">
        <f ca="1">IF(Table1[[#This Row],[Area]]="Chennai",Table1[[#This Row],[Income]],0)</f>
        <v>0</v>
      </c>
      <c r="CT232" s="51">
        <f ca="1">IF(Table1[[#This Row],[Area]]="Goa",Table1[[#This Row],[Income]],0)</f>
        <v>0</v>
      </c>
      <c r="CU232" s="51">
        <f ca="1">IF(Table1[[#This Row],[Area]]="Kochi",Table1[[#This Row],[Income]],0)</f>
        <v>0</v>
      </c>
      <c r="CV232" s="51">
        <f ca="1">IF(Table1[[#This Row],[Area]]="Kolkata",Table1[[#This Row],[Income]],0)</f>
        <v>0</v>
      </c>
      <c r="CW232" s="51"/>
      <c r="CX232" s="51"/>
      <c r="CY232" s="51"/>
      <c r="CZ232" s="51"/>
      <c r="DA232" s="51"/>
      <c r="DB232" s="51"/>
      <c r="DC232" s="51"/>
      <c r="DD232" s="51"/>
      <c r="DE232" s="51"/>
      <c r="DF232" s="51"/>
      <c r="DG232" s="16"/>
      <c r="DI232" s="10">
        <f ca="1">IF(Table1[[#This Row],[Field of Work]]="Teaching",Table1[[#This Row],[Income]],0)</f>
        <v>0</v>
      </c>
      <c r="DJ232" s="51">
        <f ca="1">IF(Table1[[#This Row],[Field of Work]]="Health",Table1[[#This Row],[Income]],0)</f>
        <v>84840</v>
      </c>
      <c r="DK232" s="51">
        <f ca="1">IF(Table1[[#This Row],[Field of Work]]="Agriculture",Table1[[#This Row],[Income]],0)</f>
        <v>0</v>
      </c>
      <c r="DL232" s="51">
        <f ca="1">IF(Table1[[#This Row],[Field of Work]]="Information Technology",Table1[[#This Row],[Income]],0)</f>
        <v>0</v>
      </c>
      <c r="DM232" s="51">
        <f ca="1">IF(Table1[[#This Row],[Field of Work]]="Construction",Table1[[#This Row],[Income]],0)</f>
        <v>0</v>
      </c>
      <c r="DN232" s="51">
        <f ca="1">IF(Table1[[#This Row],[Field of Work]]="General Work",Table1[[#This Row],[Income]],0)</f>
        <v>0</v>
      </c>
      <c r="DO232" s="51"/>
      <c r="DP232" s="51"/>
      <c r="DQ232" s="51"/>
      <c r="DR232" s="51"/>
      <c r="DS232" s="51"/>
      <c r="DT232" s="16"/>
      <c r="DW232" s="10">
        <f ca="1">IF(Table1[[#This Row],[Value of Debts]]&gt;Table1[[#This Row],[Income]],1,0)</f>
        <v>1</v>
      </c>
      <c r="DX232" s="51"/>
      <c r="DY232" s="16"/>
      <c r="EB232" s="48">
        <f t="shared" ca="1" si="163"/>
        <v>36</v>
      </c>
      <c r="EC232" s="51"/>
      <c r="ED232" s="51"/>
      <c r="EE232" s="16"/>
    </row>
    <row r="233" spans="1:135" ht="18.75">
      <c r="A233" s="1">
        <f t="shared" ca="1" si="149"/>
        <v>1</v>
      </c>
      <c r="B233" s="1" t="str">
        <f t="shared" ca="1" si="150"/>
        <v>Man</v>
      </c>
      <c r="C233" s="1">
        <f t="shared" ca="1" si="151"/>
        <v>30</v>
      </c>
      <c r="D233" s="1">
        <f t="shared" ca="1" si="152"/>
        <v>3</v>
      </c>
      <c r="E233" s="1" t="str">
        <f t="shared" ca="1" si="153"/>
        <v>Teaching</v>
      </c>
      <c r="F233" s="1">
        <f t="shared" ca="1" si="154"/>
        <v>3</v>
      </c>
      <c r="G233" s="1" t="str">
        <f t="shared" ca="1" si="155"/>
        <v>University</v>
      </c>
      <c r="H233" s="1">
        <f t="shared" ca="1" si="156"/>
        <v>2</v>
      </c>
      <c r="I233" s="1">
        <f t="shared" ca="1" si="131"/>
        <v>1</v>
      </c>
      <c r="J233" s="1">
        <f t="shared" ca="1" si="157"/>
        <v>45936</v>
      </c>
      <c r="K233" s="1">
        <f t="shared" ca="1" si="158"/>
        <v>2</v>
      </c>
      <c r="L233" s="1" t="str">
        <f t="shared" ca="1" si="159"/>
        <v>Gurgoan</v>
      </c>
      <c r="M233" s="1">
        <f t="shared" ca="1" si="164"/>
        <v>137808</v>
      </c>
      <c r="N233" s="1">
        <f t="shared" ca="1" si="160"/>
        <v>48771.391547771855</v>
      </c>
      <c r="O233" s="1">
        <f t="shared" ca="1" si="165"/>
        <v>4015.7292521573277</v>
      </c>
      <c r="P233" s="1">
        <f t="shared" ca="1" si="161"/>
        <v>3944</v>
      </c>
      <c r="Q233" s="1">
        <f t="shared" ca="1" si="166"/>
        <v>62093.686627023402</v>
      </c>
      <c r="R233" s="1">
        <f t="shared" ca="1" si="167"/>
        <v>1225.9374193920846</v>
      </c>
      <c r="S233" s="1">
        <f t="shared" ca="1" si="168"/>
        <v>143049.66667154941</v>
      </c>
      <c r="T233" s="1">
        <f t="shared" ca="1" si="169"/>
        <v>114809.07817479526</v>
      </c>
      <c r="U233" s="1">
        <f t="shared" ca="1" si="170"/>
        <v>28240.58849675415</v>
      </c>
      <c r="W233" s="10">
        <f ca="1">IF(Table1[[#This Row],[Gender]]="Man",1,0)</f>
        <v>1</v>
      </c>
      <c r="X233" s="51">
        <f ca="1">IF(Table1[[#This Row],[Gender]]="Woman",1,0)</f>
        <v>0</v>
      </c>
      <c r="Y233" s="51"/>
      <c r="Z233" s="51"/>
      <c r="AA233" s="51"/>
      <c r="AB233" s="51"/>
      <c r="AC233" s="51"/>
      <c r="AD233" s="51"/>
      <c r="AE233" s="51"/>
      <c r="AF233" s="51"/>
      <c r="AG233" s="51"/>
      <c r="AH233" s="51"/>
      <c r="AI233" s="51"/>
      <c r="AJ233" s="16"/>
      <c r="AN233" s="10">
        <f t="shared" ca="1" si="132"/>
        <v>1</v>
      </c>
      <c r="AO233" s="51">
        <f t="shared" ca="1" si="133"/>
        <v>0</v>
      </c>
      <c r="AP233" s="51">
        <f t="shared" ca="1" si="134"/>
        <v>0</v>
      </c>
      <c r="AQ233" s="51">
        <f t="shared" ca="1" si="135"/>
        <v>0</v>
      </c>
      <c r="AR233" s="51">
        <f t="shared" ca="1" si="136"/>
        <v>0</v>
      </c>
      <c r="AS233" s="51">
        <f t="shared" ca="1" si="137"/>
        <v>0</v>
      </c>
      <c r="AT233" s="51"/>
      <c r="AU233" s="51"/>
      <c r="AV233" s="51"/>
      <c r="AW233" s="51"/>
      <c r="AX233" s="51"/>
      <c r="AY233" s="16"/>
      <c r="AZ233" s="51"/>
      <c r="BA233" s="20">
        <f t="shared" ca="1" si="138"/>
        <v>0</v>
      </c>
      <c r="BB233" s="21">
        <f t="shared" ca="1" si="139"/>
        <v>1</v>
      </c>
      <c r="BC233" s="21">
        <f t="shared" ca="1" si="140"/>
        <v>0</v>
      </c>
      <c r="BD233" s="21">
        <f t="shared" ca="1" si="141"/>
        <v>0</v>
      </c>
      <c r="BE233" s="21">
        <f t="shared" ca="1" si="142"/>
        <v>0</v>
      </c>
      <c r="BF233" s="21">
        <f t="shared" ca="1" si="143"/>
        <v>0</v>
      </c>
      <c r="BG233" s="21">
        <f t="shared" ca="1" si="144"/>
        <v>0</v>
      </c>
      <c r="BH233" s="21">
        <f t="shared" ca="1" si="145"/>
        <v>0</v>
      </c>
      <c r="BI233" s="21">
        <f t="shared" ca="1" si="146"/>
        <v>0</v>
      </c>
      <c r="BJ233" s="21">
        <f t="shared" ca="1" si="147"/>
        <v>0</v>
      </c>
      <c r="BK233" s="21">
        <f t="shared" ca="1" si="148"/>
        <v>0</v>
      </c>
      <c r="BL233" s="51"/>
      <c r="BM233" s="51"/>
      <c r="BN233" s="51"/>
      <c r="BO233" s="51"/>
      <c r="BP233" s="51"/>
      <c r="BQ233" s="51"/>
      <c r="BR233" s="51"/>
      <c r="BS233" s="51"/>
      <c r="BT233" s="51"/>
      <c r="BU233" s="51"/>
      <c r="BV233" s="16"/>
      <c r="BZ233" s="10">
        <f ca="1">Table1[[#This Row],[Cars Value]]/Table1[[#This Row],[Cars Owned]]</f>
        <v>4015.7292521573277</v>
      </c>
      <c r="CA233" s="16"/>
      <c r="CB233" s="51"/>
      <c r="CC233" s="10">
        <f ca="1">IF(Table1[[#This Row],[Value of Debts]]&gt;$CD$3,1,0)</f>
        <v>1</v>
      </c>
      <c r="CD233" s="51"/>
      <c r="CE233" s="16"/>
      <c r="CF233" s="51"/>
      <c r="CG233" s="39">
        <f ca="1">Table1[[#This Row],[Mortgage left]]/Table1[[#This Row],[Value of House ]]</f>
        <v>0.35390827490255905</v>
      </c>
      <c r="CH233" s="51">
        <f t="shared" ca="1" si="162"/>
        <v>1</v>
      </c>
      <c r="CI233" s="51"/>
      <c r="CJ233" s="16"/>
      <c r="CL233" s="10">
        <f ca="1">IF(Table1[[#This Row],[Area]]="New Delhi",Table1[[#This Row],[Income]],0)</f>
        <v>0</v>
      </c>
      <c r="CM233" s="51">
        <f ca="1">IF(Table1[[#This Row],[Area]]="Gurgoan",Table1[[#This Row],[Income]],0)</f>
        <v>45936</v>
      </c>
      <c r="CN233" s="51">
        <f ca="1">IF(Table1[[#This Row],[Area]]="Noida",Table1[[#This Row],[Income]],0)</f>
        <v>0</v>
      </c>
      <c r="CO233" s="51">
        <f ca="1">IF(Table1[[#This Row],[Area]]="Faridabad",Table1[[#This Row],[Income]],0)</f>
        <v>0</v>
      </c>
      <c r="CP233" s="51">
        <f ca="1">IF(Table1[[#This Row],[Area]]="Pune",Table1[[#This Row],[Income]],0)</f>
        <v>0</v>
      </c>
      <c r="CQ233" s="51">
        <f ca="1">IF(Table1[[#This Row],[Area]]="Mumbai",Table1[[#This Row],[Income]],0)</f>
        <v>0</v>
      </c>
      <c r="CR233" s="51">
        <f ca="1">IF(Table1[[#This Row],[Area]]="Hyderabad",Table1[[#This Row],[Income]],0)</f>
        <v>0</v>
      </c>
      <c r="CS233" s="51">
        <f ca="1">IF(Table1[[#This Row],[Area]]="Chennai",Table1[[#This Row],[Income]],0)</f>
        <v>0</v>
      </c>
      <c r="CT233" s="51">
        <f ca="1">IF(Table1[[#This Row],[Area]]="Goa",Table1[[#This Row],[Income]],0)</f>
        <v>0</v>
      </c>
      <c r="CU233" s="51">
        <f ca="1">IF(Table1[[#This Row],[Area]]="Kochi",Table1[[#This Row],[Income]],0)</f>
        <v>0</v>
      </c>
      <c r="CV233" s="51">
        <f ca="1">IF(Table1[[#This Row],[Area]]="Kolkata",Table1[[#This Row],[Income]],0)</f>
        <v>0</v>
      </c>
      <c r="CW233" s="51"/>
      <c r="CX233" s="51"/>
      <c r="CY233" s="51"/>
      <c r="CZ233" s="51"/>
      <c r="DA233" s="51"/>
      <c r="DB233" s="51"/>
      <c r="DC233" s="51"/>
      <c r="DD233" s="51"/>
      <c r="DE233" s="51"/>
      <c r="DF233" s="51"/>
      <c r="DG233" s="16"/>
      <c r="DI233" s="10">
        <f ca="1">IF(Table1[[#This Row],[Field of Work]]="Teaching",Table1[[#This Row],[Income]],0)</f>
        <v>45936</v>
      </c>
      <c r="DJ233" s="51">
        <f ca="1">IF(Table1[[#This Row],[Field of Work]]="Health",Table1[[#This Row],[Income]],0)</f>
        <v>0</v>
      </c>
      <c r="DK233" s="51">
        <f ca="1">IF(Table1[[#This Row],[Field of Work]]="Agriculture",Table1[[#This Row],[Income]],0)</f>
        <v>0</v>
      </c>
      <c r="DL233" s="51">
        <f ca="1">IF(Table1[[#This Row],[Field of Work]]="Information Technology",Table1[[#This Row],[Income]],0)</f>
        <v>0</v>
      </c>
      <c r="DM233" s="51">
        <f ca="1">IF(Table1[[#This Row],[Field of Work]]="Construction",Table1[[#This Row],[Income]],0)</f>
        <v>0</v>
      </c>
      <c r="DN233" s="51">
        <f ca="1">IF(Table1[[#This Row],[Field of Work]]="General Work",Table1[[#This Row],[Income]],0)</f>
        <v>0</v>
      </c>
      <c r="DO233" s="51"/>
      <c r="DP233" s="51"/>
      <c r="DQ233" s="51"/>
      <c r="DR233" s="51"/>
      <c r="DS233" s="51"/>
      <c r="DT233" s="16"/>
      <c r="DW233" s="10">
        <f ca="1">IF(Table1[[#This Row],[Value of Debts]]&gt;Table1[[#This Row],[Income]],1,0)</f>
        <v>1</v>
      </c>
      <c r="DX233" s="51"/>
      <c r="DY233" s="16"/>
      <c r="EB233" s="48">
        <f t="shared" ca="1" si="163"/>
        <v>0</v>
      </c>
      <c r="EC233" s="51"/>
      <c r="ED233" s="51"/>
      <c r="EE233" s="16"/>
    </row>
    <row r="234" spans="1:135" ht="18.75">
      <c r="A234" s="1">
        <f t="shared" ca="1" si="149"/>
        <v>2</v>
      </c>
      <c r="B234" s="1" t="str">
        <f t="shared" ca="1" si="150"/>
        <v>Woman</v>
      </c>
      <c r="C234" s="1">
        <f t="shared" ca="1" si="151"/>
        <v>37</v>
      </c>
      <c r="D234" s="1">
        <f t="shared" ca="1" si="152"/>
        <v>5</v>
      </c>
      <c r="E234" s="1" t="str">
        <f t="shared" ca="1" si="153"/>
        <v>General Work</v>
      </c>
      <c r="F234" s="1">
        <f t="shared" ca="1" si="154"/>
        <v>3</v>
      </c>
      <c r="G234" s="1" t="str">
        <f t="shared" ca="1" si="155"/>
        <v>University</v>
      </c>
      <c r="H234" s="1">
        <f t="shared" ca="1" si="156"/>
        <v>0</v>
      </c>
      <c r="I234" s="1">
        <f t="shared" ca="1" si="131"/>
        <v>2</v>
      </c>
      <c r="J234" s="1">
        <f t="shared" ca="1" si="157"/>
        <v>67487</v>
      </c>
      <c r="K234" s="1">
        <f t="shared" ca="1" si="158"/>
        <v>10</v>
      </c>
      <c r="L234" s="1" t="str">
        <f t="shared" ca="1" si="159"/>
        <v>Goa</v>
      </c>
      <c r="M234" s="1">
        <f t="shared" ca="1" si="164"/>
        <v>202461</v>
      </c>
      <c r="N234" s="1">
        <f t="shared" ca="1" si="160"/>
        <v>10589.081011034892</v>
      </c>
      <c r="O234" s="1">
        <f t="shared" ca="1" si="165"/>
        <v>33711.232512358212</v>
      </c>
      <c r="P234" s="1">
        <f t="shared" ca="1" si="161"/>
        <v>15136</v>
      </c>
      <c r="Q234" s="1">
        <f t="shared" ca="1" si="166"/>
        <v>14777.032648585244</v>
      </c>
      <c r="R234" s="1">
        <f t="shared" ca="1" si="167"/>
        <v>85414.070913819029</v>
      </c>
      <c r="S234" s="1">
        <f t="shared" ca="1" si="168"/>
        <v>321586.30342617724</v>
      </c>
      <c r="T234" s="1">
        <f t="shared" ca="1" si="169"/>
        <v>40502.113659620132</v>
      </c>
      <c r="U234" s="1">
        <f t="shared" ca="1" si="170"/>
        <v>281084.18976655713</v>
      </c>
      <c r="W234" s="10">
        <f ca="1">IF(Table1[[#This Row],[Gender]]="Man",1,0)</f>
        <v>0</v>
      </c>
      <c r="X234" s="51">
        <f ca="1">IF(Table1[[#This Row],[Gender]]="Woman",1,0)</f>
        <v>1</v>
      </c>
      <c r="Y234" s="51"/>
      <c r="Z234" s="51"/>
      <c r="AA234" s="51"/>
      <c r="AB234" s="51"/>
      <c r="AC234" s="51"/>
      <c r="AD234" s="51"/>
      <c r="AE234" s="51"/>
      <c r="AF234" s="51"/>
      <c r="AG234" s="51"/>
      <c r="AH234" s="51"/>
      <c r="AI234" s="51"/>
      <c r="AJ234" s="16"/>
      <c r="AN234" s="10">
        <f t="shared" ca="1" si="132"/>
        <v>0</v>
      </c>
      <c r="AO234" s="51">
        <f t="shared" ca="1" si="133"/>
        <v>0</v>
      </c>
      <c r="AP234" s="51">
        <f t="shared" ca="1" si="134"/>
        <v>0</v>
      </c>
      <c r="AQ234" s="51">
        <f t="shared" ca="1" si="135"/>
        <v>0</v>
      </c>
      <c r="AR234" s="51">
        <f t="shared" ca="1" si="136"/>
        <v>0</v>
      </c>
      <c r="AS234" s="51">
        <f t="shared" ca="1" si="137"/>
        <v>1</v>
      </c>
      <c r="AT234" s="51"/>
      <c r="AU234" s="51"/>
      <c r="AV234" s="51"/>
      <c r="AW234" s="51"/>
      <c r="AX234" s="51"/>
      <c r="AY234" s="16"/>
      <c r="AZ234" s="51"/>
      <c r="BA234" s="20">
        <f t="shared" ca="1" si="138"/>
        <v>0</v>
      </c>
      <c r="BB234" s="21">
        <f t="shared" ca="1" si="139"/>
        <v>0</v>
      </c>
      <c r="BC234" s="21">
        <f t="shared" ca="1" si="140"/>
        <v>0</v>
      </c>
      <c r="BD234" s="21">
        <f t="shared" ca="1" si="141"/>
        <v>0</v>
      </c>
      <c r="BE234" s="21">
        <f t="shared" ca="1" si="142"/>
        <v>0</v>
      </c>
      <c r="BF234" s="21">
        <f t="shared" ca="1" si="143"/>
        <v>0</v>
      </c>
      <c r="BG234" s="21">
        <f t="shared" ca="1" si="144"/>
        <v>0</v>
      </c>
      <c r="BH234" s="21">
        <f t="shared" ca="1" si="145"/>
        <v>0</v>
      </c>
      <c r="BI234" s="21">
        <f t="shared" ca="1" si="146"/>
        <v>1</v>
      </c>
      <c r="BJ234" s="21">
        <f t="shared" ca="1" si="147"/>
        <v>0</v>
      </c>
      <c r="BK234" s="21">
        <f t="shared" ca="1" si="148"/>
        <v>0</v>
      </c>
      <c r="BL234" s="51"/>
      <c r="BM234" s="51"/>
      <c r="BN234" s="51"/>
      <c r="BO234" s="51"/>
      <c r="BP234" s="51"/>
      <c r="BQ234" s="51"/>
      <c r="BR234" s="51"/>
      <c r="BS234" s="51"/>
      <c r="BT234" s="51"/>
      <c r="BU234" s="51"/>
      <c r="BV234" s="16"/>
      <c r="BZ234" s="10">
        <f ca="1">Table1[[#This Row],[Cars Value]]/Table1[[#This Row],[Cars Owned]]</f>
        <v>16855.616256179106</v>
      </c>
      <c r="CA234" s="16"/>
      <c r="CB234" s="51"/>
      <c r="CC234" s="10">
        <f ca="1">IF(Table1[[#This Row],[Value of Debts]]&gt;$CD$3,1,0)</f>
        <v>1</v>
      </c>
      <c r="CD234" s="51"/>
      <c r="CE234" s="16"/>
      <c r="CF234" s="51"/>
      <c r="CG234" s="39">
        <f ca="1">Table1[[#This Row],[Mortgage left]]/Table1[[#This Row],[Value of House ]]</f>
        <v>5.2301831024418988E-2</v>
      </c>
      <c r="CH234" s="51">
        <f t="shared" ca="1" si="162"/>
        <v>0</v>
      </c>
      <c r="CI234" s="51"/>
      <c r="CJ234" s="16"/>
      <c r="CL234" s="10">
        <f ca="1">IF(Table1[[#This Row],[Area]]="New Delhi",Table1[[#This Row],[Income]],0)</f>
        <v>0</v>
      </c>
      <c r="CM234" s="51">
        <f ca="1">IF(Table1[[#This Row],[Area]]="Gurgoan",Table1[[#This Row],[Income]],0)</f>
        <v>0</v>
      </c>
      <c r="CN234" s="51">
        <f ca="1">IF(Table1[[#This Row],[Area]]="Noida",Table1[[#This Row],[Income]],0)</f>
        <v>0</v>
      </c>
      <c r="CO234" s="51">
        <f ca="1">IF(Table1[[#This Row],[Area]]="Faridabad",Table1[[#This Row],[Income]],0)</f>
        <v>0</v>
      </c>
      <c r="CP234" s="51">
        <f ca="1">IF(Table1[[#This Row],[Area]]="Pune",Table1[[#This Row],[Income]],0)</f>
        <v>0</v>
      </c>
      <c r="CQ234" s="51">
        <f ca="1">IF(Table1[[#This Row],[Area]]="Mumbai",Table1[[#This Row],[Income]],0)</f>
        <v>0</v>
      </c>
      <c r="CR234" s="51">
        <f ca="1">IF(Table1[[#This Row],[Area]]="Hyderabad",Table1[[#This Row],[Income]],0)</f>
        <v>0</v>
      </c>
      <c r="CS234" s="51">
        <f ca="1">IF(Table1[[#This Row],[Area]]="Chennai",Table1[[#This Row],[Income]],0)</f>
        <v>0</v>
      </c>
      <c r="CT234" s="51">
        <f ca="1">IF(Table1[[#This Row],[Area]]="Goa",Table1[[#This Row],[Income]],0)</f>
        <v>67487</v>
      </c>
      <c r="CU234" s="51">
        <f ca="1">IF(Table1[[#This Row],[Area]]="Kochi",Table1[[#This Row],[Income]],0)</f>
        <v>0</v>
      </c>
      <c r="CV234" s="51">
        <f ca="1">IF(Table1[[#This Row],[Area]]="Kolkata",Table1[[#This Row],[Income]],0)</f>
        <v>0</v>
      </c>
      <c r="CW234" s="51"/>
      <c r="CX234" s="51"/>
      <c r="CY234" s="51"/>
      <c r="CZ234" s="51"/>
      <c r="DA234" s="51"/>
      <c r="DB234" s="51"/>
      <c r="DC234" s="51"/>
      <c r="DD234" s="51"/>
      <c r="DE234" s="51"/>
      <c r="DF234" s="51"/>
      <c r="DG234" s="16"/>
      <c r="DI234" s="10">
        <f ca="1">IF(Table1[[#This Row],[Field of Work]]="Teaching",Table1[[#This Row],[Income]],0)</f>
        <v>0</v>
      </c>
      <c r="DJ234" s="51">
        <f ca="1">IF(Table1[[#This Row],[Field of Work]]="Health",Table1[[#This Row],[Income]],0)</f>
        <v>0</v>
      </c>
      <c r="DK234" s="51">
        <f ca="1">IF(Table1[[#This Row],[Field of Work]]="Agriculture",Table1[[#This Row],[Income]],0)</f>
        <v>0</v>
      </c>
      <c r="DL234" s="51">
        <f ca="1">IF(Table1[[#This Row],[Field of Work]]="Information Technology",Table1[[#This Row],[Income]],0)</f>
        <v>0</v>
      </c>
      <c r="DM234" s="51">
        <f ca="1">IF(Table1[[#This Row],[Field of Work]]="Construction",Table1[[#This Row],[Income]],0)</f>
        <v>0</v>
      </c>
      <c r="DN234" s="51">
        <f ca="1">IF(Table1[[#This Row],[Field of Work]]="General Work",Table1[[#This Row],[Income]],0)</f>
        <v>67487</v>
      </c>
      <c r="DO234" s="51"/>
      <c r="DP234" s="51"/>
      <c r="DQ234" s="51"/>
      <c r="DR234" s="51"/>
      <c r="DS234" s="51"/>
      <c r="DT234" s="16"/>
      <c r="DW234" s="10">
        <f ca="1">IF(Table1[[#This Row],[Value of Debts]]&gt;Table1[[#This Row],[Income]],1,0)</f>
        <v>0</v>
      </c>
      <c r="DX234" s="51"/>
      <c r="DY234" s="16"/>
      <c r="EB234" s="48">
        <f t="shared" ca="1" si="163"/>
        <v>37</v>
      </c>
      <c r="EC234" s="51"/>
      <c r="ED234" s="51"/>
      <c r="EE234" s="16"/>
    </row>
    <row r="235" spans="1:135" ht="18.75">
      <c r="A235" s="1">
        <f t="shared" ca="1" si="149"/>
        <v>2</v>
      </c>
      <c r="B235" s="1" t="str">
        <f t="shared" ca="1" si="150"/>
        <v>Woman</v>
      </c>
      <c r="C235" s="1">
        <f t="shared" ca="1" si="151"/>
        <v>28</v>
      </c>
      <c r="D235" s="1">
        <f t="shared" ca="1" si="152"/>
        <v>4</v>
      </c>
      <c r="E235" s="1" t="str">
        <f t="shared" ca="1" si="153"/>
        <v>Information Technology</v>
      </c>
      <c r="F235" s="1">
        <f t="shared" ca="1" si="154"/>
        <v>2</v>
      </c>
      <c r="G235" s="1" t="str">
        <f t="shared" ca="1" si="155"/>
        <v>College</v>
      </c>
      <c r="H235" s="1">
        <f t="shared" ca="1" si="156"/>
        <v>0</v>
      </c>
      <c r="I235" s="1">
        <f t="shared" ca="1" si="131"/>
        <v>3</v>
      </c>
      <c r="J235" s="1">
        <f t="shared" ca="1" si="157"/>
        <v>29623</v>
      </c>
      <c r="K235" s="1">
        <f t="shared" ca="1" si="158"/>
        <v>10</v>
      </c>
      <c r="L235" s="1" t="str">
        <f t="shared" ca="1" si="159"/>
        <v>Goa</v>
      </c>
      <c r="M235" s="1">
        <f t="shared" ca="1" si="164"/>
        <v>118492</v>
      </c>
      <c r="N235" s="1">
        <f t="shared" ca="1" si="160"/>
        <v>13782.325650670637</v>
      </c>
      <c r="O235" s="1">
        <f t="shared" ca="1" si="165"/>
        <v>35816.670333382768</v>
      </c>
      <c r="P235" s="1">
        <f t="shared" ca="1" si="161"/>
        <v>30380</v>
      </c>
      <c r="Q235" s="1">
        <f t="shared" ca="1" si="166"/>
        <v>48115.725212039302</v>
      </c>
      <c r="R235" s="1">
        <f t="shared" ca="1" si="167"/>
        <v>10341.213089767547</v>
      </c>
      <c r="S235" s="1">
        <f t="shared" ca="1" si="168"/>
        <v>164649.88342315031</v>
      </c>
      <c r="T235" s="1">
        <f t="shared" ca="1" si="169"/>
        <v>92278.050862709933</v>
      </c>
      <c r="U235" s="1">
        <f t="shared" ca="1" si="170"/>
        <v>72371.83256044038</v>
      </c>
      <c r="W235" s="10">
        <f ca="1">IF(Table1[[#This Row],[Gender]]="Man",1,0)</f>
        <v>0</v>
      </c>
      <c r="X235" s="51">
        <f ca="1">IF(Table1[[#This Row],[Gender]]="Woman",1,0)</f>
        <v>1</v>
      </c>
      <c r="Y235" s="51"/>
      <c r="Z235" s="51"/>
      <c r="AA235" s="51"/>
      <c r="AB235" s="51"/>
      <c r="AC235" s="51"/>
      <c r="AD235" s="51"/>
      <c r="AE235" s="51"/>
      <c r="AF235" s="51"/>
      <c r="AG235" s="51"/>
      <c r="AH235" s="51"/>
      <c r="AI235" s="51"/>
      <c r="AJ235" s="16"/>
      <c r="AN235" s="10">
        <f t="shared" ca="1" si="132"/>
        <v>0</v>
      </c>
      <c r="AO235" s="51">
        <f t="shared" ca="1" si="133"/>
        <v>0</v>
      </c>
      <c r="AP235" s="51">
        <f t="shared" ca="1" si="134"/>
        <v>0</v>
      </c>
      <c r="AQ235" s="51">
        <f t="shared" ca="1" si="135"/>
        <v>1</v>
      </c>
      <c r="AR235" s="51">
        <f t="shared" ca="1" si="136"/>
        <v>0</v>
      </c>
      <c r="AS235" s="51">
        <f t="shared" ca="1" si="137"/>
        <v>0</v>
      </c>
      <c r="AT235" s="51"/>
      <c r="AU235" s="51"/>
      <c r="AV235" s="51"/>
      <c r="AW235" s="51"/>
      <c r="AX235" s="51"/>
      <c r="AY235" s="16"/>
      <c r="AZ235" s="51"/>
      <c r="BA235" s="20">
        <f t="shared" ca="1" si="138"/>
        <v>0</v>
      </c>
      <c r="BB235" s="21">
        <f t="shared" ca="1" si="139"/>
        <v>0</v>
      </c>
      <c r="BC235" s="21">
        <f t="shared" ca="1" si="140"/>
        <v>0</v>
      </c>
      <c r="BD235" s="21">
        <f t="shared" ca="1" si="141"/>
        <v>0</v>
      </c>
      <c r="BE235" s="21">
        <f t="shared" ca="1" si="142"/>
        <v>0</v>
      </c>
      <c r="BF235" s="21">
        <f t="shared" ca="1" si="143"/>
        <v>0</v>
      </c>
      <c r="BG235" s="21">
        <f t="shared" ca="1" si="144"/>
        <v>0</v>
      </c>
      <c r="BH235" s="21">
        <f t="shared" ca="1" si="145"/>
        <v>0</v>
      </c>
      <c r="BI235" s="21">
        <f t="shared" ca="1" si="146"/>
        <v>1</v>
      </c>
      <c r="BJ235" s="21">
        <f t="shared" ca="1" si="147"/>
        <v>0</v>
      </c>
      <c r="BK235" s="21">
        <f t="shared" ca="1" si="148"/>
        <v>0</v>
      </c>
      <c r="BL235" s="51"/>
      <c r="BM235" s="51"/>
      <c r="BN235" s="51"/>
      <c r="BO235" s="51"/>
      <c r="BP235" s="51"/>
      <c r="BQ235" s="51"/>
      <c r="BR235" s="51"/>
      <c r="BS235" s="51"/>
      <c r="BT235" s="51"/>
      <c r="BU235" s="51"/>
      <c r="BV235" s="16"/>
      <c r="BZ235" s="10">
        <f ca="1">Table1[[#This Row],[Cars Value]]/Table1[[#This Row],[Cars Owned]]</f>
        <v>11938.89011112759</v>
      </c>
      <c r="CA235" s="16"/>
      <c r="CB235" s="51"/>
      <c r="CC235" s="10">
        <f ca="1">IF(Table1[[#This Row],[Value of Debts]]&gt;$CD$3,1,0)</f>
        <v>1</v>
      </c>
      <c r="CD235" s="51"/>
      <c r="CE235" s="16"/>
      <c r="CF235" s="51"/>
      <c r="CG235" s="39">
        <f ca="1">Table1[[#This Row],[Mortgage left]]/Table1[[#This Row],[Value of House ]]</f>
        <v>0.11631439802409138</v>
      </c>
      <c r="CH235" s="51">
        <f t="shared" ca="1" si="162"/>
        <v>0</v>
      </c>
      <c r="CI235" s="51"/>
      <c r="CJ235" s="16"/>
      <c r="CL235" s="10">
        <f ca="1">IF(Table1[[#This Row],[Area]]="New Delhi",Table1[[#This Row],[Income]],0)</f>
        <v>0</v>
      </c>
      <c r="CM235" s="51">
        <f ca="1">IF(Table1[[#This Row],[Area]]="Gurgoan",Table1[[#This Row],[Income]],0)</f>
        <v>0</v>
      </c>
      <c r="CN235" s="51">
        <f ca="1">IF(Table1[[#This Row],[Area]]="Noida",Table1[[#This Row],[Income]],0)</f>
        <v>0</v>
      </c>
      <c r="CO235" s="51">
        <f ca="1">IF(Table1[[#This Row],[Area]]="Faridabad",Table1[[#This Row],[Income]],0)</f>
        <v>0</v>
      </c>
      <c r="CP235" s="51">
        <f ca="1">IF(Table1[[#This Row],[Area]]="Pune",Table1[[#This Row],[Income]],0)</f>
        <v>0</v>
      </c>
      <c r="CQ235" s="51">
        <f ca="1">IF(Table1[[#This Row],[Area]]="Mumbai",Table1[[#This Row],[Income]],0)</f>
        <v>0</v>
      </c>
      <c r="CR235" s="51">
        <f ca="1">IF(Table1[[#This Row],[Area]]="Hyderabad",Table1[[#This Row],[Income]],0)</f>
        <v>0</v>
      </c>
      <c r="CS235" s="51">
        <f ca="1">IF(Table1[[#This Row],[Area]]="Chennai",Table1[[#This Row],[Income]],0)</f>
        <v>0</v>
      </c>
      <c r="CT235" s="51">
        <f ca="1">IF(Table1[[#This Row],[Area]]="Goa",Table1[[#This Row],[Income]],0)</f>
        <v>29623</v>
      </c>
      <c r="CU235" s="51">
        <f ca="1">IF(Table1[[#This Row],[Area]]="Kochi",Table1[[#This Row],[Income]],0)</f>
        <v>0</v>
      </c>
      <c r="CV235" s="51">
        <f ca="1">IF(Table1[[#This Row],[Area]]="Kolkata",Table1[[#This Row],[Income]],0)</f>
        <v>0</v>
      </c>
      <c r="CW235" s="51"/>
      <c r="CX235" s="51"/>
      <c r="CY235" s="51"/>
      <c r="CZ235" s="51"/>
      <c r="DA235" s="51"/>
      <c r="DB235" s="51"/>
      <c r="DC235" s="51"/>
      <c r="DD235" s="51"/>
      <c r="DE235" s="51"/>
      <c r="DF235" s="51"/>
      <c r="DG235" s="16"/>
      <c r="DI235" s="10">
        <f ca="1">IF(Table1[[#This Row],[Field of Work]]="Teaching",Table1[[#This Row],[Income]],0)</f>
        <v>0</v>
      </c>
      <c r="DJ235" s="51">
        <f ca="1">IF(Table1[[#This Row],[Field of Work]]="Health",Table1[[#This Row],[Income]],0)</f>
        <v>0</v>
      </c>
      <c r="DK235" s="51">
        <f ca="1">IF(Table1[[#This Row],[Field of Work]]="Agriculture",Table1[[#This Row],[Income]],0)</f>
        <v>0</v>
      </c>
      <c r="DL235" s="51">
        <f ca="1">IF(Table1[[#This Row],[Field of Work]]="Information Technology",Table1[[#This Row],[Income]],0)</f>
        <v>29623</v>
      </c>
      <c r="DM235" s="51">
        <f ca="1">IF(Table1[[#This Row],[Field of Work]]="Construction",Table1[[#This Row],[Income]],0)</f>
        <v>0</v>
      </c>
      <c r="DN235" s="51">
        <f ca="1">IF(Table1[[#This Row],[Field of Work]]="General Work",Table1[[#This Row],[Income]],0)</f>
        <v>0</v>
      </c>
      <c r="DO235" s="51"/>
      <c r="DP235" s="51"/>
      <c r="DQ235" s="51"/>
      <c r="DR235" s="51"/>
      <c r="DS235" s="51"/>
      <c r="DT235" s="16"/>
      <c r="DW235" s="10">
        <f ca="1">IF(Table1[[#This Row],[Value of Debts]]&gt;Table1[[#This Row],[Income]],1,0)</f>
        <v>1</v>
      </c>
      <c r="DX235" s="51"/>
      <c r="DY235" s="16"/>
      <c r="EB235" s="48">
        <f t="shared" ca="1" si="163"/>
        <v>0</v>
      </c>
      <c r="EC235" s="51"/>
      <c r="ED235" s="51"/>
      <c r="EE235" s="16"/>
    </row>
    <row r="236" spans="1:135" ht="18.75">
      <c r="A236" s="1">
        <f t="shared" ca="1" si="149"/>
        <v>1</v>
      </c>
      <c r="B236" s="1" t="str">
        <f t="shared" ca="1" si="150"/>
        <v>Man</v>
      </c>
      <c r="C236" s="1">
        <f t="shared" ca="1" si="151"/>
        <v>42</v>
      </c>
      <c r="D236" s="1">
        <f t="shared" ca="1" si="152"/>
        <v>3</v>
      </c>
      <c r="E236" s="1" t="str">
        <f t="shared" ca="1" si="153"/>
        <v>Teaching</v>
      </c>
      <c r="F236" s="1">
        <f t="shared" ca="1" si="154"/>
        <v>2</v>
      </c>
      <c r="G236" s="1" t="str">
        <f t="shared" ca="1" si="155"/>
        <v>College</v>
      </c>
      <c r="H236" s="1">
        <f t="shared" ca="1" si="156"/>
        <v>0</v>
      </c>
      <c r="I236" s="1">
        <f t="shared" ca="1" si="131"/>
        <v>3</v>
      </c>
      <c r="J236" s="1">
        <f t="shared" ca="1" si="157"/>
        <v>33515</v>
      </c>
      <c r="K236" s="1">
        <f t="shared" ca="1" si="158"/>
        <v>6</v>
      </c>
      <c r="L236" s="1" t="str">
        <f t="shared" ca="1" si="159"/>
        <v>Mumbai</v>
      </c>
      <c r="M236" s="1">
        <f t="shared" ca="1" si="164"/>
        <v>201090</v>
      </c>
      <c r="N236" s="1">
        <f t="shared" ca="1" si="160"/>
        <v>165573.06645274512</v>
      </c>
      <c r="O236" s="1">
        <f t="shared" ca="1" si="165"/>
        <v>47766.386413021362</v>
      </c>
      <c r="P236" s="1">
        <f t="shared" ca="1" si="161"/>
        <v>30524</v>
      </c>
      <c r="Q236" s="1">
        <f t="shared" ca="1" si="166"/>
        <v>856.73213265528943</v>
      </c>
      <c r="R236" s="1">
        <f t="shared" ca="1" si="167"/>
        <v>49499.728145365574</v>
      </c>
      <c r="S236" s="1">
        <f t="shared" ca="1" si="168"/>
        <v>298356.11455838697</v>
      </c>
      <c r="T236" s="1">
        <f t="shared" ca="1" si="169"/>
        <v>196953.79858540039</v>
      </c>
      <c r="U236" s="1">
        <f t="shared" ca="1" si="170"/>
        <v>101402.31597298657</v>
      </c>
      <c r="W236" s="10">
        <f ca="1">IF(Table1[[#This Row],[Gender]]="Man",1,0)</f>
        <v>1</v>
      </c>
      <c r="X236" s="51">
        <f ca="1">IF(Table1[[#This Row],[Gender]]="Woman",1,0)</f>
        <v>0</v>
      </c>
      <c r="Y236" s="51"/>
      <c r="Z236" s="51"/>
      <c r="AA236" s="51"/>
      <c r="AB236" s="51"/>
      <c r="AC236" s="51"/>
      <c r="AD236" s="51"/>
      <c r="AE236" s="51"/>
      <c r="AF236" s="51"/>
      <c r="AG236" s="51"/>
      <c r="AH236" s="51"/>
      <c r="AI236" s="51"/>
      <c r="AJ236" s="16"/>
      <c r="AN236" s="10">
        <f t="shared" ca="1" si="132"/>
        <v>1</v>
      </c>
      <c r="AO236" s="51">
        <f t="shared" ca="1" si="133"/>
        <v>0</v>
      </c>
      <c r="AP236" s="51">
        <f t="shared" ca="1" si="134"/>
        <v>0</v>
      </c>
      <c r="AQ236" s="51">
        <f t="shared" ca="1" si="135"/>
        <v>0</v>
      </c>
      <c r="AR236" s="51">
        <f t="shared" ca="1" si="136"/>
        <v>0</v>
      </c>
      <c r="AS236" s="51">
        <f t="shared" ca="1" si="137"/>
        <v>0</v>
      </c>
      <c r="AT236" s="51"/>
      <c r="AU236" s="51"/>
      <c r="AV236" s="51"/>
      <c r="AW236" s="51"/>
      <c r="AX236" s="51"/>
      <c r="AY236" s="16"/>
      <c r="AZ236" s="51"/>
      <c r="BA236" s="20">
        <f t="shared" ca="1" si="138"/>
        <v>0</v>
      </c>
      <c r="BB236" s="21">
        <f t="shared" ca="1" si="139"/>
        <v>0</v>
      </c>
      <c r="BC236" s="21">
        <f t="shared" ca="1" si="140"/>
        <v>0</v>
      </c>
      <c r="BD236" s="21">
        <f t="shared" ca="1" si="141"/>
        <v>0</v>
      </c>
      <c r="BE236" s="21">
        <f t="shared" ca="1" si="142"/>
        <v>0</v>
      </c>
      <c r="BF236" s="21">
        <f t="shared" ca="1" si="143"/>
        <v>1</v>
      </c>
      <c r="BG236" s="21">
        <f t="shared" ca="1" si="144"/>
        <v>0</v>
      </c>
      <c r="BH236" s="21">
        <f t="shared" ca="1" si="145"/>
        <v>0</v>
      </c>
      <c r="BI236" s="21">
        <f t="shared" ca="1" si="146"/>
        <v>0</v>
      </c>
      <c r="BJ236" s="21">
        <f t="shared" ca="1" si="147"/>
        <v>0</v>
      </c>
      <c r="BK236" s="21">
        <f t="shared" ca="1" si="148"/>
        <v>0</v>
      </c>
      <c r="BL236" s="51"/>
      <c r="BM236" s="51"/>
      <c r="BN236" s="51"/>
      <c r="BO236" s="51"/>
      <c r="BP236" s="51"/>
      <c r="BQ236" s="51"/>
      <c r="BR236" s="51"/>
      <c r="BS236" s="51"/>
      <c r="BT236" s="51"/>
      <c r="BU236" s="51"/>
      <c r="BV236" s="16"/>
      <c r="BZ236" s="10">
        <f ca="1">Table1[[#This Row],[Cars Value]]/Table1[[#This Row],[Cars Owned]]</f>
        <v>15922.128804340455</v>
      </c>
      <c r="CA236" s="16"/>
      <c r="CB236" s="51"/>
      <c r="CC236" s="10">
        <f ca="1">IF(Table1[[#This Row],[Value of Debts]]&gt;$CD$3,1,0)</f>
        <v>1</v>
      </c>
      <c r="CD236" s="51"/>
      <c r="CE236" s="16"/>
      <c r="CF236" s="51"/>
      <c r="CG236" s="39">
        <f ca="1">Table1[[#This Row],[Mortgage left]]/Table1[[#This Row],[Value of House ]]</f>
        <v>0.82337792258563391</v>
      </c>
      <c r="CH236" s="51">
        <f t="shared" ca="1" si="162"/>
        <v>1</v>
      </c>
      <c r="CI236" s="51"/>
      <c r="CJ236" s="16"/>
      <c r="CL236" s="10">
        <f ca="1">IF(Table1[[#This Row],[Area]]="New Delhi",Table1[[#This Row],[Income]],0)</f>
        <v>0</v>
      </c>
      <c r="CM236" s="51">
        <f ca="1">IF(Table1[[#This Row],[Area]]="Gurgoan",Table1[[#This Row],[Income]],0)</f>
        <v>0</v>
      </c>
      <c r="CN236" s="51">
        <f ca="1">IF(Table1[[#This Row],[Area]]="Noida",Table1[[#This Row],[Income]],0)</f>
        <v>0</v>
      </c>
      <c r="CO236" s="51">
        <f ca="1">IF(Table1[[#This Row],[Area]]="Faridabad",Table1[[#This Row],[Income]],0)</f>
        <v>0</v>
      </c>
      <c r="CP236" s="51">
        <f ca="1">IF(Table1[[#This Row],[Area]]="Pune",Table1[[#This Row],[Income]],0)</f>
        <v>0</v>
      </c>
      <c r="CQ236" s="51">
        <f ca="1">IF(Table1[[#This Row],[Area]]="Mumbai",Table1[[#This Row],[Income]],0)</f>
        <v>33515</v>
      </c>
      <c r="CR236" s="51">
        <f ca="1">IF(Table1[[#This Row],[Area]]="Hyderabad",Table1[[#This Row],[Income]],0)</f>
        <v>0</v>
      </c>
      <c r="CS236" s="51">
        <f ca="1">IF(Table1[[#This Row],[Area]]="Chennai",Table1[[#This Row],[Income]],0)</f>
        <v>0</v>
      </c>
      <c r="CT236" s="51">
        <f ca="1">IF(Table1[[#This Row],[Area]]="Goa",Table1[[#This Row],[Income]],0)</f>
        <v>0</v>
      </c>
      <c r="CU236" s="51">
        <f ca="1">IF(Table1[[#This Row],[Area]]="Kochi",Table1[[#This Row],[Income]],0)</f>
        <v>0</v>
      </c>
      <c r="CV236" s="51">
        <f ca="1">IF(Table1[[#This Row],[Area]]="Kolkata",Table1[[#This Row],[Income]],0)</f>
        <v>0</v>
      </c>
      <c r="CW236" s="51"/>
      <c r="CX236" s="51"/>
      <c r="CY236" s="51"/>
      <c r="CZ236" s="51"/>
      <c r="DA236" s="51"/>
      <c r="DB236" s="51"/>
      <c r="DC236" s="51"/>
      <c r="DD236" s="51"/>
      <c r="DE236" s="51"/>
      <c r="DF236" s="51"/>
      <c r="DG236" s="16"/>
      <c r="DI236" s="10">
        <f ca="1">IF(Table1[[#This Row],[Field of Work]]="Teaching",Table1[[#This Row],[Income]],0)</f>
        <v>33515</v>
      </c>
      <c r="DJ236" s="51">
        <f ca="1">IF(Table1[[#This Row],[Field of Work]]="Health",Table1[[#This Row],[Income]],0)</f>
        <v>0</v>
      </c>
      <c r="DK236" s="51">
        <f ca="1">IF(Table1[[#This Row],[Field of Work]]="Agriculture",Table1[[#This Row],[Income]],0)</f>
        <v>0</v>
      </c>
      <c r="DL236" s="51">
        <f ca="1">IF(Table1[[#This Row],[Field of Work]]="Information Technology",Table1[[#This Row],[Income]],0)</f>
        <v>0</v>
      </c>
      <c r="DM236" s="51">
        <f ca="1">IF(Table1[[#This Row],[Field of Work]]="Construction",Table1[[#This Row],[Income]],0)</f>
        <v>0</v>
      </c>
      <c r="DN236" s="51">
        <f ca="1">IF(Table1[[#This Row],[Field of Work]]="General Work",Table1[[#This Row],[Income]],0)</f>
        <v>0</v>
      </c>
      <c r="DO236" s="51"/>
      <c r="DP236" s="51"/>
      <c r="DQ236" s="51"/>
      <c r="DR236" s="51"/>
      <c r="DS236" s="51"/>
      <c r="DT236" s="16"/>
      <c r="DW236" s="10">
        <f ca="1">IF(Table1[[#This Row],[Value of Debts]]&gt;Table1[[#This Row],[Income]],1,0)</f>
        <v>1</v>
      </c>
      <c r="DX236" s="51"/>
      <c r="DY236" s="16"/>
      <c r="EB236" s="48">
        <f t="shared" ca="1" si="163"/>
        <v>42</v>
      </c>
      <c r="EC236" s="51"/>
      <c r="ED236" s="51"/>
      <c r="EE236" s="16"/>
    </row>
    <row r="237" spans="1:135" ht="18.75">
      <c r="A237" s="1">
        <f t="shared" ca="1" si="149"/>
        <v>1</v>
      </c>
      <c r="B237" s="1" t="str">
        <f t="shared" ca="1" si="150"/>
        <v>Man</v>
      </c>
      <c r="C237" s="1">
        <f t="shared" ca="1" si="151"/>
        <v>32</v>
      </c>
      <c r="D237" s="1">
        <f t="shared" ca="1" si="152"/>
        <v>6</v>
      </c>
      <c r="E237" s="1" t="str">
        <f t="shared" ca="1" si="153"/>
        <v>Agriculture</v>
      </c>
      <c r="F237" s="1">
        <f t="shared" ca="1" si="154"/>
        <v>1</v>
      </c>
      <c r="G237" s="1" t="str">
        <f t="shared" ca="1" si="155"/>
        <v>High School</v>
      </c>
      <c r="H237" s="1">
        <f t="shared" ca="1" si="156"/>
        <v>1</v>
      </c>
      <c r="I237" s="1">
        <f t="shared" ca="1" si="131"/>
        <v>1</v>
      </c>
      <c r="J237" s="1">
        <f t="shared" ca="1" si="157"/>
        <v>41911</v>
      </c>
      <c r="K237" s="1">
        <f t="shared" ca="1" si="158"/>
        <v>4</v>
      </c>
      <c r="L237" s="1" t="str">
        <f t="shared" ca="1" si="159"/>
        <v>Noida</v>
      </c>
      <c r="M237" s="1">
        <f t="shared" ca="1" si="164"/>
        <v>167644</v>
      </c>
      <c r="N237" s="1">
        <f t="shared" ca="1" si="160"/>
        <v>15271.584546920873</v>
      </c>
      <c r="O237" s="1">
        <f t="shared" ca="1" si="165"/>
        <v>2417.0152918326139</v>
      </c>
      <c r="P237" s="1">
        <f t="shared" ca="1" si="161"/>
        <v>1728</v>
      </c>
      <c r="Q237" s="1">
        <f t="shared" ca="1" si="166"/>
        <v>65683.455761936464</v>
      </c>
      <c r="R237" s="1">
        <f t="shared" ca="1" si="167"/>
        <v>23443.551022802123</v>
      </c>
      <c r="S237" s="1">
        <f t="shared" ca="1" si="168"/>
        <v>193504.56631463475</v>
      </c>
      <c r="T237" s="1">
        <f t="shared" ca="1" si="169"/>
        <v>82683.040308857337</v>
      </c>
      <c r="U237" s="1">
        <f t="shared" ca="1" si="170"/>
        <v>110821.52600577741</v>
      </c>
      <c r="W237" s="10">
        <f ca="1">IF(Table1[[#This Row],[Gender]]="Man",1,0)</f>
        <v>1</v>
      </c>
      <c r="X237" s="51">
        <f ca="1">IF(Table1[[#This Row],[Gender]]="Woman",1,0)</f>
        <v>0</v>
      </c>
      <c r="Y237" s="51"/>
      <c r="Z237" s="51"/>
      <c r="AA237" s="51"/>
      <c r="AB237" s="51"/>
      <c r="AC237" s="51"/>
      <c r="AD237" s="51"/>
      <c r="AE237" s="51"/>
      <c r="AF237" s="51"/>
      <c r="AG237" s="51"/>
      <c r="AH237" s="51"/>
      <c r="AI237" s="51"/>
      <c r="AJ237" s="16"/>
      <c r="AN237" s="10">
        <f t="shared" ca="1" si="132"/>
        <v>0</v>
      </c>
      <c r="AO237" s="51">
        <f t="shared" ca="1" si="133"/>
        <v>0</v>
      </c>
      <c r="AP237" s="51">
        <f t="shared" ca="1" si="134"/>
        <v>1</v>
      </c>
      <c r="AQ237" s="51">
        <f t="shared" ca="1" si="135"/>
        <v>0</v>
      </c>
      <c r="AR237" s="51">
        <f t="shared" ca="1" si="136"/>
        <v>0</v>
      </c>
      <c r="AS237" s="51">
        <f t="shared" ca="1" si="137"/>
        <v>0</v>
      </c>
      <c r="AT237" s="51"/>
      <c r="AU237" s="51"/>
      <c r="AV237" s="51"/>
      <c r="AW237" s="51"/>
      <c r="AX237" s="51"/>
      <c r="AY237" s="16"/>
      <c r="AZ237" s="51"/>
      <c r="BA237" s="20">
        <f t="shared" ca="1" si="138"/>
        <v>0</v>
      </c>
      <c r="BB237" s="21">
        <f t="shared" ca="1" si="139"/>
        <v>0</v>
      </c>
      <c r="BC237" s="21">
        <f t="shared" ca="1" si="140"/>
        <v>1</v>
      </c>
      <c r="BD237" s="21">
        <f t="shared" ca="1" si="141"/>
        <v>0</v>
      </c>
      <c r="BE237" s="21">
        <f t="shared" ca="1" si="142"/>
        <v>0</v>
      </c>
      <c r="BF237" s="21">
        <f t="shared" ca="1" si="143"/>
        <v>0</v>
      </c>
      <c r="BG237" s="21">
        <f t="shared" ca="1" si="144"/>
        <v>0</v>
      </c>
      <c r="BH237" s="21">
        <f t="shared" ca="1" si="145"/>
        <v>0</v>
      </c>
      <c r="BI237" s="21">
        <f t="shared" ca="1" si="146"/>
        <v>0</v>
      </c>
      <c r="BJ237" s="21">
        <f t="shared" ca="1" si="147"/>
        <v>0</v>
      </c>
      <c r="BK237" s="21">
        <f t="shared" ca="1" si="148"/>
        <v>0</v>
      </c>
      <c r="BL237" s="51"/>
      <c r="BM237" s="51"/>
      <c r="BN237" s="51"/>
      <c r="BO237" s="51"/>
      <c r="BP237" s="51"/>
      <c r="BQ237" s="51"/>
      <c r="BR237" s="51"/>
      <c r="BS237" s="51"/>
      <c r="BT237" s="51"/>
      <c r="BU237" s="51"/>
      <c r="BV237" s="16"/>
      <c r="BZ237" s="10">
        <f ca="1">Table1[[#This Row],[Cars Value]]/Table1[[#This Row],[Cars Owned]]</f>
        <v>2417.0152918326139</v>
      </c>
      <c r="CA237" s="16"/>
      <c r="CB237" s="51"/>
      <c r="CC237" s="10">
        <f ca="1">IF(Table1[[#This Row],[Value of Debts]]&gt;$CD$3,1,0)</f>
        <v>1</v>
      </c>
      <c r="CD237" s="51"/>
      <c r="CE237" s="16"/>
      <c r="CF237" s="51"/>
      <c r="CG237" s="39">
        <f ca="1">Table1[[#This Row],[Mortgage left]]/Table1[[#This Row],[Value of House ]]</f>
        <v>9.1095324299831026E-2</v>
      </c>
      <c r="CH237" s="51">
        <f t="shared" ca="1" si="162"/>
        <v>0</v>
      </c>
      <c r="CI237" s="51"/>
      <c r="CJ237" s="16"/>
      <c r="CL237" s="10">
        <f ca="1">IF(Table1[[#This Row],[Area]]="New Delhi",Table1[[#This Row],[Income]],0)</f>
        <v>0</v>
      </c>
      <c r="CM237" s="51">
        <f ca="1">IF(Table1[[#This Row],[Area]]="Gurgoan",Table1[[#This Row],[Income]],0)</f>
        <v>0</v>
      </c>
      <c r="CN237" s="51">
        <f ca="1">IF(Table1[[#This Row],[Area]]="Noida",Table1[[#This Row],[Income]],0)</f>
        <v>41911</v>
      </c>
      <c r="CO237" s="51">
        <f ca="1">IF(Table1[[#This Row],[Area]]="Faridabad",Table1[[#This Row],[Income]],0)</f>
        <v>0</v>
      </c>
      <c r="CP237" s="51">
        <f ca="1">IF(Table1[[#This Row],[Area]]="Pune",Table1[[#This Row],[Income]],0)</f>
        <v>0</v>
      </c>
      <c r="CQ237" s="51">
        <f ca="1">IF(Table1[[#This Row],[Area]]="Mumbai",Table1[[#This Row],[Income]],0)</f>
        <v>0</v>
      </c>
      <c r="CR237" s="51">
        <f ca="1">IF(Table1[[#This Row],[Area]]="Hyderabad",Table1[[#This Row],[Income]],0)</f>
        <v>0</v>
      </c>
      <c r="CS237" s="51">
        <f ca="1">IF(Table1[[#This Row],[Area]]="Chennai",Table1[[#This Row],[Income]],0)</f>
        <v>0</v>
      </c>
      <c r="CT237" s="51">
        <f ca="1">IF(Table1[[#This Row],[Area]]="Goa",Table1[[#This Row],[Income]],0)</f>
        <v>0</v>
      </c>
      <c r="CU237" s="51">
        <f ca="1">IF(Table1[[#This Row],[Area]]="Kochi",Table1[[#This Row],[Income]],0)</f>
        <v>0</v>
      </c>
      <c r="CV237" s="51">
        <f ca="1">IF(Table1[[#This Row],[Area]]="Kolkata",Table1[[#This Row],[Income]],0)</f>
        <v>0</v>
      </c>
      <c r="CW237" s="51"/>
      <c r="CX237" s="51"/>
      <c r="CY237" s="51"/>
      <c r="CZ237" s="51"/>
      <c r="DA237" s="51"/>
      <c r="DB237" s="51"/>
      <c r="DC237" s="51"/>
      <c r="DD237" s="51"/>
      <c r="DE237" s="51"/>
      <c r="DF237" s="51"/>
      <c r="DG237" s="16"/>
      <c r="DI237" s="10">
        <f ca="1">IF(Table1[[#This Row],[Field of Work]]="Teaching",Table1[[#This Row],[Income]],0)</f>
        <v>0</v>
      </c>
      <c r="DJ237" s="51">
        <f ca="1">IF(Table1[[#This Row],[Field of Work]]="Health",Table1[[#This Row],[Income]],0)</f>
        <v>0</v>
      </c>
      <c r="DK237" s="51">
        <f ca="1">IF(Table1[[#This Row],[Field of Work]]="Agriculture",Table1[[#This Row],[Income]],0)</f>
        <v>41911</v>
      </c>
      <c r="DL237" s="51">
        <f ca="1">IF(Table1[[#This Row],[Field of Work]]="Information Technology",Table1[[#This Row],[Income]],0)</f>
        <v>0</v>
      </c>
      <c r="DM237" s="51">
        <f ca="1">IF(Table1[[#This Row],[Field of Work]]="Construction",Table1[[#This Row],[Income]],0)</f>
        <v>0</v>
      </c>
      <c r="DN237" s="51">
        <f ca="1">IF(Table1[[#This Row],[Field of Work]]="General Work",Table1[[#This Row],[Income]],0)</f>
        <v>0</v>
      </c>
      <c r="DO237" s="51"/>
      <c r="DP237" s="51"/>
      <c r="DQ237" s="51"/>
      <c r="DR237" s="51"/>
      <c r="DS237" s="51"/>
      <c r="DT237" s="16"/>
      <c r="DW237" s="10">
        <f ca="1">IF(Table1[[#This Row],[Value of Debts]]&gt;Table1[[#This Row],[Income]],1,0)</f>
        <v>1</v>
      </c>
      <c r="DX237" s="51"/>
      <c r="DY237" s="16"/>
      <c r="EB237" s="48">
        <f t="shared" ca="1" si="163"/>
        <v>32</v>
      </c>
      <c r="EC237" s="51"/>
      <c r="ED237" s="51"/>
      <c r="EE237" s="16"/>
    </row>
    <row r="238" spans="1:135" ht="18.75">
      <c r="A238" s="1">
        <f t="shared" ca="1" si="149"/>
        <v>1</v>
      </c>
      <c r="B238" s="1" t="str">
        <f t="shared" ca="1" si="150"/>
        <v>Man</v>
      </c>
      <c r="C238" s="1">
        <f t="shared" ca="1" si="151"/>
        <v>33</v>
      </c>
      <c r="D238" s="1">
        <f t="shared" ca="1" si="152"/>
        <v>6</v>
      </c>
      <c r="E238" s="1" t="str">
        <f t="shared" ca="1" si="153"/>
        <v>Agriculture</v>
      </c>
      <c r="F238" s="1">
        <f t="shared" ca="1" si="154"/>
        <v>4</v>
      </c>
      <c r="G238" s="1" t="str">
        <f t="shared" ca="1" si="155"/>
        <v>Technical</v>
      </c>
      <c r="H238" s="1">
        <f t="shared" ca="1" si="156"/>
        <v>0</v>
      </c>
      <c r="I238" s="1">
        <f t="shared" ca="1" si="131"/>
        <v>1</v>
      </c>
      <c r="J238" s="1">
        <f t="shared" ca="1" si="157"/>
        <v>66043</v>
      </c>
      <c r="K238" s="1">
        <f t="shared" ca="1" si="158"/>
        <v>2</v>
      </c>
      <c r="L238" s="1" t="str">
        <f t="shared" ca="1" si="159"/>
        <v>Gurgoan</v>
      </c>
      <c r="M238" s="1">
        <f t="shared" ca="1" si="164"/>
        <v>330215</v>
      </c>
      <c r="N238" s="1">
        <f t="shared" ca="1" si="160"/>
        <v>224382.21649482101</v>
      </c>
      <c r="O238" s="1">
        <f t="shared" ca="1" si="165"/>
        <v>27453.800160368668</v>
      </c>
      <c r="P238" s="1">
        <f t="shared" ca="1" si="161"/>
        <v>8239</v>
      </c>
      <c r="Q238" s="1">
        <f t="shared" ca="1" si="166"/>
        <v>37825.618388818053</v>
      </c>
      <c r="R238" s="1">
        <f t="shared" ca="1" si="167"/>
        <v>83228.171017416651</v>
      </c>
      <c r="S238" s="1">
        <f t="shared" ca="1" si="168"/>
        <v>440896.97117778531</v>
      </c>
      <c r="T238" s="1">
        <f t="shared" ca="1" si="169"/>
        <v>270446.83488363907</v>
      </c>
      <c r="U238" s="1">
        <f t="shared" ca="1" si="170"/>
        <v>170450.13629414624</v>
      </c>
      <c r="W238" s="10">
        <f ca="1">IF(Table1[[#This Row],[Gender]]="Man",1,0)</f>
        <v>1</v>
      </c>
      <c r="X238" s="51">
        <f ca="1">IF(Table1[[#This Row],[Gender]]="Woman",1,0)</f>
        <v>0</v>
      </c>
      <c r="Y238" s="51"/>
      <c r="Z238" s="51"/>
      <c r="AA238" s="51"/>
      <c r="AB238" s="51"/>
      <c r="AC238" s="51"/>
      <c r="AD238" s="51"/>
      <c r="AE238" s="51"/>
      <c r="AF238" s="51"/>
      <c r="AG238" s="51"/>
      <c r="AH238" s="51"/>
      <c r="AI238" s="51"/>
      <c r="AJ238" s="16"/>
      <c r="AN238" s="10">
        <f t="shared" ca="1" si="132"/>
        <v>0</v>
      </c>
      <c r="AO238" s="51">
        <f t="shared" ca="1" si="133"/>
        <v>0</v>
      </c>
      <c r="AP238" s="51">
        <f t="shared" ca="1" si="134"/>
        <v>1</v>
      </c>
      <c r="AQ238" s="51">
        <f t="shared" ca="1" si="135"/>
        <v>0</v>
      </c>
      <c r="AR238" s="51">
        <f t="shared" ca="1" si="136"/>
        <v>0</v>
      </c>
      <c r="AS238" s="51">
        <f t="shared" ca="1" si="137"/>
        <v>0</v>
      </c>
      <c r="AT238" s="51"/>
      <c r="AU238" s="51"/>
      <c r="AV238" s="51"/>
      <c r="AW238" s="51"/>
      <c r="AX238" s="51"/>
      <c r="AY238" s="16"/>
      <c r="AZ238" s="51"/>
      <c r="BA238" s="20">
        <f t="shared" ca="1" si="138"/>
        <v>0</v>
      </c>
      <c r="BB238" s="21">
        <f t="shared" ca="1" si="139"/>
        <v>1</v>
      </c>
      <c r="BC238" s="21">
        <f t="shared" ca="1" si="140"/>
        <v>0</v>
      </c>
      <c r="BD238" s="21">
        <f t="shared" ca="1" si="141"/>
        <v>0</v>
      </c>
      <c r="BE238" s="21">
        <f t="shared" ca="1" si="142"/>
        <v>0</v>
      </c>
      <c r="BF238" s="21">
        <f t="shared" ca="1" si="143"/>
        <v>0</v>
      </c>
      <c r="BG238" s="21">
        <f t="shared" ca="1" si="144"/>
        <v>0</v>
      </c>
      <c r="BH238" s="21">
        <f t="shared" ca="1" si="145"/>
        <v>0</v>
      </c>
      <c r="BI238" s="21">
        <f t="shared" ca="1" si="146"/>
        <v>0</v>
      </c>
      <c r="BJ238" s="21">
        <f t="shared" ca="1" si="147"/>
        <v>0</v>
      </c>
      <c r="BK238" s="21">
        <f t="shared" ca="1" si="148"/>
        <v>0</v>
      </c>
      <c r="BL238" s="51"/>
      <c r="BM238" s="51"/>
      <c r="BN238" s="51"/>
      <c r="BO238" s="51"/>
      <c r="BP238" s="51"/>
      <c r="BQ238" s="51"/>
      <c r="BR238" s="51"/>
      <c r="BS238" s="51"/>
      <c r="BT238" s="51"/>
      <c r="BU238" s="51"/>
      <c r="BV238" s="16"/>
      <c r="BZ238" s="10">
        <f ca="1">Table1[[#This Row],[Cars Value]]/Table1[[#This Row],[Cars Owned]]</f>
        <v>27453.800160368668</v>
      </c>
      <c r="CA238" s="16"/>
      <c r="CB238" s="51"/>
      <c r="CC238" s="10">
        <f ca="1">IF(Table1[[#This Row],[Value of Debts]]&gt;$CD$3,1,0)</f>
        <v>1</v>
      </c>
      <c r="CD238" s="51"/>
      <c r="CE238" s="16"/>
      <c r="CF238" s="51"/>
      <c r="CG238" s="39">
        <f ca="1">Table1[[#This Row],[Mortgage left]]/Table1[[#This Row],[Value of House ]]</f>
        <v>0.67950340382726715</v>
      </c>
      <c r="CH238" s="51">
        <f t="shared" ca="1" si="162"/>
        <v>1</v>
      </c>
      <c r="CI238" s="51"/>
      <c r="CJ238" s="16"/>
      <c r="CL238" s="10">
        <f ca="1">IF(Table1[[#This Row],[Area]]="New Delhi",Table1[[#This Row],[Income]],0)</f>
        <v>0</v>
      </c>
      <c r="CM238" s="51">
        <f ca="1">IF(Table1[[#This Row],[Area]]="Gurgoan",Table1[[#This Row],[Income]],0)</f>
        <v>66043</v>
      </c>
      <c r="CN238" s="51">
        <f ca="1">IF(Table1[[#This Row],[Area]]="Noida",Table1[[#This Row],[Income]],0)</f>
        <v>0</v>
      </c>
      <c r="CO238" s="51">
        <f ca="1">IF(Table1[[#This Row],[Area]]="Faridabad",Table1[[#This Row],[Income]],0)</f>
        <v>0</v>
      </c>
      <c r="CP238" s="51">
        <f ca="1">IF(Table1[[#This Row],[Area]]="Pune",Table1[[#This Row],[Income]],0)</f>
        <v>0</v>
      </c>
      <c r="CQ238" s="51">
        <f ca="1">IF(Table1[[#This Row],[Area]]="Mumbai",Table1[[#This Row],[Income]],0)</f>
        <v>0</v>
      </c>
      <c r="CR238" s="51">
        <f ca="1">IF(Table1[[#This Row],[Area]]="Hyderabad",Table1[[#This Row],[Income]],0)</f>
        <v>0</v>
      </c>
      <c r="CS238" s="51">
        <f ca="1">IF(Table1[[#This Row],[Area]]="Chennai",Table1[[#This Row],[Income]],0)</f>
        <v>0</v>
      </c>
      <c r="CT238" s="51">
        <f ca="1">IF(Table1[[#This Row],[Area]]="Goa",Table1[[#This Row],[Income]],0)</f>
        <v>0</v>
      </c>
      <c r="CU238" s="51">
        <f ca="1">IF(Table1[[#This Row],[Area]]="Kochi",Table1[[#This Row],[Income]],0)</f>
        <v>0</v>
      </c>
      <c r="CV238" s="51">
        <f ca="1">IF(Table1[[#This Row],[Area]]="Kolkata",Table1[[#This Row],[Income]],0)</f>
        <v>0</v>
      </c>
      <c r="CW238" s="51"/>
      <c r="CX238" s="51"/>
      <c r="CY238" s="51"/>
      <c r="CZ238" s="51"/>
      <c r="DA238" s="51"/>
      <c r="DB238" s="51"/>
      <c r="DC238" s="51"/>
      <c r="DD238" s="51"/>
      <c r="DE238" s="51"/>
      <c r="DF238" s="51"/>
      <c r="DG238" s="16"/>
      <c r="DI238" s="10">
        <f ca="1">IF(Table1[[#This Row],[Field of Work]]="Teaching",Table1[[#This Row],[Income]],0)</f>
        <v>0</v>
      </c>
      <c r="DJ238" s="51">
        <f ca="1">IF(Table1[[#This Row],[Field of Work]]="Health",Table1[[#This Row],[Income]],0)</f>
        <v>0</v>
      </c>
      <c r="DK238" s="51">
        <f ca="1">IF(Table1[[#This Row],[Field of Work]]="Agriculture",Table1[[#This Row],[Income]],0)</f>
        <v>66043</v>
      </c>
      <c r="DL238" s="51">
        <f ca="1">IF(Table1[[#This Row],[Field of Work]]="Information Technology",Table1[[#This Row],[Income]],0)</f>
        <v>0</v>
      </c>
      <c r="DM238" s="51">
        <f ca="1">IF(Table1[[#This Row],[Field of Work]]="Construction",Table1[[#This Row],[Income]],0)</f>
        <v>0</v>
      </c>
      <c r="DN238" s="51">
        <f ca="1">IF(Table1[[#This Row],[Field of Work]]="General Work",Table1[[#This Row],[Income]],0)</f>
        <v>0</v>
      </c>
      <c r="DO238" s="51"/>
      <c r="DP238" s="51"/>
      <c r="DQ238" s="51"/>
      <c r="DR238" s="51"/>
      <c r="DS238" s="51"/>
      <c r="DT238" s="16"/>
      <c r="DW238" s="10">
        <f ca="1">IF(Table1[[#This Row],[Value of Debts]]&gt;Table1[[#This Row],[Income]],1,0)</f>
        <v>1</v>
      </c>
      <c r="DX238" s="51"/>
      <c r="DY238" s="16"/>
      <c r="EB238" s="48">
        <f t="shared" ca="1" si="163"/>
        <v>33</v>
      </c>
      <c r="EC238" s="51"/>
      <c r="ED238" s="51"/>
      <c r="EE238" s="16"/>
    </row>
    <row r="239" spans="1:135" ht="18.75">
      <c r="A239" s="1">
        <f t="shared" ca="1" si="149"/>
        <v>1</v>
      </c>
      <c r="B239" s="1" t="str">
        <f t="shared" ca="1" si="150"/>
        <v>Man</v>
      </c>
      <c r="C239" s="1">
        <f t="shared" ca="1" si="151"/>
        <v>39</v>
      </c>
      <c r="D239" s="1">
        <f t="shared" ca="1" si="152"/>
        <v>5</v>
      </c>
      <c r="E239" s="1" t="str">
        <f t="shared" ca="1" si="153"/>
        <v>General Work</v>
      </c>
      <c r="F239" s="1">
        <f t="shared" ca="1" si="154"/>
        <v>2</v>
      </c>
      <c r="G239" s="1" t="str">
        <f t="shared" ca="1" si="155"/>
        <v>College</v>
      </c>
      <c r="H239" s="1">
        <f t="shared" ca="1" si="156"/>
        <v>0</v>
      </c>
      <c r="I239" s="1">
        <f t="shared" ca="1" si="131"/>
        <v>1</v>
      </c>
      <c r="J239" s="1">
        <f t="shared" ca="1" si="157"/>
        <v>27617</v>
      </c>
      <c r="K239" s="1">
        <f t="shared" ca="1" si="158"/>
        <v>9</v>
      </c>
      <c r="L239" s="1" t="str">
        <f t="shared" ca="1" si="159"/>
        <v>Kochi</v>
      </c>
      <c r="M239" s="1">
        <f t="shared" ca="1" si="164"/>
        <v>110468</v>
      </c>
      <c r="N239" s="1">
        <f t="shared" ca="1" si="160"/>
        <v>69466.30162112668</v>
      </c>
      <c r="O239" s="1">
        <f t="shared" ca="1" si="165"/>
        <v>21302.582836538593</v>
      </c>
      <c r="P239" s="1">
        <f t="shared" ca="1" si="161"/>
        <v>1529</v>
      </c>
      <c r="Q239" s="1">
        <f t="shared" ca="1" si="166"/>
        <v>4552.7655463590409</v>
      </c>
      <c r="R239" s="1">
        <f t="shared" ca="1" si="167"/>
        <v>5166.2180883646306</v>
      </c>
      <c r="S239" s="1">
        <f t="shared" ca="1" si="168"/>
        <v>136936.80092490322</v>
      </c>
      <c r="T239" s="1">
        <f t="shared" ca="1" si="169"/>
        <v>75548.067167485715</v>
      </c>
      <c r="U239" s="1">
        <f t="shared" ca="1" si="170"/>
        <v>61388.733757417504</v>
      </c>
      <c r="W239" s="10">
        <f ca="1">IF(Table1[[#This Row],[Gender]]="Man",1,0)</f>
        <v>1</v>
      </c>
      <c r="X239" s="51">
        <f ca="1">IF(Table1[[#This Row],[Gender]]="Woman",1,0)</f>
        <v>0</v>
      </c>
      <c r="Y239" s="51"/>
      <c r="Z239" s="51"/>
      <c r="AA239" s="51"/>
      <c r="AB239" s="51"/>
      <c r="AC239" s="51"/>
      <c r="AD239" s="51"/>
      <c r="AE239" s="51"/>
      <c r="AF239" s="51"/>
      <c r="AG239" s="51"/>
      <c r="AH239" s="51"/>
      <c r="AI239" s="51"/>
      <c r="AJ239" s="16"/>
      <c r="AN239" s="10">
        <f t="shared" ca="1" si="132"/>
        <v>0</v>
      </c>
      <c r="AO239" s="51">
        <f t="shared" ca="1" si="133"/>
        <v>0</v>
      </c>
      <c r="AP239" s="51">
        <f t="shared" ca="1" si="134"/>
        <v>0</v>
      </c>
      <c r="AQ239" s="51">
        <f t="shared" ca="1" si="135"/>
        <v>0</v>
      </c>
      <c r="AR239" s="51">
        <f t="shared" ca="1" si="136"/>
        <v>0</v>
      </c>
      <c r="AS239" s="51">
        <f t="shared" ca="1" si="137"/>
        <v>1</v>
      </c>
      <c r="AT239" s="51"/>
      <c r="AU239" s="51"/>
      <c r="AV239" s="51"/>
      <c r="AW239" s="51"/>
      <c r="AX239" s="51"/>
      <c r="AY239" s="16"/>
      <c r="AZ239" s="51"/>
      <c r="BA239" s="20">
        <f t="shared" ca="1" si="138"/>
        <v>0</v>
      </c>
      <c r="BB239" s="21">
        <f t="shared" ca="1" si="139"/>
        <v>0</v>
      </c>
      <c r="BC239" s="21">
        <f t="shared" ca="1" si="140"/>
        <v>0</v>
      </c>
      <c r="BD239" s="21">
        <f t="shared" ca="1" si="141"/>
        <v>0</v>
      </c>
      <c r="BE239" s="21">
        <f t="shared" ca="1" si="142"/>
        <v>0</v>
      </c>
      <c r="BF239" s="21">
        <f t="shared" ca="1" si="143"/>
        <v>0</v>
      </c>
      <c r="BG239" s="21">
        <f t="shared" ca="1" si="144"/>
        <v>0</v>
      </c>
      <c r="BH239" s="21">
        <f t="shared" ca="1" si="145"/>
        <v>0</v>
      </c>
      <c r="BI239" s="21">
        <f t="shared" ca="1" si="146"/>
        <v>0</v>
      </c>
      <c r="BJ239" s="21">
        <f t="shared" ca="1" si="147"/>
        <v>1</v>
      </c>
      <c r="BK239" s="21">
        <f t="shared" ca="1" si="148"/>
        <v>0</v>
      </c>
      <c r="BL239" s="51"/>
      <c r="BM239" s="51"/>
      <c r="BN239" s="51"/>
      <c r="BO239" s="51"/>
      <c r="BP239" s="51"/>
      <c r="BQ239" s="51"/>
      <c r="BR239" s="51"/>
      <c r="BS239" s="51"/>
      <c r="BT239" s="51"/>
      <c r="BU239" s="51"/>
      <c r="BV239" s="16"/>
      <c r="BZ239" s="10">
        <f ca="1">Table1[[#This Row],[Cars Value]]/Table1[[#This Row],[Cars Owned]]</f>
        <v>21302.582836538593</v>
      </c>
      <c r="CA239" s="16"/>
      <c r="CB239" s="51"/>
      <c r="CC239" s="10">
        <f ca="1">IF(Table1[[#This Row],[Value of Debts]]&gt;$CD$3,1,0)</f>
        <v>1</v>
      </c>
      <c r="CD239" s="51"/>
      <c r="CE239" s="16"/>
      <c r="CF239" s="51"/>
      <c r="CG239" s="39">
        <f ca="1">Table1[[#This Row],[Mortgage left]]/Table1[[#This Row],[Value of House ]]</f>
        <v>0.6288364197878723</v>
      </c>
      <c r="CH239" s="51">
        <f t="shared" ca="1" si="162"/>
        <v>1</v>
      </c>
      <c r="CI239" s="51"/>
      <c r="CJ239" s="16"/>
      <c r="CL239" s="10">
        <f ca="1">IF(Table1[[#This Row],[Area]]="New Delhi",Table1[[#This Row],[Income]],0)</f>
        <v>0</v>
      </c>
      <c r="CM239" s="51">
        <f ca="1">IF(Table1[[#This Row],[Area]]="Gurgoan",Table1[[#This Row],[Income]],0)</f>
        <v>0</v>
      </c>
      <c r="CN239" s="51">
        <f ca="1">IF(Table1[[#This Row],[Area]]="Noida",Table1[[#This Row],[Income]],0)</f>
        <v>0</v>
      </c>
      <c r="CO239" s="51">
        <f ca="1">IF(Table1[[#This Row],[Area]]="Faridabad",Table1[[#This Row],[Income]],0)</f>
        <v>0</v>
      </c>
      <c r="CP239" s="51">
        <f ca="1">IF(Table1[[#This Row],[Area]]="Pune",Table1[[#This Row],[Income]],0)</f>
        <v>0</v>
      </c>
      <c r="CQ239" s="51">
        <f ca="1">IF(Table1[[#This Row],[Area]]="Mumbai",Table1[[#This Row],[Income]],0)</f>
        <v>0</v>
      </c>
      <c r="CR239" s="51">
        <f ca="1">IF(Table1[[#This Row],[Area]]="Hyderabad",Table1[[#This Row],[Income]],0)</f>
        <v>0</v>
      </c>
      <c r="CS239" s="51">
        <f ca="1">IF(Table1[[#This Row],[Area]]="Chennai",Table1[[#This Row],[Income]],0)</f>
        <v>0</v>
      </c>
      <c r="CT239" s="51">
        <f ca="1">IF(Table1[[#This Row],[Area]]="Goa",Table1[[#This Row],[Income]],0)</f>
        <v>0</v>
      </c>
      <c r="CU239" s="51">
        <f ca="1">IF(Table1[[#This Row],[Area]]="Kochi",Table1[[#This Row],[Income]],0)</f>
        <v>27617</v>
      </c>
      <c r="CV239" s="51">
        <f ca="1">IF(Table1[[#This Row],[Area]]="Kolkata",Table1[[#This Row],[Income]],0)</f>
        <v>0</v>
      </c>
      <c r="CW239" s="51"/>
      <c r="CX239" s="51"/>
      <c r="CY239" s="51"/>
      <c r="CZ239" s="51"/>
      <c r="DA239" s="51"/>
      <c r="DB239" s="51"/>
      <c r="DC239" s="51"/>
      <c r="DD239" s="51"/>
      <c r="DE239" s="51"/>
      <c r="DF239" s="51"/>
      <c r="DG239" s="16"/>
      <c r="DI239" s="10">
        <f ca="1">IF(Table1[[#This Row],[Field of Work]]="Teaching",Table1[[#This Row],[Income]],0)</f>
        <v>0</v>
      </c>
      <c r="DJ239" s="51">
        <f ca="1">IF(Table1[[#This Row],[Field of Work]]="Health",Table1[[#This Row],[Income]],0)</f>
        <v>0</v>
      </c>
      <c r="DK239" s="51">
        <f ca="1">IF(Table1[[#This Row],[Field of Work]]="Agriculture",Table1[[#This Row],[Income]],0)</f>
        <v>0</v>
      </c>
      <c r="DL239" s="51">
        <f ca="1">IF(Table1[[#This Row],[Field of Work]]="Information Technology",Table1[[#This Row],[Income]],0)</f>
        <v>0</v>
      </c>
      <c r="DM239" s="51">
        <f ca="1">IF(Table1[[#This Row],[Field of Work]]="Construction",Table1[[#This Row],[Income]],0)</f>
        <v>0</v>
      </c>
      <c r="DN239" s="51">
        <f ca="1">IF(Table1[[#This Row],[Field of Work]]="General Work",Table1[[#This Row],[Income]],0)</f>
        <v>27617</v>
      </c>
      <c r="DO239" s="51"/>
      <c r="DP239" s="51"/>
      <c r="DQ239" s="51"/>
      <c r="DR239" s="51"/>
      <c r="DS239" s="51"/>
      <c r="DT239" s="16"/>
      <c r="DW239" s="10">
        <f ca="1">IF(Table1[[#This Row],[Value of Debts]]&gt;Table1[[#This Row],[Income]],1,0)</f>
        <v>1</v>
      </c>
      <c r="DX239" s="51"/>
      <c r="DY239" s="16"/>
      <c r="EB239" s="48">
        <f t="shared" ca="1" si="163"/>
        <v>0</v>
      </c>
      <c r="EC239" s="51"/>
      <c r="ED239" s="51"/>
      <c r="EE239" s="16"/>
    </row>
    <row r="240" spans="1:135" ht="18.75">
      <c r="A240" s="1">
        <f t="shared" ca="1" si="149"/>
        <v>2</v>
      </c>
      <c r="B240" s="1" t="str">
        <f t="shared" ca="1" si="150"/>
        <v>Woman</v>
      </c>
      <c r="C240" s="1">
        <f t="shared" ca="1" si="151"/>
        <v>41</v>
      </c>
      <c r="D240" s="1">
        <f t="shared" ca="1" si="152"/>
        <v>1</v>
      </c>
      <c r="E240" s="1" t="str">
        <f t="shared" ca="1" si="153"/>
        <v>Health</v>
      </c>
      <c r="F240" s="1">
        <f t="shared" ca="1" si="154"/>
        <v>1</v>
      </c>
      <c r="G240" s="1" t="str">
        <f t="shared" ca="1" si="155"/>
        <v>High School</v>
      </c>
      <c r="H240" s="1">
        <f t="shared" ca="1" si="156"/>
        <v>4</v>
      </c>
      <c r="I240" s="1">
        <f t="shared" ca="1" si="131"/>
        <v>2</v>
      </c>
      <c r="J240" s="1">
        <f t="shared" ca="1" si="157"/>
        <v>50108</v>
      </c>
      <c r="K240" s="1">
        <f t="shared" ca="1" si="158"/>
        <v>1</v>
      </c>
      <c r="L240" s="1" t="str">
        <f t="shared" ca="1" si="159"/>
        <v>New Delhi</v>
      </c>
      <c r="M240" s="1">
        <f t="shared" ca="1" si="164"/>
        <v>200432</v>
      </c>
      <c r="N240" s="1">
        <f t="shared" ca="1" si="160"/>
        <v>45467.216286380535</v>
      </c>
      <c r="O240" s="1">
        <f t="shared" ca="1" si="165"/>
        <v>22467.319915088705</v>
      </c>
      <c r="P240" s="1">
        <f t="shared" ca="1" si="161"/>
        <v>672</v>
      </c>
      <c r="Q240" s="1">
        <f t="shared" ca="1" si="166"/>
        <v>20239.590621632706</v>
      </c>
      <c r="R240" s="1">
        <f t="shared" ca="1" si="167"/>
        <v>46603.019273669634</v>
      </c>
      <c r="S240" s="1">
        <f t="shared" ca="1" si="168"/>
        <v>269502.33918875834</v>
      </c>
      <c r="T240" s="1">
        <f t="shared" ca="1" si="169"/>
        <v>66378.806908013241</v>
      </c>
      <c r="U240" s="1">
        <f t="shared" ca="1" si="170"/>
        <v>203123.5322807451</v>
      </c>
      <c r="W240" s="10">
        <f ca="1">IF(Table1[[#This Row],[Gender]]="Man",1,0)</f>
        <v>0</v>
      </c>
      <c r="X240" s="51">
        <f ca="1">IF(Table1[[#This Row],[Gender]]="Woman",1,0)</f>
        <v>1</v>
      </c>
      <c r="Y240" s="51"/>
      <c r="Z240" s="51"/>
      <c r="AA240" s="51"/>
      <c r="AB240" s="51"/>
      <c r="AC240" s="51"/>
      <c r="AD240" s="51"/>
      <c r="AE240" s="51"/>
      <c r="AF240" s="51"/>
      <c r="AG240" s="51"/>
      <c r="AH240" s="51"/>
      <c r="AI240" s="51"/>
      <c r="AJ240" s="16"/>
      <c r="AN240" s="10">
        <f t="shared" ca="1" si="132"/>
        <v>0</v>
      </c>
      <c r="AO240" s="51">
        <f t="shared" ca="1" si="133"/>
        <v>1</v>
      </c>
      <c r="AP240" s="51">
        <f t="shared" ca="1" si="134"/>
        <v>0</v>
      </c>
      <c r="AQ240" s="51">
        <f t="shared" ca="1" si="135"/>
        <v>0</v>
      </c>
      <c r="AR240" s="51">
        <f t="shared" ca="1" si="136"/>
        <v>0</v>
      </c>
      <c r="AS240" s="51">
        <f t="shared" ca="1" si="137"/>
        <v>0</v>
      </c>
      <c r="AT240" s="51"/>
      <c r="AU240" s="51"/>
      <c r="AV240" s="51"/>
      <c r="AW240" s="51"/>
      <c r="AX240" s="51"/>
      <c r="AY240" s="16"/>
      <c r="AZ240" s="51"/>
      <c r="BA240" s="20">
        <f t="shared" ca="1" si="138"/>
        <v>1</v>
      </c>
      <c r="BB240" s="21">
        <f t="shared" ca="1" si="139"/>
        <v>0</v>
      </c>
      <c r="BC240" s="21">
        <f t="shared" ca="1" si="140"/>
        <v>0</v>
      </c>
      <c r="BD240" s="21">
        <f t="shared" ca="1" si="141"/>
        <v>0</v>
      </c>
      <c r="BE240" s="21">
        <f t="shared" ca="1" si="142"/>
        <v>0</v>
      </c>
      <c r="BF240" s="21">
        <f t="shared" ca="1" si="143"/>
        <v>0</v>
      </c>
      <c r="BG240" s="21">
        <f t="shared" ca="1" si="144"/>
        <v>0</v>
      </c>
      <c r="BH240" s="21">
        <f t="shared" ca="1" si="145"/>
        <v>0</v>
      </c>
      <c r="BI240" s="21">
        <f t="shared" ca="1" si="146"/>
        <v>0</v>
      </c>
      <c r="BJ240" s="21">
        <f t="shared" ca="1" si="147"/>
        <v>0</v>
      </c>
      <c r="BK240" s="21">
        <f t="shared" ca="1" si="148"/>
        <v>0</v>
      </c>
      <c r="BL240" s="51"/>
      <c r="BM240" s="51"/>
      <c r="BN240" s="51"/>
      <c r="BO240" s="51"/>
      <c r="BP240" s="51"/>
      <c r="BQ240" s="51"/>
      <c r="BR240" s="51"/>
      <c r="BS240" s="51"/>
      <c r="BT240" s="51"/>
      <c r="BU240" s="51"/>
      <c r="BV240" s="16"/>
      <c r="BZ240" s="10">
        <f ca="1">Table1[[#This Row],[Cars Value]]/Table1[[#This Row],[Cars Owned]]</f>
        <v>11233.659957544352</v>
      </c>
      <c r="CA240" s="16"/>
      <c r="CB240" s="51"/>
      <c r="CC240" s="10">
        <f ca="1">IF(Table1[[#This Row],[Value of Debts]]&gt;$CD$3,1,0)</f>
        <v>1</v>
      </c>
      <c r="CD240" s="51"/>
      <c r="CE240" s="16"/>
      <c r="CF240" s="51"/>
      <c r="CG240" s="39">
        <f ca="1">Table1[[#This Row],[Mortgage left]]/Table1[[#This Row],[Value of House ]]</f>
        <v>0.22684609386914531</v>
      </c>
      <c r="CH240" s="51">
        <f t="shared" ca="1" si="162"/>
        <v>0</v>
      </c>
      <c r="CI240" s="51"/>
      <c r="CJ240" s="16"/>
      <c r="CL240" s="10">
        <f ca="1">IF(Table1[[#This Row],[Area]]="New Delhi",Table1[[#This Row],[Income]],0)</f>
        <v>50108</v>
      </c>
      <c r="CM240" s="51">
        <f ca="1">IF(Table1[[#This Row],[Area]]="Gurgoan",Table1[[#This Row],[Income]],0)</f>
        <v>0</v>
      </c>
      <c r="CN240" s="51">
        <f ca="1">IF(Table1[[#This Row],[Area]]="Noida",Table1[[#This Row],[Income]],0)</f>
        <v>0</v>
      </c>
      <c r="CO240" s="51">
        <f ca="1">IF(Table1[[#This Row],[Area]]="Faridabad",Table1[[#This Row],[Income]],0)</f>
        <v>0</v>
      </c>
      <c r="CP240" s="51">
        <f ca="1">IF(Table1[[#This Row],[Area]]="Pune",Table1[[#This Row],[Income]],0)</f>
        <v>0</v>
      </c>
      <c r="CQ240" s="51">
        <f ca="1">IF(Table1[[#This Row],[Area]]="Mumbai",Table1[[#This Row],[Income]],0)</f>
        <v>0</v>
      </c>
      <c r="CR240" s="51">
        <f ca="1">IF(Table1[[#This Row],[Area]]="Hyderabad",Table1[[#This Row],[Income]],0)</f>
        <v>0</v>
      </c>
      <c r="CS240" s="51">
        <f ca="1">IF(Table1[[#This Row],[Area]]="Chennai",Table1[[#This Row],[Income]],0)</f>
        <v>0</v>
      </c>
      <c r="CT240" s="51">
        <f ca="1">IF(Table1[[#This Row],[Area]]="Goa",Table1[[#This Row],[Income]],0)</f>
        <v>0</v>
      </c>
      <c r="CU240" s="51">
        <f ca="1">IF(Table1[[#This Row],[Area]]="Kochi",Table1[[#This Row],[Income]],0)</f>
        <v>0</v>
      </c>
      <c r="CV240" s="51">
        <f ca="1">IF(Table1[[#This Row],[Area]]="Kolkata",Table1[[#This Row],[Income]],0)</f>
        <v>0</v>
      </c>
      <c r="CW240" s="51"/>
      <c r="CX240" s="51"/>
      <c r="CY240" s="51"/>
      <c r="CZ240" s="51"/>
      <c r="DA240" s="51"/>
      <c r="DB240" s="51"/>
      <c r="DC240" s="51"/>
      <c r="DD240" s="51"/>
      <c r="DE240" s="51"/>
      <c r="DF240" s="51"/>
      <c r="DG240" s="16"/>
      <c r="DI240" s="10">
        <f ca="1">IF(Table1[[#This Row],[Field of Work]]="Teaching",Table1[[#This Row],[Income]],0)</f>
        <v>0</v>
      </c>
      <c r="DJ240" s="51">
        <f ca="1">IF(Table1[[#This Row],[Field of Work]]="Health",Table1[[#This Row],[Income]],0)</f>
        <v>50108</v>
      </c>
      <c r="DK240" s="51">
        <f ca="1">IF(Table1[[#This Row],[Field of Work]]="Agriculture",Table1[[#This Row],[Income]],0)</f>
        <v>0</v>
      </c>
      <c r="DL240" s="51">
        <f ca="1">IF(Table1[[#This Row],[Field of Work]]="Information Technology",Table1[[#This Row],[Income]],0)</f>
        <v>0</v>
      </c>
      <c r="DM240" s="51">
        <f ca="1">IF(Table1[[#This Row],[Field of Work]]="Construction",Table1[[#This Row],[Income]],0)</f>
        <v>0</v>
      </c>
      <c r="DN240" s="51">
        <f ca="1">IF(Table1[[#This Row],[Field of Work]]="General Work",Table1[[#This Row],[Income]],0)</f>
        <v>0</v>
      </c>
      <c r="DO240" s="51"/>
      <c r="DP240" s="51"/>
      <c r="DQ240" s="51"/>
      <c r="DR240" s="51"/>
      <c r="DS240" s="51"/>
      <c r="DT240" s="16"/>
      <c r="DW240" s="10">
        <f ca="1">IF(Table1[[#This Row],[Value of Debts]]&gt;Table1[[#This Row],[Income]],1,0)</f>
        <v>1</v>
      </c>
      <c r="DX240" s="51"/>
      <c r="DY240" s="16"/>
      <c r="EB240" s="48">
        <f t="shared" ca="1" si="163"/>
        <v>41</v>
      </c>
      <c r="EC240" s="51"/>
      <c r="ED240" s="51"/>
      <c r="EE240" s="16"/>
    </row>
    <row r="241" spans="1:135" ht="18.75">
      <c r="A241" s="1">
        <f t="shared" ca="1" si="149"/>
        <v>2</v>
      </c>
      <c r="B241" s="1" t="str">
        <f t="shared" ca="1" si="150"/>
        <v>Woman</v>
      </c>
      <c r="C241" s="1">
        <f t="shared" ca="1" si="151"/>
        <v>28</v>
      </c>
      <c r="D241" s="1">
        <f t="shared" ca="1" si="152"/>
        <v>2</v>
      </c>
      <c r="E241" s="1" t="str">
        <f t="shared" ca="1" si="153"/>
        <v>Construction</v>
      </c>
      <c r="F241" s="1">
        <f t="shared" ca="1" si="154"/>
        <v>1</v>
      </c>
      <c r="G241" s="1" t="str">
        <f t="shared" ca="1" si="155"/>
        <v>High School</v>
      </c>
      <c r="H241" s="1">
        <f t="shared" ca="1" si="156"/>
        <v>2</v>
      </c>
      <c r="I241" s="1">
        <f t="shared" ca="1" si="131"/>
        <v>1</v>
      </c>
      <c r="J241" s="1">
        <f t="shared" ca="1" si="157"/>
        <v>43314</v>
      </c>
      <c r="K241" s="1">
        <f t="shared" ca="1" si="158"/>
        <v>4</v>
      </c>
      <c r="L241" s="1" t="str">
        <f t="shared" ca="1" si="159"/>
        <v>Noida</v>
      </c>
      <c r="M241" s="1">
        <f t="shared" ca="1" si="164"/>
        <v>129942</v>
      </c>
      <c r="N241" s="1">
        <f t="shared" ca="1" si="160"/>
        <v>96535.046350815493</v>
      </c>
      <c r="O241" s="1">
        <f t="shared" ca="1" si="165"/>
        <v>29750.360405032083</v>
      </c>
      <c r="P241" s="1">
        <f t="shared" ca="1" si="161"/>
        <v>1220</v>
      </c>
      <c r="Q241" s="1">
        <f t="shared" ca="1" si="166"/>
        <v>10449.215849482578</v>
      </c>
      <c r="R241" s="1">
        <f t="shared" ca="1" si="167"/>
        <v>49527.224260578267</v>
      </c>
      <c r="S241" s="1">
        <f t="shared" ca="1" si="168"/>
        <v>209219.58466561034</v>
      </c>
      <c r="T241" s="1">
        <f t="shared" ca="1" si="169"/>
        <v>108204.26220029808</v>
      </c>
      <c r="U241" s="1">
        <f t="shared" ca="1" si="170"/>
        <v>101015.32246531226</v>
      </c>
      <c r="W241" s="10">
        <f ca="1">IF(Table1[[#This Row],[Gender]]="Man",1,0)</f>
        <v>0</v>
      </c>
      <c r="X241" s="51">
        <f ca="1">IF(Table1[[#This Row],[Gender]]="Woman",1,0)</f>
        <v>1</v>
      </c>
      <c r="Y241" s="51"/>
      <c r="Z241" s="51"/>
      <c r="AA241" s="51"/>
      <c r="AB241" s="51"/>
      <c r="AC241" s="51"/>
      <c r="AD241" s="51"/>
      <c r="AE241" s="51"/>
      <c r="AF241" s="51"/>
      <c r="AG241" s="51"/>
      <c r="AH241" s="51"/>
      <c r="AI241" s="51"/>
      <c r="AJ241" s="16"/>
      <c r="AN241" s="10">
        <f t="shared" ca="1" si="132"/>
        <v>0</v>
      </c>
      <c r="AO241" s="51">
        <f t="shared" ca="1" si="133"/>
        <v>0</v>
      </c>
      <c r="AP241" s="51">
        <f t="shared" ca="1" si="134"/>
        <v>0</v>
      </c>
      <c r="AQ241" s="51">
        <f t="shared" ca="1" si="135"/>
        <v>0</v>
      </c>
      <c r="AR241" s="51">
        <f t="shared" ca="1" si="136"/>
        <v>1</v>
      </c>
      <c r="AS241" s="51">
        <f t="shared" ca="1" si="137"/>
        <v>0</v>
      </c>
      <c r="AT241" s="51"/>
      <c r="AU241" s="51"/>
      <c r="AV241" s="51"/>
      <c r="AW241" s="51"/>
      <c r="AX241" s="51"/>
      <c r="AY241" s="16"/>
      <c r="AZ241" s="51"/>
      <c r="BA241" s="20">
        <f t="shared" ca="1" si="138"/>
        <v>0</v>
      </c>
      <c r="BB241" s="21">
        <f t="shared" ca="1" si="139"/>
        <v>0</v>
      </c>
      <c r="BC241" s="21">
        <f t="shared" ca="1" si="140"/>
        <v>1</v>
      </c>
      <c r="BD241" s="21">
        <f t="shared" ca="1" si="141"/>
        <v>0</v>
      </c>
      <c r="BE241" s="21">
        <f t="shared" ca="1" si="142"/>
        <v>0</v>
      </c>
      <c r="BF241" s="21">
        <f t="shared" ca="1" si="143"/>
        <v>0</v>
      </c>
      <c r="BG241" s="21">
        <f t="shared" ca="1" si="144"/>
        <v>0</v>
      </c>
      <c r="BH241" s="21">
        <f t="shared" ca="1" si="145"/>
        <v>0</v>
      </c>
      <c r="BI241" s="21">
        <f t="shared" ca="1" si="146"/>
        <v>0</v>
      </c>
      <c r="BJ241" s="21">
        <f t="shared" ca="1" si="147"/>
        <v>0</v>
      </c>
      <c r="BK241" s="21">
        <f t="shared" ca="1" si="148"/>
        <v>0</v>
      </c>
      <c r="BL241" s="51"/>
      <c r="BM241" s="51"/>
      <c r="BN241" s="51"/>
      <c r="BO241" s="51"/>
      <c r="BP241" s="51"/>
      <c r="BQ241" s="51"/>
      <c r="BR241" s="51"/>
      <c r="BS241" s="51"/>
      <c r="BT241" s="51"/>
      <c r="BU241" s="51"/>
      <c r="BV241" s="16"/>
      <c r="BZ241" s="10">
        <f ca="1">Table1[[#This Row],[Cars Value]]/Table1[[#This Row],[Cars Owned]]</f>
        <v>29750.360405032083</v>
      </c>
      <c r="CA241" s="16"/>
      <c r="CB241" s="51"/>
      <c r="CC241" s="10">
        <f ca="1">IF(Table1[[#This Row],[Value of Debts]]&gt;$CD$3,1,0)</f>
        <v>1</v>
      </c>
      <c r="CD241" s="51"/>
      <c r="CE241" s="16"/>
      <c r="CF241" s="51"/>
      <c r="CG241" s="39">
        <f ca="1">Table1[[#This Row],[Mortgage left]]/Table1[[#This Row],[Value of House ]]</f>
        <v>0.74290873120942802</v>
      </c>
      <c r="CH241" s="51">
        <f t="shared" ca="1" si="162"/>
        <v>1</v>
      </c>
      <c r="CI241" s="51"/>
      <c r="CJ241" s="16"/>
      <c r="CL241" s="10">
        <f ca="1">IF(Table1[[#This Row],[Area]]="New Delhi",Table1[[#This Row],[Income]],0)</f>
        <v>0</v>
      </c>
      <c r="CM241" s="51">
        <f ca="1">IF(Table1[[#This Row],[Area]]="Gurgoan",Table1[[#This Row],[Income]],0)</f>
        <v>0</v>
      </c>
      <c r="CN241" s="51">
        <f ca="1">IF(Table1[[#This Row],[Area]]="Noida",Table1[[#This Row],[Income]],0)</f>
        <v>43314</v>
      </c>
      <c r="CO241" s="51">
        <f ca="1">IF(Table1[[#This Row],[Area]]="Faridabad",Table1[[#This Row],[Income]],0)</f>
        <v>0</v>
      </c>
      <c r="CP241" s="51">
        <f ca="1">IF(Table1[[#This Row],[Area]]="Pune",Table1[[#This Row],[Income]],0)</f>
        <v>0</v>
      </c>
      <c r="CQ241" s="51">
        <f ca="1">IF(Table1[[#This Row],[Area]]="Mumbai",Table1[[#This Row],[Income]],0)</f>
        <v>0</v>
      </c>
      <c r="CR241" s="51">
        <f ca="1">IF(Table1[[#This Row],[Area]]="Hyderabad",Table1[[#This Row],[Income]],0)</f>
        <v>0</v>
      </c>
      <c r="CS241" s="51">
        <f ca="1">IF(Table1[[#This Row],[Area]]="Chennai",Table1[[#This Row],[Income]],0)</f>
        <v>0</v>
      </c>
      <c r="CT241" s="51">
        <f ca="1">IF(Table1[[#This Row],[Area]]="Goa",Table1[[#This Row],[Income]],0)</f>
        <v>0</v>
      </c>
      <c r="CU241" s="51">
        <f ca="1">IF(Table1[[#This Row],[Area]]="Kochi",Table1[[#This Row],[Income]],0)</f>
        <v>0</v>
      </c>
      <c r="CV241" s="51">
        <f ca="1">IF(Table1[[#This Row],[Area]]="Kolkata",Table1[[#This Row],[Income]],0)</f>
        <v>0</v>
      </c>
      <c r="CW241" s="51"/>
      <c r="CX241" s="51"/>
      <c r="CY241" s="51"/>
      <c r="CZ241" s="51"/>
      <c r="DA241" s="51"/>
      <c r="DB241" s="51"/>
      <c r="DC241" s="51"/>
      <c r="DD241" s="51"/>
      <c r="DE241" s="51"/>
      <c r="DF241" s="51"/>
      <c r="DG241" s="16"/>
      <c r="DI241" s="10">
        <f ca="1">IF(Table1[[#This Row],[Field of Work]]="Teaching",Table1[[#This Row],[Income]],0)</f>
        <v>0</v>
      </c>
      <c r="DJ241" s="51">
        <f ca="1">IF(Table1[[#This Row],[Field of Work]]="Health",Table1[[#This Row],[Income]],0)</f>
        <v>0</v>
      </c>
      <c r="DK241" s="51">
        <f ca="1">IF(Table1[[#This Row],[Field of Work]]="Agriculture",Table1[[#This Row],[Income]],0)</f>
        <v>0</v>
      </c>
      <c r="DL241" s="51">
        <f ca="1">IF(Table1[[#This Row],[Field of Work]]="Information Technology",Table1[[#This Row],[Income]],0)</f>
        <v>0</v>
      </c>
      <c r="DM241" s="51">
        <f ca="1">IF(Table1[[#This Row],[Field of Work]]="Construction",Table1[[#This Row],[Income]],0)</f>
        <v>43314</v>
      </c>
      <c r="DN241" s="51">
        <f ca="1">IF(Table1[[#This Row],[Field of Work]]="General Work",Table1[[#This Row],[Income]],0)</f>
        <v>0</v>
      </c>
      <c r="DO241" s="51"/>
      <c r="DP241" s="51"/>
      <c r="DQ241" s="51"/>
      <c r="DR241" s="51"/>
      <c r="DS241" s="51"/>
      <c r="DT241" s="16"/>
      <c r="DW241" s="10">
        <f ca="1">IF(Table1[[#This Row],[Value of Debts]]&gt;Table1[[#This Row],[Income]],1,0)</f>
        <v>1</v>
      </c>
      <c r="DX241" s="51"/>
      <c r="DY241" s="16"/>
      <c r="EB241" s="48">
        <f t="shared" ca="1" si="163"/>
        <v>28</v>
      </c>
      <c r="EC241" s="51"/>
      <c r="ED241" s="51"/>
      <c r="EE241" s="16"/>
    </row>
    <row r="242" spans="1:135" ht="18.75">
      <c r="A242" s="1">
        <f t="shared" ca="1" si="149"/>
        <v>1</v>
      </c>
      <c r="B242" s="1" t="str">
        <f t="shared" ca="1" si="150"/>
        <v>Man</v>
      </c>
      <c r="C242" s="1">
        <f t="shared" ca="1" si="151"/>
        <v>30</v>
      </c>
      <c r="D242" s="1">
        <f t="shared" ca="1" si="152"/>
        <v>3</v>
      </c>
      <c r="E242" s="1" t="str">
        <f t="shared" ca="1" si="153"/>
        <v>Teaching</v>
      </c>
      <c r="F242" s="1">
        <f t="shared" ca="1" si="154"/>
        <v>2</v>
      </c>
      <c r="G242" s="1" t="str">
        <f t="shared" ca="1" si="155"/>
        <v>College</v>
      </c>
      <c r="H242" s="1">
        <f t="shared" ca="1" si="156"/>
        <v>3</v>
      </c>
      <c r="I242" s="1">
        <f t="shared" ca="1" si="131"/>
        <v>1</v>
      </c>
      <c r="J242" s="1">
        <f t="shared" ca="1" si="157"/>
        <v>40852</v>
      </c>
      <c r="K242" s="1">
        <f t="shared" ca="1" si="158"/>
        <v>5</v>
      </c>
      <c r="L242" s="1" t="str">
        <f t="shared" ca="1" si="159"/>
        <v>Pune</v>
      </c>
      <c r="M242" s="1">
        <f t="shared" ca="1" si="164"/>
        <v>122556</v>
      </c>
      <c r="N242" s="1">
        <f t="shared" ca="1" si="160"/>
        <v>78093.454621737779</v>
      </c>
      <c r="O242" s="1">
        <f t="shared" ca="1" si="165"/>
        <v>13937.950585167011</v>
      </c>
      <c r="P242" s="1">
        <f t="shared" ca="1" si="161"/>
        <v>528</v>
      </c>
      <c r="Q242" s="1">
        <f t="shared" ca="1" si="166"/>
        <v>75350.078413787516</v>
      </c>
      <c r="R242" s="1">
        <f t="shared" ca="1" si="167"/>
        <v>5483.322270777534</v>
      </c>
      <c r="S242" s="1">
        <f t="shared" ca="1" si="168"/>
        <v>141977.27285594455</v>
      </c>
      <c r="T242" s="1">
        <f t="shared" ca="1" si="169"/>
        <v>153971.5330355253</v>
      </c>
      <c r="U242" s="1">
        <f t="shared" ca="1" si="170"/>
        <v>-11994.260179580742</v>
      </c>
      <c r="W242" s="10">
        <f ca="1">IF(Table1[[#This Row],[Gender]]="Man",1,0)</f>
        <v>1</v>
      </c>
      <c r="X242" s="51">
        <f ca="1">IF(Table1[[#This Row],[Gender]]="Woman",1,0)</f>
        <v>0</v>
      </c>
      <c r="Y242" s="51"/>
      <c r="Z242" s="51"/>
      <c r="AA242" s="51"/>
      <c r="AB242" s="51"/>
      <c r="AC242" s="51"/>
      <c r="AD242" s="51"/>
      <c r="AE242" s="51"/>
      <c r="AF242" s="51"/>
      <c r="AG242" s="51"/>
      <c r="AH242" s="51"/>
      <c r="AI242" s="51"/>
      <c r="AJ242" s="16"/>
      <c r="AN242" s="10">
        <f t="shared" ca="1" si="132"/>
        <v>1</v>
      </c>
      <c r="AO242" s="51">
        <f t="shared" ca="1" si="133"/>
        <v>0</v>
      </c>
      <c r="AP242" s="51">
        <f t="shared" ca="1" si="134"/>
        <v>0</v>
      </c>
      <c r="AQ242" s="51">
        <f t="shared" ca="1" si="135"/>
        <v>0</v>
      </c>
      <c r="AR242" s="51">
        <f t="shared" ca="1" si="136"/>
        <v>0</v>
      </c>
      <c r="AS242" s="51">
        <f t="shared" ca="1" si="137"/>
        <v>0</v>
      </c>
      <c r="AT242" s="51"/>
      <c r="AU242" s="51"/>
      <c r="AV242" s="51"/>
      <c r="AW242" s="51"/>
      <c r="AX242" s="51"/>
      <c r="AY242" s="16"/>
      <c r="AZ242" s="51"/>
      <c r="BA242" s="20">
        <f t="shared" ca="1" si="138"/>
        <v>0</v>
      </c>
      <c r="BB242" s="21">
        <f t="shared" ca="1" si="139"/>
        <v>0</v>
      </c>
      <c r="BC242" s="21">
        <f t="shared" ca="1" si="140"/>
        <v>0</v>
      </c>
      <c r="BD242" s="21">
        <f t="shared" ca="1" si="141"/>
        <v>0</v>
      </c>
      <c r="BE242" s="21">
        <f t="shared" ca="1" si="142"/>
        <v>1</v>
      </c>
      <c r="BF242" s="21">
        <f t="shared" ca="1" si="143"/>
        <v>0</v>
      </c>
      <c r="BG242" s="21">
        <f t="shared" ca="1" si="144"/>
        <v>0</v>
      </c>
      <c r="BH242" s="21">
        <f t="shared" ca="1" si="145"/>
        <v>0</v>
      </c>
      <c r="BI242" s="21">
        <f t="shared" ca="1" si="146"/>
        <v>0</v>
      </c>
      <c r="BJ242" s="21">
        <f t="shared" ca="1" si="147"/>
        <v>0</v>
      </c>
      <c r="BK242" s="21">
        <f t="shared" ca="1" si="148"/>
        <v>0</v>
      </c>
      <c r="BL242" s="51"/>
      <c r="BM242" s="51"/>
      <c r="BN242" s="51"/>
      <c r="BO242" s="51"/>
      <c r="BP242" s="51"/>
      <c r="BQ242" s="51"/>
      <c r="BR242" s="51"/>
      <c r="BS242" s="51"/>
      <c r="BT242" s="51"/>
      <c r="BU242" s="51"/>
      <c r="BV242" s="16"/>
      <c r="BZ242" s="10">
        <f ca="1">Table1[[#This Row],[Cars Value]]/Table1[[#This Row],[Cars Owned]]</f>
        <v>13937.950585167011</v>
      </c>
      <c r="CA242" s="16"/>
      <c r="CB242" s="51"/>
      <c r="CC242" s="10">
        <f ca="1">IF(Table1[[#This Row],[Value of Debts]]&gt;$CD$3,1,0)</f>
        <v>1</v>
      </c>
      <c r="CD242" s="51"/>
      <c r="CE242" s="16"/>
      <c r="CF242" s="51"/>
      <c r="CG242" s="39">
        <f ca="1">Table1[[#This Row],[Mortgage left]]/Table1[[#This Row],[Value of House ]]</f>
        <v>0.63720629444284882</v>
      </c>
      <c r="CH242" s="51">
        <f t="shared" ca="1" si="162"/>
        <v>1</v>
      </c>
      <c r="CI242" s="51"/>
      <c r="CJ242" s="16"/>
      <c r="CL242" s="10">
        <f ca="1">IF(Table1[[#This Row],[Area]]="New Delhi",Table1[[#This Row],[Income]],0)</f>
        <v>0</v>
      </c>
      <c r="CM242" s="51">
        <f ca="1">IF(Table1[[#This Row],[Area]]="Gurgoan",Table1[[#This Row],[Income]],0)</f>
        <v>0</v>
      </c>
      <c r="CN242" s="51">
        <f ca="1">IF(Table1[[#This Row],[Area]]="Noida",Table1[[#This Row],[Income]],0)</f>
        <v>0</v>
      </c>
      <c r="CO242" s="51">
        <f ca="1">IF(Table1[[#This Row],[Area]]="Faridabad",Table1[[#This Row],[Income]],0)</f>
        <v>0</v>
      </c>
      <c r="CP242" s="51">
        <f ca="1">IF(Table1[[#This Row],[Area]]="Pune",Table1[[#This Row],[Income]],0)</f>
        <v>40852</v>
      </c>
      <c r="CQ242" s="51">
        <f ca="1">IF(Table1[[#This Row],[Area]]="Mumbai",Table1[[#This Row],[Income]],0)</f>
        <v>0</v>
      </c>
      <c r="CR242" s="51">
        <f ca="1">IF(Table1[[#This Row],[Area]]="Hyderabad",Table1[[#This Row],[Income]],0)</f>
        <v>0</v>
      </c>
      <c r="CS242" s="51">
        <f ca="1">IF(Table1[[#This Row],[Area]]="Chennai",Table1[[#This Row],[Income]],0)</f>
        <v>0</v>
      </c>
      <c r="CT242" s="51">
        <f ca="1">IF(Table1[[#This Row],[Area]]="Goa",Table1[[#This Row],[Income]],0)</f>
        <v>0</v>
      </c>
      <c r="CU242" s="51">
        <f ca="1">IF(Table1[[#This Row],[Area]]="Kochi",Table1[[#This Row],[Income]],0)</f>
        <v>0</v>
      </c>
      <c r="CV242" s="51">
        <f ca="1">IF(Table1[[#This Row],[Area]]="Kolkata",Table1[[#This Row],[Income]],0)</f>
        <v>0</v>
      </c>
      <c r="CW242" s="51"/>
      <c r="CX242" s="51"/>
      <c r="CY242" s="51"/>
      <c r="CZ242" s="51"/>
      <c r="DA242" s="51"/>
      <c r="DB242" s="51"/>
      <c r="DC242" s="51"/>
      <c r="DD242" s="51"/>
      <c r="DE242" s="51"/>
      <c r="DF242" s="51"/>
      <c r="DG242" s="16"/>
      <c r="DI242" s="10">
        <f ca="1">IF(Table1[[#This Row],[Field of Work]]="Teaching",Table1[[#This Row],[Income]],0)</f>
        <v>40852</v>
      </c>
      <c r="DJ242" s="51">
        <f ca="1">IF(Table1[[#This Row],[Field of Work]]="Health",Table1[[#This Row],[Income]],0)</f>
        <v>0</v>
      </c>
      <c r="DK242" s="51">
        <f ca="1">IF(Table1[[#This Row],[Field of Work]]="Agriculture",Table1[[#This Row],[Income]],0)</f>
        <v>0</v>
      </c>
      <c r="DL242" s="51">
        <f ca="1">IF(Table1[[#This Row],[Field of Work]]="Information Technology",Table1[[#This Row],[Income]],0)</f>
        <v>0</v>
      </c>
      <c r="DM242" s="51">
        <f ca="1">IF(Table1[[#This Row],[Field of Work]]="Construction",Table1[[#This Row],[Income]],0)</f>
        <v>0</v>
      </c>
      <c r="DN242" s="51">
        <f ca="1">IF(Table1[[#This Row],[Field of Work]]="General Work",Table1[[#This Row],[Income]],0)</f>
        <v>0</v>
      </c>
      <c r="DO242" s="51"/>
      <c r="DP242" s="51"/>
      <c r="DQ242" s="51"/>
      <c r="DR242" s="51"/>
      <c r="DS242" s="51"/>
      <c r="DT242" s="16"/>
      <c r="DW242" s="10">
        <f ca="1">IF(Table1[[#This Row],[Value of Debts]]&gt;Table1[[#This Row],[Income]],1,0)</f>
        <v>1</v>
      </c>
      <c r="DX242" s="51"/>
      <c r="DY242" s="16"/>
      <c r="EB242" s="48">
        <f t="shared" ca="1" si="163"/>
        <v>0</v>
      </c>
      <c r="EC242" s="51"/>
      <c r="ED242" s="51"/>
      <c r="EE242" s="16"/>
    </row>
    <row r="243" spans="1:135" ht="18.75">
      <c r="A243" s="1">
        <f t="shared" ca="1" si="149"/>
        <v>1</v>
      </c>
      <c r="B243" s="1" t="str">
        <f t="shared" ca="1" si="150"/>
        <v>Man</v>
      </c>
      <c r="C243" s="1">
        <f t="shared" ca="1" si="151"/>
        <v>25</v>
      </c>
      <c r="D243" s="1">
        <f t="shared" ca="1" si="152"/>
        <v>5</v>
      </c>
      <c r="E243" s="1" t="str">
        <f t="shared" ca="1" si="153"/>
        <v>General Work</v>
      </c>
      <c r="F243" s="1">
        <f t="shared" ca="1" si="154"/>
        <v>4</v>
      </c>
      <c r="G243" s="1" t="str">
        <f t="shared" ca="1" si="155"/>
        <v>Technical</v>
      </c>
      <c r="H243" s="1">
        <f t="shared" ca="1" si="156"/>
        <v>1</v>
      </c>
      <c r="I243" s="1">
        <f t="shared" ca="1" si="131"/>
        <v>2</v>
      </c>
      <c r="J243" s="1">
        <f t="shared" ca="1" si="157"/>
        <v>56681</v>
      </c>
      <c r="K243" s="1">
        <f t="shared" ca="1" si="158"/>
        <v>5</v>
      </c>
      <c r="L243" s="1" t="str">
        <f t="shared" ca="1" si="159"/>
        <v>Pune</v>
      </c>
      <c r="M243" s="1">
        <f t="shared" ca="1" si="164"/>
        <v>226724</v>
      </c>
      <c r="N243" s="1">
        <f t="shared" ca="1" si="160"/>
        <v>211620.18349670721</v>
      </c>
      <c r="O243" s="1">
        <f t="shared" ca="1" si="165"/>
        <v>20243.465356680525</v>
      </c>
      <c r="P243" s="1">
        <f t="shared" ca="1" si="161"/>
        <v>18465</v>
      </c>
      <c r="Q243" s="1">
        <f t="shared" ca="1" si="166"/>
        <v>52348.769883371111</v>
      </c>
      <c r="R243" s="1">
        <f t="shared" ca="1" si="167"/>
        <v>32073.080550030158</v>
      </c>
      <c r="S243" s="1">
        <f t="shared" ca="1" si="168"/>
        <v>279040.54590671067</v>
      </c>
      <c r="T243" s="1">
        <f t="shared" ca="1" si="169"/>
        <v>282433.95338007831</v>
      </c>
      <c r="U243" s="1">
        <f t="shared" ca="1" si="170"/>
        <v>-3393.4074733676389</v>
      </c>
      <c r="W243" s="10">
        <f ca="1">IF(Table1[[#This Row],[Gender]]="Man",1,0)</f>
        <v>1</v>
      </c>
      <c r="X243" s="51">
        <f ca="1">IF(Table1[[#This Row],[Gender]]="Woman",1,0)</f>
        <v>0</v>
      </c>
      <c r="Y243" s="51"/>
      <c r="Z243" s="51"/>
      <c r="AA243" s="51"/>
      <c r="AB243" s="51"/>
      <c r="AC243" s="51"/>
      <c r="AD243" s="51"/>
      <c r="AE243" s="51"/>
      <c r="AF243" s="51"/>
      <c r="AG243" s="51"/>
      <c r="AH243" s="51"/>
      <c r="AI243" s="51"/>
      <c r="AJ243" s="16"/>
      <c r="AN243" s="10">
        <f t="shared" ca="1" si="132"/>
        <v>0</v>
      </c>
      <c r="AO243" s="51">
        <f t="shared" ca="1" si="133"/>
        <v>0</v>
      </c>
      <c r="AP243" s="51">
        <f t="shared" ca="1" si="134"/>
        <v>0</v>
      </c>
      <c r="AQ243" s="51">
        <f t="shared" ca="1" si="135"/>
        <v>0</v>
      </c>
      <c r="AR243" s="51">
        <f t="shared" ca="1" si="136"/>
        <v>0</v>
      </c>
      <c r="AS243" s="51">
        <f t="shared" ca="1" si="137"/>
        <v>1</v>
      </c>
      <c r="AT243" s="51"/>
      <c r="AU243" s="51"/>
      <c r="AV243" s="51"/>
      <c r="AW243" s="51"/>
      <c r="AX243" s="51"/>
      <c r="AY243" s="16"/>
      <c r="AZ243" s="51"/>
      <c r="BA243" s="20">
        <f t="shared" ca="1" si="138"/>
        <v>0</v>
      </c>
      <c r="BB243" s="21">
        <f t="shared" ca="1" si="139"/>
        <v>0</v>
      </c>
      <c r="BC243" s="21">
        <f t="shared" ca="1" si="140"/>
        <v>0</v>
      </c>
      <c r="BD243" s="21">
        <f t="shared" ca="1" si="141"/>
        <v>0</v>
      </c>
      <c r="BE243" s="21">
        <f t="shared" ca="1" si="142"/>
        <v>1</v>
      </c>
      <c r="BF243" s="21">
        <f t="shared" ca="1" si="143"/>
        <v>0</v>
      </c>
      <c r="BG243" s="21">
        <f t="shared" ca="1" si="144"/>
        <v>0</v>
      </c>
      <c r="BH243" s="21">
        <f t="shared" ca="1" si="145"/>
        <v>0</v>
      </c>
      <c r="BI243" s="21">
        <f t="shared" ca="1" si="146"/>
        <v>0</v>
      </c>
      <c r="BJ243" s="21">
        <f t="shared" ca="1" si="147"/>
        <v>0</v>
      </c>
      <c r="BK243" s="21">
        <f t="shared" ca="1" si="148"/>
        <v>0</v>
      </c>
      <c r="BL243" s="51"/>
      <c r="BM243" s="51"/>
      <c r="BN243" s="51"/>
      <c r="BO243" s="51"/>
      <c r="BP243" s="51"/>
      <c r="BQ243" s="51"/>
      <c r="BR243" s="51"/>
      <c r="BS243" s="51"/>
      <c r="BT243" s="51"/>
      <c r="BU243" s="51"/>
      <c r="BV243" s="16"/>
      <c r="BZ243" s="10">
        <f ca="1">Table1[[#This Row],[Cars Value]]/Table1[[#This Row],[Cars Owned]]</f>
        <v>10121.732678340262</v>
      </c>
      <c r="CA243" s="16"/>
      <c r="CB243" s="51"/>
      <c r="CC243" s="10">
        <f ca="1">IF(Table1[[#This Row],[Value of Debts]]&gt;$CD$3,1,0)</f>
        <v>1</v>
      </c>
      <c r="CD243" s="51"/>
      <c r="CE243" s="16"/>
      <c r="CF243" s="51"/>
      <c r="CG243" s="39">
        <f ca="1">Table1[[#This Row],[Mortgage left]]/Table1[[#This Row],[Value of House ]]</f>
        <v>0.93338236576942546</v>
      </c>
      <c r="CH243" s="51">
        <f t="shared" ca="1" si="162"/>
        <v>1</v>
      </c>
      <c r="CI243" s="51"/>
      <c r="CJ243" s="16"/>
      <c r="CL243" s="10">
        <f ca="1">IF(Table1[[#This Row],[Area]]="New Delhi",Table1[[#This Row],[Income]],0)</f>
        <v>0</v>
      </c>
      <c r="CM243" s="51">
        <f ca="1">IF(Table1[[#This Row],[Area]]="Gurgoan",Table1[[#This Row],[Income]],0)</f>
        <v>0</v>
      </c>
      <c r="CN243" s="51">
        <f ca="1">IF(Table1[[#This Row],[Area]]="Noida",Table1[[#This Row],[Income]],0)</f>
        <v>0</v>
      </c>
      <c r="CO243" s="51">
        <f ca="1">IF(Table1[[#This Row],[Area]]="Faridabad",Table1[[#This Row],[Income]],0)</f>
        <v>0</v>
      </c>
      <c r="CP243" s="51">
        <f ca="1">IF(Table1[[#This Row],[Area]]="Pune",Table1[[#This Row],[Income]],0)</f>
        <v>56681</v>
      </c>
      <c r="CQ243" s="51">
        <f ca="1">IF(Table1[[#This Row],[Area]]="Mumbai",Table1[[#This Row],[Income]],0)</f>
        <v>0</v>
      </c>
      <c r="CR243" s="51">
        <f ca="1">IF(Table1[[#This Row],[Area]]="Hyderabad",Table1[[#This Row],[Income]],0)</f>
        <v>0</v>
      </c>
      <c r="CS243" s="51">
        <f ca="1">IF(Table1[[#This Row],[Area]]="Chennai",Table1[[#This Row],[Income]],0)</f>
        <v>0</v>
      </c>
      <c r="CT243" s="51">
        <f ca="1">IF(Table1[[#This Row],[Area]]="Goa",Table1[[#This Row],[Income]],0)</f>
        <v>0</v>
      </c>
      <c r="CU243" s="51">
        <f ca="1">IF(Table1[[#This Row],[Area]]="Kochi",Table1[[#This Row],[Income]],0)</f>
        <v>0</v>
      </c>
      <c r="CV243" s="51">
        <f ca="1">IF(Table1[[#This Row],[Area]]="Kolkata",Table1[[#This Row],[Income]],0)</f>
        <v>0</v>
      </c>
      <c r="CW243" s="51"/>
      <c r="CX243" s="51"/>
      <c r="CY243" s="51"/>
      <c r="CZ243" s="51"/>
      <c r="DA243" s="51"/>
      <c r="DB243" s="51"/>
      <c r="DC243" s="51"/>
      <c r="DD243" s="51"/>
      <c r="DE243" s="51"/>
      <c r="DF243" s="51"/>
      <c r="DG243" s="16"/>
      <c r="DI243" s="10">
        <f ca="1">IF(Table1[[#This Row],[Field of Work]]="Teaching",Table1[[#This Row],[Income]],0)</f>
        <v>0</v>
      </c>
      <c r="DJ243" s="51">
        <f ca="1">IF(Table1[[#This Row],[Field of Work]]="Health",Table1[[#This Row],[Income]],0)</f>
        <v>0</v>
      </c>
      <c r="DK243" s="51">
        <f ca="1">IF(Table1[[#This Row],[Field of Work]]="Agriculture",Table1[[#This Row],[Income]],0)</f>
        <v>0</v>
      </c>
      <c r="DL243" s="51">
        <f ca="1">IF(Table1[[#This Row],[Field of Work]]="Information Technology",Table1[[#This Row],[Income]],0)</f>
        <v>0</v>
      </c>
      <c r="DM243" s="51">
        <f ca="1">IF(Table1[[#This Row],[Field of Work]]="Construction",Table1[[#This Row],[Income]],0)</f>
        <v>0</v>
      </c>
      <c r="DN243" s="51">
        <f ca="1">IF(Table1[[#This Row],[Field of Work]]="General Work",Table1[[#This Row],[Income]],0)</f>
        <v>56681</v>
      </c>
      <c r="DO243" s="51"/>
      <c r="DP243" s="51"/>
      <c r="DQ243" s="51"/>
      <c r="DR243" s="51"/>
      <c r="DS243" s="51"/>
      <c r="DT243" s="16"/>
      <c r="DW243" s="10">
        <f ca="1">IF(Table1[[#This Row],[Value of Debts]]&gt;Table1[[#This Row],[Income]],1,0)</f>
        <v>1</v>
      </c>
      <c r="DX243" s="51"/>
      <c r="DY243" s="16"/>
      <c r="EB243" s="48">
        <f t="shared" ca="1" si="163"/>
        <v>0</v>
      </c>
      <c r="EC243" s="51"/>
      <c r="ED243" s="51"/>
      <c r="EE243" s="16"/>
    </row>
    <row r="244" spans="1:135" ht="18.75">
      <c r="A244" s="1">
        <f t="shared" ca="1" si="149"/>
        <v>2</v>
      </c>
      <c r="B244" s="1" t="str">
        <f t="shared" ca="1" si="150"/>
        <v>Woman</v>
      </c>
      <c r="C244" s="1">
        <f t="shared" ca="1" si="151"/>
        <v>39</v>
      </c>
      <c r="D244" s="1">
        <f t="shared" ca="1" si="152"/>
        <v>1</v>
      </c>
      <c r="E244" s="1" t="str">
        <f t="shared" ca="1" si="153"/>
        <v>Health</v>
      </c>
      <c r="F244" s="1">
        <f t="shared" ca="1" si="154"/>
        <v>2</v>
      </c>
      <c r="G244" s="1" t="str">
        <f t="shared" ca="1" si="155"/>
        <v>College</v>
      </c>
      <c r="H244" s="1">
        <f t="shared" ca="1" si="156"/>
        <v>2</v>
      </c>
      <c r="I244" s="1">
        <f t="shared" ca="1" si="131"/>
        <v>3</v>
      </c>
      <c r="J244" s="1">
        <f t="shared" ca="1" si="157"/>
        <v>63672</v>
      </c>
      <c r="K244" s="1">
        <f t="shared" ca="1" si="158"/>
        <v>7</v>
      </c>
      <c r="L244" s="1" t="str">
        <f t="shared" ca="1" si="159"/>
        <v>Hyderabad</v>
      </c>
      <c r="M244" s="1">
        <f t="shared" ca="1" si="164"/>
        <v>191016</v>
      </c>
      <c r="N244" s="1">
        <f t="shared" ca="1" si="160"/>
        <v>167940.58792002962</v>
      </c>
      <c r="O244" s="1">
        <f t="shared" ca="1" si="165"/>
        <v>89735.685356553819</v>
      </c>
      <c r="P244" s="1">
        <f t="shared" ca="1" si="161"/>
        <v>45268</v>
      </c>
      <c r="Q244" s="1">
        <f t="shared" ca="1" si="166"/>
        <v>10094.50999933105</v>
      </c>
      <c r="R244" s="1">
        <f t="shared" ca="1" si="167"/>
        <v>84733.358513423198</v>
      </c>
      <c r="S244" s="1">
        <f t="shared" ca="1" si="168"/>
        <v>365485.043869977</v>
      </c>
      <c r="T244" s="1">
        <f t="shared" ca="1" si="169"/>
        <v>223303.09791936068</v>
      </c>
      <c r="U244" s="1">
        <f t="shared" ca="1" si="170"/>
        <v>142181.94595061633</v>
      </c>
      <c r="W244" s="10">
        <f ca="1">IF(Table1[[#This Row],[Gender]]="Man",1,0)</f>
        <v>0</v>
      </c>
      <c r="X244" s="51">
        <f ca="1">IF(Table1[[#This Row],[Gender]]="Woman",1,0)</f>
        <v>1</v>
      </c>
      <c r="Y244" s="51"/>
      <c r="Z244" s="51"/>
      <c r="AA244" s="51"/>
      <c r="AB244" s="51"/>
      <c r="AC244" s="51"/>
      <c r="AD244" s="51"/>
      <c r="AE244" s="51"/>
      <c r="AF244" s="51"/>
      <c r="AG244" s="51"/>
      <c r="AH244" s="51"/>
      <c r="AI244" s="51"/>
      <c r="AJ244" s="16"/>
      <c r="AN244" s="10">
        <f t="shared" ca="1" si="132"/>
        <v>0</v>
      </c>
      <c r="AO244" s="51">
        <f t="shared" ca="1" si="133"/>
        <v>1</v>
      </c>
      <c r="AP244" s="51">
        <f t="shared" ca="1" si="134"/>
        <v>0</v>
      </c>
      <c r="AQ244" s="51">
        <f t="shared" ca="1" si="135"/>
        <v>0</v>
      </c>
      <c r="AR244" s="51">
        <f t="shared" ca="1" si="136"/>
        <v>0</v>
      </c>
      <c r="AS244" s="51">
        <f t="shared" ca="1" si="137"/>
        <v>0</v>
      </c>
      <c r="AT244" s="51"/>
      <c r="AU244" s="51"/>
      <c r="AV244" s="51"/>
      <c r="AW244" s="51"/>
      <c r="AX244" s="51"/>
      <c r="AY244" s="16"/>
      <c r="AZ244" s="51"/>
      <c r="BA244" s="20">
        <f t="shared" ca="1" si="138"/>
        <v>0</v>
      </c>
      <c r="BB244" s="21">
        <f t="shared" ca="1" si="139"/>
        <v>0</v>
      </c>
      <c r="BC244" s="21">
        <f t="shared" ca="1" si="140"/>
        <v>0</v>
      </c>
      <c r="BD244" s="21">
        <f t="shared" ca="1" si="141"/>
        <v>0</v>
      </c>
      <c r="BE244" s="21">
        <f t="shared" ca="1" si="142"/>
        <v>0</v>
      </c>
      <c r="BF244" s="21">
        <f t="shared" ca="1" si="143"/>
        <v>0</v>
      </c>
      <c r="BG244" s="21">
        <f t="shared" ca="1" si="144"/>
        <v>1</v>
      </c>
      <c r="BH244" s="21">
        <f t="shared" ca="1" si="145"/>
        <v>0</v>
      </c>
      <c r="BI244" s="21">
        <f t="shared" ca="1" si="146"/>
        <v>0</v>
      </c>
      <c r="BJ244" s="21">
        <f t="shared" ca="1" si="147"/>
        <v>0</v>
      </c>
      <c r="BK244" s="21">
        <f t="shared" ca="1" si="148"/>
        <v>0</v>
      </c>
      <c r="BL244" s="51"/>
      <c r="BM244" s="51"/>
      <c r="BN244" s="51"/>
      <c r="BO244" s="51"/>
      <c r="BP244" s="51"/>
      <c r="BQ244" s="51"/>
      <c r="BR244" s="51"/>
      <c r="BS244" s="51"/>
      <c r="BT244" s="51"/>
      <c r="BU244" s="51"/>
      <c r="BV244" s="16"/>
      <c r="BZ244" s="10">
        <f ca="1">Table1[[#This Row],[Cars Value]]/Table1[[#This Row],[Cars Owned]]</f>
        <v>29911.895118851273</v>
      </c>
      <c r="CA244" s="16"/>
      <c r="CB244" s="51"/>
      <c r="CC244" s="10">
        <f ca="1">IF(Table1[[#This Row],[Value of Debts]]&gt;$CD$3,1,0)</f>
        <v>1</v>
      </c>
      <c r="CD244" s="51"/>
      <c r="CE244" s="16"/>
      <c r="CF244" s="51"/>
      <c r="CG244" s="39">
        <f ca="1">Table1[[#This Row],[Mortgage left]]/Table1[[#This Row],[Value of House ]]</f>
        <v>0.87919644385826123</v>
      </c>
      <c r="CH244" s="51">
        <f t="shared" ca="1" si="162"/>
        <v>1</v>
      </c>
      <c r="CI244" s="51"/>
      <c r="CJ244" s="16"/>
      <c r="CL244" s="10">
        <f ca="1">IF(Table1[[#This Row],[Area]]="New Delhi",Table1[[#This Row],[Income]],0)</f>
        <v>0</v>
      </c>
      <c r="CM244" s="51">
        <f ca="1">IF(Table1[[#This Row],[Area]]="Gurgoan",Table1[[#This Row],[Income]],0)</f>
        <v>0</v>
      </c>
      <c r="CN244" s="51">
        <f ca="1">IF(Table1[[#This Row],[Area]]="Noida",Table1[[#This Row],[Income]],0)</f>
        <v>0</v>
      </c>
      <c r="CO244" s="51">
        <f ca="1">IF(Table1[[#This Row],[Area]]="Faridabad",Table1[[#This Row],[Income]],0)</f>
        <v>0</v>
      </c>
      <c r="CP244" s="51">
        <f ca="1">IF(Table1[[#This Row],[Area]]="Pune",Table1[[#This Row],[Income]],0)</f>
        <v>0</v>
      </c>
      <c r="CQ244" s="51">
        <f ca="1">IF(Table1[[#This Row],[Area]]="Mumbai",Table1[[#This Row],[Income]],0)</f>
        <v>0</v>
      </c>
      <c r="CR244" s="51">
        <f ca="1">IF(Table1[[#This Row],[Area]]="Hyderabad",Table1[[#This Row],[Income]],0)</f>
        <v>63672</v>
      </c>
      <c r="CS244" s="51">
        <f ca="1">IF(Table1[[#This Row],[Area]]="Chennai",Table1[[#This Row],[Income]],0)</f>
        <v>0</v>
      </c>
      <c r="CT244" s="51">
        <f ca="1">IF(Table1[[#This Row],[Area]]="Goa",Table1[[#This Row],[Income]],0)</f>
        <v>0</v>
      </c>
      <c r="CU244" s="51">
        <f ca="1">IF(Table1[[#This Row],[Area]]="Kochi",Table1[[#This Row],[Income]],0)</f>
        <v>0</v>
      </c>
      <c r="CV244" s="51">
        <f ca="1">IF(Table1[[#This Row],[Area]]="Kolkata",Table1[[#This Row],[Income]],0)</f>
        <v>0</v>
      </c>
      <c r="CW244" s="51"/>
      <c r="CX244" s="51"/>
      <c r="CY244" s="51"/>
      <c r="CZ244" s="51"/>
      <c r="DA244" s="51"/>
      <c r="DB244" s="51"/>
      <c r="DC244" s="51"/>
      <c r="DD244" s="51"/>
      <c r="DE244" s="51"/>
      <c r="DF244" s="51"/>
      <c r="DG244" s="16"/>
      <c r="DI244" s="10">
        <f ca="1">IF(Table1[[#This Row],[Field of Work]]="Teaching",Table1[[#This Row],[Income]],0)</f>
        <v>0</v>
      </c>
      <c r="DJ244" s="51">
        <f ca="1">IF(Table1[[#This Row],[Field of Work]]="Health",Table1[[#This Row],[Income]],0)</f>
        <v>63672</v>
      </c>
      <c r="DK244" s="51">
        <f ca="1">IF(Table1[[#This Row],[Field of Work]]="Agriculture",Table1[[#This Row],[Income]],0)</f>
        <v>0</v>
      </c>
      <c r="DL244" s="51">
        <f ca="1">IF(Table1[[#This Row],[Field of Work]]="Information Technology",Table1[[#This Row],[Income]],0)</f>
        <v>0</v>
      </c>
      <c r="DM244" s="51">
        <f ca="1">IF(Table1[[#This Row],[Field of Work]]="Construction",Table1[[#This Row],[Income]],0)</f>
        <v>0</v>
      </c>
      <c r="DN244" s="51">
        <f ca="1">IF(Table1[[#This Row],[Field of Work]]="General Work",Table1[[#This Row],[Income]],0)</f>
        <v>0</v>
      </c>
      <c r="DO244" s="51"/>
      <c r="DP244" s="51"/>
      <c r="DQ244" s="51"/>
      <c r="DR244" s="51"/>
      <c r="DS244" s="51"/>
      <c r="DT244" s="16"/>
      <c r="DW244" s="10">
        <f ca="1">IF(Table1[[#This Row],[Value of Debts]]&gt;Table1[[#This Row],[Income]],1,0)</f>
        <v>1</v>
      </c>
      <c r="DX244" s="51"/>
      <c r="DY244" s="16"/>
      <c r="EB244" s="48">
        <f t="shared" ca="1" si="163"/>
        <v>39</v>
      </c>
      <c r="EC244" s="51"/>
      <c r="ED244" s="51"/>
      <c r="EE244" s="16"/>
    </row>
    <row r="245" spans="1:135" ht="18.75">
      <c r="A245" s="1">
        <f t="shared" ca="1" si="149"/>
        <v>1</v>
      </c>
      <c r="B245" s="1" t="str">
        <f t="shared" ca="1" si="150"/>
        <v>Man</v>
      </c>
      <c r="C245" s="1">
        <f t="shared" ca="1" si="151"/>
        <v>31</v>
      </c>
      <c r="D245" s="1">
        <f t="shared" ca="1" si="152"/>
        <v>1</v>
      </c>
      <c r="E245" s="1" t="str">
        <f t="shared" ca="1" si="153"/>
        <v>Health</v>
      </c>
      <c r="F245" s="1">
        <f t="shared" ca="1" si="154"/>
        <v>5</v>
      </c>
      <c r="G245" s="1" t="str">
        <f t="shared" ca="1" si="155"/>
        <v>Other</v>
      </c>
      <c r="H245" s="1">
        <f t="shared" ca="1" si="156"/>
        <v>0</v>
      </c>
      <c r="I245" s="1">
        <f t="shared" ca="1" si="131"/>
        <v>1</v>
      </c>
      <c r="J245" s="1">
        <f t="shared" ca="1" si="157"/>
        <v>66824</v>
      </c>
      <c r="K245" s="1">
        <f t="shared" ca="1" si="158"/>
        <v>3</v>
      </c>
      <c r="L245" s="1" t="str">
        <f t="shared" ca="1" si="159"/>
        <v>Faridabad</v>
      </c>
      <c r="M245" s="1">
        <f t="shared" ca="1" si="164"/>
        <v>200472</v>
      </c>
      <c r="N245" s="1">
        <f t="shared" ca="1" si="160"/>
        <v>166242.6430559041</v>
      </c>
      <c r="O245" s="1">
        <f t="shared" ca="1" si="165"/>
        <v>42631.953244192984</v>
      </c>
      <c r="P245" s="1">
        <f t="shared" ca="1" si="161"/>
        <v>21924</v>
      </c>
      <c r="Q245" s="1">
        <f t="shared" ca="1" si="166"/>
        <v>44409.26279259564</v>
      </c>
      <c r="R245" s="1">
        <f t="shared" ca="1" si="167"/>
        <v>10907.336942583388</v>
      </c>
      <c r="S245" s="1">
        <f t="shared" ca="1" si="168"/>
        <v>254011.29018677637</v>
      </c>
      <c r="T245" s="1">
        <f t="shared" ca="1" si="169"/>
        <v>232575.90584849974</v>
      </c>
      <c r="U245" s="1">
        <f t="shared" ca="1" si="170"/>
        <v>21435.384338276635</v>
      </c>
      <c r="W245" s="10">
        <f ca="1">IF(Table1[[#This Row],[Gender]]="Man",1,0)</f>
        <v>1</v>
      </c>
      <c r="X245" s="51">
        <f ca="1">IF(Table1[[#This Row],[Gender]]="Woman",1,0)</f>
        <v>0</v>
      </c>
      <c r="Y245" s="51"/>
      <c r="Z245" s="51"/>
      <c r="AA245" s="51"/>
      <c r="AB245" s="51"/>
      <c r="AC245" s="51"/>
      <c r="AD245" s="51"/>
      <c r="AE245" s="51"/>
      <c r="AF245" s="51"/>
      <c r="AG245" s="51"/>
      <c r="AH245" s="51"/>
      <c r="AI245" s="51"/>
      <c r="AJ245" s="16"/>
      <c r="AN245" s="10">
        <f t="shared" ca="1" si="132"/>
        <v>0</v>
      </c>
      <c r="AO245" s="51">
        <f t="shared" ca="1" si="133"/>
        <v>1</v>
      </c>
      <c r="AP245" s="51">
        <f t="shared" ca="1" si="134"/>
        <v>0</v>
      </c>
      <c r="AQ245" s="51">
        <f t="shared" ca="1" si="135"/>
        <v>0</v>
      </c>
      <c r="AR245" s="51">
        <f t="shared" ca="1" si="136"/>
        <v>0</v>
      </c>
      <c r="AS245" s="51">
        <f t="shared" ca="1" si="137"/>
        <v>0</v>
      </c>
      <c r="AT245" s="51"/>
      <c r="AU245" s="51"/>
      <c r="AV245" s="51"/>
      <c r="AW245" s="51"/>
      <c r="AX245" s="51"/>
      <c r="AY245" s="16"/>
      <c r="AZ245" s="51"/>
      <c r="BA245" s="20">
        <f t="shared" ca="1" si="138"/>
        <v>0</v>
      </c>
      <c r="BB245" s="21">
        <f t="shared" ca="1" si="139"/>
        <v>0</v>
      </c>
      <c r="BC245" s="21">
        <f t="shared" ca="1" si="140"/>
        <v>0</v>
      </c>
      <c r="BD245" s="21">
        <f t="shared" ca="1" si="141"/>
        <v>1</v>
      </c>
      <c r="BE245" s="21">
        <f t="shared" ca="1" si="142"/>
        <v>0</v>
      </c>
      <c r="BF245" s="21">
        <f t="shared" ca="1" si="143"/>
        <v>0</v>
      </c>
      <c r="BG245" s="21">
        <f t="shared" ca="1" si="144"/>
        <v>0</v>
      </c>
      <c r="BH245" s="21">
        <f t="shared" ca="1" si="145"/>
        <v>0</v>
      </c>
      <c r="BI245" s="21">
        <f t="shared" ca="1" si="146"/>
        <v>0</v>
      </c>
      <c r="BJ245" s="21">
        <f t="shared" ca="1" si="147"/>
        <v>0</v>
      </c>
      <c r="BK245" s="21">
        <f t="shared" ca="1" si="148"/>
        <v>0</v>
      </c>
      <c r="BL245" s="51"/>
      <c r="BM245" s="51"/>
      <c r="BN245" s="51"/>
      <c r="BO245" s="51"/>
      <c r="BP245" s="51"/>
      <c r="BQ245" s="51"/>
      <c r="BR245" s="51"/>
      <c r="BS245" s="51"/>
      <c r="BT245" s="51"/>
      <c r="BU245" s="51"/>
      <c r="BV245" s="16"/>
      <c r="BZ245" s="10">
        <f ca="1">Table1[[#This Row],[Cars Value]]/Table1[[#This Row],[Cars Owned]]</f>
        <v>42631.953244192984</v>
      </c>
      <c r="CA245" s="16"/>
      <c r="CB245" s="51"/>
      <c r="CC245" s="10">
        <f ca="1">IF(Table1[[#This Row],[Value of Debts]]&gt;$CD$3,1,0)</f>
        <v>1</v>
      </c>
      <c r="CD245" s="51"/>
      <c r="CE245" s="16"/>
      <c r="CF245" s="51"/>
      <c r="CG245" s="39">
        <f ca="1">Table1[[#This Row],[Mortgage left]]/Table1[[#This Row],[Value of House ]]</f>
        <v>0.82925617071662927</v>
      </c>
      <c r="CH245" s="51">
        <f t="shared" ca="1" si="162"/>
        <v>1</v>
      </c>
      <c r="CI245" s="51"/>
      <c r="CJ245" s="16"/>
      <c r="CL245" s="10">
        <f ca="1">IF(Table1[[#This Row],[Area]]="New Delhi",Table1[[#This Row],[Income]],0)</f>
        <v>0</v>
      </c>
      <c r="CM245" s="51">
        <f ca="1">IF(Table1[[#This Row],[Area]]="Gurgoan",Table1[[#This Row],[Income]],0)</f>
        <v>0</v>
      </c>
      <c r="CN245" s="51">
        <f ca="1">IF(Table1[[#This Row],[Area]]="Noida",Table1[[#This Row],[Income]],0)</f>
        <v>0</v>
      </c>
      <c r="CO245" s="51">
        <f ca="1">IF(Table1[[#This Row],[Area]]="Faridabad",Table1[[#This Row],[Income]],0)</f>
        <v>66824</v>
      </c>
      <c r="CP245" s="51">
        <f ca="1">IF(Table1[[#This Row],[Area]]="Pune",Table1[[#This Row],[Income]],0)</f>
        <v>0</v>
      </c>
      <c r="CQ245" s="51">
        <f ca="1">IF(Table1[[#This Row],[Area]]="Mumbai",Table1[[#This Row],[Income]],0)</f>
        <v>0</v>
      </c>
      <c r="CR245" s="51">
        <f ca="1">IF(Table1[[#This Row],[Area]]="Hyderabad",Table1[[#This Row],[Income]],0)</f>
        <v>0</v>
      </c>
      <c r="CS245" s="51">
        <f ca="1">IF(Table1[[#This Row],[Area]]="Chennai",Table1[[#This Row],[Income]],0)</f>
        <v>0</v>
      </c>
      <c r="CT245" s="51">
        <f ca="1">IF(Table1[[#This Row],[Area]]="Goa",Table1[[#This Row],[Income]],0)</f>
        <v>0</v>
      </c>
      <c r="CU245" s="51">
        <f ca="1">IF(Table1[[#This Row],[Area]]="Kochi",Table1[[#This Row],[Income]],0)</f>
        <v>0</v>
      </c>
      <c r="CV245" s="51">
        <f ca="1">IF(Table1[[#This Row],[Area]]="Kolkata",Table1[[#This Row],[Income]],0)</f>
        <v>0</v>
      </c>
      <c r="CW245" s="51"/>
      <c r="CX245" s="51"/>
      <c r="CY245" s="51"/>
      <c r="CZ245" s="51"/>
      <c r="DA245" s="51"/>
      <c r="DB245" s="51"/>
      <c r="DC245" s="51"/>
      <c r="DD245" s="51"/>
      <c r="DE245" s="51"/>
      <c r="DF245" s="51"/>
      <c r="DG245" s="16"/>
      <c r="DI245" s="10">
        <f ca="1">IF(Table1[[#This Row],[Field of Work]]="Teaching",Table1[[#This Row],[Income]],0)</f>
        <v>0</v>
      </c>
      <c r="DJ245" s="51">
        <f ca="1">IF(Table1[[#This Row],[Field of Work]]="Health",Table1[[#This Row],[Income]],0)</f>
        <v>66824</v>
      </c>
      <c r="DK245" s="51">
        <f ca="1">IF(Table1[[#This Row],[Field of Work]]="Agriculture",Table1[[#This Row],[Income]],0)</f>
        <v>0</v>
      </c>
      <c r="DL245" s="51">
        <f ca="1">IF(Table1[[#This Row],[Field of Work]]="Information Technology",Table1[[#This Row],[Income]],0)</f>
        <v>0</v>
      </c>
      <c r="DM245" s="51">
        <f ca="1">IF(Table1[[#This Row],[Field of Work]]="Construction",Table1[[#This Row],[Income]],0)</f>
        <v>0</v>
      </c>
      <c r="DN245" s="51">
        <f ca="1">IF(Table1[[#This Row],[Field of Work]]="General Work",Table1[[#This Row],[Income]],0)</f>
        <v>0</v>
      </c>
      <c r="DO245" s="51"/>
      <c r="DP245" s="51"/>
      <c r="DQ245" s="51"/>
      <c r="DR245" s="51"/>
      <c r="DS245" s="51"/>
      <c r="DT245" s="16"/>
      <c r="DW245" s="10">
        <f ca="1">IF(Table1[[#This Row],[Value of Debts]]&gt;Table1[[#This Row],[Income]],1,0)</f>
        <v>1</v>
      </c>
      <c r="DX245" s="51"/>
      <c r="DY245" s="16"/>
      <c r="EB245" s="48">
        <f t="shared" ca="1" si="163"/>
        <v>0</v>
      </c>
      <c r="EC245" s="51"/>
      <c r="ED245" s="51"/>
      <c r="EE245" s="16"/>
    </row>
    <row r="246" spans="1:135" ht="18.75">
      <c r="A246" s="1">
        <f t="shared" ca="1" si="149"/>
        <v>2</v>
      </c>
      <c r="B246" s="1" t="str">
        <f t="shared" ca="1" si="150"/>
        <v>Woman</v>
      </c>
      <c r="C246" s="1">
        <f t="shared" ca="1" si="151"/>
        <v>40</v>
      </c>
      <c r="D246" s="1">
        <f t="shared" ca="1" si="152"/>
        <v>5</v>
      </c>
      <c r="E246" s="1" t="str">
        <f t="shared" ca="1" si="153"/>
        <v>General Work</v>
      </c>
      <c r="F246" s="1">
        <f t="shared" ca="1" si="154"/>
        <v>1</v>
      </c>
      <c r="G246" s="1" t="str">
        <f t="shared" ca="1" si="155"/>
        <v>High School</v>
      </c>
      <c r="H246" s="1">
        <f t="shared" ca="1" si="156"/>
        <v>1</v>
      </c>
      <c r="I246" s="1">
        <f t="shared" ca="1" si="131"/>
        <v>3</v>
      </c>
      <c r="J246" s="1">
        <f t="shared" ca="1" si="157"/>
        <v>41551</v>
      </c>
      <c r="K246" s="1">
        <f t="shared" ca="1" si="158"/>
        <v>11</v>
      </c>
      <c r="L246" s="1" t="str">
        <f t="shared" ca="1" si="159"/>
        <v>Kolkata</v>
      </c>
      <c r="M246" s="1">
        <f t="shared" ca="1" si="164"/>
        <v>124653</v>
      </c>
      <c r="N246" s="1">
        <f t="shared" ca="1" si="160"/>
        <v>38931.02879935925</v>
      </c>
      <c r="O246" s="1">
        <f t="shared" ca="1" si="165"/>
        <v>91850.23403439713</v>
      </c>
      <c r="P246" s="1">
        <f t="shared" ca="1" si="161"/>
        <v>65180</v>
      </c>
      <c r="Q246" s="1">
        <f t="shared" ca="1" si="166"/>
        <v>6137.0567161284816</v>
      </c>
      <c r="R246" s="1">
        <f t="shared" ca="1" si="167"/>
        <v>41440.752990763547</v>
      </c>
      <c r="S246" s="1">
        <f t="shared" ca="1" si="168"/>
        <v>257943.98702516066</v>
      </c>
      <c r="T246" s="1">
        <f t="shared" ca="1" si="169"/>
        <v>110248.08551548774</v>
      </c>
      <c r="U246" s="1">
        <f t="shared" ca="1" si="170"/>
        <v>147695.90150967293</v>
      </c>
      <c r="W246" s="10">
        <f ca="1">IF(Table1[[#This Row],[Gender]]="Man",1,0)</f>
        <v>0</v>
      </c>
      <c r="X246" s="51">
        <f ca="1">IF(Table1[[#This Row],[Gender]]="Woman",1,0)</f>
        <v>1</v>
      </c>
      <c r="Y246" s="51"/>
      <c r="Z246" s="51"/>
      <c r="AA246" s="51"/>
      <c r="AB246" s="51"/>
      <c r="AC246" s="51"/>
      <c r="AD246" s="51"/>
      <c r="AE246" s="51"/>
      <c r="AF246" s="51"/>
      <c r="AG246" s="51"/>
      <c r="AH246" s="51"/>
      <c r="AI246" s="51"/>
      <c r="AJ246" s="16"/>
      <c r="AN246" s="10">
        <f t="shared" ca="1" si="132"/>
        <v>0</v>
      </c>
      <c r="AO246" s="51">
        <f t="shared" ca="1" si="133"/>
        <v>0</v>
      </c>
      <c r="AP246" s="51">
        <f t="shared" ca="1" si="134"/>
        <v>0</v>
      </c>
      <c r="AQ246" s="51">
        <f t="shared" ca="1" si="135"/>
        <v>0</v>
      </c>
      <c r="AR246" s="51">
        <f t="shared" ca="1" si="136"/>
        <v>0</v>
      </c>
      <c r="AS246" s="51">
        <f t="shared" ca="1" si="137"/>
        <v>1</v>
      </c>
      <c r="AT246" s="51"/>
      <c r="AU246" s="51"/>
      <c r="AV246" s="51"/>
      <c r="AW246" s="51"/>
      <c r="AX246" s="51"/>
      <c r="AY246" s="16"/>
      <c r="AZ246" s="51"/>
      <c r="BA246" s="20">
        <f t="shared" ca="1" si="138"/>
        <v>0</v>
      </c>
      <c r="BB246" s="21">
        <f t="shared" ca="1" si="139"/>
        <v>0</v>
      </c>
      <c r="BC246" s="21">
        <f t="shared" ca="1" si="140"/>
        <v>0</v>
      </c>
      <c r="BD246" s="21">
        <f t="shared" ca="1" si="141"/>
        <v>0</v>
      </c>
      <c r="BE246" s="21">
        <f t="shared" ca="1" si="142"/>
        <v>0</v>
      </c>
      <c r="BF246" s="21">
        <f t="shared" ca="1" si="143"/>
        <v>0</v>
      </c>
      <c r="BG246" s="21">
        <f t="shared" ca="1" si="144"/>
        <v>0</v>
      </c>
      <c r="BH246" s="21">
        <f t="shared" ca="1" si="145"/>
        <v>0</v>
      </c>
      <c r="BI246" s="21">
        <f t="shared" ca="1" si="146"/>
        <v>0</v>
      </c>
      <c r="BJ246" s="21">
        <f t="shared" ca="1" si="147"/>
        <v>0</v>
      </c>
      <c r="BK246" s="21">
        <f t="shared" ca="1" si="148"/>
        <v>1</v>
      </c>
      <c r="BL246" s="51"/>
      <c r="BM246" s="51"/>
      <c r="BN246" s="51"/>
      <c r="BO246" s="51"/>
      <c r="BP246" s="51"/>
      <c r="BQ246" s="51"/>
      <c r="BR246" s="51"/>
      <c r="BS246" s="51"/>
      <c r="BT246" s="51"/>
      <c r="BU246" s="51"/>
      <c r="BV246" s="16"/>
      <c r="BZ246" s="10">
        <f ca="1">Table1[[#This Row],[Cars Value]]/Table1[[#This Row],[Cars Owned]]</f>
        <v>30616.744678132378</v>
      </c>
      <c r="CA246" s="16"/>
      <c r="CB246" s="51"/>
      <c r="CC246" s="10">
        <f ca="1">IF(Table1[[#This Row],[Value of Debts]]&gt;$CD$3,1,0)</f>
        <v>1</v>
      </c>
      <c r="CD246" s="51"/>
      <c r="CE246" s="16"/>
      <c r="CF246" s="51"/>
      <c r="CG246" s="39">
        <f ca="1">Table1[[#This Row],[Mortgage left]]/Table1[[#This Row],[Value of House ]]</f>
        <v>0.31231521743848323</v>
      </c>
      <c r="CH246" s="51">
        <f t="shared" ca="1" si="162"/>
        <v>1</v>
      </c>
      <c r="CI246" s="51"/>
      <c r="CJ246" s="16"/>
      <c r="CL246" s="10">
        <f ca="1">IF(Table1[[#This Row],[Area]]="New Delhi",Table1[[#This Row],[Income]],0)</f>
        <v>0</v>
      </c>
      <c r="CM246" s="51">
        <f ca="1">IF(Table1[[#This Row],[Area]]="Gurgoan",Table1[[#This Row],[Income]],0)</f>
        <v>0</v>
      </c>
      <c r="CN246" s="51">
        <f ca="1">IF(Table1[[#This Row],[Area]]="Noida",Table1[[#This Row],[Income]],0)</f>
        <v>0</v>
      </c>
      <c r="CO246" s="51">
        <f ca="1">IF(Table1[[#This Row],[Area]]="Faridabad",Table1[[#This Row],[Income]],0)</f>
        <v>0</v>
      </c>
      <c r="CP246" s="51">
        <f ca="1">IF(Table1[[#This Row],[Area]]="Pune",Table1[[#This Row],[Income]],0)</f>
        <v>0</v>
      </c>
      <c r="CQ246" s="51">
        <f ca="1">IF(Table1[[#This Row],[Area]]="Mumbai",Table1[[#This Row],[Income]],0)</f>
        <v>0</v>
      </c>
      <c r="CR246" s="51">
        <f ca="1">IF(Table1[[#This Row],[Area]]="Hyderabad",Table1[[#This Row],[Income]],0)</f>
        <v>0</v>
      </c>
      <c r="CS246" s="51">
        <f ca="1">IF(Table1[[#This Row],[Area]]="Chennai",Table1[[#This Row],[Income]],0)</f>
        <v>0</v>
      </c>
      <c r="CT246" s="51">
        <f ca="1">IF(Table1[[#This Row],[Area]]="Goa",Table1[[#This Row],[Income]],0)</f>
        <v>0</v>
      </c>
      <c r="CU246" s="51">
        <f ca="1">IF(Table1[[#This Row],[Area]]="Kochi",Table1[[#This Row],[Income]],0)</f>
        <v>0</v>
      </c>
      <c r="CV246" s="51">
        <f ca="1">IF(Table1[[#This Row],[Area]]="Kolkata",Table1[[#This Row],[Income]],0)</f>
        <v>41551</v>
      </c>
      <c r="CW246" s="51"/>
      <c r="CX246" s="51"/>
      <c r="CY246" s="51"/>
      <c r="CZ246" s="51"/>
      <c r="DA246" s="51"/>
      <c r="DB246" s="51"/>
      <c r="DC246" s="51"/>
      <c r="DD246" s="51"/>
      <c r="DE246" s="51"/>
      <c r="DF246" s="51"/>
      <c r="DG246" s="16"/>
      <c r="DI246" s="10">
        <f ca="1">IF(Table1[[#This Row],[Field of Work]]="Teaching",Table1[[#This Row],[Income]],0)</f>
        <v>0</v>
      </c>
      <c r="DJ246" s="51">
        <f ca="1">IF(Table1[[#This Row],[Field of Work]]="Health",Table1[[#This Row],[Income]],0)</f>
        <v>0</v>
      </c>
      <c r="DK246" s="51">
        <f ca="1">IF(Table1[[#This Row],[Field of Work]]="Agriculture",Table1[[#This Row],[Income]],0)</f>
        <v>0</v>
      </c>
      <c r="DL246" s="51">
        <f ca="1">IF(Table1[[#This Row],[Field of Work]]="Information Technology",Table1[[#This Row],[Income]],0)</f>
        <v>0</v>
      </c>
      <c r="DM246" s="51">
        <f ca="1">IF(Table1[[#This Row],[Field of Work]]="Construction",Table1[[#This Row],[Income]],0)</f>
        <v>0</v>
      </c>
      <c r="DN246" s="51">
        <f ca="1">IF(Table1[[#This Row],[Field of Work]]="General Work",Table1[[#This Row],[Income]],0)</f>
        <v>41551</v>
      </c>
      <c r="DO246" s="51"/>
      <c r="DP246" s="51"/>
      <c r="DQ246" s="51"/>
      <c r="DR246" s="51"/>
      <c r="DS246" s="51"/>
      <c r="DT246" s="16"/>
      <c r="DW246" s="10">
        <f ca="1">IF(Table1[[#This Row],[Value of Debts]]&gt;Table1[[#This Row],[Income]],1,0)</f>
        <v>1</v>
      </c>
      <c r="DX246" s="51"/>
      <c r="DY246" s="16"/>
      <c r="EB246" s="48">
        <f t="shared" ca="1" si="163"/>
        <v>40</v>
      </c>
      <c r="EC246" s="51"/>
      <c r="ED246" s="51"/>
      <c r="EE246" s="16"/>
    </row>
    <row r="247" spans="1:135" ht="18.75">
      <c r="A247" s="1">
        <f t="shared" ca="1" si="149"/>
        <v>2</v>
      </c>
      <c r="B247" s="1" t="str">
        <f t="shared" ca="1" si="150"/>
        <v>Woman</v>
      </c>
      <c r="C247" s="1">
        <f t="shared" ca="1" si="151"/>
        <v>36</v>
      </c>
      <c r="D247" s="1">
        <f t="shared" ca="1" si="152"/>
        <v>6</v>
      </c>
      <c r="E247" s="1" t="str">
        <f t="shared" ca="1" si="153"/>
        <v>Agriculture</v>
      </c>
      <c r="F247" s="1">
        <f t="shared" ca="1" si="154"/>
        <v>1</v>
      </c>
      <c r="G247" s="1" t="str">
        <f t="shared" ca="1" si="155"/>
        <v>High School</v>
      </c>
      <c r="H247" s="1">
        <f t="shared" ca="1" si="156"/>
        <v>1</v>
      </c>
      <c r="I247" s="1">
        <f t="shared" ca="1" si="131"/>
        <v>1</v>
      </c>
      <c r="J247" s="1">
        <f t="shared" ca="1" si="157"/>
        <v>79312</v>
      </c>
      <c r="K247" s="1">
        <f t="shared" ca="1" si="158"/>
        <v>1</v>
      </c>
      <c r="L247" s="1" t="str">
        <f t="shared" ca="1" si="159"/>
        <v>New Delhi</v>
      </c>
      <c r="M247" s="1">
        <f t="shared" ca="1" si="164"/>
        <v>317248</v>
      </c>
      <c r="N247" s="1">
        <f t="shared" ca="1" si="160"/>
        <v>37382.925168705333</v>
      </c>
      <c r="O247" s="1">
        <f t="shared" ca="1" si="165"/>
        <v>63433.936530517589</v>
      </c>
      <c r="P247" s="1">
        <f t="shared" ca="1" si="161"/>
        <v>16961</v>
      </c>
      <c r="Q247" s="1">
        <f t="shared" ca="1" si="166"/>
        <v>153849.86650130973</v>
      </c>
      <c r="R247" s="1">
        <f t="shared" ca="1" si="167"/>
        <v>36831.008843457363</v>
      </c>
      <c r="S247" s="1">
        <f t="shared" ca="1" si="168"/>
        <v>417512.94537397497</v>
      </c>
      <c r="T247" s="1">
        <f t="shared" ca="1" si="169"/>
        <v>208193.79167001508</v>
      </c>
      <c r="U247" s="1">
        <f t="shared" ca="1" si="170"/>
        <v>209319.15370395989</v>
      </c>
      <c r="W247" s="10">
        <f ca="1">IF(Table1[[#This Row],[Gender]]="Man",1,0)</f>
        <v>0</v>
      </c>
      <c r="X247" s="51">
        <f ca="1">IF(Table1[[#This Row],[Gender]]="Woman",1,0)</f>
        <v>1</v>
      </c>
      <c r="Y247" s="51"/>
      <c r="Z247" s="51"/>
      <c r="AA247" s="51"/>
      <c r="AB247" s="51"/>
      <c r="AC247" s="51"/>
      <c r="AD247" s="51"/>
      <c r="AE247" s="51"/>
      <c r="AF247" s="51"/>
      <c r="AG247" s="51"/>
      <c r="AH247" s="51"/>
      <c r="AI247" s="51"/>
      <c r="AJ247" s="16"/>
      <c r="AN247" s="10">
        <f t="shared" ca="1" si="132"/>
        <v>0</v>
      </c>
      <c r="AO247" s="51">
        <f t="shared" ca="1" si="133"/>
        <v>0</v>
      </c>
      <c r="AP247" s="51">
        <f t="shared" ca="1" si="134"/>
        <v>1</v>
      </c>
      <c r="AQ247" s="51">
        <f t="shared" ca="1" si="135"/>
        <v>0</v>
      </c>
      <c r="AR247" s="51">
        <f t="shared" ca="1" si="136"/>
        <v>0</v>
      </c>
      <c r="AS247" s="51">
        <f t="shared" ca="1" si="137"/>
        <v>0</v>
      </c>
      <c r="AT247" s="51"/>
      <c r="AU247" s="51"/>
      <c r="AV247" s="51"/>
      <c r="AW247" s="51"/>
      <c r="AX247" s="51"/>
      <c r="AY247" s="16"/>
      <c r="AZ247" s="51"/>
      <c r="BA247" s="20">
        <f t="shared" ca="1" si="138"/>
        <v>1</v>
      </c>
      <c r="BB247" s="21">
        <f t="shared" ca="1" si="139"/>
        <v>0</v>
      </c>
      <c r="BC247" s="21">
        <f t="shared" ca="1" si="140"/>
        <v>0</v>
      </c>
      <c r="BD247" s="21">
        <f t="shared" ca="1" si="141"/>
        <v>0</v>
      </c>
      <c r="BE247" s="21">
        <f t="shared" ca="1" si="142"/>
        <v>0</v>
      </c>
      <c r="BF247" s="21">
        <f t="shared" ca="1" si="143"/>
        <v>0</v>
      </c>
      <c r="BG247" s="21">
        <f t="shared" ca="1" si="144"/>
        <v>0</v>
      </c>
      <c r="BH247" s="21">
        <f t="shared" ca="1" si="145"/>
        <v>0</v>
      </c>
      <c r="BI247" s="21">
        <f t="shared" ca="1" si="146"/>
        <v>0</v>
      </c>
      <c r="BJ247" s="21">
        <f t="shared" ca="1" si="147"/>
        <v>0</v>
      </c>
      <c r="BK247" s="21">
        <f t="shared" ca="1" si="148"/>
        <v>0</v>
      </c>
      <c r="BL247" s="51"/>
      <c r="BM247" s="51"/>
      <c r="BN247" s="51"/>
      <c r="BO247" s="51"/>
      <c r="BP247" s="51"/>
      <c r="BQ247" s="51"/>
      <c r="BR247" s="51"/>
      <c r="BS247" s="51"/>
      <c r="BT247" s="51"/>
      <c r="BU247" s="51"/>
      <c r="BV247" s="16"/>
      <c r="BZ247" s="10">
        <f ca="1">Table1[[#This Row],[Cars Value]]/Table1[[#This Row],[Cars Owned]]</f>
        <v>63433.936530517589</v>
      </c>
      <c r="CA247" s="16"/>
      <c r="CB247" s="51"/>
      <c r="CC247" s="10">
        <f ca="1">IF(Table1[[#This Row],[Value of Debts]]&gt;$CD$3,1,0)</f>
        <v>1</v>
      </c>
      <c r="CD247" s="51"/>
      <c r="CE247" s="16"/>
      <c r="CF247" s="51"/>
      <c r="CG247" s="39">
        <f ca="1">Table1[[#This Row],[Mortgage left]]/Table1[[#This Row],[Value of House ]]</f>
        <v>0.11783502234436571</v>
      </c>
      <c r="CH247" s="51">
        <f t="shared" ca="1" si="162"/>
        <v>0</v>
      </c>
      <c r="CI247" s="51"/>
      <c r="CJ247" s="16"/>
      <c r="CL247" s="10">
        <f ca="1">IF(Table1[[#This Row],[Area]]="New Delhi",Table1[[#This Row],[Income]],0)</f>
        <v>79312</v>
      </c>
      <c r="CM247" s="51">
        <f ca="1">IF(Table1[[#This Row],[Area]]="Gurgoan",Table1[[#This Row],[Income]],0)</f>
        <v>0</v>
      </c>
      <c r="CN247" s="51">
        <f ca="1">IF(Table1[[#This Row],[Area]]="Noida",Table1[[#This Row],[Income]],0)</f>
        <v>0</v>
      </c>
      <c r="CO247" s="51">
        <f ca="1">IF(Table1[[#This Row],[Area]]="Faridabad",Table1[[#This Row],[Income]],0)</f>
        <v>0</v>
      </c>
      <c r="CP247" s="51">
        <f ca="1">IF(Table1[[#This Row],[Area]]="Pune",Table1[[#This Row],[Income]],0)</f>
        <v>0</v>
      </c>
      <c r="CQ247" s="51">
        <f ca="1">IF(Table1[[#This Row],[Area]]="Mumbai",Table1[[#This Row],[Income]],0)</f>
        <v>0</v>
      </c>
      <c r="CR247" s="51">
        <f ca="1">IF(Table1[[#This Row],[Area]]="Hyderabad",Table1[[#This Row],[Income]],0)</f>
        <v>0</v>
      </c>
      <c r="CS247" s="51">
        <f ca="1">IF(Table1[[#This Row],[Area]]="Chennai",Table1[[#This Row],[Income]],0)</f>
        <v>0</v>
      </c>
      <c r="CT247" s="51">
        <f ca="1">IF(Table1[[#This Row],[Area]]="Goa",Table1[[#This Row],[Income]],0)</f>
        <v>0</v>
      </c>
      <c r="CU247" s="51">
        <f ca="1">IF(Table1[[#This Row],[Area]]="Kochi",Table1[[#This Row],[Income]],0)</f>
        <v>0</v>
      </c>
      <c r="CV247" s="51">
        <f ca="1">IF(Table1[[#This Row],[Area]]="Kolkata",Table1[[#This Row],[Income]],0)</f>
        <v>0</v>
      </c>
      <c r="CW247" s="51"/>
      <c r="CX247" s="51"/>
      <c r="CY247" s="51"/>
      <c r="CZ247" s="51"/>
      <c r="DA247" s="51"/>
      <c r="DB247" s="51"/>
      <c r="DC247" s="51"/>
      <c r="DD247" s="51"/>
      <c r="DE247" s="51"/>
      <c r="DF247" s="51"/>
      <c r="DG247" s="16"/>
      <c r="DI247" s="10">
        <f ca="1">IF(Table1[[#This Row],[Field of Work]]="Teaching",Table1[[#This Row],[Income]],0)</f>
        <v>0</v>
      </c>
      <c r="DJ247" s="51">
        <f ca="1">IF(Table1[[#This Row],[Field of Work]]="Health",Table1[[#This Row],[Income]],0)</f>
        <v>0</v>
      </c>
      <c r="DK247" s="51">
        <f ca="1">IF(Table1[[#This Row],[Field of Work]]="Agriculture",Table1[[#This Row],[Income]],0)</f>
        <v>79312</v>
      </c>
      <c r="DL247" s="51">
        <f ca="1">IF(Table1[[#This Row],[Field of Work]]="Information Technology",Table1[[#This Row],[Income]],0)</f>
        <v>0</v>
      </c>
      <c r="DM247" s="51">
        <f ca="1">IF(Table1[[#This Row],[Field of Work]]="Construction",Table1[[#This Row],[Income]],0)</f>
        <v>0</v>
      </c>
      <c r="DN247" s="51">
        <f ca="1">IF(Table1[[#This Row],[Field of Work]]="General Work",Table1[[#This Row],[Income]],0)</f>
        <v>0</v>
      </c>
      <c r="DO247" s="51"/>
      <c r="DP247" s="51"/>
      <c r="DQ247" s="51"/>
      <c r="DR247" s="51"/>
      <c r="DS247" s="51"/>
      <c r="DT247" s="16"/>
      <c r="DW247" s="10">
        <f ca="1">IF(Table1[[#This Row],[Value of Debts]]&gt;Table1[[#This Row],[Income]],1,0)</f>
        <v>1</v>
      </c>
      <c r="DX247" s="51"/>
      <c r="DY247" s="16"/>
      <c r="EB247" s="48">
        <f t="shared" ca="1" si="163"/>
        <v>36</v>
      </c>
      <c r="EC247" s="51"/>
      <c r="ED247" s="51"/>
      <c r="EE247" s="16"/>
    </row>
    <row r="248" spans="1:135" ht="18.75">
      <c r="A248" s="1">
        <f t="shared" ca="1" si="149"/>
        <v>2</v>
      </c>
      <c r="B248" s="1" t="str">
        <f t="shared" ca="1" si="150"/>
        <v>Woman</v>
      </c>
      <c r="C248" s="1">
        <f t="shared" ca="1" si="151"/>
        <v>35</v>
      </c>
      <c r="D248" s="1">
        <f t="shared" ca="1" si="152"/>
        <v>3</v>
      </c>
      <c r="E248" s="1" t="str">
        <f t="shared" ca="1" si="153"/>
        <v>Teaching</v>
      </c>
      <c r="F248" s="1">
        <f t="shared" ca="1" si="154"/>
        <v>5</v>
      </c>
      <c r="G248" s="1" t="str">
        <f t="shared" ca="1" si="155"/>
        <v>Other</v>
      </c>
      <c r="H248" s="1">
        <f t="shared" ca="1" si="156"/>
        <v>3</v>
      </c>
      <c r="I248" s="1">
        <f t="shared" ca="1" si="131"/>
        <v>3</v>
      </c>
      <c r="J248" s="1">
        <f t="shared" ca="1" si="157"/>
        <v>42911</v>
      </c>
      <c r="K248" s="1">
        <f t="shared" ca="1" si="158"/>
        <v>6</v>
      </c>
      <c r="L248" s="1" t="str">
        <f t="shared" ca="1" si="159"/>
        <v>Mumbai</v>
      </c>
      <c r="M248" s="1">
        <f t="shared" ca="1" si="164"/>
        <v>214555</v>
      </c>
      <c r="N248" s="1">
        <f t="shared" ca="1" si="160"/>
        <v>173528.93796841823</v>
      </c>
      <c r="O248" s="1">
        <f t="shared" ca="1" si="165"/>
        <v>43684.013264311943</v>
      </c>
      <c r="P248" s="1">
        <f t="shared" ca="1" si="161"/>
        <v>37904</v>
      </c>
      <c r="Q248" s="1">
        <f t="shared" ca="1" si="166"/>
        <v>38426.16167405196</v>
      </c>
      <c r="R248" s="1">
        <f t="shared" ca="1" si="167"/>
        <v>62557.249061291193</v>
      </c>
      <c r="S248" s="1">
        <f t="shared" ca="1" si="168"/>
        <v>320796.26232560317</v>
      </c>
      <c r="T248" s="1">
        <f t="shared" ca="1" si="169"/>
        <v>249859.09964247019</v>
      </c>
      <c r="U248" s="1">
        <f t="shared" ca="1" si="170"/>
        <v>70937.162683132978</v>
      </c>
      <c r="W248" s="10">
        <f ca="1">IF(Table1[[#This Row],[Gender]]="Man",1,0)</f>
        <v>0</v>
      </c>
      <c r="X248" s="51">
        <f ca="1">IF(Table1[[#This Row],[Gender]]="Woman",1,0)</f>
        <v>1</v>
      </c>
      <c r="Y248" s="51"/>
      <c r="Z248" s="51"/>
      <c r="AA248" s="51"/>
      <c r="AB248" s="51"/>
      <c r="AC248" s="51"/>
      <c r="AD248" s="51"/>
      <c r="AE248" s="51"/>
      <c r="AF248" s="51"/>
      <c r="AG248" s="51"/>
      <c r="AH248" s="51"/>
      <c r="AI248" s="51"/>
      <c r="AJ248" s="16"/>
      <c r="AN248" s="10">
        <f t="shared" ca="1" si="132"/>
        <v>1</v>
      </c>
      <c r="AO248" s="51">
        <f t="shared" ca="1" si="133"/>
        <v>0</v>
      </c>
      <c r="AP248" s="51">
        <f t="shared" ca="1" si="134"/>
        <v>0</v>
      </c>
      <c r="AQ248" s="51">
        <f t="shared" ca="1" si="135"/>
        <v>0</v>
      </c>
      <c r="AR248" s="51">
        <f t="shared" ca="1" si="136"/>
        <v>0</v>
      </c>
      <c r="AS248" s="51">
        <f t="shared" ca="1" si="137"/>
        <v>0</v>
      </c>
      <c r="AT248" s="51"/>
      <c r="AU248" s="51"/>
      <c r="AV248" s="51"/>
      <c r="AW248" s="51"/>
      <c r="AX248" s="51"/>
      <c r="AY248" s="16"/>
      <c r="AZ248" s="51"/>
      <c r="BA248" s="20">
        <f t="shared" ca="1" si="138"/>
        <v>0</v>
      </c>
      <c r="BB248" s="21">
        <f t="shared" ca="1" si="139"/>
        <v>0</v>
      </c>
      <c r="BC248" s="21">
        <f t="shared" ca="1" si="140"/>
        <v>0</v>
      </c>
      <c r="BD248" s="21">
        <f t="shared" ca="1" si="141"/>
        <v>0</v>
      </c>
      <c r="BE248" s="21">
        <f t="shared" ca="1" si="142"/>
        <v>0</v>
      </c>
      <c r="BF248" s="21">
        <f t="shared" ca="1" si="143"/>
        <v>1</v>
      </c>
      <c r="BG248" s="21">
        <f t="shared" ca="1" si="144"/>
        <v>0</v>
      </c>
      <c r="BH248" s="21">
        <f t="shared" ca="1" si="145"/>
        <v>0</v>
      </c>
      <c r="BI248" s="21">
        <f t="shared" ca="1" si="146"/>
        <v>0</v>
      </c>
      <c r="BJ248" s="21">
        <f t="shared" ca="1" si="147"/>
        <v>0</v>
      </c>
      <c r="BK248" s="21">
        <f t="shared" ca="1" si="148"/>
        <v>0</v>
      </c>
      <c r="BL248" s="51"/>
      <c r="BM248" s="51"/>
      <c r="BN248" s="51"/>
      <c r="BO248" s="51"/>
      <c r="BP248" s="51"/>
      <c r="BQ248" s="51"/>
      <c r="BR248" s="51"/>
      <c r="BS248" s="51"/>
      <c r="BT248" s="51"/>
      <c r="BU248" s="51"/>
      <c r="BV248" s="16"/>
      <c r="BZ248" s="10">
        <f ca="1">Table1[[#This Row],[Cars Value]]/Table1[[#This Row],[Cars Owned]]</f>
        <v>14561.337754770648</v>
      </c>
      <c r="CA248" s="16"/>
      <c r="CB248" s="51"/>
      <c r="CC248" s="10">
        <f ca="1">IF(Table1[[#This Row],[Value of Debts]]&gt;$CD$3,1,0)</f>
        <v>1</v>
      </c>
      <c r="CD248" s="51"/>
      <c r="CE248" s="16"/>
      <c r="CF248" s="51"/>
      <c r="CG248" s="39">
        <f ca="1">Table1[[#This Row],[Mortgage left]]/Table1[[#This Row],[Value of House ]]</f>
        <v>0.80878533694585653</v>
      </c>
      <c r="CH248" s="51">
        <f t="shared" ca="1" si="162"/>
        <v>1</v>
      </c>
      <c r="CI248" s="51"/>
      <c r="CJ248" s="16"/>
      <c r="CL248" s="10">
        <f ca="1">IF(Table1[[#This Row],[Area]]="New Delhi",Table1[[#This Row],[Income]],0)</f>
        <v>0</v>
      </c>
      <c r="CM248" s="51">
        <f ca="1">IF(Table1[[#This Row],[Area]]="Gurgoan",Table1[[#This Row],[Income]],0)</f>
        <v>0</v>
      </c>
      <c r="CN248" s="51">
        <f ca="1">IF(Table1[[#This Row],[Area]]="Noida",Table1[[#This Row],[Income]],0)</f>
        <v>0</v>
      </c>
      <c r="CO248" s="51">
        <f ca="1">IF(Table1[[#This Row],[Area]]="Faridabad",Table1[[#This Row],[Income]],0)</f>
        <v>0</v>
      </c>
      <c r="CP248" s="51">
        <f ca="1">IF(Table1[[#This Row],[Area]]="Pune",Table1[[#This Row],[Income]],0)</f>
        <v>0</v>
      </c>
      <c r="CQ248" s="51">
        <f ca="1">IF(Table1[[#This Row],[Area]]="Mumbai",Table1[[#This Row],[Income]],0)</f>
        <v>42911</v>
      </c>
      <c r="CR248" s="51">
        <f ca="1">IF(Table1[[#This Row],[Area]]="Hyderabad",Table1[[#This Row],[Income]],0)</f>
        <v>0</v>
      </c>
      <c r="CS248" s="51">
        <f ca="1">IF(Table1[[#This Row],[Area]]="Chennai",Table1[[#This Row],[Income]],0)</f>
        <v>0</v>
      </c>
      <c r="CT248" s="51">
        <f ca="1">IF(Table1[[#This Row],[Area]]="Goa",Table1[[#This Row],[Income]],0)</f>
        <v>0</v>
      </c>
      <c r="CU248" s="51">
        <f ca="1">IF(Table1[[#This Row],[Area]]="Kochi",Table1[[#This Row],[Income]],0)</f>
        <v>0</v>
      </c>
      <c r="CV248" s="51">
        <f ca="1">IF(Table1[[#This Row],[Area]]="Kolkata",Table1[[#This Row],[Income]],0)</f>
        <v>0</v>
      </c>
      <c r="CW248" s="51"/>
      <c r="CX248" s="51"/>
      <c r="CY248" s="51"/>
      <c r="CZ248" s="51"/>
      <c r="DA248" s="51"/>
      <c r="DB248" s="51"/>
      <c r="DC248" s="51"/>
      <c r="DD248" s="51"/>
      <c r="DE248" s="51"/>
      <c r="DF248" s="51"/>
      <c r="DG248" s="16"/>
      <c r="DI248" s="10">
        <f ca="1">IF(Table1[[#This Row],[Field of Work]]="Teaching",Table1[[#This Row],[Income]],0)</f>
        <v>42911</v>
      </c>
      <c r="DJ248" s="51">
        <f ca="1">IF(Table1[[#This Row],[Field of Work]]="Health",Table1[[#This Row],[Income]],0)</f>
        <v>0</v>
      </c>
      <c r="DK248" s="51">
        <f ca="1">IF(Table1[[#This Row],[Field of Work]]="Agriculture",Table1[[#This Row],[Income]],0)</f>
        <v>0</v>
      </c>
      <c r="DL248" s="51">
        <f ca="1">IF(Table1[[#This Row],[Field of Work]]="Information Technology",Table1[[#This Row],[Income]],0)</f>
        <v>0</v>
      </c>
      <c r="DM248" s="51">
        <f ca="1">IF(Table1[[#This Row],[Field of Work]]="Construction",Table1[[#This Row],[Income]],0)</f>
        <v>0</v>
      </c>
      <c r="DN248" s="51">
        <f ca="1">IF(Table1[[#This Row],[Field of Work]]="General Work",Table1[[#This Row],[Income]],0)</f>
        <v>0</v>
      </c>
      <c r="DO248" s="51"/>
      <c r="DP248" s="51"/>
      <c r="DQ248" s="51"/>
      <c r="DR248" s="51"/>
      <c r="DS248" s="51"/>
      <c r="DT248" s="16"/>
      <c r="DW248" s="10">
        <f ca="1">IF(Table1[[#This Row],[Value of Debts]]&gt;Table1[[#This Row],[Income]],1,0)</f>
        <v>1</v>
      </c>
      <c r="DX248" s="51"/>
      <c r="DY248" s="16"/>
      <c r="EB248" s="48">
        <f t="shared" ca="1" si="163"/>
        <v>0</v>
      </c>
      <c r="EC248" s="51"/>
      <c r="ED248" s="51"/>
      <c r="EE248" s="16"/>
    </row>
    <row r="249" spans="1:135" ht="18.75">
      <c r="A249" s="1">
        <f t="shared" ca="1" si="149"/>
        <v>1</v>
      </c>
      <c r="B249" s="1" t="str">
        <f t="shared" ca="1" si="150"/>
        <v>Man</v>
      </c>
      <c r="C249" s="1">
        <f t="shared" ca="1" si="151"/>
        <v>32</v>
      </c>
      <c r="D249" s="1">
        <f t="shared" ca="1" si="152"/>
        <v>2</v>
      </c>
      <c r="E249" s="1" t="str">
        <f t="shared" ca="1" si="153"/>
        <v>Construction</v>
      </c>
      <c r="F249" s="1">
        <f t="shared" ca="1" si="154"/>
        <v>4</v>
      </c>
      <c r="G249" s="1" t="str">
        <f t="shared" ca="1" si="155"/>
        <v>Technical</v>
      </c>
      <c r="H249" s="1">
        <f t="shared" ca="1" si="156"/>
        <v>3</v>
      </c>
      <c r="I249" s="1">
        <f t="shared" ca="1" si="131"/>
        <v>3</v>
      </c>
      <c r="J249" s="1">
        <f t="shared" ca="1" si="157"/>
        <v>41811</v>
      </c>
      <c r="K249" s="1">
        <f t="shared" ca="1" si="158"/>
        <v>4</v>
      </c>
      <c r="L249" s="1" t="str">
        <f t="shared" ca="1" si="159"/>
        <v>Noida</v>
      </c>
      <c r="M249" s="1">
        <f t="shared" ca="1" si="164"/>
        <v>209055</v>
      </c>
      <c r="N249" s="1">
        <f t="shared" ca="1" si="160"/>
        <v>132162.68879208149</v>
      </c>
      <c r="O249" s="1">
        <f t="shared" ca="1" si="165"/>
        <v>24134.009836918289</v>
      </c>
      <c r="P249" s="1">
        <f t="shared" ca="1" si="161"/>
        <v>12460</v>
      </c>
      <c r="Q249" s="1">
        <f t="shared" ca="1" si="166"/>
        <v>861.03997853845806</v>
      </c>
      <c r="R249" s="1">
        <f t="shared" ca="1" si="167"/>
        <v>54721.395980162699</v>
      </c>
      <c r="S249" s="1">
        <f t="shared" ca="1" si="168"/>
        <v>287910.40581708099</v>
      </c>
      <c r="T249" s="1">
        <f t="shared" ca="1" si="169"/>
        <v>145483.72877061996</v>
      </c>
      <c r="U249" s="1">
        <f t="shared" ca="1" si="170"/>
        <v>142426.67704646103</v>
      </c>
      <c r="W249" s="10">
        <f ca="1">IF(Table1[[#This Row],[Gender]]="Man",1,0)</f>
        <v>1</v>
      </c>
      <c r="X249" s="51">
        <f ca="1">IF(Table1[[#This Row],[Gender]]="Woman",1,0)</f>
        <v>0</v>
      </c>
      <c r="Y249" s="51"/>
      <c r="Z249" s="51"/>
      <c r="AA249" s="51"/>
      <c r="AB249" s="51"/>
      <c r="AC249" s="51"/>
      <c r="AD249" s="51"/>
      <c r="AE249" s="51"/>
      <c r="AF249" s="51"/>
      <c r="AG249" s="51"/>
      <c r="AH249" s="51"/>
      <c r="AI249" s="51"/>
      <c r="AJ249" s="16"/>
      <c r="AN249" s="10">
        <f t="shared" ca="1" si="132"/>
        <v>0</v>
      </c>
      <c r="AO249" s="51">
        <f t="shared" ca="1" si="133"/>
        <v>0</v>
      </c>
      <c r="AP249" s="51">
        <f t="shared" ca="1" si="134"/>
        <v>0</v>
      </c>
      <c r="AQ249" s="51">
        <f t="shared" ca="1" si="135"/>
        <v>0</v>
      </c>
      <c r="AR249" s="51">
        <f t="shared" ca="1" si="136"/>
        <v>1</v>
      </c>
      <c r="AS249" s="51">
        <f t="shared" ca="1" si="137"/>
        <v>0</v>
      </c>
      <c r="AT249" s="51"/>
      <c r="AU249" s="51"/>
      <c r="AV249" s="51"/>
      <c r="AW249" s="51"/>
      <c r="AX249" s="51"/>
      <c r="AY249" s="16"/>
      <c r="AZ249" s="51"/>
      <c r="BA249" s="20">
        <f t="shared" ca="1" si="138"/>
        <v>0</v>
      </c>
      <c r="BB249" s="21">
        <f t="shared" ca="1" si="139"/>
        <v>0</v>
      </c>
      <c r="BC249" s="21">
        <f t="shared" ca="1" si="140"/>
        <v>1</v>
      </c>
      <c r="BD249" s="21">
        <f t="shared" ca="1" si="141"/>
        <v>0</v>
      </c>
      <c r="BE249" s="21">
        <f t="shared" ca="1" si="142"/>
        <v>0</v>
      </c>
      <c r="BF249" s="21">
        <f t="shared" ca="1" si="143"/>
        <v>0</v>
      </c>
      <c r="BG249" s="21">
        <f t="shared" ca="1" si="144"/>
        <v>0</v>
      </c>
      <c r="BH249" s="21">
        <f t="shared" ca="1" si="145"/>
        <v>0</v>
      </c>
      <c r="BI249" s="21">
        <f t="shared" ca="1" si="146"/>
        <v>0</v>
      </c>
      <c r="BJ249" s="21">
        <f t="shared" ca="1" si="147"/>
        <v>0</v>
      </c>
      <c r="BK249" s="21">
        <f t="shared" ca="1" si="148"/>
        <v>0</v>
      </c>
      <c r="BL249" s="51"/>
      <c r="BM249" s="51"/>
      <c r="BN249" s="51"/>
      <c r="BO249" s="51"/>
      <c r="BP249" s="51"/>
      <c r="BQ249" s="51"/>
      <c r="BR249" s="51"/>
      <c r="BS249" s="51"/>
      <c r="BT249" s="51"/>
      <c r="BU249" s="51"/>
      <c r="BV249" s="16"/>
      <c r="BZ249" s="10">
        <f ca="1">Table1[[#This Row],[Cars Value]]/Table1[[#This Row],[Cars Owned]]</f>
        <v>8044.6699456394299</v>
      </c>
      <c r="CA249" s="16"/>
      <c r="CB249" s="51"/>
      <c r="CC249" s="10">
        <f ca="1">IF(Table1[[#This Row],[Value of Debts]]&gt;$CD$3,1,0)</f>
        <v>1</v>
      </c>
      <c r="CD249" s="51"/>
      <c r="CE249" s="16"/>
      <c r="CF249" s="51"/>
      <c r="CG249" s="39">
        <f ca="1">Table1[[#This Row],[Mortgage left]]/Table1[[#This Row],[Value of House ]]</f>
        <v>0.63219099658980404</v>
      </c>
      <c r="CH249" s="51">
        <f t="shared" ca="1" si="162"/>
        <v>1</v>
      </c>
      <c r="CI249" s="51"/>
      <c r="CJ249" s="16"/>
      <c r="CL249" s="10">
        <f ca="1">IF(Table1[[#This Row],[Area]]="New Delhi",Table1[[#This Row],[Income]],0)</f>
        <v>0</v>
      </c>
      <c r="CM249" s="51">
        <f ca="1">IF(Table1[[#This Row],[Area]]="Gurgoan",Table1[[#This Row],[Income]],0)</f>
        <v>0</v>
      </c>
      <c r="CN249" s="51">
        <f ca="1">IF(Table1[[#This Row],[Area]]="Noida",Table1[[#This Row],[Income]],0)</f>
        <v>41811</v>
      </c>
      <c r="CO249" s="51">
        <f ca="1">IF(Table1[[#This Row],[Area]]="Faridabad",Table1[[#This Row],[Income]],0)</f>
        <v>0</v>
      </c>
      <c r="CP249" s="51">
        <f ca="1">IF(Table1[[#This Row],[Area]]="Pune",Table1[[#This Row],[Income]],0)</f>
        <v>0</v>
      </c>
      <c r="CQ249" s="51">
        <f ca="1">IF(Table1[[#This Row],[Area]]="Mumbai",Table1[[#This Row],[Income]],0)</f>
        <v>0</v>
      </c>
      <c r="CR249" s="51">
        <f ca="1">IF(Table1[[#This Row],[Area]]="Hyderabad",Table1[[#This Row],[Income]],0)</f>
        <v>0</v>
      </c>
      <c r="CS249" s="51">
        <f ca="1">IF(Table1[[#This Row],[Area]]="Chennai",Table1[[#This Row],[Income]],0)</f>
        <v>0</v>
      </c>
      <c r="CT249" s="51">
        <f ca="1">IF(Table1[[#This Row],[Area]]="Goa",Table1[[#This Row],[Income]],0)</f>
        <v>0</v>
      </c>
      <c r="CU249" s="51">
        <f ca="1">IF(Table1[[#This Row],[Area]]="Kochi",Table1[[#This Row],[Income]],0)</f>
        <v>0</v>
      </c>
      <c r="CV249" s="51">
        <f ca="1">IF(Table1[[#This Row],[Area]]="Kolkata",Table1[[#This Row],[Income]],0)</f>
        <v>0</v>
      </c>
      <c r="CW249" s="51"/>
      <c r="CX249" s="51"/>
      <c r="CY249" s="51"/>
      <c r="CZ249" s="51"/>
      <c r="DA249" s="51"/>
      <c r="DB249" s="51"/>
      <c r="DC249" s="51"/>
      <c r="DD249" s="51"/>
      <c r="DE249" s="51"/>
      <c r="DF249" s="51"/>
      <c r="DG249" s="16"/>
      <c r="DI249" s="10">
        <f ca="1">IF(Table1[[#This Row],[Field of Work]]="Teaching",Table1[[#This Row],[Income]],0)</f>
        <v>0</v>
      </c>
      <c r="DJ249" s="51">
        <f ca="1">IF(Table1[[#This Row],[Field of Work]]="Health",Table1[[#This Row],[Income]],0)</f>
        <v>0</v>
      </c>
      <c r="DK249" s="51">
        <f ca="1">IF(Table1[[#This Row],[Field of Work]]="Agriculture",Table1[[#This Row],[Income]],0)</f>
        <v>0</v>
      </c>
      <c r="DL249" s="51">
        <f ca="1">IF(Table1[[#This Row],[Field of Work]]="Information Technology",Table1[[#This Row],[Income]],0)</f>
        <v>0</v>
      </c>
      <c r="DM249" s="51">
        <f ca="1">IF(Table1[[#This Row],[Field of Work]]="Construction",Table1[[#This Row],[Income]],0)</f>
        <v>41811</v>
      </c>
      <c r="DN249" s="51">
        <f ca="1">IF(Table1[[#This Row],[Field of Work]]="General Work",Table1[[#This Row],[Income]],0)</f>
        <v>0</v>
      </c>
      <c r="DO249" s="51"/>
      <c r="DP249" s="51"/>
      <c r="DQ249" s="51"/>
      <c r="DR249" s="51"/>
      <c r="DS249" s="51"/>
      <c r="DT249" s="16"/>
      <c r="DW249" s="10">
        <f ca="1">IF(Table1[[#This Row],[Value of Debts]]&gt;Table1[[#This Row],[Income]],1,0)</f>
        <v>1</v>
      </c>
      <c r="DX249" s="51"/>
      <c r="DY249" s="16"/>
      <c r="EB249" s="48">
        <f t="shared" ca="1" si="163"/>
        <v>32</v>
      </c>
      <c r="EC249" s="51"/>
      <c r="ED249" s="51"/>
      <c r="EE249" s="16"/>
    </row>
    <row r="250" spans="1:135" ht="18.75">
      <c r="A250" s="1">
        <f t="shared" ca="1" si="149"/>
        <v>2</v>
      </c>
      <c r="B250" s="1" t="str">
        <f t="shared" ca="1" si="150"/>
        <v>Woman</v>
      </c>
      <c r="C250" s="1">
        <f t="shared" ca="1" si="151"/>
        <v>40</v>
      </c>
      <c r="D250" s="1">
        <f t="shared" ca="1" si="152"/>
        <v>2</v>
      </c>
      <c r="E250" s="1" t="str">
        <f t="shared" ca="1" si="153"/>
        <v>Construction</v>
      </c>
      <c r="F250" s="1">
        <f t="shared" ca="1" si="154"/>
        <v>5</v>
      </c>
      <c r="G250" s="1" t="str">
        <f t="shared" ca="1" si="155"/>
        <v>Other</v>
      </c>
      <c r="H250" s="1">
        <f t="shared" ca="1" si="156"/>
        <v>0</v>
      </c>
      <c r="I250" s="1">
        <f t="shared" ca="1" si="131"/>
        <v>1</v>
      </c>
      <c r="J250" s="1">
        <f t="shared" ca="1" si="157"/>
        <v>58560</v>
      </c>
      <c r="K250" s="1">
        <f t="shared" ca="1" si="158"/>
        <v>4</v>
      </c>
      <c r="L250" s="1" t="str">
        <f t="shared" ca="1" si="159"/>
        <v>Noida</v>
      </c>
      <c r="M250" s="1">
        <f t="shared" ca="1" si="164"/>
        <v>234240</v>
      </c>
      <c r="N250" s="1">
        <f t="shared" ca="1" si="160"/>
        <v>207598.00858656302</v>
      </c>
      <c r="O250" s="1">
        <f t="shared" ca="1" si="165"/>
        <v>55429.922263562847</v>
      </c>
      <c r="P250" s="1">
        <f t="shared" ca="1" si="161"/>
        <v>38012</v>
      </c>
      <c r="Q250" s="1">
        <f t="shared" ca="1" si="166"/>
        <v>56249.788597853956</v>
      </c>
      <c r="R250" s="1">
        <f t="shared" ca="1" si="167"/>
        <v>59925.557691073613</v>
      </c>
      <c r="S250" s="1">
        <f t="shared" ca="1" si="168"/>
        <v>349595.47995463648</v>
      </c>
      <c r="T250" s="1">
        <f t="shared" ca="1" si="169"/>
        <v>301859.79718441697</v>
      </c>
      <c r="U250" s="1">
        <f t="shared" ca="1" si="170"/>
        <v>47735.682770219515</v>
      </c>
      <c r="W250" s="10">
        <f ca="1">IF(Table1[[#This Row],[Gender]]="Man",1,0)</f>
        <v>0</v>
      </c>
      <c r="X250" s="51">
        <f ca="1">IF(Table1[[#This Row],[Gender]]="Woman",1,0)</f>
        <v>1</v>
      </c>
      <c r="Y250" s="51"/>
      <c r="Z250" s="51"/>
      <c r="AA250" s="51"/>
      <c r="AB250" s="51"/>
      <c r="AC250" s="51"/>
      <c r="AD250" s="51"/>
      <c r="AE250" s="51"/>
      <c r="AF250" s="51"/>
      <c r="AG250" s="51"/>
      <c r="AH250" s="51"/>
      <c r="AI250" s="51"/>
      <c r="AJ250" s="16"/>
      <c r="AN250" s="10">
        <f t="shared" ca="1" si="132"/>
        <v>0</v>
      </c>
      <c r="AO250" s="51">
        <f t="shared" ca="1" si="133"/>
        <v>0</v>
      </c>
      <c r="AP250" s="51">
        <f t="shared" ca="1" si="134"/>
        <v>0</v>
      </c>
      <c r="AQ250" s="51">
        <f t="shared" ca="1" si="135"/>
        <v>0</v>
      </c>
      <c r="AR250" s="51">
        <f t="shared" ca="1" si="136"/>
        <v>1</v>
      </c>
      <c r="AS250" s="51">
        <f t="shared" ca="1" si="137"/>
        <v>0</v>
      </c>
      <c r="AT250" s="51"/>
      <c r="AU250" s="51"/>
      <c r="AV250" s="51"/>
      <c r="AW250" s="51"/>
      <c r="AX250" s="51"/>
      <c r="AY250" s="16"/>
      <c r="AZ250" s="51"/>
      <c r="BA250" s="20">
        <f t="shared" ca="1" si="138"/>
        <v>0</v>
      </c>
      <c r="BB250" s="21">
        <f t="shared" ca="1" si="139"/>
        <v>0</v>
      </c>
      <c r="BC250" s="21">
        <f t="shared" ca="1" si="140"/>
        <v>1</v>
      </c>
      <c r="BD250" s="21">
        <f t="shared" ca="1" si="141"/>
        <v>0</v>
      </c>
      <c r="BE250" s="21">
        <f t="shared" ca="1" si="142"/>
        <v>0</v>
      </c>
      <c r="BF250" s="21">
        <f t="shared" ca="1" si="143"/>
        <v>0</v>
      </c>
      <c r="BG250" s="21">
        <f t="shared" ca="1" si="144"/>
        <v>0</v>
      </c>
      <c r="BH250" s="21">
        <f t="shared" ca="1" si="145"/>
        <v>0</v>
      </c>
      <c r="BI250" s="21">
        <f t="shared" ca="1" si="146"/>
        <v>0</v>
      </c>
      <c r="BJ250" s="21">
        <f t="shared" ca="1" si="147"/>
        <v>0</v>
      </c>
      <c r="BK250" s="21">
        <f t="shared" ca="1" si="148"/>
        <v>0</v>
      </c>
      <c r="BL250" s="51"/>
      <c r="BM250" s="51"/>
      <c r="BN250" s="51"/>
      <c r="BO250" s="51"/>
      <c r="BP250" s="51"/>
      <c r="BQ250" s="51"/>
      <c r="BR250" s="51"/>
      <c r="BS250" s="51"/>
      <c r="BT250" s="51"/>
      <c r="BU250" s="51"/>
      <c r="BV250" s="16"/>
      <c r="BZ250" s="10">
        <f ca="1">Table1[[#This Row],[Cars Value]]/Table1[[#This Row],[Cars Owned]]</f>
        <v>55429.922263562847</v>
      </c>
      <c r="CA250" s="16"/>
      <c r="CB250" s="51"/>
      <c r="CC250" s="10">
        <f ca="1">IF(Table1[[#This Row],[Value of Debts]]&gt;$CD$3,1,0)</f>
        <v>1</v>
      </c>
      <c r="CD250" s="51"/>
      <c r="CE250" s="16"/>
      <c r="CF250" s="51"/>
      <c r="CG250" s="39">
        <f ca="1">Table1[[#This Row],[Mortgage left]]/Table1[[#This Row],[Value of House ]]</f>
        <v>0.88626199020902929</v>
      </c>
      <c r="CH250" s="51">
        <f t="shared" ca="1" si="162"/>
        <v>1</v>
      </c>
      <c r="CI250" s="51"/>
      <c r="CJ250" s="16"/>
      <c r="CL250" s="10">
        <f ca="1">IF(Table1[[#This Row],[Area]]="New Delhi",Table1[[#This Row],[Income]],0)</f>
        <v>0</v>
      </c>
      <c r="CM250" s="51">
        <f ca="1">IF(Table1[[#This Row],[Area]]="Gurgoan",Table1[[#This Row],[Income]],0)</f>
        <v>0</v>
      </c>
      <c r="CN250" s="51">
        <f ca="1">IF(Table1[[#This Row],[Area]]="Noida",Table1[[#This Row],[Income]],0)</f>
        <v>58560</v>
      </c>
      <c r="CO250" s="51">
        <f ca="1">IF(Table1[[#This Row],[Area]]="Faridabad",Table1[[#This Row],[Income]],0)</f>
        <v>0</v>
      </c>
      <c r="CP250" s="51">
        <f ca="1">IF(Table1[[#This Row],[Area]]="Pune",Table1[[#This Row],[Income]],0)</f>
        <v>0</v>
      </c>
      <c r="CQ250" s="51">
        <f ca="1">IF(Table1[[#This Row],[Area]]="Mumbai",Table1[[#This Row],[Income]],0)</f>
        <v>0</v>
      </c>
      <c r="CR250" s="51">
        <f ca="1">IF(Table1[[#This Row],[Area]]="Hyderabad",Table1[[#This Row],[Income]],0)</f>
        <v>0</v>
      </c>
      <c r="CS250" s="51">
        <f ca="1">IF(Table1[[#This Row],[Area]]="Chennai",Table1[[#This Row],[Income]],0)</f>
        <v>0</v>
      </c>
      <c r="CT250" s="51">
        <f ca="1">IF(Table1[[#This Row],[Area]]="Goa",Table1[[#This Row],[Income]],0)</f>
        <v>0</v>
      </c>
      <c r="CU250" s="51">
        <f ca="1">IF(Table1[[#This Row],[Area]]="Kochi",Table1[[#This Row],[Income]],0)</f>
        <v>0</v>
      </c>
      <c r="CV250" s="51">
        <f ca="1">IF(Table1[[#This Row],[Area]]="Kolkata",Table1[[#This Row],[Income]],0)</f>
        <v>0</v>
      </c>
      <c r="CW250" s="51"/>
      <c r="CX250" s="51"/>
      <c r="CY250" s="51"/>
      <c r="CZ250" s="51"/>
      <c r="DA250" s="51"/>
      <c r="DB250" s="51"/>
      <c r="DC250" s="51"/>
      <c r="DD250" s="51"/>
      <c r="DE250" s="51"/>
      <c r="DF250" s="51"/>
      <c r="DG250" s="16"/>
      <c r="DI250" s="10">
        <f ca="1">IF(Table1[[#This Row],[Field of Work]]="Teaching",Table1[[#This Row],[Income]],0)</f>
        <v>0</v>
      </c>
      <c r="DJ250" s="51">
        <f ca="1">IF(Table1[[#This Row],[Field of Work]]="Health",Table1[[#This Row],[Income]],0)</f>
        <v>0</v>
      </c>
      <c r="DK250" s="51">
        <f ca="1">IF(Table1[[#This Row],[Field of Work]]="Agriculture",Table1[[#This Row],[Income]],0)</f>
        <v>0</v>
      </c>
      <c r="DL250" s="51">
        <f ca="1">IF(Table1[[#This Row],[Field of Work]]="Information Technology",Table1[[#This Row],[Income]],0)</f>
        <v>0</v>
      </c>
      <c r="DM250" s="51">
        <f ca="1">IF(Table1[[#This Row],[Field of Work]]="Construction",Table1[[#This Row],[Income]],0)</f>
        <v>58560</v>
      </c>
      <c r="DN250" s="51">
        <f ca="1">IF(Table1[[#This Row],[Field of Work]]="General Work",Table1[[#This Row],[Income]],0)</f>
        <v>0</v>
      </c>
      <c r="DO250" s="51"/>
      <c r="DP250" s="51"/>
      <c r="DQ250" s="51"/>
      <c r="DR250" s="51"/>
      <c r="DS250" s="51"/>
      <c r="DT250" s="16"/>
      <c r="DW250" s="10">
        <f ca="1">IF(Table1[[#This Row],[Value of Debts]]&gt;Table1[[#This Row],[Income]],1,0)</f>
        <v>1</v>
      </c>
      <c r="DX250" s="51"/>
      <c r="DY250" s="16"/>
      <c r="EB250" s="48">
        <f t="shared" ca="1" si="163"/>
        <v>0</v>
      </c>
      <c r="EC250" s="51"/>
      <c r="ED250" s="51"/>
      <c r="EE250" s="16"/>
    </row>
    <row r="251" spans="1:135" ht="18.75">
      <c r="A251" s="1">
        <f t="shared" ca="1" si="149"/>
        <v>1</v>
      </c>
      <c r="B251" s="1" t="str">
        <f t="shared" ca="1" si="150"/>
        <v>Man</v>
      </c>
      <c r="C251" s="1">
        <f t="shared" ca="1" si="151"/>
        <v>27</v>
      </c>
      <c r="D251" s="1">
        <f t="shared" ca="1" si="152"/>
        <v>5</v>
      </c>
      <c r="E251" s="1" t="str">
        <f t="shared" ca="1" si="153"/>
        <v>General Work</v>
      </c>
      <c r="F251" s="1">
        <f t="shared" ca="1" si="154"/>
        <v>4</v>
      </c>
      <c r="G251" s="1" t="str">
        <f t="shared" ca="1" si="155"/>
        <v>Technical</v>
      </c>
      <c r="H251" s="1">
        <f t="shared" ca="1" si="156"/>
        <v>2</v>
      </c>
      <c r="I251" s="1">
        <f t="shared" ca="1" si="131"/>
        <v>2</v>
      </c>
      <c r="J251" s="1">
        <f t="shared" ca="1" si="157"/>
        <v>69839</v>
      </c>
      <c r="K251" s="1">
        <f t="shared" ca="1" si="158"/>
        <v>6</v>
      </c>
      <c r="L251" s="1" t="str">
        <f t="shared" ca="1" si="159"/>
        <v>Mumbai</v>
      </c>
      <c r="M251" s="1">
        <f t="shared" ca="1" si="164"/>
        <v>419034</v>
      </c>
      <c r="N251" s="1">
        <f t="shared" ca="1" si="160"/>
        <v>158148.74648681752</v>
      </c>
      <c r="O251" s="1">
        <f t="shared" ca="1" si="165"/>
        <v>112307.80249043244</v>
      </c>
      <c r="P251" s="1">
        <f t="shared" ca="1" si="161"/>
        <v>28372</v>
      </c>
      <c r="Q251" s="1">
        <f t="shared" ca="1" si="166"/>
        <v>101666.94372130223</v>
      </c>
      <c r="R251" s="1">
        <f t="shared" ca="1" si="167"/>
        <v>83700.240839942984</v>
      </c>
      <c r="S251" s="1">
        <f t="shared" ca="1" si="168"/>
        <v>615042.04333037534</v>
      </c>
      <c r="T251" s="1">
        <f t="shared" ca="1" si="169"/>
        <v>288187.69020811975</v>
      </c>
      <c r="U251" s="1">
        <f t="shared" ca="1" si="170"/>
        <v>326854.35312225559</v>
      </c>
      <c r="W251" s="10">
        <f ca="1">IF(Table1[[#This Row],[Gender]]="Man",1,0)</f>
        <v>1</v>
      </c>
      <c r="X251" s="51">
        <f ca="1">IF(Table1[[#This Row],[Gender]]="Woman",1,0)</f>
        <v>0</v>
      </c>
      <c r="Y251" s="51"/>
      <c r="Z251" s="51"/>
      <c r="AA251" s="51"/>
      <c r="AB251" s="51"/>
      <c r="AC251" s="51"/>
      <c r="AD251" s="51"/>
      <c r="AE251" s="51"/>
      <c r="AF251" s="51"/>
      <c r="AG251" s="51"/>
      <c r="AH251" s="51"/>
      <c r="AI251" s="51"/>
      <c r="AJ251" s="16"/>
      <c r="AN251" s="10">
        <f t="shared" ca="1" si="132"/>
        <v>0</v>
      </c>
      <c r="AO251" s="51">
        <f t="shared" ca="1" si="133"/>
        <v>0</v>
      </c>
      <c r="AP251" s="51">
        <f t="shared" ca="1" si="134"/>
        <v>0</v>
      </c>
      <c r="AQ251" s="51">
        <f t="shared" ca="1" si="135"/>
        <v>0</v>
      </c>
      <c r="AR251" s="51">
        <f t="shared" ca="1" si="136"/>
        <v>0</v>
      </c>
      <c r="AS251" s="51">
        <f t="shared" ca="1" si="137"/>
        <v>1</v>
      </c>
      <c r="AT251" s="51"/>
      <c r="AU251" s="51"/>
      <c r="AV251" s="51"/>
      <c r="AW251" s="51"/>
      <c r="AX251" s="51"/>
      <c r="AY251" s="16"/>
      <c r="AZ251" s="51"/>
      <c r="BA251" s="20">
        <f t="shared" ca="1" si="138"/>
        <v>0</v>
      </c>
      <c r="BB251" s="21">
        <f t="shared" ca="1" si="139"/>
        <v>0</v>
      </c>
      <c r="BC251" s="21">
        <f t="shared" ca="1" si="140"/>
        <v>0</v>
      </c>
      <c r="BD251" s="21">
        <f t="shared" ca="1" si="141"/>
        <v>0</v>
      </c>
      <c r="BE251" s="21">
        <f t="shared" ca="1" si="142"/>
        <v>0</v>
      </c>
      <c r="BF251" s="21">
        <f t="shared" ca="1" si="143"/>
        <v>1</v>
      </c>
      <c r="BG251" s="21">
        <f t="shared" ca="1" si="144"/>
        <v>0</v>
      </c>
      <c r="BH251" s="21">
        <f t="shared" ca="1" si="145"/>
        <v>0</v>
      </c>
      <c r="BI251" s="21">
        <f t="shared" ca="1" si="146"/>
        <v>0</v>
      </c>
      <c r="BJ251" s="21">
        <f t="shared" ca="1" si="147"/>
        <v>0</v>
      </c>
      <c r="BK251" s="21">
        <f t="shared" ca="1" si="148"/>
        <v>0</v>
      </c>
      <c r="BL251" s="51"/>
      <c r="BM251" s="51"/>
      <c r="BN251" s="51"/>
      <c r="BO251" s="51"/>
      <c r="BP251" s="51"/>
      <c r="BQ251" s="51"/>
      <c r="BR251" s="51"/>
      <c r="BS251" s="51"/>
      <c r="BT251" s="51"/>
      <c r="BU251" s="51"/>
      <c r="BV251" s="16"/>
      <c r="BZ251" s="10">
        <f ca="1">Table1[[#This Row],[Cars Value]]/Table1[[#This Row],[Cars Owned]]</f>
        <v>56153.901245216221</v>
      </c>
      <c r="CA251" s="16"/>
      <c r="CB251" s="51"/>
      <c r="CC251" s="10">
        <f ca="1">IF(Table1[[#This Row],[Value of Debts]]&gt;$CD$3,1,0)</f>
        <v>1</v>
      </c>
      <c r="CD251" s="51"/>
      <c r="CE251" s="16"/>
      <c r="CF251" s="51"/>
      <c r="CG251" s="39">
        <f ca="1">Table1[[#This Row],[Mortgage left]]/Table1[[#This Row],[Value of House ]]</f>
        <v>0.37741268366485181</v>
      </c>
      <c r="CH251" s="51">
        <f t="shared" ca="1" si="162"/>
        <v>1</v>
      </c>
      <c r="CI251" s="51"/>
      <c r="CJ251" s="16"/>
      <c r="CL251" s="10">
        <f ca="1">IF(Table1[[#This Row],[Area]]="New Delhi",Table1[[#This Row],[Income]],0)</f>
        <v>0</v>
      </c>
      <c r="CM251" s="51">
        <f ca="1">IF(Table1[[#This Row],[Area]]="Gurgoan",Table1[[#This Row],[Income]],0)</f>
        <v>0</v>
      </c>
      <c r="CN251" s="51">
        <f ca="1">IF(Table1[[#This Row],[Area]]="Noida",Table1[[#This Row],[Income]],0)</f>
        <v>0</v>
      </c>
      <c r="CO251" s="51">
        <f ca="1">IF(Table1[[#This Row],[Area]]="Faridabad",Table1[[#This Row],[Income]],0)</f>
        <v>0</v>
      </c>
      <c r="CP251" s="51">
        <f ca="1">IF(Table1[[#This Row],[Area]]="Pune",Table1[[#This Row],[Income]],0)</f>
        <v>0</v>
      </c>
      <c r="CQ251" s="51">
        <f ca="1">IF(Table1[[#This Row],[Area]]="Mumbai",Table1[[#This Row],[Income]],0)</f>
        <v>69839</v>
      </c>
      <c r="CR251" s="51">
        <f ca="1">IF(Table1[[#This Row],[Area]]="Hyderabad",Table1[[#This Row],[Income]],0)</f>
        <v>0</v>
      </c>
      <c r="CS251" s="51">
        <f ca="1">IF(Table1[[#This Row],[Area]]="Chennai",Table1[[#This Row],[Income]],0)</f>
        <v>0</v>
      </c>
      <c r="CT251" s="51">
        <f ca="1">IF(Table1[[#This Row],[Area]]="Goa",Table1[[#This Row],[Income]],0)</f>
        <v>0</v>
      </c>
      <c r="CU251" s="51">
        <f ca="1">IF(Table1[[#This Row],[Area]]="Kochi",Table1[[#This Row],[Income]],0)</f>
        <v>0</v>
      </c>
      <c r="CV251" s="51">
        <f ca="1">IF(Table1[[#This Row],[Area]]="Kolkata",Table1[[#This Row],[Income]],0)</f>
        <v>0</v>
      </c>
      <c r="CW251" s="51"/>
      <c r="CX251" s="51"/>
      <c r="CY251" s="51"/>
      <c r="CZ251" s="51"/>
      <c r="DA251" s="51"/>
      <c r="DB251" s="51"/>
      <c r="DC251" s="51"/>
      <c r="DD251" s="51"/>
      <c r="DE251" s="51"/>
      <c r="DF251" s="51"/>
      <c r="DG251" s="16"/>
      <c r="DI251" s="10">
        <f ca="1">IF(Table1[[#This Row],[Field of Work]]="Teaching",Table1[[#This Row],[Income]],0)</f>
        <v>0</v>
      </c>
      <c r="DJ251" s="51">
        <f ca="1">IF(Table1[[#This Row],[Field of Work]]="Health",Table1[[#This Row],[Income]],0)</f>
        <v>0</v>
      </c>
      <c r="DK251" s="51">
        <f ca="1">IF(Table1[[#This Row],[Field of Work]]="Agriculture",Table1[[#This Row],[Income]],0)</f>
        <v>0</v>
      </c>
      <c r="DL251" s="51">
        <f ca="1">IF(Table1[[#This Row],[Field of Work]]="Information Technology",Table1[[#This Row],[Income]],0)</f>
        <v>0</v>
      </c>
      <c r="DM251" s="51">
        <f ca="1">IF(Table1[[#This Row],[Field of Work]]="Construction",Table1[[#This Row],[Income]],0)</f>
        <v>0</v>
      </c>
      <c r="DN251" s="51">
        <f ca="1">IF(Table1[[#This Row],[Field of Work]]="General Work",Table1[[#This Row],[Income]],0)</f>
        <v>69839</v>
      </c>
      <c r="DO251" s="51"/>
      <c r="DP251" s="51"/>
      <c r="DQ251" s="51"/>
      <c r="DR251" s="51"/>
      <c r="DS251" s="51"/>
      <c r="DT251" s="16"/>
      <c r="DW251" s="10">
        <f ca="1">IF(Table1[[#This Row],[Value of Debts]]&gt;Table1[[#This Row],[Income]],1,0)</f>
        <v>1</v>
      </c>
      <c r="DX251" s="51"/>
      <c r="DY251" s="16"/>
      <c r="EB251" s="48">
        <f t="shared" ca="1" si="163"/>
        <v>27</v>
      </c>
      <c r="EC251" s="51"/>
      <c r="ED251" s="51"/>
      <c r="EE251" s="16"/>
    </row>
    <row r="252" spans="1:135" ht="18.75">
      <c r="A252" s="1">
        <f t="shared" ca="1" si="149"/>
        <v>2</v>
      </c>
      <c r="B252" s="1" t="str">
        <f t="shared" ca="1" si="150"/>
        <v>Woman</v>
      </c>
      <c r="C252" s="1">
        <f t="shared" ca="1" si="151"/>
        <v>28</v>
      </c>
      <c r="D252" s="1">
        <f t="shared" ca="1" si="152"/>
        <v>5</v>
      </c>
      <c r="E252" s="1" t="str">
        <f t="shared" ca="1" si="153"/>
        <v>General Work</v>
      </c>
      <c r="F252" s="1">
        <f t="shared" ca="1" si="154"/>
        <v>3</v>
      </c>
      <c r="G252" s="1" t="str">
        <f t="shared" ca="1" si="155"/>
        <v>University</v>
      </c>
      <c r="H252" s="1">
        <f t="shared" ca="1" si="156"/>
        <v>2</v>
      </c>
      <c r="I252" s="1">
        <f t="shared" ca="1" si="131"/>
        <v>2</v>
      </c>
      <c r="J252" s="1">
        <f t="shared" ca="1" si="157"/>
        <v>61014</v>
      </c>
      <c r="K252" s="1">
        <f t="shared" ca="1" si="158"/>
        <v>11</v>
      </c>
      <c r="L252" s="1" t="str">
        <f t="shared" ca="1" si="159"/>
        <v>Kolkata</v>
      </c>
      <c r="M252" s="1">
        <f t="shared" ca="1" si="164"/>
        <v>183042</v>
      </c>
      <c r="N252" s="1">
        <f t="shared" ca="1" si="160"/>
        <v>15235.782900829579</v>
      </c>
      <c r="O252" s="1">
        <f t="shared" ca="1" si="165"/>
        <v>102167.62640160604</v>
      </c>
      <c r="P252" s="1">
        <f t="shared" ca="1" si="161"/>
        <v>40304</v>
      </c>
      <c r="Q252" s="1">
        <f t="shared" ca="1" si="166"/>
        <v>53863.348451797661</v>
      </c>
      <c r="R252" s="1">
        <f t="shared" ca="1" si="167"/>
        <v>18240.770667965557</v>
      </c>
      <c r="S252" s="1">
        <f t="shared" ca="1" si="168"/>
        <v>303450.3970695716</v>
      </c>
      <c r="T252" s="1">
        <f t="shared" ca="1" si="169"/>
        <v>109403.13135262724</v>
      </c>
      <c r="U252" s="1">
        <f t="shared" ca="1" si="170"/>
        <v>194047.26571694436</v>
      </c>
      <c r="W252" s="10">
        <f ca="1">IF(Table1[[#This Row],[Gender]]="Man",1,0)</f>
        <v>0</v>
      </c>
      <c r="X252" s="51">
        <f ca="1">IF(Table1[[#This Row],[Gender]]="Woman",1,0)</f>
        <v>1</v>
      </c>
      <c r="Y252" s="51"/>
      <c r="Z252" s="51"/>
      <c r="AA252" s="51"/>
      <c r="AB252" s="51"/>
      <c r="AC252" s="51"/>
      <c r="AD252" s="51"/>
      <c r="AE252" s="51"/>
      <c r="AF252" s="51"/>
      <c r="AG252" s="51"/>
      <c r="AH252" s="51"/>
      <c r="AI252" s="51"/>
      <c r="AJ252" s="16"/>
      <c r="AN252" s="10">
        <f t="shared" ca="1" si="132"/>
        <v>0</v>
      </c>
      <c r="AO252" s="51">
        <f t="shared" ca="1" si="133"/>
        <v>0</v>
      </c>
      <c r="AP252" s="51">
        <f t="shared" ca="1" si="134"/>
        <v>0</v>
      </c>
      <c r="AQ252" s="51">
        <f t="shared" ca="1" si="135"/>
        <v>0</v>
      </c>
      <c r="AR252" s="51">
        <f t="shared" ca="1" si="136"/>
        <v>0</v>
      </c>
      <c r="AS252" s="51">
        <f t="shared" ca="1" si="137"/>
        <v>1</v>
      </c>
      <c r="AT252" s="51"/>
      <c r="AU252" s="51"/>
      <c r="AV252" s="51"/>
      <c r="AW252" s="51"/>
      <c r="AX252" s="51"/>
      <c r="AY252" s="16"/>
      <c r="AZ252" s="51"/>
      <c r="BA252" s="20">
        <f t="shared" ca="1" si="138"/>
        <v>0</v>
      </c>
      <c r="BB252" s="21">
        <f t="shared" ca="1" si="139"/>
        <v>0</v>
      </c>
      <c r="BC252" s="21">
        <f t="shared" ca="1" si="140"/>
        <v>0</v>
      </c>
      <c r="BD252" s="21">
        <f t="shared" ca="1" si="141"/>
        <v>0</v>
      </c>
      <c r="BE252" s="21">
        <f t="shared" ca="1" si="142"/>
        <v>0</v>
      </c>
      <c r="BF252" s="21">
        <f t="shared" ca="1" si="143"/>
        <v>0</v>
      </c>
      <c r="BG252" s="21">
        <f t="shared" ca="1" si="144"/>
        <v>0</v>
      </c>
      <c r="BH252" s="21">
        <f t="shared" ca="1" si="145"/>
        <v>0</v>
      </c>
      <c r="BI252" s="21">
        <f t="shared" ca="1" si="146"/>
        <v>0</v>
      </c>
      <c r="BJ252" s="21">
        <f t="shared" ca="1" si="147"/>
        <v>0</v>
      </c>
      <c r="BK252" s="21">
        <f t="shared" ca="1" si="148"/>
        <v>1</v>
      </c>
      <c r="BL252" s="51"/>
      <c r="BM252" s="51"/>
      <c r="BN252" s="51"/>
      <c r="BO252" s="51"/>
      <c r="BP252" s="51"/>
      <c r="BQ252" s="51"/>
      <c r="BR252" s="51"/>
      <c r="BS252" s="51"/>
      <c r="BT252" s="51"/>
      <c r="BU252" s="51"/>
      <c r="BV252" s="16"/>
      <c r="BZ252" s="10">
        <f ca="1">Table1[[#This Row],[Cars Value]]/Table1[[#This Row],[Cars Owned]]</f>
        <v>51083.813200803022</v>
      </c>
      <c r="CA252" s="16"/>
      <c r="CB252" s="51"/>
      <c r="CC252" s="10">
        <f ca="1">IF(Table1[[#This Row],[Value of Debts]]&gt;$CD$3,1,0)</f>
        <v>1</v>
      </c>
      <c r="CD252" s="51"/>
      <c r="CE252" s="16"/>
      <c r="CF252" s="51"/>
      <c r="CG252" s="39">
        <f ca="1">Table1[[#This Row],[Mortgage left]]/Table1[[#This Row],[Value of House ]]</f>
        <v>8.3236540798448333E-2</v>
      </c>
      <c r="CH252" s="51">
        <f t="shared" ca="1" si="162"/>
        <v>0</v>
      </c>
      <c r="CI252" s="51"/>
      <c r="CJ252" s="16"/>
      <c r="CL252" s="10">
        <f ca="1">IF(Table1[[#This Row],[Area]]="New Delhi",Table1[[#This Row],[Income]],0)</f>
        <v>0</v>
      </c>
      <c r="CM252" s="51">
        <f ca="1">IF(Table1[[#This Row],[Area]]="Gurgoan",Table1[[#This Row],[Income]],0)</f>
        <v>0</v>
      </c>
      <c r="CN252" s="51">
        <f ca="1">IF(Table1[[#This Row],[Area]]="Noida",Table1[[#This Row],[Income]],0)</f>
        <v>0</v>
      </c>
      <c r="CO252" s="51">
        <f ca="1">IF(Table1[[#This Row],[Area]]="Faridabad",Table1[[#This Row],[Income]],0)</f>
        <v>0</v>
      </c>
      <c r="CP252" s="51">
        <f ca="1">IF(Table1[[#This Row],[Area]]="Pune",Table1[[#This Row],[Income]],0)</f>
        <v>0</v>
      </c>
      <c r="CQ252" s="51">
        <f ca="1">IF(Table1[[#This Row],[Area]]="Mumbai",Table1[[#This Row],[Income]],0)</f>
        <v>0</v>
      </c>
      <c r="CR252" s="51">
        <f ca="1">IF(Table1[[#This Row],[Area]]="Hyderabad",Table1[[#This Row],[Income]],0)</f>
        <v>0</v>
      </c>
      <c r="CS252" s="51">
        <f ca="1">IF(Table1[[#This Row],[Area]]="Chennai",Table1[[#This Row],[Income]],0)</f>
        <v>0</v>
      </c>
      <c r="CT252" s="51">
        <f ca="1">IF(Table1[[#This Row],[Area]]="Goa",Table1[[#This Row],[Income]],0)</f>
        <v>0</v>
      </c>
      <c r="CU252" s="51">
        <f ca="1">IF(Table1[[#This Row],[Area]]="Kochi",Table1[[#This Row],[Income]],0)</f>
        <v>0</v>
      </c>
      <c r="CV252" s="51">
        <f ca="1">IF(Table1[[#This Row],[Area]]="Kolkata",Table1[[#This Row],[Income]],0)</f>
        <v>61014</v>
      </c>
      <c r="CW252" s="51"/>
      <c r="CX252" s="51"/>
      <c r="CY252" s="51"/>
      <c r="CZ252" s="51"/>
      <c r="DA252" s="51"/>
      <c r="DB252" s="51"/>
      <c r="DC252" s="51"/>
      <c r="DD252" s="51"/>
      <c r="DE252" s="51"/>
      <c r="DF252" s="51"/>
      <c r="DG252" s="16"/>
      <c r="DI252" s="10">
        <f ca="1">IF(Table1[[#This Row],[Field of Work]]="Teaching",Table1[[#This Row],[Income]],0)</f>
        <v>0</v>
      </c>
      <c r="DJ252" s="51">
        <f ca="1">IF(Table1[[#This Row],[Field of Work]]="Health",Table1[[#This Row],[Income]],0)</f>
        <v>0</v>
      </c>
      <c r="DK252" s="51">
        <f ca="1">IF(Table1[[#This Row],[Field of Work]]="Agriculture",Table1[[#This Row],[Income]],0)</f>
        <v>0</v>
      </c>
      <c r="DL252" s="51">
        <f ca="1">IF(Table1[[#This Row],[Field of Work]]="Information Technology",Table1[[#This Row],[Income]],0)</f>
        <v>0</v>
      </c>
      <c r="DM252" s="51">
        <f ca="1">IF(Table1[[#This Row],[Field of Work]]="Construction",Table1[[#This Row],[Income]],0)</f>
        <v>0</v>
      </c>
      <c r="DN252" s="51">
        <f ca="1">IF(Table1[[#This Row],[Field of Work]]="General Work",Table1[[#This Row],[Income]],0)</f>
        <v>61014</v>
      </c>
      <c r="DO252" s="51"/>
      <c r="DP252" s="51"/>
      <c r="DQ252" s="51"/>
      <c r="DR252" s="51"/>
      <c r="DS252" s="51"/>
      <c r="DT252" s="16"/>
      <c r="DW252" s="10">
        <f ca="1">IF(Table1[[#This Row],[Value of Debts]]&gt;Table1[[#This Row],[Income]],1,0)</f>
        <v>1</v>
      </c>
      <c r="DX252" s="51"/>
      <c r="DY252" s="16"/>
      <c r="EB252" s="48">
        <f t="shared" ca="1" si="163"/>
        <v>28</v>
      </c>
      <c r="EC252" s="51"/>
      <c r="ED252" s="51"/>
      <c r="EE252" s="16"/>
    </row>
    <row r="253" spans="1:135" ht="18.75">
      <c r="A253" s="1">
        <f t="shared" ca="1" si="149"/>
        <v>1</v>
      </c>
      <c r="B253" s="1" t="str">
        <f t="shared" ca="1" si="150"/>
        <v>Man</v>
      </c>
      <c r="C253" s="1">
        <f t="shared" ca="1" si="151"/>
        <v>27</v>
      </c>
      <c r="D253" s="1">
        <f t="shared" ca="1" si="152"/>
        <v>3</v>
      </c>
      <c r="E253" s="1" t="str">
        <f t="shared" ca="1" si="153"/>
        <v>Teaching</v>
      </c>
      <c r="F253" s="1">
        <f t="shared" ca="1" si="154"/>
        <v>5</v>
      </c>
      <c r="G253" s="1" t="str">
        <f t="shared" ca="1" si="155"/>
        <v>Other</v>
      </c>
      <c r="H253" s="1">
        <f t="shared" ca="1" si="156"/>
        <v>3</v>
      </c>
      <c r="I253" s="1">
        <f t="shared" ca="1" si="131"/>
        <v>1</v>
      </c>
      <c r="J253" s="1">
        <f t="shared" ca="1" si="157"/>
        <v>47645</v>
      </c>
      <c r="K253" s="1">
        <f t="shared" ca="1" si="158"/>
        <v>5</v>
      </c>
      <c r="L253" s="1" t="str">
        <f t="shared" ca="1" si="159"/>
        <v>Pune</v>
      </c>
      <c r="M253" s="1">
        <f t="shared" ca="1" si="164"/>
        <v>190580</v>
      </c>
      <c r="N253" s="1">
        <f t="shared" ca="1" si="160"/>
        <v>152134.98154723324</v>
      </c>
      <c r="O253" s="1">
        <f t="shared" ca="1" si="165"/>
        <v>32765.443759815873</v>
      </c>
      <c r="P253" s="1">
        <f t="shared" ca="1" si="161"/>
        <v>9397</v>
      </c>
      <c r="Q253" s="1">
        <f t="shared" ca="1" si="166"/>
        <v>23176.237495351113</v>
      </c>
      <c r="R253" s="1">
        <f t="shared" ca="1" si="167"/>
        <v>70663.736368640602</v>
      </c>
      <c r="S253" s="1">
        <f t="shared" ca="1" si="168"/>
        <v>294009.1801284565</v>
      </c>
      <c r="T253" s="1">
        <f t="shared" ca="1" si="169"/>
        <v>184708.21904258436</v>
      </c>
      <c r="U253" s="1">
        <f t="shared" ca="1" si="170"/>
        <v>109300.96108587214</v>
      </c>
      <c r="W253" s="10">
        <f ca="1">IF(Table1[[#This Row],[Gender]]="Man",1,0)</f>
        <v>1</v>
      </c>
      <c r="X253" s="51">
        <f ca="1">IF(Table1[[#This Row],[Gender]]="Woman",1,0)</f>
        <v>0</v>
      </c>
      <c r="Y253" s="51"/>
      <c r="Z253" s="51"/>
      <c r="AA253" s="51"/>
      <c r="AB253" s="51"/>
      <c r="AC253" s="51"/>
      <c r="AD253" s="51"/>
      <c r="AE253" s="51"/>
      <c r="AF253" s="51"/>
      <c r="AG253" s="51"/>
      <c r="AH253" s="51"/>
      <c r="AI253" s="51"/>
      <c r="AJ253" s="16"/>
      <c r="AN253" s="10">
        <f t="shared" ca="1" si="132"/>
        <v>1</v>
      </c>
      <c r="AO253" s="51">
        <f t="shared" ca="1" si="133"/>
        <v>0</v>
      </c>
      <c r="AP253" s="51">
        <f t="shared" ca="1" si="134"/>
        <v>0</v>
      </c>
      <c r="AQ253" s="51">
        <f t="shared" ca="1" si="135"/>
        <v>0</v>
      </c>
      <c r="AR253" s="51">
        <f t="shared" ca="1" si="136"/>
        <v>0</v>
      </c>
      <c r="AS253" s="51">
        <f t="shared" ca="1" si="137"/>
        <v>0</v>
      </c>
      <c r="AT253" s="51"/>
      <c r="AU253" s="51"/>
      <c r="AV253" s="51"/>
      <c r="AW253" s="51"/>
      <c r="AX253" s="51"/>
      <c r="AY253" s="16"/>
      <c r="AZ253" s="51"/>
      <c r="BA253" s="20">
        <f t="shared" ca="1" si="138"/>
        <v>0</v>
      </c>
      <c r="BB253" s="21">
        <f t="shared" ca="1" si="139"/>
        <v>0</v>
      </c>
      <c r="BC253" s="21">
        <f t="shared" ca="1" si="140"/>
        <v>0</v>
      </c>
      <c r="BD253" s="21">
        <f t="shared" ca="1" si="141"/>
        <v>0</v>
      </c>
      <c r="BE253" s="21">
        <f t="shared" ca="1" si="142"/>
        <v>1</v>
      </c>
      <c r="BF253" s="21">
        <f t="shared" ca="1" si="143"/>
        <v>0</v>
      </c>
      <c r="BG253" s="21">
        <f t="shared" ca="1" si="144"/>
        <v>0</v>
      </c>
      <c r="BH253" s="21">
        <f t="shared" ca="1" si="145"/>
        <v>0</v>
      </c>
      <c r="BI253" s="21">
        <f t="shared" ca="1" si="146"/>
        <v>0</v>
      </c>
      <c r="BJ253" s="21">
        <f t="shared" ca="1" si="147"/>
        <v>0</v>
      </c>
      <c r="BK253" s="21">
        <f t="shared" ca="1" si="148"/>
        <v>0</v>
      </c>
      <c r="BL253" s="51"/>
      <c r="BM253" s="51"/>
      <c r="BN253" s="51"/>
      <c r="BO253" s="51"/>
      <c r="BP253" s="51"/>
      <c r="BQ253" s="51"/>
      <c r="BR253" s="51"/>
      <c r="BS253" s="51"/>
      <c r="BT253" s="51"/>
      <c r="BU253" s="51"/>
      <c r="BV253" s="16"/>
      <c r="BZ253" s="10">
        <f ca="1">Table1[[#This Row],[Cars Value]]/Table1[[#This Row],[Cars Owned]]</f>
        <v>32765.443759815873</v>
      </c>
      <c r="CA253" s="16"/>
      <c r="CB253" s="51"/>
      <c r="CC253" s="10">
        <f ca="1">IF(Table1[[#This Row],[Value of Debts]]&gt;$CD$3,1,0)</f>
        <v>1</v>
      </c>
      <c r="CD253" s="51"/>
      <c r="CE253" s="16"/>
      <c r="CF253" s="51"/>
      <c r="CG253" s="39">
        <f ca="1">Table1[[#This Row],[Mortgage left]]/Table1[[#This Row],[Value of House ]]</f>
        <v>0.79827359401423681</v>
      </c>
      <c r="CH253" s="51">
        <f t="shared" ca="1" si="162"/>
        <v>1</v>
      </c>
      <c r="CI253" s="51"/>
      <c r="CJ253" s="16"/>
      <c r="CL253" s="10">
        <f ca="1">IF(Table1[[#This Row],[Area]]="New Delhi",Table1[[#This Row],[Income]],0)</f>
        <v>0</v>
      </c>
      <c r="CM253" s="51">
        <f ca="1">IF(Table1[[#This Row],[Area]]="Gurgoan",Table1[[#This Row],[Income]],0)</f>
        <v>0</v>
      </c>
      <c r="CN253" s="51">
        <f ca="1">IF(Table1[[#This Row],[Area]]="Noida",Table1[[#This Row],[Income]],0)</f>
        <v>0</v>
      </c>
      <c r="CO253" s="51">
        <f ca="1">IF(Table1[[#This Row],[Area]]="Faridabad",Table1[[#This Row],[Income]],0)</f>
        <v>0</v>
      </c>
      <c r="CP253" s="51">
        <f ca="1">IF(Table1[[#This Row],[Area]]="Pune",Table1[[#This Row],[Income]],0)</f>
        <v>47645</v>
      </c>
      <c r="CQ253" s="51">
        <f ca="1">IF(Table1[[#This Row],[Area]]="Mumbai",Table1[[#This Row],[Income]],0)</f>
        <v>0</v>
      </c>
      <c r="CR253" s="51">
        <f ca="1">IF(Table1[[#This Row],[Area]]="Hyderabad",Table1[[#This Row],[Income]],0)</f>
        <v>0</v>
      </c>
      <c r="CS253" s="51">
        <f ca="1">IF(Table1[[#This Row],[Area]]="Chennai",Table1[[#This Row],[Income]],0)</f>
        <v>0</v>
      </c>
      <c r="CT253" s="51">
        <f ca="1">IF(Table1[[#This Row],[Area]]="Goa",Table1[[#This Row],[Income]],0)</f>
        <v>0</v>
      </c>
      <c r="CU253" s="51">
        <f ca="1">IF(Table1[[#This Row],[Area]]="Kochi",Table1[[#This Row],[Income]],0)</f>
        <v>0</v>
      </c>
      <c r="CV253" s="51">
        <f ca="1">IF(Table1[[#This Row],[Area]]="Kolkata",Table1[[#This Row],[Income]],0)</f>
        <v>0</v>
      </c>
      <c r="CW253" s="51"/>
      <c r="CX253" s="51"/>
      <c r="CY253" s="51"/>
      <c r="CZ253" s="51"/>
      <c r="DA253" s="51"/>
      <c r="DB253" s="51"/>
      <c r="DC253" s="51"/>
      <c r="DD253" s="51"/>
      <c r="DE253" s="51"/>
      <c r="DF253" s="51"/>
      <c r="DG253" s="16"/>
      <c r="DI253" s="10">
        <f ca="1">IF(Table1[[#This Row],[Field of Work]]="Teaching",Table1[[#This Row],[Income]],0)</f>
        <v>47645</v>
      </c>
      <c r="DJ253" s="51">
        <f ca="1">IF(Table1[[#This Row],[Field of Work]]="Health",Table1[[#This Row],[Income]],0)</f>
        <v>0</v>
      </c>
      <c r="DK253" s="51">
        <f ca="1">IF(Table1[[#This Row],[Field of Work]]="Agriculture",Table1[[#This Row],[Income]],0)</f>
        <v>0</v>
      </c>
      <c r="DL253" s="51">
        <f ca="1">IF(Table1[[#This Row],[Field of Work]]="Information Technology",Table1[[#This Row],[Income]],0)</f>
        <v>0</v>
      </c>
      <c r="DM253" s="51">
        <f ca="1">IF(Table1[[#This Row],[Field of Work]]="Construction",Table1[[#This Row],[Income]],0)</f>
        <v>0</v>
      </c>
      <c r="DN253" s="51">
        <f ca="1">IF(Table1[[#This Row],[Field of Work]]="General Work",Table1[[#This Row],[Income]],0)</f>
        <v>0</v>
      </c>
      <c r="DO253" s="51"/>
      <c r="DP253" s="51"/>
      <c r="DQ253" s="51"/>
      <c r="DR253" s="51"/>
      <c r="DS253" s="51"/>
      <c r="DT253" s="16"/>
      <c r="DW253" s="10">
        <f ca="1">IF(Table1[[#This Row],[Value of Debts]]&gt;Table1[[#This Row],[Income]],1,0)</f>
        <v>1</v>
      </c>
      <c r="DX253" s="51"/>
      <c r="DY253" s="16"/>
      <c r="EB253" s="48">
        <f t="shared" ca="1" si="163"/>
        <v>27</v>
      </c>
      <c r="EC253" s="51"/>
      <c r="ED253" s="51"/>
      <c r="EE253" s="16"/>
    </row>
    <row r="254" spans="1:135" ht="18.75">
      <c r="A254" s="1">
        <f t="shared" ca="1" si="149"/>
        <v>2</v>
      </c>
      <c r="B254" s="1" t="str">
        <f t="shared" ca="1" si="150"/>
        <v>Woman</v>
      </c>
      <c r="C254" s="1">
        <f t="shared" ca="1" si="151"/>
        <v>36</v>
      </c>
      <c r="D254" s="1">
        <f t="shared" ca="1" si="152"/>
        <v>5</v>
      </c>
      <c r="E254" s="1" t="str">
        <f t="shared" ca="1" si="153"/>
        <v>General Work</v>
      </c>
      <c r="F254" s="1">
        <f t="shared" ca="1" si="154"/>
        <v>4</v>
      </c>
      <c r="G254" s="1" t="str">
        <f t="shared" ca="1" si="155"/>
        <v>Technical</v>
      </c>
      <c r="H254" s="1">
        <f t="shared" ca="1" si="156"/>
        <v>4</v>
      </c>
      <c r="I254" s="1">
        <f t="shared" ca="1" si="131"/>
        <v>2</v>
      </c>
      <c r="J254" s="1">
        <f t="shared" ca="1" si="157"/>
        <v>31068</v>
      </c>
      <c r="K254" s="1">
        <f t="shared" ca="1" si="158"/>
        <v>9</v>
      </c>
      <c r="L254" s="1" t="str">
        <f t="shared" ca="1" si="159"/>
        <v>Kochi</v>
      </c>
      <c r="M254" s="1">
        <f t="shared" ca="1" si="164"/>
        <v>186408</v>
      </c>
      <c r="N254" s="1">
        <f t="shared" ca="1" si="160"/>
        <v>113971.43851508734</v>
      </c>
      <c r="O254" s="1">
        <f t="shared" ca="1" si="165"/>
        <v>16090.58850811411</v>
      </c>
      <c r="P254" s="1">
        <f t="shared" ca="1" si="161"/>
        <v>13143</v>
      </c>
      <c r="Q254" s="1">
        <f t="shared" ca="1" si="166"/>
        <v>4202.8800866473784</v>
      </c>
      <c r="R254" s="1">
        <f t="shared" ca="1" si="167"/>
        <v>13431.409857922508</v>
      </c>
      <c r="S254" s="1">
        <f t="shared" ca="1" si="168"/>
        <v>215929.9983660366</v>
      </c>
      <c r="T254" s="1">
        <f t="shared" ca="1" si="169"/>
        <v>131317.31860173473</v>
      </c>
      <c r="U254" s="1">
        <f t="shared" ca="1" si="170"/>
        <v>84612.679764301865</v>
      </c>
      <c r="W254" s="10">
        <f ca="1">IF(Table1[[#This Row],[Gender]]="Man",1,0)</f>
        <v>0</v>
      </c>
      <c r="X254" s="51">
        <f ca="1">IF(Table1[[#This Row],[Gender]]="Woman",1,0)</f>
        <v>1</v>
      </c>
      <c r="Y254" s="51"/>
      <c r="Z254" s="51"/>
      <c r="AA254" s="51"/>
      <c r="AB254" s="51"/>
      <c r="AC254" s="51"/>
      <c r="AD254" s="51"/>
      <c r="AE254" s="51"/>
      <c r="AF254" s="51"/>
      <c r="AG254" s="51"/>
      <c r="AH254" s="51"/>
      <c r="AI254" s="51"/>
      <c r="AJ254" s="16"/>
      <c r="AN254" s="10">
        <f t="shared" ca="1" si="132"/>
        <v>0</v>
      </c>
      <c r="AO254" s="51">
        <f t="shared" ca="1" si="133"/>
        <v>0</v>
      </c>
      <c r="AP254" s="51">
        <f t="shared" ca="1" si="134"/>
        <v>0</v>
      </c>
      <c r="AQ254" s="51">
        <f t="shared" ca="1" si="135"/>
        <v>0</v>
      </c>
      <c r="AR254" s="51">
        <f t="shared" ca="1" si="136"/>
        <v>0</v>
      </c>
      <c r="AS254" s="51">
        <f t="shared" ca="1" si="137"/>
        <v>1</v>
      </c>
      <c r="AT254" s="51"/>
      <c r="AU254" s="51"/>
      <c r="AV254" s="51"/>
      <c r="AW254" s="51"/>
      <c r="AX254" s="51"/>
      <c r="AY254" s="16"/>
      <c r="AZ254" s="51"/>
      <c r="BA254" s="20">
        <f t="shared" ca="1" si="138"/>
        <v>0</v>
      </c>
      <c r="BB254" s="21">
        <f t="shared" ca="1" si="139"/>
        <v>0</v>
      </c>
      <c r="BC254" s="21">
        <f t="shared" ca="1" si="140"/>
        <v>0</v>
      </c>
      <c r="BD254" s="21">
        <f t="shared" ca="1" si="141"/>
        <v>0</v>
      </c>
      <c r="BE254" s="21">
        <f t="shared" ca="1" si="142"/>
        <v>0</v>
      </c>
      <c r="BF254" s="21">
        <f t="shared" ca="1" si="143"/>
        <v>0</v>
      </c>
      <c r="BG254" s="21">
        <f t="shared" ca="1" si="144"/>
        <v>0</v>
      </c>
      <c r="BH254" s="21">
        <f t="shared" ca="1" si="145"/>
        <v>0</v>
      </c>
      <c r="BI254" s="21">
        <f t="shared" ca="1" si="146"/>
        <v>0</v>
      </c>
      <c r="BJ254" s="21">
        <f t="shared" ca="1" si="147"/>
        <v>1</v>
      </c>
      <c r="BK254" s="21">
        <f t="shared" ca="1" si="148"/>
        <v>0</v>
      </c>
      <c r="BL254" s="51"/>
      <c r="BM254" s="51"/>
      <c r="BN254" s="51"/>
      <c r="BO254" s="51"/>
      <c r="BP254" s="51"/>
      <c r="BQ254" s="51"/>
      <c r="BR254" s="51"/>
      <c r="BS254" s="51"/>
      <c r="BT254" s="51"/>
      <c r="BU254" s="51"/>
      <c r="BV254" s="16"/>
      <c r="BZ254" s="10">
        <f ca="1">Table1[[#This Row],[Cars Value]]/Table1[[#This Row],[Cars Owned]]</f>
        <v>8045.2942540570548</v>
      </c>
      <c r="CA254" s="16"/>
      <c r="CB254" s="51"/>
      <c r="CC254" s="10">
        <f ca="1">IF(Table1[[#This Row],[Value of Debts]]&gt;$CD$3,1,0)</f>
        <v>1</v>
      </c>
      <c r="CD254" s="51"/>
      <c r="CE254" s="16"/>
      <c r="CF254" s="51"/>
      <c r="CG254" s="39">
        <f ca="1">Table1[[#This Row],[Mortgage left]]/Table1[[#This Row],[Value of House ]]</f>
        <v>0.61140851527341822</v>
      </c>
      <c r="CH254" s="51">
        <f t="shared" ca="1" si="162"/>
        <v>1</v>
      </c>
      <c r="CI254" s="51"/>
      <c r="CJ254" s="16"/>
      <c r="CL254" s="10">
        <f ca="1">IF(Table1[[#This Row],[Area]]="New Delhi",Table1[[#This Row],[Income]],0)</f>
        <v>0</v>
      </c>
      <c r="CM254" s="51">
        <f ca="1">IF(Table1[[#This Row],[Area]]="Gurgoan",Table1[[#This Row],[Income]],0)</f>
        <v>0</v>
      </c>
      <c r="CN254" s="51">
        <f ca="1">IF(Table1[[#This Row],[Area]]="Noida",Table1[[#This Row],[Income]],0)</f>
        <v>0</v>
      </c>
      <c r="CO254" s="51">
        <f ca="1">IF(Table1[[#This Row],[Area]]="Faridabad",Table1[[#This Row],[Income]],0)</f>
        <v>0</v>
      </c>
      <c r="CP254" s="51">
        <f ca="1">IF(Table1[[#This Row],[Area]]="Pune",Table1[[#This Row],[Income]],0)</f>
        <v>0</v>
      </c>
      <c r="CQ254" s="51">
        <f ca="1">IF(Table1[[#This Row],[Area]]="Mumbai",Table1[[#This Row],[Income]],0)</f>
        <v>0</v>
      </c>
      <c r="CR254" s="51">
        <f ca="1">IF(Table1[[#This Row],[Area]]="Hyderabad",Table1[[#This Row],[Income]],0)</f>
        <v>0</v>
      </c>
      <c r="CS254" s="51">
        <f ca="1">IF(Table1[[#This Row],[Area]]="Chennai",Table1[[#This Row],[Income]],0)</f>
        <v>0</v>
      </c>
      <c r="CT254" s="51">
        <f ca="1">IF(Table1[[#This Row],[Area]]="Goa",Table1[[#This Row],[Income]],0)</f>
        <v>0</v>
      </c>
      <c r="CU254" s="51">
        <f ca="1">IF(Table1[[#This Row],[Area]]="Kochi",Table1[[#This Row],[Income]],0)</f>
        <v>31068</v>
      </c>
      <c r="CV254" s="51">
        <f ca="1">IF(Table1[[#This Row],[Area]]="Kolkata",Table1[[#This Row],[Income]],0)</f>
        <v>0</v>
      </c>
      <c r="CW254" s="51"/>
      <c r="CX254" s="51"/>
      <c r="CY254" s="51"/>
      <c r="CZ254" s="51"/>
      <c r="DA254" s="51"/>
      <c r="DB254" s="51"/>
      <c r="DC254" s="51"/>
      <c r="DD254" s="51"/>
      <c r="DE254" s="51"/>
      <c r="DF254" s="51"/>
      <c r="DG254" s="16"/>
      <c r="DI254" s="10">
        <f ca="1">IF(Table1[[#This Row],[Field of Work]]="Teaching",Table1[[#This Row],[Income]],0)</f>
        <v>0</v>
      </c>
      <c r="DJ254" s="51">
        <f ca="1">IF(Table1[[#This Row],[Field of Work]]="Health",Table1[[#This Row],[Income]],0)</f>
        <v>0</v>
      </c>
      <c r="DK254" s="51">
        <f ca="1">IF(Table1[[#This Row],[Field of Work]]="Agriculture",Table1[[#This Row],[Income]],0)</f>
        <v>0</v>
      </c>
      <c r="DL254" s="51">
        <f ca="1">IF(Table1[[#This Row],[Field of Work]]="Information Technology",Table1[[#This Row],[Income]],0)</f>
        <v>0</v>
      </c>
      <c r="DM254" s="51">
        <f ca="1">IF(Table1[[#This Row],[Field of Work]]="Construction",Table1[[#This Row],[Income]],0)</f>
        <v>0</v>
      </c>
      <c r="DN254" s="51">
        <f ca="1">IF(Table1[[#This Row],[Field of Work]]="General Work",Table1[[#This Row],[Income]],0)</f>
        <v>31068</v>
      </c>
      <c r="DO254" s="51"/>
      <c r="DP254" s="51"/>
      <c r="DQ254" s="51"/>
      <c r="DR254" s="51"/>
      <c r="DS254" s="51"/>
      <c r="DT254" s="16"/>
      <c r="DW254" s="10">
        <f ca="1">IF(Table1[[#This Row],[Value of Debts]]&gt;Table1[[#This Row],[Income]],1,0)</f>
        <v>1</v>
      </c>
      <c r="DX254" s="51"/>
      <c r="DY254" s="16"/>
      <c r="EB254" s="48">
        <f t="shared" ca="1" si="163"/>
        <v>0</v>
      </c>
      <c r="EC254" s="51"/>
      <c r="ED254" s="51"/>
      <c r="EE254" s="16"/>
    </row>
    <row r="255" spans="1:135" ht="18.75">
      <c r="A255" s="1">
        <f t="shared" ca="1" si="149"/>
        <v>1</v>
      </c>
      <c r="B255" s="1" t="str">
        <f t="shared" ca="1" si="150"/>
        <v>Man</v>
      </c>
      <c r="C255" s="1">
        <f t="shared" ca="1" si="151"/>
        <v>45</v>
      </c>
      <c r="D255" s="1">
        <f t="shared" ca="1" si="152"/>
        <v>2</v>
      </c>
      <c r="E255" s="1" t="str">
        <f t="shared" ca="1" si="153"/>
        <v>Construction</v>
      </c>
      <c r="F255" s="1">
        <f t="shared" ca="1" si="154"/>
        <v>3</v>
      </c>
      <c r="G255" s="1" t="str">
        <f t="shared" ca="1" si="155"/>
        <v>University</v>
      </c>
      <c r="H255" s="1">
        <f t="shared" ca="1" si="156"/>
        <v>1</v>
      </c>
      <c r="I255" s="1">
        <f t="shared" ca="1" si="131"/>
        <v>3</v>
      </c>
      <c r="J255" s="1">
        <f t="shared" ca="1" si="157"/>
        <v>45977</v>
      </c>
      <c r="K255" s="1">
        <f t="shared" ca="1" si="158"/>
        <v>4</v>
      </c>
      <c r="L255" s="1" t="str">
        <f t="shared" ca="1" si="159"/>
        <v>Noida</v>
      </c>
      <c r="M255" s="1">
        <f t="shared" ca="1" si="164"/>
        <v>229885</v>
      </c>
      <c r="N255" s="1">
        <f t="shared" ca="1" si="160"/>
        <v>27458.317184943571</v>
      </c>
      <c r="O255" s="1">
        <f t="shared" ca="1" si="165"/>
        <v>81379.688650897733</v>
      </c>
      <c r="P255" s="1">
        <f t="shared" ca="1" si="161"/>
        <v>18563</v>
      </c>
      <c r="Q255" s="1">
        <f t="shared" ca="1" si="166"/>
        <v>57892.023080363215</v>
      </c>
      <c r="R255" s="1">
        <f t="shared" ca="1" si="167"/>
        <v>30528.672356810472</v>
      </c>
      <c r="S255" s="1">
        <f t="shared" ca="1" si="168"/>
        <v>341793.36100770818</v>
      </c>
      <c r="T255" s="1">
        <f t="shared" ca="1" si="169"/>
        <v>103913.34026530679</v>
      </c>
      <c r="U255" s="1">
        <f t="shared" ca="1" si="170"/>
        <v>237880.02074240139</v>
      </c>
      <c r="W255" s="10">
        <f ca="1">IF(Table1[[#This Row],[Gender]]="Man",1,0)</f>
        <v>1</v>
      </c>
      <c r="X255" s="51">
        <f ca="1">IF(Table1[[#This Row],[Gender]]="Woman",1,0)</f>
        <v>0</v>
      </c>
      <c r="Y255" s="51"/>
      <c r="Z255" s="51"/>
      <c r="AA255" s="51"/>
      <c r="AB255" s="51"/>
      <c r="AC255" s="51"/>
      <c r="AD255" s="51"/>
      <c r="AE255" s="51"/>
      <c r="AF255" s="51"/>
      <c r="AG255" s="51"/>
      <c r="AH255" s="51"/>
      <c r="AI255" s="51"/>
      <c r="AJ255" s="16"/>
      <c r="AN255" s="10">
        <f t="shared" ca="1" si="132"/>
        <v>0</v>
      </c>
      <c r="AO255" s="51">
        <f t="shared" ca="1" si="133"/>
        <v>0</v>
      </c>
      <c r="AP255" s="51">
        <f t="shared" ca="1" si="134"/>
        <v>0</v>
      </c>
      <c r="AQ255" s="51">
        <f t="shared" ca="1" si="135"/>
        <v>0</v>
      </c>
      <c r="AR255" s="51">
        <f t="shared" ca="1" si="136"/>
        <v>1</v>
      </c>
      <c r="AS255" s="51">
        <f t="shared" ca="1" si="137"/>
        <v>0</v>
      </c>
      <c r="AT255" s="51"/>
      <c r="AU255" s="51"/>
      <c r="AV255" s="51"/>
      <c r="AW255" s="51"/>
      <c r="AX255" s="51"/>
      <c r="AY255" s="16"/>
      <c r="AZ255" s="51"/>
      <c r="BA255" s="20">
        <f t="shared" ca="1" si="138"/>
        <v>0</v>
      </c>
      <c r="BB255" s="21">
        <f t="shared" ca="1" si="139"/>
        <v>0</v>
      </c>
      <c r="BC255" s="21">
        <f t="shared" ca="1" si="140"/>
        <v>1</v>
      </c>
      <c r="BD255" s="21">
        <f t="shared" ca="1" si="141"/>
        <v>0</v>
      </c>
      <c r="BE255" s="21">
        <f t="shared" ca="1" si="142"/>
        <v>0</v>
      </c>
      <c r="BF255" s="21">
        <f t="shared" ca="1" si="143"/>
        <v>0</v>
      </c>
      <c r="BG255" s="21">
        <f t="shared" ca="1" si="144"/>
        <v>0</v>
      </c>
      <c r="BH255" s="21">
        <f t="shared" ca="1" si="145"/>
        <v>0</v>
      </c>
      <c r="BI255" s="21">
        <f t="shared" ca="1" si="146"/>
        <v>0</v>
      </c>
      <c r="BJ255" s="21">
        <f t="shared" ca="1" si="147"/>
        <v>0</v>
      </c>
      <c r="BK255" s="21">
        <f t="shared" ca="1" si="148"/>
        <v>0</v>
      </c>
      <c r="BL255" s="51"/>
      <c r="BM255" s="51"/>
      <c r="BN255" s="51"/>
      <c r="BO255" s="51"/>
      <c r="BP255" s="51"/>
      <c r="BQ255" s="51"/>
      <c r="BR255" s="51"/>
      <c r="BS255" s="51"/>
      <c r="BT255" s="51"/>
      <c r="BU255" s="51"/>
      <c r="BV255" s="16"/>
      <c r="BZ255" s="10">
        <f ca="1">Table1[[#This Row],[Cars Value]]/Table1[[#This Row],[Cars Owned]]</f>
        <v>27126.562883632578</v>
      </c>
      <c r="CA255" s="16"/>
      <c r="CB255" s="51"/>
      <c r="CC255" s="10">
        <f ca="1">IF(Table1[[#This Row],[Value of Debts]]&gt;$CD$3,1,0)</f>
        <v>1</v>
      </c>
      <c r="CD255" s="51"/>
      <c r="CE255" s="16"/>
      <c r="CF255" s="51"/>
      <c r="CG255" s="39">
        <f ca="1">Table1[[#This Row],[Mortgage left]]/Table1[[#This Row],[Value of House ]]</f>
        <v>0.11944370961543194</v>
      </c>
      <c r="CH255" s="51">
        <f t="shared" ca="1" si="162"/>
        <v>0</v>
      </c>
      <c r="CI255" s="51"/>
      <c r="CJ255" s="16"/>
      <c r="CL255" s="10">
        <f ca="1">IF(Table1[[#This Row],[Area]]="New Delhi",Table1[[#This Row],[Income]],0)</f>
        <v>0</v>
      </c>
      <c r="CM255" s="51">
        <f ca="1">IF(Table1[[#This Row],[Area]]="Gurgoan",Table1[[#This Row],[Income]],0)</f>
        <v>0</v>
      </c>
      <c r="CN255" s="51">
        <f ca="1">IF(Table1[[#This Row],[Area]]="Noida",Table1[[#This Row],[Income]],0)</f>
        <v>45977</v>
      </c>
      <c r="CO255" s="51">
        <f ca="1">IF(Table1[[#This Row],[Area]]="Faridabad",Table1[[#This Row],[Income]],0)</f>
        <v>0</v>
      </c>
      <c r="CP255" s="51">
        <f ca="1">IF(Table1[[#This Row],[Area]]="Pune",Table1[[#This Row],[Income]],0)</f>
        <v>0</v>
      </c>
      <c r="CQ255" s="51">
        <f ca="1">IF(Table1[[#This Row],[Area]]="Mumbai",Table1[[#This Row],[Income]],0)</f>
        <v>0</v>
      </c>
      <c r="CR255" s="51">
        <f ca="1">IF(Table1[[#This Row],[Area]]="Hyderabad",Table1[[#This Row],[Income]],0)</f>
        <v>0</v>
      </c>
      <c r="CS255" s="51">
        <f ca="1">IF(Table1[[#This Row],[Area]]="Chennai",Table1[[#This Row],[Income]],0)</f>
        <v>0</v>
      </c>
      <c r="CT255" s="51">
        <f ca="1">IF(Table1[[#This Row],[Area]]="Goa",Table1[[#This Row],[Income]],0)</f>
        <v>0</v>
      </c>
      <c r="CU255" s="51">
        <f ca="1">IF(Table1[[#This Row],[Area]]="Kochi",Table1[[#This Row],[Income]],0)</f>
        <v>0</v>
      </c>
      <c r="CV255" s="51">
        <f ca="1">IF(Table1[[#This Row],[Area]]="Kolkata",Table1[[#This Row],[Income]],0)</f>
        <v>0</v>
      </c>
      <c r="CW255" s="51"/>
      <c r="CX255" s="51"/>
      <c r="CY255" s="51"/>
      <c r="CZ255" s="51"/>
      <c r="DA255" s="51"/>
      <c r="DB255" s="51"/>
      <c r="DC255" s="51"/>
      <c r="DD255" s="51"/>
      <c r="DE255" s="51"/>
      <c r="DF255" s="51"/>
      <c r="DG255" s="16"/>
      <c r="DI255" s="10">
        <f ca="1">IF(Table1[[#This Row],[Field of Work]]="Teaching",Table1[[#This Row],[Income]],0)</f>
        <v>0</v>
      </c>
      <c r="DJ255" s="51">
        <f ca="1">IF(Table1[[#This Row],[Field of Work]]="Health",Table1[[#This Row],[Income]],0)</f>
        <v>0</v>
      </c>
      <c r="DK255" s="51">
        <f ca="1">IF(Table1[[#This Row],[Field of Work]]="Agriculture",Table1[[#This Row],[Income]],0)</f>
        <v>0</v>
      </c>
      <c r="DL255" s="51">
        <f ca="1">IF(Table1[[#This Row],[Field of Work]]="Information Technology",Table1[[#This Row],[Income]],0)</f>
        <v>0</v>
      </c>
      <c r="DM255" s="51">
        <f ca="1">IF(Table1[[#This Row],[Field of Work]]="Construction",Table1[[#This Row],[Income]],0)</f>
        <v>45977</v>
      </c>
      <c r="DN255" s="51">
        <f ca="1">IF(Table1[[#This Row],[Field of Work]]="General Work",Table1[[#This Row],[Income]],0)</f>
        <v>0</v>
      </c>
      <c r="DO255" s="51"/>
      <c r="DP255" s="51"/>
      <c r="DQ255" s="51"/>
      <c r="DR255" s="51"/>
      <c r="DS255" s="51"/>
      <c r="DT255" s="16"/>
      <c r="DW255" s="10">
        <f ca="1">IF(Table1[[#This Row],[Value of Debts]]&gt;Table1[[#This Row],[Income]],1,0)</f>
        <v>1</v>
      </c>
      <c r="DX255" s="51"/>
      <c r="DY255" s="16"/>
      <c r="EB255" s="48">
        <f t="shared" ca="1" si="163"/>
        <v>45</v>
      </c>
      <c r="EC255" s="51"/>
      <c r="ED255" s="51"/>
      <c r="EE255" s="16"/>
    </row>
    <row r="256" spans="1:135" ht="18.75">
      <c r="A256" s="1">
        <f t="shared" ca="1" si="149"/>
        <v>1</v>
      </c>
      <c r="B256" s="1" t="str">
        <f t="shared" ca="1" si="150"/>
        <v>Man</v>
      </c>
      <c r="C256" s="1">
        <f t="shared" ca="1" si="151"/>
        <v>38</v>
      </c>
      <c r="D256" s="1">
        <f t="shared" ca="1" si="152"/>
        <v>2</v>
      </c>
      <c r="E256" s="1" t="str">
        <f t="shared" ca="1" si="153"/>
        <v>Construction</v>
      </c>
      <c r="F256" s="1">
        <f t="shared" ca="1" si="154"/>
        <v>5</v>
      </c>
      <c r="G256" s="1" t="str">
        <f t="shared" ca="1" si="155"/>
        <v>Other</v>
      </c>
      <c r="H256" s="1">
        <f t="shared" ca="1" si="156"/>
        <v>3</v>
      </c>
      <c r="I256" s="1">
        <f t="shared" ca="1" si="131"/>
        <v>1</v>
      </c>
      <c r="J256" s="1">
        <f t="shared" ca="1" si="157"/>
        <v>88415</v>
      </c>
      <c r="K256" s="1">
        <f t="shared" ca="1" si="158"/>
        <v>4</v>
      </c>
      <c r="L256" s="1" t="str">
        <f t="shared" ca="1" si="159"/>
        <v>Noida</v>
      </c>
      <c r="M256" s="1">
        <f t="shared" ca="1" si="164"/>
        <v>265245</v>
      </c>
      <c r="N256" s="1">
        <f t="shared" ca="1" si="160"/>
        <v>9377.6645981034708</v>
      </c>
      <c r="O256" s="1">
        <f t="shared" ca="1" si="165"/>
        <v>44577.536854096819</v>
      </c>
      <c r="P256" s="1">
        <f t="shared" ca="1" si="161"/>
        <v>5899</v>
      </c>
      <c r="Q256" s="1">
        <f t="shared" ca="1" si="166"/>
        <v>107291.6316306697</v>
      </c>
      <c r="R256" s="1">
        <f t="shared" ca="1" si="167"/>
        <v>6149.3078409110349</v>
      </c>
      <c r="S256" s="1">
        <f t="shared" ca="1" si="168"/>
        <v>315971.84469500784</v>
      </c>
      <c r="T256" s="1">
        <f t="shared" ca="1" si="169"/>
        <v>122568.29622877316</v>
      </c>
      <c r="U256" s="1">
        <f t="shared" ca="1" si="170"/>
        <v>193403.54846623467</v>
      </c>
      <c r="W256" s="10">
        <f ca="1">IF(Table1[[#This Row],[Gender]]="Man",1,0)</f>
        <v>1</v>
      </c>
      <c r="X256" s="51">
        <f ca="1">IF(Table1[[#This Row],[Gender]]="Woman",1,0)</f>
        <v>0</v>
      </c>
      <c r="Y256" s="51"/>
      <c r="Z256" s="51"/>
      <c r="AA256" s="51"/>
      <c r="AB256" s="51"/>
      <c r="AC256" s="51"/>
      <c r="AD256" s="51"/>
      <c r="AE256" s="51"/>
      <c r="AF256" s="51"/>
      <c r="AG256" s="51"/>
      <c r="AH256" s="51"/>
      <c r="AI256" s="51"/>
      <c r="AJ256" s="16"/>
      <c r="AN256" s="10">
        <f t="shared" ca="1" si="132"/>
        <v>0</v>
      </c>
      <c r="AO256" s="51">
        <f t="shared" ca="1" si="133"/>
        <v>0</v>
      </c>
      <c r="AP256" s="51">
        <f t="shared" ca="1" si="134"/>
        <v>0</v>
      </c>
      <c r="AQ256" s="51">
        <f t="shared" ca="1" si="135"/>
        <v>0</v>
      </c>
      <c r="AR256" s="51">
        <f t="shared" ca="1" si="136"/>
        <v>1</v>
      </c>
      <c r="AS256" s="51">
        <f t="shared" ca="1" si="137"/>
        <v>0</v>
      </c>
      <c r="AT256" s="51"/>
      <c r="AU256" s="51"/>
      <c r="AV256" s="51"/>
      <c r="AW256" s="51"/>
      <c r="AX256" s="51"/>
      <c r="AY256" s="16"/>
      <c r="AZ256" s="51"/>
      <c r="BA256" s="20">
        <f t="shared" ca="1" si="138"/>
        <v>0</v>
      </c>
      <c r="BB256" s="21">
        <f t="shared" ca="1" si="139"/>
        <v>0</v>
      </c>
      <c r="BC256" s="21">
        <f t="shared" ca="1" si="140"/>
        <v>1</v>
      </c>
      <c r="BD256" s="21">
        <f t="shared" ca="1" si="141"/>
        <v>0</v>
      </c>
      <c r="BE256" s="21">
        <f t="shared" ca="1" si="142"/>
        <v>0</v>
      </c>
      <c r="BF256" s="21">
        <f t="shared" ca="1" si="143"/>
        <v>0</v>
      </c>
      <c r="BG256" s="21">
        <f t="shared" ca="1" si="144"/>
        <v>0</v>
      </c>
      <c r="BH256" s="21">
        <f t="shared" ca="1" si="145"/>
        <v>0</v>
      </c>
      <c r="BI256" s="21">
        <f t="shared" ca="1" si="146"/>
        <v>0</v>
      </c>
      <c r="BJ256" s="21">
        <f t="shared" ca="1" si="147"/>
        <v>0</v>
      </c>
      <c r="BK256" s="21">
        <f t="shared" ca="1" si="148"/>
        <v>0</v>
      </c>
      <c r="BL256" s="51"/>
      <c r="BM256" s="51"/>
      <c r="BN256" s="51"/>
      <c r="BO256" s="51"/>
      <c r="BP256" s="51"/>
      <c r="BQ256" s="51"/>
      <c r="BR256" s="51"/>
      <c r="BS256" s="51"/>
      <c r="BT256" s="51"/>
      <c r="BU256" s="51"/>
      <c r="BV256" s="16"/>
      <c r="BZ256" s="10">
        <f ca="1">Table1[[#This Row],[Cars Value]]/Table1[[#This Row],[Cars Owned]]</f>
        <v>44577.536854096819</v>
      </c>
      <c r="CA256" s="16"/>
      <c r="CB256" s="51"/>
      <c r="CC256" s="10">
        <f ca="1">IF(Table1[[#This Row],[Value of Debts]]&gt;$CD$3,1,0)</f>
        <v>1</v>
      </c>
      <c r="CD256" s="51"/>
      <c r="CE256" s="16"/>
      <c r="CF256" s="51"/>
      <c r="CG256" s="39">
        <f ca="1">Table1[[#This Row],[Mortgage left]]/Table1[[#This Row],[Value of House ]]</f>
        <v>3.5354727131910013E-2</v>
      </c>
      <c r="CH256" s="51">
        <f t="shared" ca="1" si="162"/>
        <v>0</v>
      </c>
      <c r="CI256" s="51"/>
      <c r="CJ256" s="16"/>
      <c r="CL256" s="10">
        <f ca="1">IF(Table1[[#This Row],[Area]]="New Delhi",Table1[[#This Row],[Income]],0)</f>
        <v>0</v>
      </c>
      <c r="CM256" s="51">
        <f ca="1">IF(Table1[[#This Row],[Area]]="Gurgoan",Table1[[#This Row],[Income]],0)</f>
        <v>0</v>
      </c>
      <c r="CN256" s="51">
        <f ca="1">IF(Table1[[#This Row],[Area]]="Noida",Table1[[#This Row],[Income]],0)</f>
        <v>88415</v>
      </c>
      <c r="CO256" s="51">
        <f ca="1">IF(Table1[[#This Row],[Area]]="Faridabad",Table1[[#This Row],[Income]],0)</f>
        <v>0</v>
      </c>
      <c r="CP256" s="51">
        <f ca="1">IF(Table1[[#This Row],[Area]]="Pune",Table1[[#This Row],[Income]],0)</f>
        <v>0</v>
      </c>
      <c r="CQ256" s="51">
        <f ca="1">IF(Table1[[#This Row],[Area]]="Mumbai",Table1[[#This Row],[Income]],0)</f>
        <v>0</v>
      </c>
      <c r="CR256" s="51">
        <f ca="1">IF(Table1[[#This Row],[Area]]="Hyderabad",Table1[[#This Row],[Income]],0)</f>
        <v>0</v>
      </c>
      <c r="CS256" s="51">
        <f ca="1">IF(Table1[[#This Row],[Area]]="Chennai",Table1[[#This Row],[Income]],0)</f>
        <v>0</v>
      </c>
      <c r="CT256" s="51">
        <f ca="1">IF(Table1[[#This Row],[Area]]="Goa",Table1[[#This Row],[Income]],0)</f>
        <v>0</v>
      </c>
      <c r="CU256" s="51">
        <f ca="1">IF(Table1[[#This Row],[Area]]="Kochi",Table1[[#This Row],[Income]],0)</f>
        <v>0</v>
      </c>
      <c r="CV256" s="51">
        <f ca="1">IF(Table1[[#This Row],[Area]]="Kolkata",Table1[[#This Row],[Income]],0)</f>
        <v>0</v>
      </c>
      <c r="CW256" s="51"/>
      <c r="CX256" s="51"/>
      <c r="CY256" s="51"/>
      <c r="CZ256" s="51"/>
      <c r="DA256" s="51"/>
      <c r="DB256" s="51"/>
      <c r="DC256" s="51"/>
      <c r="DD256" s="51"/>
      <c r="DE256" s="51"/>
      <c r="DF256" s="51"/>
      <c r="DG256" s="16"/>
      <c r="DI256" s="10">
        <f ca="1">IF(Table1[[#This Row],[Field of Work]]="Teaching",Table1[[#This Row],[Income]],0)</f>
        <v>0</v>
      </c>
      <c r="DJ256" s="51">
        <f ca="1">IF(Table1[[#This Row],[Field of Work]]="Health",Table1[[#This Row],[Income]],0)</f>
        <v>0</v>
      </c>
      <c r="DK256" s="51">
        <f ca="1">IF(Table1[[#This Row],[Field of Work]]="Agriculture",Table1[[#This Row],[Income]],0)</f>
        <v>0</v>
      </c>
      <c r="DL256" s="51">
        <f ca="1">IF(Table1[[#This Row],[Field of Work]]="Information Technology",Table1[[#This Row],[Income]],0)</f>
        <v>0</v>
      </c>
      <c r="DM256" s="51">
        <f ca="1">IF(Table1[[#This Row],[Field of Work]]="Construction",Table1[[#This Row],[Income]],0)</f>
        <v>88415</v>
      </c>
      <c r="DN256" s="51">
        <f ca="1">IF(Table1[[#This Row],[Field of Work]]="General Work",Table1[[#This Row],[Income]],0)</f>
        <v>0</v>
      </c>
      <c r="DO256" s="51"/>
      <c r="DP256" s="51"/>
      <c r="DQ256" s="51"/>
      <c r="DR256" s="51"/>
      <c r="DS256" s="51"/>
      <c r="DT256" s="16"/>
      <c r="DW256" s="10">
        <f ca="1">IF(Table1[[#This Row],[Value of Debts]]&gt;Table1[[#This Row],[Income]],1,0)</f>
        <v>1</v>
      </c>
      <c r="DX256" s="51"/>
      <c r="DY256" s="16"/>
      <c r="EB256" s="48">
        <f t="shared" ca="1" si="163"/>
        <v>38</v>
      </c>
      <c r="EC256" s="51"/>
      <c r="ED256" s="51"/>
      <c r="EE256" s="16"/>
    </row>
    <row r="257" spans="1:135" ht="18.75">
      <c r="A257" s="1">
        <f t="shared" ca="1" si="149"/>
        <v>1</v>
      </c>
      <c r="B257" s="1" t="str">
        <f t="shared" ca="1" si="150"/>
        <v>Man</v>
      </c>
      <c r="C257" s="1">
        <f t="shared" ca="1" si="151"/>
        <v>28</v>
      </c>
      <c r="D257" s="1">
        <f t="shared" ca="1" si="152"/>
        <v>6</v>
      </c>
      <c r="E257" s="1" t="str">
        <f t="shared" ca="1" si="153"/>
        <v>Agriculture</v>
      </c>
      <c r="F257" s="1">
        <f t="shared" ca="1" si="154"/>
        <v>5</v>
      </c>
      <c r="G257" s="1" t="str">
        <f t="shared" ca="1" si="155"/>
        <v>Other</v>
      </c>
      <c r="H257" s="1">
        <f t="shared" ca="1" si="156"/>
        <v>2</v>
      </c>
      <c r="I257" s="1">
        <f t="shared" ca="1" si="131"/>
        <v>2</v>
      </c>
      <c r="J257" s="1">
        <f t="shared" ca="1" si="157"/>
        <v>80499</v>
      </c>
      <c r="K257" s="1">
        <f t="shared" ca="1" si="158"/>
        <v>2</v>
      </c>
      <c r="L257" s="1" t="str">
        <f t="shared" ca="1" si="159"/>
        <v>Gurgoan</v>
      </c>
      <c r="M257" s="1">
        <f t="shared" ca="1" si="164"/>
        <v>482994</v>
      </c>
      <c r="N257" s="1">
        <f t="shared" ca="1" si="160"/>
        <v>194565.38564852613</v>
      </c>
      <c r="O257" s="1">
        <f t="shared" ca="1" si="165"/>
        <v>60266.74215198461</v>
      </c>
      <c r="P257" s="1">
        <f t="shared" ca="1" si="161"/>
        <v>52526</v>
      </c>
      <c r="Q257" s="1">
        <f t="shared" ca="1" si="166"/>
        <v>117457.34487080622</v>
      </c>
      <c r="R257" s="1">
        <f t="shared" ca="1" si="167"/>
        <v>68325.055367707246</v>
      </c>
      <c r="S257" s="1">
        <f t="shared" ca="1" si="168"/>
        <v>611585.79751969187</v>
      </c>
      <c r="T257" s="1">
        <f t="shared" ca="1" si="169"/>
        <v>364548.73051933234</v>
      </c>
      <c r="U257" s="1">
        <f t="shared" ca="1" si="170"/>
        <v>247037.06700035953</v>
      </c>
      <c r="W257" s="10">
        <f ca="1">IF(Table1[[#This Row],[Gender]]="Man",1,0)</f>
        <v>1</v>
      </c>
      <c r="X257" s="51">
        <f ca="1">IF(Table1[[#This Row],[Gender]]="Woman",1,0)</f>
        <v>0</v>
      </c>
      <c r="Y257" s="51"/>
      <c r="Z257" s="51"/>
      <c r="AA257" s="51"/>
      <c r="AB257" s="51"/>
      <c r="AC257" s="51"/>
      <c r="AD257" s="51"/>
      <c r="AE257" s="51"/>
      <c r="AF257" s="51"/>
      <c r="AG257" s="51"/>
      <c r="AH257" s="51"/>
      <c r="AI257" s="51"/>
      <c r="AJ257" s="16"/>
      <c r="AN257" s="10">
        <f t="shared" ca="1" si="132"/>
        <v>0</v>
      </c>
      <c r="AO257" s="51">
        <f t="shared" ca="1" si="133"/>
        <v>0</v>
      </c>
      <c r="AP257" s="51">
        <f t="shared" ca="1" si="134"/>
        <v>1</v>
      </c>
      <c r="AQ257" s="51">
        <f t="shared" ca="1" si="135"/>
        <v>0</v>
      </c>
      <c r="AR257" s="51">
        <f t="shared" ca="1" si="136"/>
        <v>0</v>
      </c>
      <c r="AS257" s="51">
        <f t="shared" ca="1" si="137"/>
        <v>0</v>
      </c>
      <c r="AT257" s="51"/>
      <c r="AU257" s="51"/>
      <c r="AV257" s="51"/>
      <c r="AW257" s="51"/>
      <c r="AX257" s="51"/>
      <c r="AY257" s="16"/>
      <c r="AZ257" s="51"/>
      <c r="BA257" s="20">
        <f t="shared" ca="1" si="138"/>
        <v>0</v>
      </c>
      <c r="BB257" s="21">
        <f t="shared" ca="1" si="139"/>
        <v>1</v>
      </c>
      <c r="BC257" s="21">
        <f t="shared" ca="1" si="140"/>
        <v>0</v>
      </c>
      <c r="BD257" s="21">
        <f t="shared" ca="1" si="141"/>
        <v>0</v>
      </c>
      <c r="BE257" s="21">
        <f t="shared" ca="1" si="142"/>
        <v>0</v>
      </c>
      <c r="BF257" s="21">
        <f t="shared" ca="1" si="143"/>
        <v>0</v>
      </c>
      <c r="BG257" s="21">
        <f t="shared" ca="1" si="144"/>
        <v>0</v>
      </c>
      <c r="BH257" s="21">
        <f t="shared" ca="1" si="145"/>
        <v>0</v>
      </c>
      <c r="BI257" s="21">
        <f t="shared" ca="1" si="146"/>
        <v>0</v>
      </c>
      <c r="BJ257" s="21">
        <f t="shared" ca="1" si="147"/>
        <v>0</v>
      </c>
      <c r="BK257" s="21">
        <f t="shared" ca="1" si="148"/>
        <v>0</v>
      </c>
      <c r="BL257" s="51"/>
      <c r="BM257" s="51"/>
      <c r="BN257" s="51"/>
      <c r="BO257" s="51"/>
      <c r="BP257" s="51"/>
      <c r="BQ257" s="51"/>
      <c r="BR257" s="51"/>
      <c r="BS257" s="51"/>
      <c r="BT257" s="51"/>
      <c r="BU257" s="51"/>
      <c r="BV257" s="16"/>
      <c r="BZ257" s="10">
        <f ca="1">Table1[[#This Row],[Cars Value]]/Table1[[#This Row],[Cars Owned]]</f>
        <v>30133.371075992305</v>
      </c>
      <c r="CA257" s="16"/>
      <c r="CB257" s="51"/>
      <c r="CC257" s="10">
        <f ca="1">IF(Table1[[#This Row],[Value of Debts]]&gt;$CD$3,1,0)</f>
        <v>1</v>
      </c>
      <c r="CD257" s="51"/>
      <c r="CE257" s="16"/>
      <c r="CF257" s="51"/>
      <c r="CG257" s="39">
        <f ca="1">Table1[[#This Row],[Mortgage left]]/Table1[[#This Row],[Value of House ]]</f>
        <v>0.40283188952352644</v>
      </c>
      <c r="CH257" s="51">
        <f t="shared" ca="1" si="162"/>
        <v>1</v>
      </c>
      <c r="CI257" s="51"/>
      <c r="CJ257" s="16"/>
      <c r="CL257" s="10">
        <f ca="1">IF(Table1[[#This Row],[Area]]="New Delhi",Table1[[#This Row],[Income]],0)</f>
        <v>0</v>
      </c>
      <c r="CM257" s="51">
        <f ca="1">IF(Table1[[#This Row],[Area]]="Gurgoan",Table1[[#This Row],[Income]],0)</f>
        <v>80499</v>
      </c>
      <c r="CN257" s="51">
        <f ca="1">IF(Table1[[#This Row],[Area]]="Noida",Table1[[#This Row],[Income]],0)</f>
        <v>0</v>
      </c>
      <c r="CO257" s="51">
        <f ca="1">IF(Table1[[#This Row],[Area]]="Faridabad",Table1[[#This Row],[Income]],0)</f>
        <v>0</v>
      </c>
      <c r="CP257" s="51">
        <f ca="1">IF(Table1[[#This Row],[Area]]="Pune",Table1[[#This Row],[Income]],0)</f>
        <v>0</v>
      </c>
      <c r="CQ257" s="51">
        <f ca="1">IF(Table1[[#This Row],[Area]]="Mumbai",Table1[[#This Row],[Income]],0)</f>
        <v>0</v>
      </c>
      <c r="CR257" s="51">
        <f ca="1">IF(Table1[[#This Row],[Area]]="Hyderabad",Table1[[#This Row],[Income]],0)</f>
        <v>0</v>
      </c>
      <c r="CS257" s="51">
        <f ca="1">IF(Table1[[#This Row],[Area]]="Chennai",Table1[[#This Row],[Income]],0)</f>
        <v>0</v>
      </c>
      <c r="CT257" s="51">
        <f ca="1">IF(Table1[[#This Row],[Area]]="Goa",Table1[[#This Row],[Income]],0)</f>
        <v>0</v>
      </c>
      <c r="CU257" s="51">
        <f ca="1">IF(Table1[[#This Row],[Area]]="Kochi",Table1[[#This Row],[Income]],0)</f>
        <v>0</v>
      </c>
      <c r="CV257" s="51">
        <f ca="1">IF(Table1[[#This Row],[Area]]="Kolkata",Table1[[#This Row],[Income]],0)</f>
        <v>0</v>
      </c>
      <c r="CW257" s="51"/>
      <c r="CX257" s="51"/>
      <c r="CY257" s="51"/>
      <c r="CZ257" s="51"/>
      <c r="DA257" s="51"/>
      <c r="DB257" s="51"/>
      <c r="DC257" s="51"/>
      <c r="DD257" s="51"/>
      <c r="DE257" s="51"/>
      <c r="DF257" s="51"/>
      <c r="DG257" s="16"/>
      <c r="DI257" s="10">
        <f ca="1">IF(Table1[[#This Row],[Field of Work]]="Teaching",Table1[[#This Row],[Income]],0)</f>
        <v>0</v>
      </c>
      <c r="DJ257" s="51">
        <f ca="1">IF(Table1[[#This Row],[Field of Work]]="Health",Table1[[#This Row],[Income]],0)</f>
        <v>0</v>
      </c>
      <c r="DK257" s="51">
        <f ca="1">IF(Table1[[#This Row],[Field of Work]]="Agriculture",Table1[[#This Row],[Income]],0)</f>
        <v>80499</v>
      </c>
      <c r="DL257" s="51">
        <f ca="1">IF(Table1[[#This Row],[Field of Work]]="Information Technology",Table1[[#This Row],[Income]],0)</f>
        <v>0</v>
      </c>
      <c r="DM257" s="51">
        <f ca="1">IF(Table1[[#This Row],[Field of Work]]="Construction",Table1[[#This Row],[Income]],0)</f>
        <v>0</v>
      </c>
      <c r="DN257" s="51">
        <f ca="1">IF(Table1[[#This Row],[Field of Work]]="General Work",Table1[[#This Row],[Income]],0)</f>
        <v>0</v>
      </c>
      <c r="DO257" s="51"/>
      <c r="DP257" s="51"/>
      <c r="DQ257" s="51"/>
      <c r="DR257" s="51"/>
      <c r="DS257" s="51"/>
      <c r="DT257" s="16"/>
      <c r="DW257" s="10">
        <f ca="1">IF(Table1[[#This Row],[Value of Debts]]&gt;Table1[[#This Row],[Income]],1,0)</f>
        <v>1</v>
      </c>
      <c r="DX257" s="51"/>
      <c r="DY257" s="16"/>
      <c r="EB257" s="48">
        <f t="shared" ca="1" si="163"/>
        <v>28</v>
      </c>
      <c r="EC257" s="51"/>
      <c r="ED257" s="51"/>
      <c r="EE257" s="16"/>
    </row>
    <row r="258" spans="1:135" ht="18.75">
      <c r="A258" s="1">
        <f t="shared" ca="1" si="149"/>
        <v>2</v>
      </c>
      <c r="B258" s="1" t="str">
        <f t="shared" ca="1" si="150"/>
        <v>Woman</v>
      </c>
      <c r="C258" s="1">
        <f t="shared" ca="1" si="151"/>
        <v>27</v>
      </c>
      <c r="D258" s="1">
        <f t="shared" ca="1" si="152"/>
        <v>3</v>
      </c>
      <c r="E258" s="1" t="str">
        <f t="shared" ca="1" si="153"/>
        <v>Teaching</v>
      </c>
      <c r="F258" s="1">
        <f t="shared" ca="1" si="154"/>
        <v>4</v>
      </c>
      <c r="G258" s="1" t="str">
        <f t="shared" ca="1" si="155"/>
        <v>Technical</v>
      </c>
      <c r="H258" s="1">
        <f t="shared" ca="1" si="156"/>
        <v>3</v>
      </c>
      <c r="I258" s="1">
        <f t="shared" ca="1" si="131"/>
        <v>3</v>
      </c>
      <c r="J258" s="1">
        <f t="shared" ca="1" si="157"/>
        <v>26387</v>
      </c>
      <c r="K258" s="1">
        <f t="shared" ca="1" si="158"/>
        <v>5</v>
      </c>
      <c r="L258" s="1" t="str">
        <f t="shared" ca="1" si="159"/>
        <v>Pune</v>
      </c>
      <c r="M258" s="1">
        <f t="shared" ca="1" si="164"/>
        <v>158322</v>
      </c>
      <c r="N258" s="1">
        <f t="shared" ca="1" si="160"/>
        <v>26408.144170979132</v>
      </c>
      <c r="O258" s="1">
        <f t="shared" ca="1" si="165"/>
        <v>61336.15439853257</v>
      </c>
      <c r="P258" s="1">
        <f t="shared" ca="1" si="161"/>
        <v>14722</v>
      </c>
      <c r="Q258" s="1">
        <f t="shared" ca="1" si="166"/>
        <v>35668.194543037665</v>
      </c>
      <c r="R258" s="1">
        <f t="shared" ca="1" si="167"/>
        <v>533.43067122675222</v>
      </c>
      <c r="S258" s="1">
        <f t="shared" ca="1" si="168"/>
        <v>220191.58506975934</v>
      </c>
      <c r="T258" s="1">
        <f t="shared" ca="1" si="169"/>
        <v>76798.338714016805</v>
      </c>
      <c r="U258" s="1">
        <f t="shared" ca="1" si="170"/>
        <v>143393.24635574254</v>
      </c>
      <c r="W258" s="10">
        <f ca="1">IF(Table1[[#This Row],[Gender]]="Man",1,0)</f>
        <v>0</v>
      </c>
      <c r="X258" s="51">
        <f ca="1">IF(Table1[[#This Row],[Gender]]="Woman",1,0)</f>
        <v>1</v>
      </c>
      <c r="Y258" s="51"/>
      <c r="Z258" s="51"/>
      <c r="AA258" s="51"/>
      <c r="AB258" s="51"/>
      <c r="AC258" s="51"/>
      <c r="AD258" s="51"/>
      <c r="AE258" s="51"/>
      <c r="AF258" s="51"/>
      <c r="AG258" s="51"/>
      <c r="AH258" s="51"/>
      <c r="AI258" s="51"/>
      <c r="AJ258" s="16"/>
      <c r="AN258" s="10">
        <f t="shared" ca="1" si="132"/>
        <v>1</v>
      </c>
      <c r="AO258" s="51">
        <f t="shared" ca="1" si="133"/>
        <v>0</v>
      </c>
      <c r="AP258" s="51">
        <f t="shared" ca="1" si="134"/>
        <v>0</v>
      </c>
      <c r="AQ258" s="51">
        <f t="shared" ca="1" si="135"/>
        <v>0</v>
      </c>
      <c r="AR258" s="51">
        <f t="shared" ca="1" si="136"/>
        <v>0</v>
      </c>
      <c r="AS258" s="51">
        <f t="shared" ca="1" si="137"/>
        <v>0</v>
      </c>
      <c r="AT258" s="51"/>
      <c r="AU258" s="51"/>
      <c r="AV258" s="51"/>
      <c r="AW258" s="51"/>
      <c r="AX258" s="51"/>
      <c r="AY258" s="16"/>
      <c r="AZ258" s="51"/>
      <c r="BA258" s="20">
        <f t="shared" ca="1" si="138"/>
        <v>0</v>
      </c>
      <c r="BB258" s="21">
        <f t="shared" ca="1" si="139"/>
        <v>0</v>
      </c>
      <c r="BC258" s="21">
        <f t="shared" ca="1" si="140"/>
        <v>0</v>
      </c>
      <c r="BD258" s="21">
        <f t="shared" ca="1" si="141"/>
        <v>0</v>
      </c>
      <c r="BE258" s="21">
        <f t="shared" ca="1" si="142"/>
        <v>1</v>
      </c>
      <c r="BF258" s="21">
        <f t="shared" ca="1" si="143"/>
        <v>0</v>
      </c>
      <c r="BG258" s="21">
        <f t="shared" ca="1" si="144"/>
        <v>0</v>
      </c>
      <c r="BH258" s="21">
        <f t="shared" ca="1" si="145"/>
        <v>0</v>
      </c>
      <c r="BI258" s="21">
        <f t="shared" ca="1" si="146"/>
        <v>0</v>
      </c>
      <c r="BJ258" s="21">
        <f t="shared" ca="1" si="147"/>
        <v>0</v>
      </c>
      <c r="BK258" s="21">
        <f t="shared" ca="1" si="148"/>
        <v>0</v>
      </c>
      <c r="BL258" s="51"/>
      <c r="BM258" s="51"/>
      <c r="BN258" s="51"/>
      <c r="BO258" s="51"/>
      <c r="BP258" s="51"/>
      <c r="BQ258" s="51"/>
      <c r="BR258" s="51"/>
      <c r="BS258" s="51"/>
      <c r="BT258" s="51"/>
      <c r="BU258" s="51"/>
      <c r="BV258" s="16"/>
      <c r="BZ258" s="10">
        <f ca="1">Table1[[#This Row],[Cars Value]]/Table1[[#This Row],[Cars Owned]]</f>
        <v>20445.384799510855</v>
      </c>
      <c r="CA258" s="16"/>
      <c r="CB258" s="51"/>
      <c r="CC258" s="10">
        <f ca="1">IF(Table1[[#This Row],[Value of Debts]]&gt;$CD$3,1,0)</f>
        <v>1</v>
      </c>
      <c r="CD258" s="51"/>
      <c r="CE258" s="16"/>
      <c r="CF258" s="51"/>
      <c r="CG258" s="39">
        <f ca="1">Table1[[#This Row],[Mortgage left]]/Table1[[#This Row],[Value of House ]]</f>
        <v>0.16680021835865599</v>
      </c>
      <c r="CH258" s="51">
        <f t="shared" ca="1" si="162"/>
        <v>0</v>
      </c>
      <c r="CI258" s="51"/>
      <c r="CJ258" s="16"/>
      <c r="CL258" s="10">
        <f ca="1">IF(Table1[[#This Row],[Area]]="New Delhi",Table1[[#This Row],[Income]],0)</f>
        <v>0</v>
      </c>
      <c r="CM258" s="51">
        <f ca="1">IF(Table1[[#This Row],[Area]]="Gurgoan",Table1[[#This Row],[Income]],0)</f>
        <v>0</v>
      </c>
      <c r="CN258" s="51">
        <f ca="1">IF(Table1[[#This Row],[Area]]="Noida",Table1[[#This Row],[Income]],0)</f>
        <v>0</v>
      </c>
      <c r="CO258" s="51">
        <f ca="1">IF(Table1[[#This Row],[Area]]="Faridabad",Table1[[#This Row],[Income]],0)</f>
        <v>0</v>
      </c>
      <c r="CP258" s="51">
        <f ca="1">IF(Table1[[#This Row],[Area]]="Pune",Table1[[#This Row],[Income]],0)</f>
        <v>26387</v>
      </c>
      <c r="CQ258" s="51">
        <f ca="1">IF(Table1[[#This Row],[Area]]="Mumbai",Table1[[#This Row],[Income]],0)</f>
        <v>0</v>
      </c>
      <c r="CR258" s="51">
        <f ca="1">IF(Table1[[#This Row],[Area]]="Hyderabad",Table1[[#This Row],[Income]],0)</f>
        <v>0</v>
      </c>
      <c r="CS258" s="51">
        <f ca="1">IF(Table1[[#This Row],[Area]]="Chennai",Table1[[#This Row],[Income]],0)</f>
        <v>0</v>
      </c>
      <c r="CT258" s="51">
        <f ca="1">IF(Table1[[#This Row],[Area]]="Goa",Table1[[#This Row],[Income]],0)</f>
        <v>0</v>
      </c>
      <c r="CU258" s="51">
        <f ca="1">IF(Table1[[#This Row],[Area]]="Kochi",Table1[[#This Row],[Income]],0)</f>
        <v>0</v>
      </c>
      <c r="CV258" s="51">
        <f ca="1">IF(Table1[[#This Row],[Area]]="Kolkata",Table1[[#This Row],[Income]],0)</f>
        <v>0</v>
      </c>
      <c r="CW258" s="51"/>
      <c r="CX258" s="51"/>
      <c r="CY258" s="51"/>
      <c r="CZ258" s="51"/>
      <c r="DA258" s="51"/>
      <c r="DB258" s="51"/>
      <c r="DC258" s="51"/>
      <c r="DD258" s="51"/>
      <c r="DE258" s="51"/>
      <c r="DF258" s="51"/>
      <c r="DG258" s="16"/>
      <c r="DI258" s="10">
        <f ca="1">IF(Table1[[#This Row],[Field of Work]]="Teaching",Table1[[#This Row],[Income]],0)</f>
        <v>26387</v>
      </c>
      <c r="DJ258" s="51">
        <f ca="1">IF(Table1[[#This Row],[Field of Work]]="Health",Table1[[#This Row],[Income]],0)</f>
        <v>0</v>
      </c>
      <c r="DK258" s="51">
        <f ca="1">IF(Table1[[#This Row],[Field of Work]]="Agriculture",Table1[[#This Row],[Income]],0)</f>
        <v>0</v>
      </c>
      <c r="DL258" s="51">
        <f ca="1">IF(Table1[[#This Row],[Field of Work]]="Information Technology",Table1[[#This Row],[Income]],0)</f>
        <v>0</v>
      </c>
      <c r="DM258" s="51">
        <f ca="1">IF(Table1[[#This Row],[Field of Work]]="Construction",Table1[[#This Row],[Income]],0)</f>
        <v>0</v>
      </c>
      <c r="DN258" s="51">
        <f ca="1">IF(Table1[[#This Row],[Field of Work]]="General Work",Table1[[#This Row],[Income]],0)</f>
        <v>0</v>
      </c>
      <c r="DO258" s="51"/>
      <c r="DP258" s="51"/>
      <c r="DQ258" s="51"/>
      <c r="DR258" s="51"/>
      <c r="DS258" s="51"/>
      <c r="DT258" s="16"/>
      <c r="DW258" s="10">
        <f ca="1">IF(Table1[[#This Row],[Value of Debts]]&gt;Table1[[#This Row],[Income]],1,0)</f>
        <v>1</v>
      </c>
      <c r="DX258" s="51"/>
      <c r="DY258" s="16"/>
      <c r="EB258" s="48">
        <f t="shared" ca="1" si="163"/>
        <v>27</v>
      </c>
      <c r="EC258" s="51"/>
      <c r="ED258" s="51"/>
      <c r="EE258" s="16"/>
    </row>
    <row r="259" spans="1:135" ht="18.75">
      <c r="A259" s="1">
        <f t="shared" ca="1" si="149"/>
        <v>2</v>
      </c>
      <c r="B259" s="1" t="str">
        <f t="shared" ca="1" si="150"/>
        <v>Woman</v>
      </c>
      <c r="C259" s="1">
        <f t="shared" ca="1" si="151"/>
        <v>45</v>
      </c>
      <c r="D259" s="1">
        <f t="shared" ca="1" si="152"/>
        <v>1</v>
      </c>
      <c r="E259" s="1" t="str">
        <f t="shared" ca="1" si="153"/>
        <v>Health</v>
      </c>
      <c r="F259" s="1">
        <f t="shared" ca="1" si="154"/>
        <v>3</v>
      </c>
      <c r="G259" s="1" t="str">
        <f t="shared" ca="1" si="155"/>
        <v>University</v>
      </c>
      <c r="H259" s="1">
        <f t="shared" ca="1" si="156"/>
        <v>4</v>
      </c>
      <c r="I259" s="1">
        <f t="shared" ca="1" si="131"/>
        <v>2</v>
      </c>
      <c r="J259" s="1">
        <f t="shared" ca="1" si="157"/>
        <v>31316</v>
      </c>
      <c r="K259" s="1">
        <f t="shared" ca="1" si="158"/>
        <v>9</v>
      </c>
      <c r="L259" s="1" t="str">
        <f t="shared" ca="1" si="159"/>
        <v>Kochi</v>
      </c>
      <c r="M259" s="1">
        <f t="shared" ca="1" si="164"/>
        <v>156580</v>
      </c>
      <c r="N259" s="1">
        <f t="shared" ca="1" si="160"/>
        <v>60863.727690165724</v>
      </c>
      <c r="O259" s="1">
        <f t="shared" ca="1" si="165"/>
        <v>29393.938775163231</v>
      </c>
      <c r="P259" s="1">
        <f t="shared" ca="1" si="161"/>
        <v>12280</v>
      </c>
      <c r="Q259" s="1">
        <f t="shared" ca="1" si="166"/>
        <v>8313.9170441411006</v>
      </c>
      <c r="R259" s="1">
        <f t="shared" ca="1" si="167"/>
        <v>14086.610282026159</v>
      </c>
      <c r="S259" s="1">
        <f t="shared" ca="1" si="168"/>
        <v>200060.54905718938</v>
      </c>
      <c r="T259" s="1">
        <f t="shared" ca="1" si="169"/>
        <v>81457.644734306814</v>
      </c>
      <c r="U259" s="1">
        <f t="shared" ca="1" si="170"/>
        <v>118602.90432288256</v>
      </c>
      <c r="W259" s="10">
        <f ca="1">IF(Table1[[#This Row],[Gender]]="Man",1,0)</f>
        <v>0</v>
      </c>
      <c r="X259" s="51">
        <f ca="1">IF(Table1[[#This Row],[Gender]]="Woman",1,0)</f>
        <v>1</v>
      </c>
      <c r="Y259" s="51"/>
      <c r="Z259" s="51"/>
      <c r="AA259" s="51"/>
      <c r="AB259" s="51"/>
      <c r="AC259" s="51"/>
      <c r="AD259" s="51"/>
      <c r="AE259" s="51"/>
      <c r="AF259" s="51"/>
      <c r="AG259" s="51"/>
      <c r="AH259" s="51"/>
      <c r="AI259" s="51"/>
      <c r="AJ259" s="16"/>
      <c r="AN259" s="10">
        <f t="shared" ca="1" si="132"/>
        <v>0</v>
      </c>
      <c r="AO259" s="51">
        <f t="shared" ca="1" si="133"/>
        <v>1</v>
      </c>
      <c r="AP259" s="51">
        <f t="shared" ca="1" si="134"/>
        <v>0</v>
      </c>
      <c r="AQ259" s="51">
        <f t="shared" ca="1" si="135"/>
        <v>0</v>
      </c>
      <c r="AR259" s="51">
        <f t="shared" ca="1" si="136"/>
        <v>0</v>
      </c>
      <c r="AS259" s="51">
        <f t="shared" ca="1" si="137"/>
        <v>0</v>
      </c>
      <c r="AT259" s="51"/>
      <c r="AU259" s="51"/>
      <c r="AV259" s="51"/>
      <c r="AW259" s="51"/>
      <c r="AX259" s="51"/>
      <c r="AY259" s="16"/>
      <c r="AZ259" s="51"/>
      <c r="BA259" s="20">
        <f t="shared" ca="1" si="138"/>
        <v>0</v>
      </c>
      <c r="BB259" s="21">
        <f t="shared" ca="1" si="139"/>
        <v>0</v>
      </c>
      <c r="BC259" s="21">
        <f t="shared" ca="1" si="140"/>
        <v>0</v>
      </c>
      <c r="BD259" s="21">
        <f t="shared" ca="1" si="141"/>
        <v>0</v>
      </c>
      <c r="BE259" s="21">
        <f t="shared" ca="1" si="142"/>
        <v>0</v>
      </c>
      <c r="BF259" s="21">
        <f t="shared" ca="1" si="143"/>
        <v>0</v>
      </c>
      <c r="BG259" s="21">
        <f t="shared" ca="1" si="144"/>
        <v>0</v>
      </c>
      <c r="BH259" s="21">
        <f t="shared" ca="1" si="145"/>
        <v>0</v>
      </c>
      <c r="BI259" s="21">
        <f t="shared" ca="1" si="146"/>
        <v>0</v>
      </c>
      <c r="BJ259" s="21">
        <f t="shared" ca="1" si="147"/>
        <v>1</v>
      </c>
      <c r="BK259" s="21">
        <f t="shared" ca="1" si="148"/>
        <v>0</v>
      </c>
      <c r="BL259" s="51"/>
      <c r="BM259" s="51"/>
      <c r="BN259" s="51"/>
      <c r="BO259" s="51"/>
      <c r="BP259" s="51"/>
      <c r="BQ259" s="51"/>
      <c r="BR259" s="51"/>
      <c r="BS259" s="51"/>
      <c r="BT259" s="51"/>
      <c r="BU259" s="51"/>
      <c r="BV259" s="16"/>
      <c r="BZ259" s="10">
        <f ca="1">Table1[[#This Row],[Cars Value]]/Table1[[#This Row],[Cars Owned]]</f>
        <v>14696.969387581616</v>
      </c>
      <c r="CA259" s="16"/>
      <c r="CB259" s="51"/>
      <c r="CC259" s="10">
        <f ca="1">IF(Table1[[#This Row],[Value of Debts]]&gt;$CD$3,1,0)</f>
        <v>1</v>
      </c>
      <c r="CD259" s="51"/>
      <c r="CE259" s="16"/>
      <c r="CF259" s="51"/>
      <c r="CG259" s="39">
        <f ca="1">Table1[[#This Row],[Mortgage left]]/Table1[[#This Row],[Value of House ]]</f>
        <v>0.38870690822688547</v>
      </c>
      <c r="CH259" s="51">
        <f t="shared" ca="1" si="162"/>
        <v>1</v>
      </c>
      <c r="CI259" s="51"/>
      <c r="CJ259" s="16"/>
      <c r="CL259" s="10">
        <f ca="1">IF(Table1[[#This Row],[Area]]="New Delhi",Table1[[#This Row],[Income]],0)</f>
        <v>0</v>
      </c>
      <c r="CM259" s="51">
        <f ca="1">IF(Table1[[#This Row],[Area]]="Gurgoan",Table1[[#This Row],[Income]],0)</f>
        <v>0</v>
      </c>
      <c r="CN259" s="51">
        <f ca="1">IF(Table1[[#This Row],[Area]]="Noida",Table1[[#This Row],[Income]],0)</f>
        <v>0</v>
      </c>
      <c r="CO259" s="51">
        <f ca="1">IF(Table1[[#This Row],[Area]]="Faridabad",Table1[[#This Row],[Income]],0)</f>
        <v>0</v>
      </c>
      <c r="CP259" s="51">
        <f ca="1">IF(Table1[[#This Row],[Area]]="Pune",Table1[[#This Row],[Income]],0)</f>
        <v>0</v>
      </c>
      <c r="CQ259" s="51">
        <f ca="1">IF(Table1[[#This Row],[Area]]="Mumbai",Table1[[#This Row],[Income]],0)</f>
        <v>0</v>
      </c>
      <c r="CR259" s="51">
        <f ca="1">IF(Table1[[#This Row],[Area]]="Hyderabad",Table1[[#This Row],[Income]],0)</f>
        <v>0</v>
      </c>
      <c r="CS259" s="51">
        <f ca="1">IF(Table1[[#This Row],[Area]]="Chennai",Table1[[#This Row],[Income]],0)</f>
        <v>0</v>
      </c>
      <c r="CT259" s="51">
        <f ca="1">IF(Table1[[#This Row],[Area]]="Goa",Table1[[#This Row],[Income]],0)</f>
        <v>0</v>
      </c>
      <c r="CU259" s="51">
        <f ca="1">IF(Table1[[#This Row],[Area]]="Kochi",Table1[[#This Row],[Income]],0)</f>
        <v>31316</v>
      </c>
      <c r="CV259" s="51">
        <f ca="1">IF(Table1[[#This Row],[Area]]="Kolkata",Table1[[#This Row],[Income]],0)</f>
        <v>0</v>
      </c>
      <c r="CW259" s="51"/>
      <c r="CX259" s="51"/>
      <c r="CY259" s="51"/>
      <c r="CZ259" s="51"/>
      <c r="DA259" s="51"/>
      <c r="DB259" s="51"/>
      <c r="DC259" s="51"/>
      <c r="DD259" s="51"/>
      <c r="DE259" s="51"/>
      <c r="DF259" s="51"/>
      <c r="DG259" s="16"/>
      <c r="DI259" s="10">
        <f ca="1">IF(Table1[[#This Row],[Field of Work]]="Teaching",Table1[[#This Row],[Income]],0)</f>
        <v>0</v>
      </c>
      <c r="DJ259" s="51">
        <f ca="1">IF(Table1[[#This Row],[Field of Work]]="Health",Table1[[#This Row],[Income]],0)</f>
        <v>31316</v>
      </c>
      <c r="DK259" s="51">
        <f ca="1">IF(Table1[[#This Row],[Field of Work]]="Agriculture",Table1[[#This Row],[Income]],0)</f>
        <v>0</v>
      </c>
      <c r="DL259" s="51">
        <f ca="1">IF(Table1[[#This Row],[Field of Work]]="Information Technology",Table1[[#This Row],[Income]],0)</f>
        <v>0</v>
      </c>
      <c r="DM259" s="51">
        <f ca="1">IF(Table1[[#This Row],[Field of Work]]="Construction",Table1[[#This Row],[Income]],0)</f>
        <v>0</v>
      </c>
      <c r="DN259" s="51">
        <f ca="1">IF(Table1[[#This Row],[Field of Work]]="General Work",Table1[[#This Row],[Income]],0)</f>
        <v>0</v>
      </c>
      <c r="DO259" s="51"/>
      <c r="DP259" s="51"/>
      <c r="DQ259" s="51"/>
      <c r="DR259" s="51"/>
      <c r="DS259" s="51"/>
      <c r="DT259" s="16"/>
      <c r="DW259" s="10">
        <f ca="1">IF(Table1[[#This Row],[Value of Debts]]&gt;Table1[[#This Row],[Income]],1,0)</f>
        <v>1</v>
      </c>
      <c r="DX259" s="51"/>
      <c r="DY259" s="16"/>
      <c r="EB259" s="48">
        <f t="shared" ca="1" si="163"/>
        <v>45</v>
      </c>
      <c r="EC259" s="51"/>
      <c r="ED259" s="51"/>
      <c r="EE259" s="16"/>
    </row>
    <row r="260" spans="1:135" ht="18.75">
      <c r="A260" s="1">
        <f t="shared" ca="1" si="149"/>
        <v>2</v>
      </c>
      <c r="B260" s="1" t="str">
        <f t="shared" ca="1" si="150"/>
        <v>Woman</v>
      </c>
      <c r="C260" s="1">
        <f t="shared" ca="1" si="151"/>
        <v>34</v>
      </c>
      <c r="D260" s="1">
        <f t="shared" ca="1" si="152"/>
        <v>6</v>
      </c>
      <c r="E260" s="1" t="str">
        <f t="shared" ca="1" si="153"/>
        <v>Agriculture</v>
      </c>
      <c r="F260" s="1">
        <f t="shared" ca="1" si="154"/>
        <v>1</v>
      </c>
      <c r="G260" s="1" t="str">
        <f t="shared" ca="1" si="155"/>
        <v>High School</v>
      </c>
      <c r="H260" s="1">
        <f t="shared" ca="1" si="156"/>
        <v>0</v>
      </c>
      <c r="I260" s="1">
        <f t="shared" ref="I260:I323" ca="1" si="171">RANDBETWEEN(1,3)</f>
        <v>1</v>
      </c>
      <c r="J260" s="1">
        <f t="shared" ca="1" si="157"/>
        <v>53926</v>
      </c>
      <c r="K260" s="1">
        <f t="shared" ca="1" si="158"/>
        <v>3</v>
      </c>
      <c r="L260" s="1" t="str">
        <f t="shared" ca="1" si="159"/>
        <v>Faridabad</v>
      </c>
      <c r="M260" s="1">
        <f t="shared" ca="1" si="164"/>
        <v>269630</v>
      </c>
      <c r="N260" s="1">
        <f t="shared" ca="1" si="160"/>
        <v>65163.438902703441</v>
      </c>
      <c r="O260" s="1">
        <f t="shared" ca="1" si="165"/>
        <v>15356.409986200157</v>
      </c>
      <c r="P260" s="1">
        <f t="shared" ca="1" si="161"/>
        <v>13989</v>
      </c>
      <c r="Q260" s="1">
        <f t="shared" ca="1" si="166"/>
        <v>1062.4271816713397</v>
      </c>
      <c r="R260" s="1">
        <f t="shared" ca="1" si="167"/>
        <v>48513.897060204254</v>
      </c>
      <c r="S260" s="1">
        <f t="shared" ca="1" si="168"/>
        <v>333500.3070464044</v>
      </c>
      <c r="T260" s="1">
        <f t="shared" ca="1" si="169"/>
        <v>80214.866084374778</v>
      </c>
      <c r="U260" s="1">
        <f t="shared" ca="1" si="170"/>
        <v>253285.44096202962</v>
      </c>
      <c r="W260" s="10">
        <f ca="1">IF(Table1[[#This Row],[Gender]]="Man",1,0)</f>
        <v>0</v>
      </c>
      <c r="X260" s="51">
        <f ca="1">IF(Table1[[#This Row],[Gender]]="Woman",1,0)</f>
        <v>1</v>
      </c>
      <c r="Y260" s="51"/>
      <c r="Z260" s="51"/>
      <c r="AA260" s="51"/>
      <c r="AB260" s="51"/>
      <c r="AC260" s="51"/>
      <c r="AD260" s="51"/>
      <c r="AE260" s="51"/>
      <c r="AF260" s="51"/>
      <c r="AG260" s="51"/>
      <c r="AH260" s="51"/>
      <c r="AI260" s="51"/>
      <c r="AJ260" s="16"/>
      <c r="AN260" s="10">
        <f t="shared" ref="AN260:AN323" ca="1" si="172">IF(E260="Teaching",1,0)</f>
        <v>0</v>
      </c>
      <c r="AO260" s="51">
        <f t="shared" ref="AO260:AO323" ca="1" si="173">IF(E260="Health",1,0)</f>
        <v>0</v>
      </c>
      <c r="AP260" s="51">
        <f t="shared" ref="AP260:AP323" ca="1" si="174">IF(E260="Agriculture",1,0)</f>
        <v>1</v>
      </c>
      <c r="AQ260" s="51">
        <f t="shared" ref="AQ260:AQ323" ca="1" si="175">IF(E260="Information Technology",1,0)</f>
        <v>0</v>
      </c>
      <c r="AR260" s="51">
        <f t="shared" ref="AR260:AR323" ca="1" si="176">IF(E260="Construction",1,0)</f>
        <v>0</v>
      </c>
      <c r="AS260" s="51">
        <f t="shared" ref="AS260:AS323" ca="1" si="177">IF(E260="General Work",1,0)</f>
        <v>0</v>
      </c>
      <c r="AT260" s="51"/>
      <c r="AU260" s="51"/>
      <c r="AV260" s="51"/>
      <c r="AW260" s="51"/>
      <c r="AX260" s="51"/>
      <c r="AY260" s="16"/>
      <c r="AZ260" s="51"/>
      <c r="BA260" s="20">
        <f t="shared" ref="BA260:BA323" ca="1" si="178">IF(L260="New Delhi",1,0)</f>
        <v>0</v>
      </c>
      <c r="BB260" s="21">
        <f t="shared" ref="BB260:BB323" ca="1" si="179">IF(L260="Gurgoan",1,0)</f>
        <v>0</v>
      </c>
      <c r="BC260" s="21">
        <f t="shared" ref="BC260:BC323" ca="1" si="180">IF(L260="Noida",1,0)</f>
        <v>0</v>
      </c>
      <c r="BD260" s="21">
        <f t="shared" ref="BD260:BD323" ca="1" si="181">IF(L260="Faridabad",1,0)</f>
        <v>1</v>
      </c>
      <c r="BE260" s="21">
        <f t="shared" ref="BE260:BE323" ca="1" si="182">IF(L260="Pune",1,0)</f>
        <v>0</v>
      </c>
      <c r="BF260" s="21">
        <f t="shared" ref="BF260:BF323" ca="1" si="183">IF(L260="Mumbai",1,0)</f>
        <v>0</v>
      </c>
      <c r="BG260" s="21">
        <f t="shared" ref="BG260:BG323" ca="1" si="184">IF(L260="Hyderabad",1,0)</f>
        <v>0</v>
      </c>
      <c r="BH260" s="21">
        <f t="shared" ref="BH260:BH323" ca="1" si="185">IF(L260="Chennai",1,0)</f>
        <v>0</v>
      </c>
      <c r="BI260" s="21">
        <f t="shared" ref="BI260:BI323" ca="1" si="186">IF(L260="Goa",1,0)</f>
        <v>0</v>
      </c>
      <c r="BJ260" s="21">
        <f t="shared" ref="BJ260:BJ323" ca="1" si="187">IF(L260="Kochi",1,0)</f>
        <v>0</v>
      </c>
      <c r="BK260" s="21">
        <f t="shared" ref="BK260:BK323" ca="1" si="188">IF(L260="Kolkata",1,0)</f>
        <v>0</v>
      </c>
      <c r="BL260" s="51"/>
      <c r="BM260" s="51"/>
      <c r="BN260" s="51"/>
      <c r="BO260" s="51"/>
      <c r="BP260" s="51"/>
      <c r="BQ260" s="51"/>
      <c r="BR260" s="51"/>
      <c r="BS260" s="51"/>
      <c r="BT260" s="51"/>
      <c r="BU260" s="51"/>
      <c r="BV260" s="16"/>
      <c r="BZ260" s="10">
        <f ca="1">Table1[[#This Row],[Cars Value]]/Table1[[#This Row],[Cars Owned]]</f>
        <v>15356.409986200157</v>
      </c>
      <c r="CA260" s="16"/>
      <c r="CB260" s="51"/>
      <c r="CC260" s="10">
        <f ca="1">IF(Table1[[#This Row],[Value of Debts]]&gt;$CD$3,1,0)</f>
        <v>1</v>
      </c>
      <c r="CD260" s="51"/>
      <c r="CE260" s="16"/>
      <c r="CF260" s="51"/>
      <c r="CG260" s="39">
        <f ca="1">Table1[[#This Row],[Mortgage left]]/Table1[[#This Row],[Value of House ]]</f>
        <v>0.24167725736269496</v>
      </c>
      <c r="CH260" s="51">
        <f t="shared" ca="1" si="162"/>
        <v>0</v>
      </c>
      <c r="CI260" s="51"/>
      <c r="CJ260" s="16"/>
      <c r="CL260" s="10">
        <f ca="1">IF(Table1[[#This Row],[Area]]="New Delhi",Table1[[#This Row],[Income]],0)</f>
        <v>0</v>
      </c>
      <c r="CM260" s="51">
        <f ca="1">IF(Table1[[#This Row],[Area]]="Gurgoan",Table1[[#This Row],[Income]],0)</f>
        <v>0</v>
      </c>
      <c r="CN260" s="51">
        <f ca="1">IF(Table1[[#This Row],[Area]]="Noida",Table1[[#This Row],[Income]],0)</f>
        <v>0</v>
      </c>
      <c r="CO260" s="51">
        <f ca="1">IF(Table1[[#This Row],[Area]]="Faridabad",Table1[[#This Row],[Income]],0)</f>
        <v>53926</v>
      </c>
      <c r="CP260" s="51">
        <f ca="1">IF(Table1[[#This Row],[Area]]="Pune",Table1[[#This Row],[Income]],0)</f>
        <v>0</v>
      </c>
      <c r="CQ260" s="51">
        <f ca="1">IF(Table1[[#This Row],[Area]]="Mumbai",Table1[[#This Row],[Income]],0)</f>
        <v>0</v>
      </c>
      <c r="CR260" s="51">
        <f ca="1">IF(Table1[[#This Row],[Area]]="Hyderabad",Table1[[#This Row],[Income]],0)</f>
        <v>0</v>
      </c>
      <c r="CS260" s="51">
        <f ca="1">IF(Table1[[#This Row],[Area]]="Chennai",Table1[[#This Row],[Income]],0)</f>
        <v>0</v>
      </c>
      <c r="CT260" s="51">
        <f ca="1">IF(Table1[[#This Row],[Area]]="Goa",Table1[[#This Row],[Income]],0)</f>
        <v>0</v>
      </c>
      <c r="CU260" s="51">
        <f ca="1">IF(Table1[[#This Row],[Area]]="Kochi",Table1[[#This Row],[Income]],0)</f>
        <v>0</v>
      </c>
      <c r="CV260" s="51">
        <f ca="1">IF(Table1[[#This Row],[Area]]="Kolkata",Table1[[#This Row],[Income]],0)</f>
        <v>0</v>
      </c>
      <c r="CW260" s="51"/>
      <c r="CX260" s="51"/>
      <c r="CY260" s="51"/>
      <c r="CZ260" s="51"/>
      <c r="DA260" s="51"/>
      <c r="DB260" s="51"/>
      <c r="DC260" s="51"/>
      <c r="DD260" s="51"/>
      <c r="DE260" s="51"/>
      <c r="DF260" s="51"/>
      <c r="DG260" s="16"/>
      <c r="DI260" s="10">
        <f ca="1">IF(Table1[[#This Row],[Field of Work]]="Teaching",Table1[[#This Row],[Income]],0)</f>
        <v>0</v>
      </c>
      <c r="DJ260" s="51">
        <f ca="1">IF(Table1[[#This Row],[Field of Work]]="Health",Table1[[#This Row],[Income]],0)</f>
        <v>0</v>
      </c>
      <c r="DK260" s="51">
        <f ca="1">IF(Table1[[#This Row],[Field of Work]]="Agriculture",Table1[[#This Row],[Income]],0)</f>
        <v>53926</v>
      </c>
      <c r="DL260" s="51">
        <f ca="1">IF(Table1[[#This Row],[Field of Work]]="Information Technology",Table1[[#This Row],[Income]],0)</f>
        <v>0</v>
      </c>
      <c r="DM260" s="51">
        <f ca="1">IF(Table1[[#This Row],[Field of Work]]="Construction",Table1[[#This Row],[Income]],0)</f>
        <v>0</v>
      </c>
      <c r="DN260" s="51">
        <f ca="1">IF(Table1[[#This Row],[Field of Work]]="General Work",Table1[[#This Row],[Income]],0)</f>
        <v>0</v>
      </c>
      <c r="DO260" s="51"/>
      <c r="DP260" s="51"/>
      <c r="DQ260" s="51"/>
      <c r="DR260" s="51"/>
      <c r="DS260" s="51"/>
      <c r="DT260" s="16"/>
      <c r="DW260" s="10">
        <f ca="1">IF(Table1[[#This Row],[Value of Debts]]&gt;Table1[[#This Row],[Income]],1,0)</f>
        <v>1</v>
      </c>
      <c r="DX260" s="51"/>
      <c r="DY260" s="16"/>
      <c r="EB260" s="48">
        <f t="shared" ca="1" si="163"/>
        <v>34</v>
      </c>
      <c r="EC260" s="51"/>
      <c r="ED260" s="51"/>
      <c r="EE260" s="16"/>
    </row>
    <row r="261" spans="1:135" ht="18.75">
      <c r="A261" s="1">
        <f t="shared" ref="A261:A324" ca="1" si="189">RANDBETWEEN(1,2)</f>
        <v>1</v>
      </c>
      <c r="B261" s="1" t="str">
        <f t="shared" ref="B261:B324" ca="1" si="190">IF(A261=1,"Man","Woman")</f>
        <v>Man</v>
      </c>
      <c r="C261" s="1">
        <f t="shared" ref="C261:C324" ca="1" si="191">RANDBETWEEN(25,45)</f>
        <v>33</v>
      </c>
      <c r="D261" s="1">
        <f t="shared" ref="D261:D324" ca="1" si="192">RANDBETWEEN(1,6)</f>
        <v>5</v>
      </c>
      <c r="E261" s="1" t="str">
        <f t="shared" ref="E261:E324" ca="1" si="193">VLOOKUP(D261,$Y$5:$Z$10,2)</f>
        <v>General Work</v>
      </c>
      <c r="F261" s="1">
        <f t="shared" ref="F261:F324" ca="1" si="194">RANDBETWEEN(1,5)</f>
        <v>2</v>
      </c>
      <c r="G261" s="1" t="str">
        <f t="shared" ref="G261:G324" ca="1" si="195">VLOOKUP(F261,$AA$5:$AB$9,2)</f>
        <v>College</v>
      </c>
      <c r="H261" s="1">
        <f t="shared" ref="H261:H324" ca="1" si="196">RANDBETWEEN(0,4)</f>
        <v>3</v>
      </c>
      <c r="I261" s="1">
        <f t="shared" ca="1" si="171"/>
        <v>2</v>
      </c>
      <c r="J261" s="1">
        <f t="shared" ref="J261:J324" ca="1" si="197">RANDBETWEEN(25000,90000)</f>
        <v>70123</v>
      </c>
      <c r="K261" s="1">
        <f t="shared" ref="K261:K324" ca="1" si="198">RANDBETWEEN(1,11)</f>
        <v>4</v>
      </c>
      <c r="L261" s="1" t="str">
        <f t="shared" ref="L261:L324" ca="1" si="199">VLOOKUP(K261,$AD$5:$AE$15,2)</f>
        <v>Noida</v>
      </c>
      <c r="M261" s="1">
        <f t="shared" ca="1" si="164"/>
        <v>350615</v>
      </c>
      <c r="N261" s="1">
        <f t="shared" ref="N261:N324" ca="1" si="200">RAND()*M261</f>
        <v>117368.21667030532</v>
      </c>
      <c r="O261" s="1">
        <f t="shared" ca="1" si="165"/>
        <v>131363.24461466458</v>
      </c>
      <c r="P261" s="1">
        <f t="shared" ref="P261:P324" ca="1" si="201">RANDBETWEEN(0,O261)</f>
        <v>102299</v>
      </c>
      <c r="Q261" s="1">
        <f t="shared" ca="1" si="166"/>
        <v>16094.994920954334</v>
      </c>
      <c r="R261" s="1">
        <f t="shared" ca="1" si="167"/>
        <v>23566.754829161709</v>
      </c>
      <c r="S261" s="1">
        <f t="shared" ca="1" si="168"/>
        <v>505544.99944382627</v>
      </c>
      <c r="T261" s="1">
        <f t="shared" ca="1" si="169"/>
        <v>235762.21159125966</v>
      </c>
      <c r="U261" s="1">
        <f t="shared" ca="1" si="170"/>
        <v>269782.78785256657</v>
      </c>
      <c r="W261" s="10">
        <f ca="1">IF(Table1[[#This Row],[Gender]]="Man",1,0)</f>
        <v>1</v>
      </c>
      <c r="X261" s="51">
        <f ca="1">IF(Table1[[#This Row],[Gender]]="Woman",1,0)</f>
        <v>0</v>
      </c>
      <c r="Y261" s="51"/>
      <c r="Z261" s="51"/>
      <c r="AA261" s="51"/>
      <c r="AB261" s="51"/>
      <c r="AC261" s="51"/>
      <c r="AD261" s="51"/>
      <c r="AE261" s="51"/>
      <c r="AF261" s="51"/>
      <c r="AG261" s="51"/>
      <c r="AH261" s="51"/>
      <c r="AI261" s="51"/>
      <c r="AJ261" s="16"/>
      <c r="AN261" s="10">
        <f t="shared" ca="1" si="172"/>
        <v>0</v>
      </c>
      <c r="AO261" s="51">
        <f t="shared" ca="1" si="173"/>
        <v>0</v>
      </c>
      <c r="AP261" s="51">
        <f t="shared" ca="1" si="174"/>
        <v>0</v>
      </c>
      <c r="AQ261" s="51">
        <f t="shared" ca="1" si="175"/>
        <v>0</v>
      </c>
      <c r="AR261" s="51">
        <f t="shared" ca="1" si="176"/>
        <v>0</v>
      </c>
      <c r="AS261" s="51">
        <f t="shared" ca="1" si="177"/>
        <v>1</v>
      </c>
      <c r="AT261" s="51"/>
      <c r="AU261" s="51"/>
      <c r="AV261" s="51"/>
      <c r="AW261" s="51"/>
      <c r="AX261" s="51"/>
      <c r="AY261" s="16"/>
      <c r="AZ261" s="51"/>
      <c r="BA261" s="20">
        <f t="shared" ca="1" si="178"/>
        <v>0</v>
      </c>
      <c r="BB261" s="21">
        <f t="shared" ca="1" si="179"/>
        <v>0</v>
      </c>
      <c r="BC261" s="21">
        <f t="shared" ca="1" si="180"/>
        <v>1</v>
      </c>
      <c r="BD261" s="21">
        <f t="shared" ca="1" si="181"/>
        <v>0</v>
      </c>
      <c r="BE261" s="21">
        <f t="shared" ca="1" si="182"/>
        <v>0</v>
      </c>
      <c r="BF261" s="21">
        <f t="shared" ca="1" si="183"/>
        <v>0</v>
      </c>
      <c r="BG261" s="21">
        <f t="shared" ca="1" si="184"/>
        <v>0</v>
      </c>
      <c r="BH261" s="21">
        <f t="shared" ca="1" si="185"/>
        <v>0</v>
      </c>
      <c r="BI261" s="21">
        <f t="shared" ca="1" si="186"/>
        <v>0</v>
      </c>
      <c r="BJ261" s="21">
        <f t="shared" ca="1" si="187"/>
        <v>0</v>
      </c>
      <c r="BK261" s="21">
        <f t="shared" ca="1" si="188"/>
        <v>0</v>
      </c>
      <c r="BL261" s="51"/>
      <c r="BM261" s="51"/>
      <c r="BN261" s="51"/>
      <c r="BO261" s="51"/>
      <c r="BP261" s="51"/>
      <c r="BQ261" s="51"/>
      <c r="BR261" s="51"/>
      <c r="BS261" s="51"/>
      <c r="BT261" s="51"/>
      <c r="BU261" s="51"/>
      <c r="BV261" s="16"/>
      <c r="BZ261" s="10">
        <f ca="1">Table1[[#This Row],[Cars Value]]/Table1[[#This Row],[Cars Owned]]</f>
        <v>65681.622307332291</v>
      </c>
      <c r="CA261" s="16"/>
      <c r="CB261" s="51"/>
      <c r="CC261" s="10">
        <f ca="1">IF(Table1[[#This Row],[Value of Debts]]&gt;$CD$3,1,0)</f>
        <v>1</v>
      </c>
      <c r="CD261" s="51"/>
      <c r="CE261" s="16"/>
      <c r="CF261" s="51"/>
      <c r="CG261" s="39">
        <f ca="1">Table1[[#This Row],[Mortgage left]]/Table1[[#This Row],[Value of House ]]</f>
        <v>0.33474955911842141</v>
      </c>
      <c r="CH261" s="51">
        <f t="shared" ref="CH261:CH324" ca="1" si="202">IF(CG261&gt;$CI$3,1,0)</f>
        <v>1</v>
      </c>
      <c r="CI261" s="51"/>
      <c r="CJ261" s="16"/>
      <c r="CL261" s="10">
        <f ca="1">IF(Table1[[#This Row],[Area]]="New Delhi",Table1[[#This Row],[Income]],0)</f>
        <v>0</v>
      </c>
      <c r="CM261" s="51">
        <f ca="1">IF(Table1[[#This Row],[Area]]="Gurgoan",Table1[[#This Row],[Income]],0)</f>
        <v>0</v>
      </c>
      <c r="CN261" s="51">
        <f ca="1">IF(Table1[[#This Row],[Area]]="Noida",Table1[[#This Row],[Income]],0)</f>
        <v>70123</v>
      </c>
      <c r="CO261" s="51">
        <f ca="1">IF(Table1[[#This Row],[Area]]="Faridabad",Table1[[#This Row],[Income]],0)</f>
        <v>0</v>
      </c>
      <c r="CP261" s="51">
        <f ca="1">IF(Table1[[#This Row],[Area]]="Pune",Table1[[#This Row],[Income]],0)</f>
        <v>0</v>
      </c>
      <c r="CQ261" s="51">
        <f ca="1">IF(Table1[[#This Row],[Area]]="Mumbai",Table1[[#This Row],[Income]],0)</f>
        <v>0</v>
      </c>
      <c r="CR261" s="51">
        <f ca="1">IF(Table1[[#This Row],[Area]]="Hyderabad",Table1[[#This Row],[Income]],0)</f>
        <v>0</v>
      </c>
      <c r="CS261" s="51">
        <f ca="1">IF(Table1[[#This Row],[Area]]="Chennai",Table1[[#This Row],[Income]],0)</f>
        <v>0</v>
      </c>
      <c r="CT261" s="51">
        <f ca="1">IF(Table1[[#This Row],[Area]]="Goa",Table1[[#This Row],[Income]],0)</f>
        <v>0</v>
      </c>
      <c r="CU261" s="51">
        <f ca="1">IF(Table1[[#This Row],[Area]]="Kochi",Table1[[#This Row],[Income]],0)</f>
        <v>0</v>
      </c>
      <c r="CV261" s="51">
        <f ca="1">IF(Table1[[#This Row],[Area]]="Kolkata",Table1[[#This Row],[Income]],0)</f>
        <v>0</v>
      </c>
      <c r="CW261" s="51"/>
      <c r="CX261" s="51"/>
      <c r="CY261" s="51"/>
      <c r="CZ261" s="51"/>
      <c r="DA261" s="51"/>
      <c r="DB261" s="51"/>
      <c r="DC261" s="51"/>
      <c r="DD261" s="51"/>
      <c r="DE261" s="51"/>
      <c r="DF261" s="51"/>
      <c r="DG261" s="16"/>
      <c r="DI261" s="10">
        <f ca="1">IF(Table1[[#This Row],[Field of Work]]="Teaching",Table1[[#This Row],[Income]],0)</f>
        <v>0</v>
      </c>
      <c r="DJ261" s="51">
        <f ca="1">IF(Table1[[#This Row],[Field of Work]]="Health",Table1[[#This Row],[Income]],0)</f>
        <v>0</v>
      </c>
      <c r="DK261" s="51">
        <f ca="1">IF(Table1[[#This Row],[Field of Work]]="Agriculture",Table1[[#This Row],[Income]],0)</f>
        <v>0</v>
      </c>
      <c r="DL261" s="51">
        <f ca="1">IF(Table1[[#This Row],[Field of Work]]="Information Technology",Table1[[#This Row],[Income]],0)</f>
        <v>0</v>
      </c>
      <c r="DM261" s="51">
        <f ca="1">IF(Table1[[#This Row],[Field of Work]]="Construction",Table1[[#This Row],[Income]],0)</f>
        <v>0</v>
      </c>
      <c r="DN261" s="51">
        <f ca="1">IF(Table1[[#This Row],[Field of Work]]="General Work",Table1[[#This Row],[Income]],0)</f>
        <v>70123</v>
      </c>
      <c r="DO261" s="51"/>
      <c r="DP261" s="51"/>
      <c r="DQ261" s="51"/>
      <c r="DR261" s="51"/>
      <c r="DS261" s="51"/>
      <c r="DT261" s="16"/>
      <c r="DW261" s="10">
        <f ca="1">IF(Table1[[#This Row],[Value of Debts]]&gt;Table1[[#This Row],[Income]],1,0)</f>
        <v>1</v>
      </c>
      <c r="DX261" s="51"/>
      <c r="DY261" s="16"/>
      <c r="EB261" s="48">
        <f t="shared" ref="EB261:EB324" ca="1" si="203">IF(U261&gt;$EC$4,C261,0)</f>
        <v>33</v>
      </c>
      <c r="EC261" s="51"/>
      <c r="ED261" s="51"/>
      <c r="EE261" s="16"/>
    </row>
    <row r="262" spans="1:135" ht="18.75">
      <c r="A262" s="1">
        <f t="shared" ca="1" si="189"/>
        <v>1</v>
      </c>
      <c r="B262" s="1" t="str">
        <f t="shared" ca="1" si="190"/>
        <v>Man</v>
      </c>
      <c r="C262" s="1">
        <f t="shared" ca="1" si="191"/>
        <v>27</v>
      </c>
      <c r="D262" s="1">
        <f t="shared" ca="1" si="192"/>
        <v>1</v>
      </c>
      <c r="E262" s="1" t="str">
        <f t="shared" ca="1" si="193"/>
        <v>Health</v>
      </c>
      <c r="F262" s="1">
        <f t="shared" ca="1" si="194"/>
        <v>1</v>
      </c>
      <c r="G262" s="1" t="str">
        <f t="shared" ca="1" si="195"/>
        <v>High School</v>
      </c>
      <c r="H262" s="1">
        <f t="shared" ca="1" si="196"/>
        <v>4</v>
      </c>
      <c r="I262" s="1">
        <f t="shared" ca="1" si="171"/>
        <v>1</v>
      </c>
      <c r="J262" s="1">
        <f t="shared" ca="1" si="197"/>
        <v>29886</v>
      </c>
      <c r="K262" s="1">
        <f t="shared" ca="1" si="198"/>
        <v>1</v>
      </c>
      <c r="L262" s="1" t="str">
        <f t="shared" ca="1" si="199"/>
        <v>New Delhi</v>
      </c>
      <c r="M262" s="1">
        <f t="shared" ca="1" si="164"/>
        <v>179316</v>
      </c>
      <c r="N262" s="1">
        <f t="shared" ca="1" si="200"/>
        <v>137349.71223860563</v>
      </c>
      <c r="O262" s="1">
        <f t="shared" ca="1" si="165"/>
        <v>22216.094969300386</v>
      </c>
      <c r="P262" s="1">
        <f t="shared" ca="1" si="201"/>
        <v>7983</v>
      </c>
      <c r="Q262" s="1">
        <f t="shared" ca="1" si="166"/>
        <v>27828.29573424374</v>
      </c>
      <c r="R262" s="1">
        <f t="shared" ca="1" si="167"/>
        <v>25524.29895107061</v>
      </c>
      <c r="S262" s="1">
        <f t="shared" ca="1" si="168"/>
        <v>227056.39392037099</v>
      </c>
      <c r="T262" s="1">
        <f t="shared" ca="1" si="169"/>
        <v>173161.00797284936</v>
      </c>
      <c r="U262" s="1">
        <f t="shared" ca="1" si="170"/>
        <v>53895.38594752163</v>
      </c>
      <c r="W262" s="10">
        <f ca="1">IF(Table1[[#This Row],[Gender]]="Man",1,0)</f>
        <v>1</v>
      </c>
      <c r="X262" s="51">
        <f ca="1">IF(Table1[[#This Row],[Gender]]="Woman",1,0)</f>
        <v>0</v>
      </c>
      <c r="Y262" s="51"/>
      <c r="Z262" s="51"/>
      <c r="AA262" s="51"/>
      <c r="AB262" s="51"/>
      <c r="AC262" s="51"/>
      <c r="AD262" s="51"/>
      <c r="AE262" s="51"/>
      <c r="AF262" s="51"/>
      <c r="AG262" s="51"/>
      <c r="AH262" s="51"/>
      <c r="AI262" s="51"/>
      <c r="AJ262" s="16"/>
      <c r="AN262" s="10">
        <f t="shared" ca="1" si="172"/>
        <v>0</v>
      </c>
      <c r="AO262" s="51">
        <f t="shared" ca="1" si="173"/>
        <v>1</v>
      </c>
      <c r="AP262" s="51">
        <f t="shared" ca="1" si="174"/>
        <v>0</v>
      </c>
      <c r="AQ262" s="51">
        <f t="shared" ca="1" si="175"/>
        <v>0</v>
      </c>
      <c r="AR262" s="51">
        <f t="shared" ca="1" si="176"/>
        <v>0</v>
      </c>
      <c r="AS262" s="51">
        <f t="shared" ca="1" si="177"/>
        <v>0</v>
      </c>
      <c r="AT262" s="51"/>
      <c r="AU262" s="51"/>
      <c r="AV262" s="51"/>
      <c r="AW262" s="51"/>
      <c r="AX262" s="51"/>
      <c r="AY262" s="16"/>
      <c r="AZ262" s="51"/>
      <c r="BA262" s="20">
        <f t="shared" ca="1" si="178"/>
        <v>1</v>
      </c>
      <c r="BB262" s="21">
        <f t="shared" ca="1" si="179"/>
        <v>0</v>
      </c>
      <c r="BC262" s="21">
        <f t="shared" ca="1" si="180"/>
        <v>0</v>
      </c>
      <c r="BD262" s="21">
        <f t="shared" ca="1" si="181"/>
        <v>0</v>
      </c>
      <c r="BE262" s="21">
        <f t="shared" ca="1" si="182"/>
        <v>0</v>
      </c>
      <c r="BF262" s="21">
        <f t="shared" ca="1" si="183"/>
        <v>0</v>
      </c>
      <c r="BG262" s="21">
        <f t="shared" ca="1" si="184"/>
        <v>0</v>
      </c>
      <c r="BH262" s="21">
        <f t="shared" ca="1" si="185"/>
        <v>0</v>
      </c>
      <c r="BI262" s="21">
        <f t="shared" ca="1" si="186"/>
        <v>0</v>
      </c>
      <c r="BJ262" s="21">
        <f t="shared" ca="1" si="187"/>
        <v>0</v>
      </c>
      <c r="BK262" s="21">
        <f t="shared" ca="1" si="188"/>
        <v>0</v>
      </c>
      <c r="BL262" s="51"/>
      <c r="BM262" s="51"/>
      <c r="BN262" s="51"/>
      <c r="BO262" s="51"/>
      <c r="BP262" s="51"/>
      <c r="BQ262" s="51"/>
      <c r="BR262" s="51"/>
      <c r="BS262" s="51"/>
      <c r="BT262" s="51"/>
      <c r="BU262" s="51"/>
      <c r="BV262" s="16"/>
      <c r="BZ262" s="10">
        <f ca="1">Table1[[#This Row],[Cars Value]]/Table1[[#This Row],[Cars Owned]]</f>
        <v>22216.094969300386</v>
      </c>
      <c r="CA262" s="16"/>
      <c r="CB262" s="51"/>
      <c r="CC262" s="10">
        <f ca="1">IF(Table1[[#This Row],[Value of Debts]]&gt;$CD$3,1,0)</f>
        <v>1</v>
      </c>
      <c r="CD262" s="51"/>
      <c r="CE262" s="16"/>
      <c r="CF262" s="51"/>
      <c r="CG262" s="39">
        <f ca="1">Table1[[#This Row],[Mortgage left]]/Table1[[#This Row],[Value of House ]]</f>
        <v>0.76596462244643881</v>
      </c>
      <c r="CH262" s="51">
        <f t="shared" ca="1" si="202"/>
        <v>1</v>
      </c>
      <c r="CI262" s="51"/>
      <c r="CJ262" s="16"/>
      <c r="CL262" s="10">
        <f ca="1">IF(Table1[[#This Row],[Area]]="New Delhi",Table1[[#This Row],[Income]],0)</f>
        <v>29886</v>
      </c>
      <c r="CM262" s="51">
        <f ca="1">IF(Table1[[#This Row],[Area]]="Gurgoan",Table1[[#This Row],[Income]],0)</f>
        <v>0</v>
      </c>
      <c r="CN262" s="51">
        <f ca="1">IF(Table1[[#This Row],[Area]]="Noida",Table1[[#This Row],[Income]],0)</f>
        <v>0</v>
      </c>
      <c r="CO262" s="51">
        <f ca="1">IF(Table1[[#This Row],[Area]]="Faridabad",Table1[[#This Row],[Income]],0)</f>
        <v>0</v>
      </c>
      <c r="CP262" s="51">
        <f ca="1">IF(Table1[[#This Row],[Area]]="Pune",Table1[[#This Row],[Income]],0)</f>
        <v>0</v>
      </c>
      <c r="CQ262" s="51">
        <f ca="1">IF(Table1[[#This Row],[Area]]="Mumbai",Table1[[#This Row],[Income]],0)</f>
        <v>0</v>
      </c>
      <c r="CR262" s="51">
        <f ca="1">IF(Table1[[#This Row],[Area]]="Hyderabad",Table1[[#This Row],[Income]],0)</f>
        <v>0</v>
      </c>
      <c r="CS262" s="51">
        <f ca="1">IF(Table1[[#This Row],[Area]]="Chennai",Table1[[#This Row],[Income]],0)</f>
        <v>0</v>
      </c>
      <c r="CT262" s="51">
        <f ca="1">IF(Table1[[#This Row],[Area]]="Goa",Table1[[#This Row],[Income]],0)</f>
        <v>0</v>
      </c>
      <c r="CU262" s="51">
        <f ca="1">IF(Table1[[#This Row],[Area]]="Kochi",Table1[[#This Row],[Income]],0)</f>
        <v>0</v>
      </c>
      <c r="CV262" s="51">
        <f ca="1">IF(Table1[[#This Row],[Area]]="Kolkata",Table1[[#This Row],[Income]],0)</f>
        <v>0</v>
      </c>
      <c r="CW262" s="51"/>
      <c r="CX262" s="51"/>
      <c r="CY262" s="51"/>
      <c r="CZ262" s="51"/>
      <c r="DA262" s="51"/>
      <c r="DB262" s="51"/>
      <c r="DC262" s="51"/>
      <c r="DD262" s="51"/>
      <c r="DE262" s="51"/>
      <c r="DF262" s="51"/>
      <c r="DG262" s="16"/>
      <c r="DI262" s="10">
        <f ca="1">IF(Table1[[#This Row],[Field of Work]]="Teaching",Table1[[#This Row],[Income]],0)</f>
        <v>0</v>
      </c>
      <c r="DJ262" s="51">
        <f ca="1">IF(Table1[[#This Row],[Field of Work]]="Health",Table1[[#This Row],[Income]],0)</f>
        <v>29886</v>
      </c>
      <c r="DK262" s="51">
        <f ca="1">IF(Table1[[#This Row],[Field of Work]]="Agriculture",Table1[[#This Row],[Income]],0)</f>
        <v>0</v>
      </c>
      <c r="DL262" s="51">
        <f ca="1">IF(Table1[[#This Row],[Field of Work]]="Information Technology",Table1[[#This Row],[Income]],0)</f>
        <v>0</v>
      </c>
      <c r="DM262" s="51">
        <f ca="1">IF(Table1[[#This Row],[Field of Work]]="Construction",Table1[[#This Row],[Income]],0)</f>
        <v>0</v>
      </c>
      <c r="DN262" s="51">
        <f ca="1">IF(Table1[[#This Row],[Field of Work]]="General Work",Table1[[#This Row],[Income]],0)</f>
        <v>0</v>
      </c>
      <c r="DO262" s="51"/>
      <c r="DP262" s="51"/>
      <c r="DQ262" s="51"/>
      <c r="DR262" s="51"/>
      <c r="DS262" s="51"/>
      <c r="DT262" s="16"/>
      <c r="DW262" s="10">
        <f ca="1">IF(Table1[[#This Row],[Value of Debts]]&gt;Table1[[#This Row],[Income]],1,0)</f>
        <v>1</v>
      </c>
      <c r="DX262" s="51"/>
      <c r="DY262" s="16"/>
      <c r="EB262" s="48">
        <f t="shared" ca="1" si="203"/>
        <v>0</v>
      </c>
      <c r="EC262" s="51"/>
      <c r="ED262" s="51"/>
      <c r="EE262" s="16"/>
    </row>
    <row r="263" spans="1:135" ht="18.75">
      <c r="A263" s="1">
        <f t="shared" ca="1" si="189"/>
        <v>2</v>
      </c>
      <c r="B263" s="1" t="str">
        <f t="shared" ca="1" si="190"/>
        <v>Woman</v>
      </c>
      <c r="C263" s="1">
        <f t="shared" ca="1" si="191"/>
        <v>43</v>
      </c>
      <c r="D263" s="1">
        <f t="shared" ca="1" si="192"/>
        <v>5</v>
      </c>
      <c r="E263" s="1" t="str">
        <f t="shared" ca="1" si="193"/>
        <v>General Work</v>
      </c>
      <c r="F263" s="1">
        <f t="shared" ca="1" si="194"/>
        <v>4</v>
      </c>
      <c r="G263" s="1" t="str">
        <f t="shared" ca="1" si="195"/>
        <v>Technical</v>
      </c>
      <c r="H263" s="1">
        <f t="shared" ca="1" si="196"/>
        <v>2</v>
      </c>
      <c r="I263" s="1">
        <f t="shared" ca="1" si="171"/>
        <v>2</v>
      </c>
      <c r="J263" s="1">
        <f t="shared" ca="1" si="197"/>
        <v>64219</v>
      </c>
      <c r="K263" s="1">
        <f t="shared" ca="1" si="198"/>
        <v>11</v>
      </c>
      <c r="L263" s="1" t="str">
        <f t="shared" ca="1" si="199"/>
        <v>Kolkata</v>
      </c>
      <c r="M263" s="1">
        <f t="shared" ca="1" si="164"/>
        <v>385314</v>
      </c>
      <c r="N263" s="1">
        <f t="shared" ca="1" si="200"/>
        <v>250574.65993417866</v>
      </c>
      <c r="O263" s="1">
        <f t="shared" ca="1" si="165"/>
        <v>102066.56748980965</v>
      </c>
      <c r="P263" s="1">
        <f t="shared" ca="1" si="201"/>
        <v>20764</v>
      </c>
      <c r="Q263" s="1">
        <f t="shared" ca="1" si="166"/>
        <v>111152.49072479966</v>
      </c>
      <c r="R263" s="1">
        <f t="shared" ca="1" si="167"/>
        <v>71678.386783057009</v>
      </c>
      <c r="S263" s="1">
        <f t="shared" ca="1" si="168"/>
        <v>559058.95427286671</v>
      </c>
      <c r="T263" s="1">
        <f t="shared" ca="1" si="169"/>
        <v>382491.15065897838</v>
      </c>
      <c r="U263" s="1">
        <f t="shared" ca="1" si="170"/>
        <v>176567.80361388833</v>
      </c>
      <c r="W263" s="10">
        <f ca="1">IF(Table1[[#This Row],[Gender]]="Man",1,0)</f>
        <v>0</v>
      </c>
      <c r="X263" s="51">
        <f ca="1">IF(Table1[[#This Row],[Gender]]="Woman",1,0)</f>
        <v>1</v>
      </c>
      <c r="Y263" s="51"/>
      <c r="Z263" s="51"/>
      <c r="AA263" s="51"/>
      <c r="AB263" s="51"/>
      <c r="AC263" s="51"/>
      <c r="AD263" s="51"/>
      <c r="AE263" s="51"/>
      <c r="AF263" s="51"/>
      <c r="AG263" s="51"/>
      <c r="AH263" s="51"/>
      <c r="AI263" s="51"/>
      <c r="AJ263" s="16"/>
      <c r="AN263" s="10">
        <f t="shared" ca="1" si="172"/>
        <v>0</v>
      </c>
      <c r="AO263" s="51">
        <f t="shared" ca="1" si="173"/>
        <v>0</v>
      </c>
      <c r="AP263" s="51">
        <f t="shared" ca="1" si="174"/>
        <v>0</v>
      </c>
      <c r="AQ263" s="51">
        <f t="shared" ca="1" si="175"/>
        <v>0</v>
      </c>
      <c r="AR263" s="51">
        <f t="shared" ca="1" si="176"/>
        <v>0</v>
      </c>
      <c r="AS263" s="51">
        <f t="shared" ca="1" si="177"/>
        <v>1</v>
      </c>
      <c r="AT263" s="51"/>
      <c r="AU263" s="51"/>
      <c r="AV263" s="51"/>
      <c r="AW263" s="51"/>
      <c r="AX263" s="51"/>
      <c r="AY263" s="16"/>
      <c r="AZ263" s="51"/>
      <c r="BA263" s="20">
        <f t="shared" ca="1" si="178"/>
        <v>0</v>
      </c>
      <c r="BB263" s="21">
        <f t="shared" ca="1" si="179"/>
        <v>0</v>
      </c>
      <c r="BC263" s="21">
        <f t="shared" ca="1" si="180"/>
        <v>0</v>
      </c>
      <c r="BD263" s="21">
        <f t="shared" ca="1" si="181"/>
        <v>0</v>
      </c>
      <c r="BE263" s="21">
        <f t="shared" ca="1" si="182"/>
        <v>0</v>
      </c>
      <c r="BF263" s="21">
        <f t="shared" ca="1" si="183"/>
        <v>0</v>
      </c>
      <c r="BG263" s="21">
        <f t="shared" ca="1" si="184"/>
        <v>0</v>
      </c>
      <c r="BH263" s="21">
        <f t="shared" ca="1" si="185"/>
        <v>0</v>
      </c>
      <c r="BI263" s="21">
        <f t="shared" ca="1" si="186"/>
        <v>0</v>
      </c>
      <c r="BJ263" s="21">
        <f t="shared" ca="1" si="187"/>
        <v>0</v>
      </c>
      <c r="BK263" s="21">
        <f t="shared" ca="1" si="188"/>
        <v>1</v>
      </c>
      <c r="BL263" s="51"/>
      <c r="BM263" s="51"/>
      <c r="BN263" s="51"/>
      <c r="BO263" s="51"/>
      <c r="BP263" s="51"/>
      <c r="BQ263" s="51"/>
      <c r="BR263" s="51"/>
      <c r="BS263" s="51"/>
      <c r="BT263" s="51"/>
      <c r="BU263" s="51"/>
      <c r="BV263" s="16"/>
      <c r="BZ263" s="10">
        <f ca="1">Table1[[#This Row],[Cars Value]]/Table1[[#This Row],[Cars Owned]]</f>
        <v>51033.283744904824</v>
      </c>
      <c r="CA263" s="16"/>
      <c r="CB263" s="51"/>
      <c r="CC263" s="10">
        <f ca="1">IF(Table1[[#This Row],[Value of Debts]]&gt;$CD$3,1,0)</f>
        <v>1</v>
      </c>
      <c r="CD263" s="51"/>
      <c r="CE263" s="16"/>
      <c r="CF263" s="51"/>
      <c r="CG263" s="39">
        <f ca="1">Table1[[#This Row],[Mortgage left]]/Table1[[#This Row],[Value of House ]]</f>
        <v>0.65031288750000948</v>
      </c>
      <c r="CH263" s="51">
        <f t="shared" ca="1" si="202"/>
        <v>1</v>
      </c>
      <c r="CI263" s="51"/>
      <c r="CJ263" s="16"/>
      <c r="CL263" s="10">
        <f ca="1">IF(Table1[[#This Row],[Area]]="New Delhi",Table1[[#This Row],[Income]],0)</f>
        <v>0</v>
      </c>
      <c r="CM263" s="51">
        <f ca="1">IF(Table1[[#This Row],[Area]]="Gurgoan",Table1[[#This Row],[Income]],0)</f>
        <v>0</v>
      </c>
      <c r="CN263" s="51">
        <f ca="1">IF(Table1[[#This Row],[Area]]="Noida",Table1[[#This Row],[Income]],0)</f>
        <v>0</v>
      </c>
      <c r="CO263" s="51">
        <f ca="1">IF(Table1[[#This Row],[Area]]="Faridabad",Table1[[#This Row],[Income]],0)</f>
        <v>0</v>
      </c>
      <c r="CP263" s="51">
        <f ca="1">IF(Table1[[#This Row],[Area]]="Pune",Table1[[#This Row],[Income]],0)</f>
        <v>0</v>
      </c>
      <c r="CQ263" s="51">
        <f ca="1">IF(Table1[[#This Row],[Area]]="Mumbai",Table1[[#This Row],[Income]],0)</f>
        <v>0</v>
      </c>
      <c r="CR263" s="51">
        <f ca="1">IF(Table1[[#This Row],[Area]]="Hyderabad",Table1[[#This Row],[Income]],0)</f>
        <v>0</v>
      </c>
      <c r="CS263" s="51">
        <f ca="1">IF(Table1[[#This Row],[Area]]="Chennai",Table1[[#This Row],[Income]],0)</f>
        <v>0</v>
      </c>
      <c r="CT263" s="51">
        <f ca="1">IF(Table1[[#This Row],[Area]]="Goa",Table1[[#This Row],[Income]],0)</f>
        <v>0</v>
      </c>
      <c r="CU263" s="51">
        <f ca="1">IF(Table1[[#This Row],[Area]]="Kochi",Table1[[#This Row],[Income]],0)</f>
        <v>0</v>
      </c>
      <c r="CV263" s="51">
        <f ca="1">IF(Table1[[#This Row],[Area]]="Kolkata",Table1[[#This Row],[Income]],0)</f>
        <v>64219</v>
      </c>
      <c r="CW263" s="51"/>
      <c r="CX263" s="51"/>
      <c r="CY263" s="51"/>
      <c r="CZ263" s="51"/>
      <c r="DA263" s="51"/>
      <c r="DB263" s="51"/>
      <c r="DC263" s="51"/>
      <c r="DD263" s="51"/>
      <c r="DE263" s="51"/>
      <c r="DF263" s="51"/>
      <c r="DG263" s="16"/>
      <c r="DI263" s="10">
        <f ca="1">IF(Table1[[#This Row],[Field of Work]]="Teaching",Table1[[#This Row],[Income]],0)</f>
        <v>0</v>
      </c>
      <c r="DJ263" s="51">
        <f ca="1">IF(Table1[[#This Row],[Field of Work]]="Health",Table1[[#This Row],[Income]],0)</f>
        <v>0</v>
      </c>
      <c r="DK263" s="51">
        <f ca="1">IF(Table1[[#This Row],[Field of Work]]="Agriculture",Table1[[#This Row],[Income]],0)</f>
        <v>0</v>
      </c>
      <c r="DL263" s="51">
        <f ca="1">IF(Table1[[#This Row],[Field of Work]]="Information Technology",Table1[[#This Row],[Income]],0)</f>
        <v>0</v>
      </c>
      <c r="DM263" s="51">
        <f ca="1">IF(Table1[[#This Row],[Field of Work]]="Construction",Table1[[#This Row],[Income]],0)</f>
        <v>0</v>
      </c>
      <c r="DN263" s="51">
        <f ca="1">IF(Table1[[#This Row],[Field of Work]]="General Work",Table1[[#This Row],[Income]],0)</f>
        <v>64219</v>
      </c>
      <c r="DO263" s="51"/>
      <c r="DP263" s="51"/>
      <c r="DQ263" s="51"/>
      <c r="DR263" s="51"/>
      <c r="DS263" s="51"/>
      <c r="DT263" s="16"/>
      <c r="DW263" s="10">
        <f ca="1">IF(Table1[[#This Row],[Value of Debts]]&gt;Table1[[#This Row],[Income]],1,0)</f>
        <v>1</v>
      </c>
      <c r="DX263" s="51"/>
      <c r="DY263" s="16"/>
      <c r="EB263" s="48">
        <f t="shared" ca="1" si="203"/>
        <v>43</v>
      </c>
      <c r="EC263" s="51"/>
      <c r="ED263" s="51"/>
      <c r="EE263" s="16"/>
    </row>
    <row r="264" spans="1:135" ht="18.75">
      <c r="A264" s="1">
        <f t="shared" ca="1" si="189"/>
        <v>2</v>
      </c>
      <c r="B264" s="1" t="str">
        <f t="shared" ca="1" si="190"/>
        <v>Woman</v>
      </c>
      <c r="C264" s="1">
        <f t="shared" ca="1" si="191"/>
        <v>37</v>
      </c>
      <c r="D264" s="1">
        <f t="shared" ca="1" si="192"/>
        <v>1</v>
      </c>
      <c r="E264" s="1" t="str">
        <f t="shared" ca="1" si="193"/>
        <v>Health</v>
      </c>
      <c r="F264" s="1">
        <f t="shared" ca="1" si="194"/>
        <v>4</v>
      </c>
      <c r="G264" s="1" t="str">
        <f t="shared" ca="1" si="195"/>
        <v>Technical</v>
      </c>
      <c r="H264" s="1">
        <f t="shared" ca="1" si="196"/>
        <v>1</v>
      </c>
      <c r="I264" s="1">
        <f t="shared" ca="1" si="171"/>
        <v>2</v>
      </c>
      <c r="J264" s="1">
        <f t="shared" ca="1" si="197"/>
        <v>66598</v>
      </c>
      <c r="K264" s="1">
        <f t="shared" ca="1" si="198"/>
        <v>7</v>
      </c>
      <c r="L264" s="1" t="str">
        <f t="shared" ca="1" si="199"/>
        <v>Hyderabad</v>
      </c>
      <c r="M264" s="1">
        <f t="shared" ca="1" si="164"/>
        <v>332990</v>
      </c>
      <c r="N264" s="1">
        <f t="shared" ca="1" si="200"/>
        <v>296963.0821911227</v>
      </c>
      <c r="O264" s="1">
        <f t="shared" ca="1" si="165"/>
        <v>125386.34063764394</v>
      </c>
      <c r="P264" s="1">
        <f t="shared" ca="1" si="201"/>
        <v>16718</v>
      </c>
      <c r="Q264" s="1">
        <f t="shared" ca="1" si="166"/>
        <v>78176.805999098462</v>
      </c>
      <c r="R264" s="1">
        <f t="shared" ca="1" si="167"/>
        <v>32680.605748788832</v>
      </c>
      <c r="S264" s="1">
        <f t="shared" ca="1" si="168"/>
        <v>491056.94638643274</v>
      </c>
      <c r="T264" s="1">
        <f t="shared" ca="1" si="169"/>
        <v>391857.88819022116</v>
      </c>
      <c r="U264" s="1">
        <f t="shared" ca="1" si="170"/>
        <v>99199.058196211583</v>
      </c>
      <c r="W264" s="10">
        <f ca="1">IF(Table1[[#This Row],[Gender]]="Man",1,0)</f>
        <v>0</v>
      </c>
      <c r="X264" s="51">
        <f ca="1">IF(Table1[[#This Row],[Gender]]="Woman",1,0)</f>
        <v>1</v>
      </c>
      <c r="Y264" s="51"/>
      <c r="Z264" s="51"/>
      <c r="AA264" s="51"/>
      <c r="AB264" s="51"/>
      <c r="AC264" s="51"/>
      <c r="AD264" s="51"/>
      <c r="AE264" s="51"/>
      <c r="AF264" s="51"/>
      <c r="AG264" s="51"/>
      <c r="AH264" s="51"/>
      <c r="AI264" s="51"/>
      <c r="AJ264" s="16"/>
      <c r="AN264" s="10">
        <f t="shared" ca="1" si="172"/>
        <v>0</v>
      </c>
      <c r="AO264" s="51">
        <f t="shared" ca="1" si="173"/>
        <v>1</v>
      </c>
      <c r="AP264" s="51">
        <f t="shared" ca="1" si="174"/>
        <v>0</v>
      </c>
      <c r="AQ264" s="51">
        <f t="shared" ca="1" si="175"/>
        <v>0</v>
      </c>
      <c r="AR264" s="51">
        <f t="shared" ca="1" si="176"/>
        <v>0</v>
      </c>
      <c r="AS264" s="51">
        <f t="shared" ca="1" si="177"/>
        <v>0</v>
      </c>
      <c r="AT264" s="51"/>
      <c r="AU264" s="51"/>
      <c r="AV264" s="51"/>
      <c r="AW264" s="51"/>
      <c r="AX264" s="51"/>
      <c r="AY264" s="16"/>
      <c r="AZ264" s="51"/>
      <c r="BA264" s="20">
        <f t="shared" ca="1" si="178"/>
        <v>0</v>
      </c>
      <c r="BB264" s="21">
        <f t="shared" ca="1" si="179"/>
        <v>0</v>
      </c>
      <c r="BC264" s="21">
        <f t="shared" ca="1" si="180"/>
        <v>0</v>
      </c>
      <c r="BD264" s="21">
        <f t="shared" ca="1" si="181"/>
        <v>0</v>
      </c>
      <c r="BE264" s="21">
        <f t="shared" ca="1" si="182"/>
        <v>0</v>
      </c>
      <c r="BF264" s="21">
        <f t="shared" ca="1" si="183"/>
        <v>0</v>
      </c>
      <c r="BG264" s="21">
        <f t="shared" ca="1" si="184"/>
        <v>1</v>
      </c>
      <c r="BH264" s="21">
        <f t="shared" ca="1" si="185"/>
        <v>0</v>
      </c>
      <c r="BI264" s="21">
        <f t="shared" ca="1" si="186"/>
        <v>0</v>
      </c>
      <c r="BJ264" s="21">
        <f t="shared" ca="1" si="187"/>
        <v>0</v>
      </c>
      <c r="BK264" s="21">
        <f t="shared" ca="1" si="188"/>
        <v>0</v>
      </c>
      <c r="BL264" s="51"/>
      <c r="BM264" s="51"/>
      <c r="BN264" s="51"/>
      <c r="BO264" s="51"/>
      <c r="BP264" s="51"/>
      <c r="BQ264" s="51"/>
      <c r="BR264" s="51"/>
      <c r="BS264" s="51"/>
      <c r="BT264" s="51"/>
      <c r="BU264" s="51"/>
      <c r="BV264" s="16"/>
      <c r="BZ264" s="10">
        <f ca="1">Table1[[#This Row],[Cars Value]]/Table1[[#This Row],[Cars Owned]]</f>
        <v>62693.170318821969</v>
      </c>
      <c r="CA264" s="16"/>
      <c r="CB264" s="51"/>
      <c r="CC264" s="10">
        <f ca="1">IF(Table1[[#This Row],[Value of Debts]]&gt;$CD$3,1,0)</f>
        <v>1</v>
      </c>
      <c r="CD264" s="51"/>
      <c r="CE264" s="16"/>
      <c r="CF264" s="51"/>
      <c r="CG264" s="39">
        <f ca="1">Table1[[#This Row],[Mortgage left]]/Table1[[#This Row],[Value of House ]]</f>
        <v>0.89180780861624287</v>
      </c>
      <c r="CH264" s="51">
        <f t="shared" ca="1" si="202"/>
        <v>1</v>
      </c>
      <c r="CI264" s="51"/>
      <c r="CJ264" s="16"/>
      <c r="CL264" s="10">
        <f ca="1">IF(Table1[[#This Row],[Area]]="New Delhi",Table1[[#This Row],[Income]],0)</f>
        <v>0</v>
      </c>
      <c r="CM264" s="51">
        <f ca="1">IF(Table1[[#This Row],[Area]]="Gurgoan",Table1[[#This Row],[Income]],0)</f>
        <v>0</v>
      </c>
      <c r="CN264" s="51">
        <f ca="1">IF(Table1[[#This Row],[Area]]="Noida",Table1[[#This Row],[Income]],0)</f>
        <v>0</v>
      </c>
      <c r="CO264" s="51">
        <f ca="1">IF(Table1[[#This Row],[Area]]="Faridabad",Table1[[#This Row],[Income]],0)</f>
        <v>0</v>
      </c>
      <c r="CP264" s="51">
        <f ca="1">IF(Table1[[#This Row],[Area]]="Pune",Table1[[#This Row],[Income]],0)</f>
        <v>0</v>
      </c>
      <c r="CQ264" s="51">
        <f ca="1">IF(Table1[[#This Row],[Area]]="Mumbai",Table1[[#This Row],[Income]],0)</f>
        <v>0</v>
      </c>
      <c r="CR264" s="51">
        <f ca="1">IF(Table1[[#This Row],[Area]]="Hyderabad",Table1[[#This Row],[Income]],0)</f>
        <v>66598</v>
      </c>
      <c r="CS264" s="51">
        <f ca="1">IF(Table1[[#This Row],[Area]]="Chennai",Table1[[#This Row],[Income]],0)</f>
        <v>0</v>
      </c>
      <c r="CT264" s="51">
        <f ca="1">IF(Table1[[#This Row],[Area]]="Goa",Table1[[#This Row],[Income]],0)</f>
        <v>0</v>
      </c>
      <c r="CU264" s="51">
        <f ca="1">IF(Table1[[#This Row],[Area]]="Kochi",Table1[[#This Row],[Income]],0)</f>
        <v>0</v>
      </c>
      <c r="CV264" s="51">
        <f ca="1">IF(Table1[[#This Row],[Area]]="Kolkata",Table1[[#This Row],[Income]],0)</f>
        <v>0</v>
      </c>
      <c r="CW264" s="51"/>
      <c r="CX264" s="51"/>
      <c r="CY264" s="51"/>
      <c r="CZ264" s="51"/>
      <c r="DA264" s="51"/>
      <c r="DB264" s="51"/>
      <c r="DC264" s="51"/>
      <c r="DD264" s="51"/>
      <c r="DE264" s="51"/>
      <c r="DF264" s="51"/>
      <c r="DG264" s="16"/>
      <c r="DI264" s="10">
        <f ca="1">IF(Table1[[#This Row],[Field of Work]]="Teaching",Table1[[#This Row],[Income]],0)</f>
        <v>0</v>
      </c>
      <c r="DJ264" s="51">
        <f ca="1">IF(Table1[[#This Row],[Field of Work]]="Health",Table1[[#This Row],[Income]],0)</f>
        <v>66598</v>
      </c>
      <c r="DK264" s="51">
        <f ca="1">IF(Table1[[#This Row],[Field of Work]]="Agriculture",Table1[[#This Row],[Income]],0)</f>
        <v>0</v>
      </c>
      <c r="DL264" s="51">
        <f ca="1">IF(Table1[[#This Row],[Field of Work]]="Information Technology",Table1[[#This Row],[Income]],0)</f>
        <v>0</v>
      </c>
      <c r="DM264" s="51">
        <f ca="1">IF(Table1[[#This Row],[Field of Work]]="Construction",Table1[[#This Row],[Income]],0)</f>
        <v>0</v>
      </c>
      <c r="DN264" s="51">
        <f ca="1">IF(Table1[[#This Row],[Field of Work]]="General Work",Table1[[#This Row],[Income]],0)</f>
        <v>0</v>
      </c>
      <c r="DO264" s="51"/>
      <c r="DP264" s="51"/>
      <c r="DQ264" s="51"/>
      <c r="DR264" s="51"/>
      <c r="DS264" s="51"/>
      <c r="DT264" s="16"/>
      <c r="DW264" s="10">
        <f ca="1">IF(Table1[[#This Row],[Value of Debts]]&gt;Table1[[#This Row],[Income]],1,0)</f>
        <v>1</v>
      </c>
      <c r="DX264" s="51"/>
      <c r="DY264" s="16"/>
      <c r="EB264" s="48">
        <f t="shared" ca="1" si="203"/>
        <v>0</v>
      </c>
      <c r="EC264" s="51"/>
      <c r="ED264" s="51"/>
      <c r="EE264" s="16"/>
    </row>
    <row r="265" spans="1:135" ht="18.75">
      <c r="A265" s="1">
        <f t="shared" ca="1" si="189"/>
        <v>1</v>
      </c>
      <c r="B265" s="1" t="str">
        <f t="shared" ca="1" si="190"/>
        <v>Man</v>
      </c>
      <c r="C265" s="1">
        <f t="shared" ca="1" si="191"/>
        <v>43</v>
      </c>
      <c r="D265" s="1">
        <f t="shared" ca="1" si="192"/>
        <v>1</v>
      </c>
      <c r="E265" s="1" t="str">
        <f t="shared" ca="1" si="193"/>
        <v>Health</v>
      </c>
      <c r="F265" s="1">
        <f t="shared" ca="1" si="194"/>
        <v>4</v>
      </c>
      <c r="G265" s="1" t="str">
        <f t="shared" ca="1" si="195"/>
        <v>Technical</v>
      </c>
      <c r="H265" s="1">
        <f t="shared" ca="1" si="196"/>
        <v>0</v>
      </c>
      <c r="I265" s="1">
        <f t="shared" ca="1" si="171"/>
        <v>1</v>
      </c>
      <c r="J265" s="1">
        <f t="shared" ca="1" si="197"/>
        <v>70631</v>
      </c>
      <c r="K265" s="1">
        <f t="shared" ca="1" si="198"/>
        <v>11</v>
      </c>
      <c r="L265" s="1" t="str">
        <f t="shared" ca="1" si="199"/>
        <v>Kolkata</v>
      </c>
      <c r="M265" s="1">
        <f t="shared" ca="1" si="164"/>
        <v>423786</v>
      </c>
      <c r="N265" s="1">
        <f t="shared" ca="1" si="200"/>
        <v>166953.35341302399</v>
      </c>
      <c r="O265" s="1">
        <f t="shared" ca="1" si="165"/>
        <v>47188.833953747933</v>
      </c>
      <c r="P265" s="1">
        <f t="shared" ca="1" si="201"/>
        <v>1025</v>
      </c>
      <c r="Q265" s="1">
        <f t="shared" ca="1" si="166"/>
        <v>59251.359980875226</v>
      </c>
      <c r="R265" s="1">
        <f t="shared" ca="1" si="167"/>
        <v>45003.808306131265</v>
      </c>
      <c r="S265" s="1">
        <f t="shared" ca="1" si="168"/>
        <v>515978.64225987921</v>
      </c>
      <c r="T265" s="1">
        <f t="shared" ca="1" si="169"/>
        <v>227229.7133938992</v>
      </c>
      <c r="U265" s="1">
        <f t="shared" ca="1" si="170"/>
        <v>288748.92886598001</v>
      </c>
      <c r="W265" s="10">
        <f ca="1">IF(Table1[[#This Row],[Gender]]="Man",1,0)</f>
        <v>1</v>
      </c>
      <c r="X265" s="51">
        <f ca="1">IF(Table1[[#This Row],[Gender]]="Woman",1,0)</f>
        <v>0</v>
      </c>
      <c r="Y265" s="51"/>
      <c r="Z265" s="51"/>
      <c r="AA265" s="51"/>
      <c r="AB265" s="51"/>
      <c r="AC265" s="51"/>
      <c r="AD265" s="51"/>
      <c r="AE265" s="51"/>
      <c r="AF265" s="51"/>
      <c r="AG265" s="51"/>
      <c r="AH265" s="51"/>
      <c r="AI265" s="51"/>
      <c r="AJ265" s="16"/>
      <c r="AN265" s="10">
        <f t="shared" ca="1" si="172"/>
        <v>0</v>
      </c>
      <c r="AO265" s="51">
        <f t="shared" ca="1" si="173"/>
        <v>1</v>
      </c>
      <c r="AP265" s="51">
        <f t="shared" ca="1" si="174"/>
        <v>0</v>
      </c>
      <c r="AQ265" s="51">
        <f t="shared" ca="1" si="175"/>
        <v>0</v>
      </c>
      <c r="AR265" s="51">
        <f t="shared" ca="1" si="176"/>
        <v>0</v>
      </c>
      <c r="AS265" s="51">
        <f t="shared" ca="1" si="177"/>
        <v>0</v>
      </c>
      <c r="AT265" s="51"/>
      <c r="AU265" s="51"/>
      <c r="AV265" s="51"/>
      <c r="AW265" s="51"/>
      <c r="AX265" s="51"/>
      <c r="AY265" s="16"/>
      <c r="AZ265" s="51"/>
      <c r="BA265" s="20">
        <f t="shared" ca="1" si="178"/>
        <v>0</v>
      </c>
      <c r="BB265" s="21">
        <f t="shared" ca="1" si="179"/>
        <v>0</v>
      </c>
      <c r="BC265" s="21">
        <f t="shared" ca="1" si="180"/>
        <v>0</v>
      </c>
      <c r="BD265" s="21">
        <f t="shared" ca="1" si="181"/>
        <v>0</v>
      </c>
      <c r="BE265" s="21">
        <f t="shared" ca="1" si="182"/>
        <v>0</v>
      </c>
      <c r="BF265" s="21">
        <f t="shared" ca="1" si="183"/>
        <v>0</v>
      </c>
      <c r="BG265" s="21">
        <f t="shared" ca="1" si="184"/>
        <v>0</v>
      </c>
      <c r="BH265" s="21">
        <f t="shared" ca="1" si="185"/>
        <v>0</v>
      </c>
      <c r="BI265" s="21">
        <f t="shared" ca="1" si="186"/>
        <v>0</v>
      </c>
      <c r="BJ265" s="21">
        <f t="shared" ca="1" si="187"/>
        <v>0</v>
      </c>
      <c r="BK265" s="21">
        <f t="shared" ca="1" si="188"/>
        <v>1</v>
      </c>
      <c r="BL265" s="51"/>
      <c r="BM265" s="51"/>
      <c r="BN265" s="51"/>
      <c r="BO265" s="51"/>
      <c r="BP265" s="51"/>
      <c r="BQ265" s="51"/>
      <c r="BR265" s="51"/>
      <c r="BS265" s="51"/>
      <c r="BT265" s="51"/>
      <c r="BU265" s="51"/>
      <c r="BV265" s="16"/>
      <c r="BZ265" s="10">
        <f ca="1">Table1[[#This Row],[Cars Value]]/Table1[[#This Row],[Cars Owned]]</f>
        <v>47188.833953747933</v>
      </c>
      <c r="CA265" s="16"/>
      <c r="CB265" s="51"/>
      <c r="CC265" s="10">
        <f ca="1">IF(Table1[[#This Row],[Value of Debts]]&gt;$CD$3,1,0)</f>
        <v>1</v>
      </c>
      <c r="CD265" s="51"/>
      <c r="CE265" s="16"/>
      <c r="CF265" s="51"/>
      <c r="CG265" s="39">
        <f ca="1">Table1[[#This Row],[Mortgage left]]/Table1[[#This Row],[Value of House ]]</f>
        <v>0.39395674565234334</v>
      </c>
      <c r="CH265" s="51">
        <f t="shared" ca="1" si="202"/>
        <v>1</v>
      </c>
      <c r="CI265" s="51"/>
      <c r="CJ265" s="16"/>
      <c r="CL265" s="10">
        <f ca="1">IF(Table1[[#This Row],[Area]]="New Delhi",Table1[[#This Row],[Income]],0)</f>
        <v>0</v>
      </c>
      <c r="CM265" s="51">
        <f ca="1">IF(Table1[[#This Row],[Area]]="Gurgoan",Table1[[#This Row],[Income]],0)</f>
        <v>0</v>
      </c>
      <c r="CN265" s="51">
        <f ca="1">IF(Table1[[#This Row],[Area]]="Noida",Table1[[#This Row],[Income]],0)</f>
        <v>0</v>
      </c>
      <c r="CO265" s="51">
        <f ca="1">IF(Table1[[#This Row],[Area]]="Faridabad",Table1[[#This Row],[Income]],0)</f>
        <v>0</v>
      </c>
      <c r="CP265" s="51">
        <f ca="1">IF(Table1[[#This Row],[Area]]="Pune",Table1[[#This Row],[Income]],0)</f>
        <v>0</v>
      </c>
      <c r="CQ265" s="51">
        <f ca="1">IF(Table1[[#This Row],[Area]]="Mumbai",Table1[[#This Row],[Income]],0)</f>
        <v>0</v>
      </c>
      <c r="CR265" s="51">
        <f ca="1">IF(Table1[[#This Row],[Area]]="Hyderabad",Table1[[#This Row],[Income]],0)</f>
        <v>0</v>
      </c>
      <c r="CS265" s="51">
        <f ca="1">IF(Table1[[#This Row],[Area]]="Chennai",Table1[[#This Row],[Income]],0)</f>
        <v>0</v>
      </c>
      <c r="CT265" s="51">
        <f ca="1">IF(Table1[[#This Row],[Area]]="Goa",Table1[[#This Row],[Income]],0)</f>
        <v>0</v>
      </c>
      <c r="CU265" s="51">
        <f ca="1">IF(Table1[[#This Row],[Area]]="Kochi",Table1[[#This Row],[Income]],0)</f>
        <v>0</v>
      </c>
      <c r="CV265" s="51">
        <f ca="1">IF(Table1[[#This Row],[Area]]="Kolkata",Table1[[#This Row],[Income]],0)</f>
        <v>70631</v>
      </c>
      <c r="CW265" s="51"/>
      <c r="CX265" s="51"/>
      <c r="CY265" s="51"/>
      <c r="CZ265" s="51"/>
      <c r="DA265" s="51"/>
      <c r="DB265" s="51"/>
      <c r="DC265" s="51"/>
      <c r="DD265" s="51"/>
      <c r="DE265" s="51"/>
      <c r="DF265" s="51"/>
      <c r="DG265" s="16"/>
      <c r="DI265" s="10">
        <f ca="1">IF(Table1[[#This Row],[Field of Work]]="Teaching",Table1[[#This Row],[Income]],0)</f>
        <v>0</v>
      </c>
      <c r="DJ265" s="51">
        <f ca="1">IF(Table1[[#This Row],[Field of Work]]="Health",Table1[[#This Row],[Income]],0)</f>
        <v>70631</v>
      </c>
      <c r="DK265" s="51">
        <f ca="1">IF(Table1[[#This Row],[Field of Work]]="Agriculture",Table1[[#This Row],[Income]],0)</f>
        <v>0</v>
      </c>
      <c r="DL265" s="51">
        <f ca="1">IF(Table1[[#This Row],[Field of Work]]="Information Technology",Table1[[#This Row],[Income]],0)</f>
        <v>0</v>
      </c>
      <c r="DM265" s="51">
        <f ca="1">IF(Table1[[#This Row],[Field of Work]]="Construction",Table1[[#This Row],[Income]],0)</f>
        <v>0</v>
      </c>
      <c r="DN265" s="51">
        <f ca="1">IF(Table1[[#This Row],[Field of Work]]="General Work",Table1[[#This Row],[Income]],0)</f>
        <v>0</v>
      </c>
      <c r="DO265" s="51"/>
      <c r="DP265" s="51"/>
      <c r="DQ265" s="51"/>
      <c r="DR265" s="51"/>
      <c r="DS265" s="51"/>
      <c r="DT265" s="16"/>
      <c r="DW265" s="10">
        <f ca="1">IF(Table1[[#This Row],[Value of Debts]]&gt;Table1[[#This Row],[Income]],1,0)</f>
        <v>1</v>
      </c>
      <c r="DX265" s="51"/>
      <c r="DY265" s="16"/>
      <c r="EB265" s="48">
        <f t="shared" ca="1" si="203"/>
        <v>43</v>
      </c>
      <c r="EC265" s="51"/>
      <c r="ED265" s="51"/>
      <c r="EE265" s="16"/>
    </row>
    <row r="266" spans="1:135" ht="18.75">
      <c r="A266" s="1">
        <f t="shared" ca="1" si="189"/>
        <v>2</v>
      </c>
      <c r="B266" s="1" t="str">
        <f t="shared" ca="1" si="190"/>
        <v>Woman</v>
      </c>
      <c r="C266" s="1">
        <f t="shared" ca="1" si="191"/>
        <v>28</v>
      </c>
      <c r="D266" s="1">
        <f t="shared" ca="1" si="192"/>
        <v>1</v>
      </c>
      <c r="E266" s="1" t="str">
        <f t="shared" ca="1" si="193"/>
        <v>Health</v>
      </c>
      <c r="F266" s="1">
        <f t="shared" ca="1" si="194"/>
        <v>4</v>
      </c>
      <c r="G266" s="1" t="str">
        <f t="shared" ca="1" si="195"/>
        <v>Technical</v>
      </c>
      <c r="H266" s="1">
        <f t="shared" ca="1" si="196"/>
        <v>3</v>
      </c>
      <c r="I266" s="1">
        <f t="shared" ca="1" si="171"/>
        <v>2</v>
      </c>
      <c r="J266" s="1">
        <f t="shared" ca="1" si="197"/>
        <v>88897</v>
      </c>
      <c r="K266" s="1">
        <f t="shared" ca="1" si="198"/>
        <v>11</v>
      </c>
      <c r="L266" s="1" t="str">
        <f t="shared" ca="1" si="199"/>
        <v>Kolkata</v>
      </c>
      <c r="M266" s="1">
        <f t="shared" ca="1" si="164"/>
        <v>355588</v>
      </c>
      <c r="N266" s="1">
        <f t="shared" ca="1" si="200"/>
        <v>80689.516956126361</v>
      </c>
      <c r="O266" s="1">
        <f t="shared" ca="1" si="165"/>
        <v>125386.358619305</v>
      </c>
      <c r="P266" s="1">
        <f t="shared" ca="1" si="201"/>
        <v>51422</v>
      </c>
      <c r="Q266" s="1">
        <f t="shared" ca="1" si="166"/>
        <v>60311.427033103435</v>
      </c>
      <c r="R266" s="1">
        <f t="shared" ca="1" si="167"/>
        <v>126136.36285612732</v>
      </c>
      <c r="S266" s="1">
        <f t="shared" ca="1" si="168"/>
        <v>607110.72147543239</v>
      </c>
      <c r="T266" s="1">
        <f t="shared" ca="1" si="169"/>
        <v>192422.9439892298</v>
      </c>
      <c r="U266" s="1">
        <f t="shared" ca="1" si="170"/>
        <v>414687.7774862026</v>
      </c>
      <c r="W266" s="10">
        <f ca="1">IF(Table1[[#This Row],[Gender]]="Man",1,0)</f>
        <v>0</v>
      </c>
      <c r="X266" s="51">
        <f ca="1">IF(Table1[[#This Row],[Gender]]="Woman",1,0)</f>
        <v>1</v>
      </c>
      <c r="Y266" s="51"/>
      <c r="Z266" s="51"/>
      <c r="AA266" s="51"/>
      <c r="AB266" s="51"/>
      <c r="AC266" s="51"/>
      <c r="AD266" s="51"/>
      <c r="AE266" s="51"/>
      <c r="AF266" s="51"/>
      <c r="AG266" s="51"/>
      <c r="AH266" s="51"/>
      <c r="AI266" s="51"/>
      <c r="AJ266" s="16"/>
      <c r="AN266" s="10">
        <f t="shared" ca="1" si="172"/>
        <v>0</v>
      </c>
      <c r="AO266" s="51">
        <f t="shared" ca="1" si="173"/>
        <v>1</v>
      </c>
      <c r="AP266" s="51">
        <f t="shared" ca="1" si="174"/>
        <v>0</v>
      </c>
      <c r="AQ266" s="51">
        <f t="shared" ca="1" si="175"/>
        <v>0</v>
      </c>
      <c r="AR266" s="51">
        <f t="shared" ca="1" si="176"/>
        <v>0</v>
      </c>
      <c r="AS266" s="51">
        <f t="shared" ca="1" si="177"/>
        <v>0</v>
      </c>
      <c r="AT266" s="51"/>
      <c r="AU266" s="51"/>
      <c r="AV266" s="51"/>
      <c r="AW266" s="51"/>
      <c r="AX266" s="51"/>
      <c r="AY266" s="16"/>
      <c r="AZ266" s="51"/>
      <c r="BA266" s="20">
        <f t="shared" ca="1" si="178"/>
        <v>0</v>
      </c>
      <c r="BB266" s="21">
        <f t="shared" ca="1" si="179"/>
        <v>0</v>
      </c>
      <c r="BC266" s="21">
        <f t="shared" ca="1" si="180"/>
        <v>0</v>
      </c>
      <c r="BD266" s="21">
        <f t="shared" ca="1" si="181"/>
        <v>0</v>
      </c>
      <c r="BE266" s="21">
        <f t="shared" ca="1" si="182"/>
        <v>0</v>
      </c>
      <c r="BF266" s="21">
        <f t="shared" ca="1" si="183"/>
        <v>0</v>
      </c>
      <c r="BG266" s="21">
        <f t="shared" ca="1" si="184"/>
        <v>0</v>
      </c>
      <c r="BH266" s="21">
        <f t="shared" ca="1" si="185"/>
        <v>0</v>
      </c>
      <c r="BI266" s="21">
        <f t="shared" ca="1" si="186"/>
        <v>0</v>
      </c>
      <c r="BJ266" s="21">
        <f t="shared" ca="1" si="187"/>
        <v>0</v>
      </c>
      <c r="BK266" s="21">
        <f t="shared" ca="1" si="188"/>
        <v>1</v>
      </c>
      <c r="BL266" s="51"/>
      <c r="BM266" s="51"/>
      <c r="BN266" s="51"/>
      <c r="BO266" s="51"/>
      <c r="BP266" s="51"/>
      <c r="BQ266" s="51"/>
      <c r="BR266" s="51"/>
      <c r="BS266" s="51"/>
      <c r="BT266" s="51"/>
      <c r="BU266" s="51"/>
      <c r="BV266" s="16"/>
      <c r="BZ266" s="10">
        <f ca="1">Table1[[#This Row],[Cars Value]]/Table1[[#This Row],[Cars Owned]]</f>
        <v>62693.1793096525</v>
      </c>
      <c r="CA266" s="16"/>
      <c r="CB266" s="51"/>
      <c r="CC266" s="10">
        <f ca="1">IF(Table1[[#This Row],[Value of Debts]]&gt;$CD$3,1,0)</f>
        <v>1</v>
      </c>
      <c r="CD266" s="51"/>
      <c r="CE266" s="16"/>
      <c r="CF266" s="51"/>
      <c r="CG266" s="39">
        <f ca="1">Table1[[#This Row],[Mortgage left]]/Table1[[#This Row],[Value of House ]]</f>
        <v>0.22691856012049438</v>
      </c>
      <c r="CH266" s="51">
        <f t="shared" ca="1" si="202"/>
        <v>0</v>
      </c>
      <c r="CI266" s="51"/>
      <c r="CJ266" s="16"/>
      <c r="CL266" s="10">
        <f ca="1">IF(Table1[[#This Row],[Area]]="New Delhi",Table1[[#This Row],[Income]],0)</f>
        <v>0</v>
      </c>
      <c r="CM266" s="51">
        <f ca="1">IF(Table1[[#This Row],[Area]]="Gurgoan",Table1[[#This Row],[Income]],0)</f>
        <v>0</v>
      </c>
      <c r="CN266" s="51">
        <f ca="1">IF(Table1[[#This Row],[Area]]="Noida",Table1[[#This Row],[Income]],0)</f>
        <v>0</v>
      </c>
      <c r="CO266" s="51">
        <f ca="1">IF(Table1[[#This Row],[Area]]="Faridabad",Table1[[#This Row],[Income]],0)</f>
        <v>0</v>
      </c>
      <c r="CP266" s="51">
        <f ca="1">IF(Table1[[#This Row],[Area]]="Pune",Table1[[#This Row],[Income]],0)</f>
        <v>0</v>
      </c>
      <c r="CQ266" s="51">
        <f ca="1">IF(Table1[[#This Row],[Area]]="Mumbai",Table1[[#This Row],[Income]],0)</f>
        <v>0</v>
      </c>
      <c r="CR266" s="51">
        <f ca="1">IF(Table1[[#This Row],[Area]]="Hyderabad",Table1[[#This Row],[Income]],0)</f>
        <v>0</v>
      </c>
      <c r="CS266" s="51">
        <f ca="1">IF(Table1[[#This Row],[Area]]="Chennai",Table1[[#This Row],[Income]],0)</f>
        <v>0</v>
      </c>
      <c r="CT266" s="51">
        <f ca="1">IF(Table1[[#This Row],[Area]]="Goa",Table1[[#This Row],[Income]],0)</f>
        <v>0</v>
      </c>
      <c r="CU266" s="51">
        <f ca="1">IF(Table1[[#This Row],[Area]]="Kochi",Table1[[#This Row],[Income]],0)</f>
        <v>0</v>
      </c>
      <c r="CV266" s="51">
        <f ca="1">IF(Table1[[#This Row],[Area]]="Kolkata",Table1[[#This Row],[Income]],0)</f>
        <v>88897</v>
      </c>
      <c r="CW266" s="51"/>
      <c r="CX266" s="51"/>
      <c r="CY266" s="51"/>
      <c r="CZ266" s="51"/>
      <c r="DA266" s="51"/>
      <c r="DB266" s="51"/>
      <c r="DC266" s="51"/>
      <c r="DD266" s="51"/>
      <c r="DE266" s="51"/>
      <c r="DF266" s="51"/>
      <c r="DG266" s="16"/>
      <c r="DI266" s="10">
        <f ca="1">IF(Table1[[#This Row],[Field of Work]]="Teaching",Table1[[#This Row],[Income]],0)</f>
        <v>0</v>
      </c>
      <c r="DJ266" s="51">
        <f ca="1">IF(Table1[[#This Row],[Field of Work]]="Health",Table1[[#This Row],[Income]],0)</f>
        <v>88897</v>
      </c>
      <c r="DK266" s="51">
        <f ca="1">IF(Table1[[#This Row],[Field of Work]]="Agriculture",Table1[[#This Row],[Income]],0)</f>
        <v>0</v>
      </c>
      <c r="DL266" s="51">
        <f ca="1">IF(Table1[[#This Row],[Field of Work]]="Information Technology",Table1[[#This Row],[Income]],0)</f>
        <v>0</v>
      </c>
      <c r="DM266" s="51">
        <f ca="1">IF(Table1[[#This Row],[Field of Work]]="Construction",Table1[[#This Row],[Income]],0)</f>
        <v>0</v>
      </c>
      <c r="DN266" s="51">
        <f ca="1">IF(Table1[[#This Row],[Field of Work]]="General Work",Table1[[#This Row],[Income]],0)</f>
        <v>0</v>
      </c>
      <c r="DO266" s="51"/>
      <c r="DP266" s="51"/>
      <c r="DQ266" s="51"/>
      <c r="DR266" s="51"/>
      <c r="DS266" s="51"/>
      <c r="DT266" s="16"/>
      <c r="DW266" s="10">
        <f ca="1">IF(Table1[[#This Row],[Value of Debts]]&gt;Table1[[#This Row],[Income]],1,0)</f>
        <v>1</v>
      </c>
      <c r="DX266" s="51"/>
      <c r="DY266" s="16"/>
      <c r="EB266" s="48">
        <f t="shared" ca="1" si="203"/>
        <v>28</v>
      </c>
      <c r="EC266" s="51"/>
      <c r="ED266" s="51"/>
      <c r="EE266" s="16"/>
    </row>
    <row r="267" spans="1:135" ht="18.75">
      <c r="A267" s="1">
        <f t="shared" ca="1" si="189"/>
        <v>2</v>
      </c>
      <c r="B267" s="1" t="str">
        <f t="shared" ca="1" si="190"/>
        <v>Woman</v>
      </c>
      <c r="C267" s="1">
        <f t="shared" ca="1" si="191"/>
        <v>26</v>
      </c>
      <c r="D267" s="1">
        <f t="shared" ca="1" si="192"/>
        <v>1</v>
      </c>
      <c r="E267" s="1" t="str">
        <f t="shared" ca="1" si="193"/>
        <v>Health</v>
      </c>
      <c r="F267" s="1">
        <f t="shared" ca="1" si="194"/>
        <v>5</v>
      </c>
      <c r="G267" s="1" t="str">
        <f t="shared" ca="1" si="195"/>
        <v>Other</v>
      </c>
      <c r="H267" s="1">
        <f t="shared" ca="1" si="196"/>
        <v>3</v>
      </c>
      <c r="I267" s="1">
        <f t="shared" ca="1" si="171"/>
        <v>2</v>
      </c>
      <c r="J267" s="1">
        <f t="shared" ca="1" si="197"/>
        <v>49840</v>
      </c>
      <c r="K267" s="1">
        <f t="shared" ca="1" si="198"/>
        <v>6</v>
      </c>
      <c r="L267" s="1" t="str">
        <f t="shared" ca="1" si="199"/>
        <v>Mumbai</v>
      </c>
      <c r="M267" s="1">
        <f t="shared" ca="1" si="164"/>
        <v>199360</v>
      </c>
      <c r="N267" s="1">
        <f t="shared" ca="1" si="200"/>
        <v>121040.64091763346</v>
      </c>
      <c r="O267" s="1">
        <f t="shared" ca="1" si="165"/>
        <v>76564.07659750164</v>
      </c>
      <c r="P267" s="1">
        <f t="shared" ca="1" si="201"/>
        <v>60036</v>
      </c>
      <c r="Q267" s="1">
        <f t="shared" ca="1" si="166"/>
        <v>88934.343763433237</v>
      </c>
      <c r="R267" s="1">
        <f t="shared" ca="1" si="167"/>
        <v>23985.696358032867</v>
      </c>
      <c r="S267" s="1">
        <f t="shared" ca="1" si="168"/>
        <v>299909.77295553451</v>
      </c>
      <c r="T267" s="1">
        <f t="shared" ca="1" si="169"/>
        <v>270010.98468106671</v>
      </c>
      <c r="U267" s="1">
        <f t="shared" ca="1" si="170"/>
        <v>29898.788274467806</v>
      </c>
      <c r="W267" s="10">
        <f ca="1">IF(Table1[[#This Row],[Gender]]="Man",1,0)</f>
        <v>0</v>
      </c>
      <c r="X267" s="51">
        <f ca="1">IF(Table1[[#This Row],[Gender]]="Woman",1,0)</f>
        <v>1</v>
      </c>
      <c r="Y267" s="51"/>
      <c r="Z267" s="51"/>
      <c r="AA267" s="51"/>
      <c r="AB267" s="51"/>
      <c r="AC267" s="51"/>
      <c r="AD267" s="51"/>
      <c r="AE267" s="51"/>
      <c r="AF267" s="51"/>
      <c r="AG267" s="51"/>
      <c r="AH267" s="51"/>
      <c r="AI267" s="51"/>
      <c r="AJ267" s="16"/>
      <c r="AN267" s="10">
        <f t="shared" ca="1" si="172"/>
        <v>0</v>
      </c>
      <c r="AO267" s="51">
        <f t="shared" ca="1" si="173"/>
        <v>1</v>
      </c>
      <c r="AP267" s="51">
        <f t="shared" ca="1" si="174"/>
        <v>0</v>
      </c>
      <c r="AQ267" s="51">
        <f t="shared" ca="1" si="175"/>
        <v>0</v>
      </c>
      <c r="AR267" s="51">
        <f t="shared" ca="1" si="176"/>
        <v>0</v>
      </c>
      <c r="AS267" s="51">
        <f t="shared" ca="1" si="177"/>
        <v>0</v>
      </c>
      <c r="AT267" s="51"/>
      <c r="AU267" s="51"/>
      <c r="AV267" s="51"/>
      <c r="AW267" s="51"/>
      <c r="AX267" s="51"/>
      <c r="AY267" s="16"/>
      <c r="AZ267" s="51"/>
      <c r="BA267" s="20">
        <f t="shared" ca="1" si="178"/>
        <v>0</v>
      </c>
      <c r="BB267" s="21">
        <f t="shared" ca="1" si="179"/>
        <v>0</v>
      </c>
      <c r="BC267" s="21">
        <f t="shared" ca="1" si="180"/>
        <v>0</v>
      </c>
      <c r="BD267" s="21">
        <f t="shared" ca="1" si="181"/>
        <v>0</v>
      </c>
      <c r="BE267" s="21">
        <f t="shared" ca="1" si="182"/>
        <v>0</v>
      </c>
      <c r="BF267" s="21">
        <f t="shared" ca="1" si="183"/>
        <v>1</v>
      </c>
      <c r="BG267" s="21">
        <f t="shared" ca="1" si="184"/>
        <v>0</v>
      </c>
      <c r="BH267" s="21">
        <f t="shared" ca="1" si="185"/>
        <v>0</v>
      </c>
      <c r="BI267" s="21">
        <f t="shared" ca="1" si="186"/>
        <v>0</v>
      </c>
      <c r="BJ267" s="21">
        <f t="shared" ca="1" si="187"/>
        <v>0</v>
      </c>
      <c r="BK267" s="21">
        <f t="shared" ca="1" si="188"/>
        <v>0</v>
      </c>
      <c r="BL267" s="51"/>
      <c r="BM267" s="51"/>
      <c r="BN267" s="51"/>
      <c r="BO267" s="51"/>
      <c r="BP267" s="51"/>
      <c r="BQ267" s="51"/>
      <c r="BR267" s="51"/>
      <c r="BS267" s="51"/>
      <c r="BT267" s="51"/>
      <c r="BU267" s="51"/>
      <c r="BV267" s="16"/>
      <c r="BZ267" s="10">
        <f ca="1">Table1[[#This Row],[Cars Value]]/Table1[[#This Row],[Cars Owned]]</f>
        <v>38282.03829875082</v>
      </c>
      <c r="CA267" s="16"/>
      <c r="CB267" s="51"/>
      <c r="CC267" s="10">
        <f ca="1">IF(Table1[[#This Row],[Value of Debts]]&gt;$CD$3,1,0)</f>
        <v>1</v>
      </c>
      <c r="CD267" s="51"/>
      <c r="CE267" s="16"/>
      <c r="CF267" s="51"/>
      <c r="CG267" s="39">
        <f ca="1">Table1[[#This Row],[Mortgage left]]/Table1[[#This Row],[Value of House ]]</f>
        <v>0.60714607201862691</v>
      </c>
      <c r="CH267" s="51">
        <f t="shared" ca="1" si="202"/>
        <v>1</v>
      </c>
      <c r="CI267" s="51"/>
      <c r="CJ267" s="16"/>
      <c r="CL267" s="10">
        <f ca="1">IF(Table1[[#This Row],[Area]]="New Delhi",Table1[[#This Row],[Income]],0)</f>
        <v>0</v>
      </c>
      <c r="CM267" s="51">
        <f ca="1">IF(Table1[[#This Row],[Area]]="Gurgoan",Table1[[#This Row],[Income]],0)</f>
        <v>0</v>
      </c>
      <c r="CN267" s="51">
        <f ca="1">IF(Table1[[#This Row],[Area]]="Noida",Table1[[#This Row],[Income]],0)</f>
        <v>0</v>
      </c>
      <c r="CO267" s="51">
        <f ca="1">IF(Table1[[#This Row],[Area]]="Faridabad",Table1[[#This Row],[Income]],0)</f>
        <v>0</v>
      </c>
      <c r="CP267" s="51">
        <f ca="1">IF(Table1[[#This Row],[Area]]="Pune",Table1[[#This Row],[Income]],0)</f>
        <v>0</v>
      </c>
      <c r="CQ267" s="51">
        <f ca="1">IF(Table1[[#This Row],[Area]]="Mumbai",Table1[[#This Row],[Income]],0)</f>
        <v>49840</v>
      </c>
      <c r="CR267" s="51">
        <f ca="1">IF(Table1[[#This Row],[Area]]="Hyderabad",Table1[[#This Row],[Income]],0)</f>
        <v>0</v>
      </c>
      <c r="CS267" s="51">
        <f ca="1">IF(Table1[[#This Row],[Area]]="Chennai",Table1[[#This Row],[Income]],0)</f>
        <v>0</v>
      </c>
      <c r="CT267" s="51">
        <f ca="1">IF(Table1[[#This Row],[Area]]="Goa",Table1[[#This Row],[Income]],0)</f>
        <v>0</v>
      </c>
      <c r="CU267" s="51">
        <f ca="1">IF(Table1[[#This Row],[Area]]="Kochi",Table1[[#This Row],[Income]],0)</f>
        <v>0</v>
      </c>
      <c r="CV267" s="51">
        <f ca="1">IF(Table1[[#This Row],[Area]]="Kolkata",Table1[[#This Row],[Income]],0)</f>
        <v>0</v>
      </c>
      <c r="CW267" s="51"/>
      <c r="CX267" s="51"/>
      <c r="CY267" s="51"/>
      <c r="CZ267" s="51"/>
      <c r="DA267" s="51"/>
      <c r="DB267" s="51"/>
      <c r="DC267" s="51"/>
      <c r="DD267" s="51"/>
      <c r="DE267" s="51"/>
      <c r="DF267" s="51"/>
      <c r="DG267" s="16"/>
      <c r="DI267" s="10">
        <f ca="1">IF(Table1[[#This Row],[Field of Work]]="Teaching",Table1[[#This Row],[Income]],0)</f>
        <v>0</v>
      </c>
      <c r="DJ267" s="51">
        <f ca="1">IF(Table1[[#This Row],[Field of Work]]="Health",Table1[[#This Row],[Income]],0)</f>
        <v>49840</v>
      </c>
      <c r="DK267" s="51">
        <f ca="1">IF(Table1[[#This Row],[Field of Work]]="Agriculture",Table1[[#This Row],[Income]],0)</f>
        <v>0</v>
      </c>
      <c r="DL267" s="51">
        <f ca="1">IF(Table1[[#This Row],[Field of Work]]="Information Technology",Table1[[#This Row],[Income]],0)</f>
        <v>0</v>
      </c>
      <c r="DM267" s="51">
        <f ca="1">IF(Table1[[#This Row],[Field of Work]]="Construction",Table1[[#This Row],[Income]],0)</f>
        <v>0</v>
      </c>
      <c r="DN267" s="51">
        <f ca="1">IF(Table1[[#This Row],[Field of Work]]="General Work",Table1[[#This Row],[Income]],0)</f>
        <v>0</v>
      </c>
      <c r="DO267" s="51"/>
      <c r="DP267" s="51"/>
      <c r="DQ267" s="51"/>
      <c r="DR267" s="51"/>
      <c r="DS267" s="51"/>
      <c r="DT267" s="16"/>
      <c r="DW267" s="10">
        <f ca="1">IF(Table1[[#This Row],[Value of Debts]]&gt;Table1[[#This Row],[Income]],1,0)</f>
        <v>1</v>
      </c>
      <c r="DX267" s="51"/>
      <c r="DY267" s="16"/>
      <c r="EB267" s="48">
        <f t="shared" ca="1" si="203"/>
        <v>0</v>
      </c>
      <c r="EC267" s="51"/>
      <c r="ED267" s="51"/>
      <c r="EE267" s="16"/>
    </row>
    <row r="268" spans="1:135" ht="18.75">
      <c r="A268" s="1">
        <f t="shared" ca="1" si="189"/>
        <v>1</v>
      </c>
      <c r="B268" s="1" t="str">
        <f t="shared" ca="1" si="190"/>
        <v>Man</v>
      </c>
      <c r="C268" s="1">
        <f t="shared" ca="1" si="191"/>
        <v>37</v>
      </c>
      <c r="D268" s="1">
        <f t="shared" ca="1" si="192"/>
        <v>2</v>
      </c>
      <c r="E268" s="1" t="str">
        <f t="shared" ca="1" si="193"/>
        <v>Construction</v>
      </c>
      <c r="F268" s="1">
        <f t="shared" ca="1" si="194"/>
        <v>3</v>
      </c>
      <c r="G268" s="1" t="str">
        <f t="shared" ca="1" si="195"/>
        <v>University</v>
      </c>
      <c r="H268" s="1">
        <f t="shared" ca="1" si="196"/>
        <v>3</v>
      </c>
      <c r="I268" s="1">
        <f t="shared" ca="1" si="171"/>
        <v>2</v>
      </c>
      <c r="J268" s="1">
        <f t="shared" ca="1" si="197"/>
        <v>29434</v>
      </c>
      <c r="K268" s="1">
        <f t="shared" ca="1" si="198"/>
        <v>6</v>
      </c>
      <c r="L268" s="1" t="str">
        <f t="shared" ca="1" si="199"/>
        <v>Mumbai</v>
      </c>
      <c r="M268" s="1">
        <f t="shared" ca="1" si="164"/>
        <v>117736</v>
      </c>
      <c r="N268" s="1">
        <f t="shared" ca="1" si="200"/>
        <v>60782.914935404595</v>
      </c>
      <c r="O268" s="1">
        <f t="shared" ca="1" si="165"/>
        <v>11413.236787355649</v>
      </c>
      <c r="P268" s="1">
        <f t="shared" ca="1" si="201"/>
        <v>7213</v>
      </c>
      <c r="Q268" s="1">
        <f t="shared" ca="1" si="166"/>
        <v>6806.8919826236033</v>
      </c>
      <c r="R268" s="1">
        <f t="shared" ca="1" si="167"/>
        <v>7876.8380426135318</v>
      </c>
      <c r="S268" s="1">
        <f t="shared" ca="1" si="168"/>
        <v>137026.07482996918</v>
      </c>
      <c r="T268" s="1">
        <f t="shared" ca="1" si="169"/>
        <v>74802.806918028204</v>
      </c>
      <c r="U268" s="1">
        <f t="shared" ca="1" si="170"/>
        <v>62223.267911940973</v>
      </c>
      <c r="W268" s="10">
        <f ca="1">IF(Table1[[#This Row],[Gender]]="Man",1,0)</f>
        <v>1</v>
      </c>
      <c r="X268" s="51">
        <f ca="1">IF(Table1[[#This Row],[Gender]]="Woman",1,0)</f>
        <v>0</v>
      </c>
      <c r="Y268" s="51"/>
      <c r="Z268" s="51"/>
      <c r="AA268" s="51"/>
      <c r="AB268" s="51"/>
      <c r="AC268" s="51"/>
      <c r="AD268" s="51"/>
      <c r="AE268" s="51"/>
      <c r="AF268" s="51"/>
      <c r="AG268" s="51"/>
      <c r="AH268" s="51"/>
      <c r="AI268" s="51"/>
      <c r="AJ268" s="16"/>
      <c r="AN268" s="10">
        <f t="shared" ca="1" si="172"/>
        <v>0</v>
      </c>
      <c r="AO268" s="51">
        <f t="shared" ca="1" si="173"/>
        <v>0</v>
      </c>
      <c r="AP268" s="51">
        <f t="shared" ca="1" si="174"/>
        <v>0</v>
      </c>
      <c r="AQ268" s="51">
        <f t="shared" ca="1" si="175"/>
        <v>0</v>
      </c>
      <c r="AR268" s="51">
        <f t="shared" ca="1" si="176"/>
        <v>1</v>
      </c>
      <c r="AS268" s="51">
        <f t="shared" ca="1" si="177"/>
        <v>0</v>
      </c>
      <c r="AT268" s="51"/>
      <c r="AU268" s="51"/>
      <c r="AV268" s="51"/>
      <c r="AW268" s="51"/>
      <c r="AX268" s="51"/>
      <c r="AY268" s="16"/>
      <c r="AZ268" s="51"/>
      <c r="BA268" s="20">
        <f t="shared" ca="1" si="178"/>
        <v>0</v>
      </c>
      <c r="BB268" s="21">
        <f t="shared" ca="1" si="179"/>
        <v>0</v>
      </c>
      <c r="BC268" s="21">
        <f t="shared" ca="1" si="180"/>
        <v>0</v>
      </c>
      <c r="BD268" s="21">
        <f t="shared" ca="1" si="181"/>
        <v>0</v>
      </c>
      <c r="BE268" s="21">
        <f t="shared" ca="1" si="182"/>
        <v>0</v>
      </c>
      <c r="BF268" s="21">
        <f t="shared" ca="1" si="183"/>
        <v>1</v>
      </c>
      <c r="BG268" s="21">
        <f t="shared" ca="1" si="184"/>
        <v>0</v>
      </c>
      <c r="BH268" s="21">
        <f t="shared" ca="1" si="185"/>
        <v>0</v>
      </c>
      <c r="BI268" s="21">
        <f t="shared" ca="1" si="186"/>
        <v>0</v>
      </c>
      <c r="BJ268" s="21">
        <f t="shared" ca="1" si="187"/>
        <v>0</v>
      </c>
      <c r="BK268" s="21">
        <f t="shared" ca="1" si="188"/>
        <v>0</v>
      </c>
      <c r="BL268" s="51"/>
      <c r="BM268" s="51"/>
      <c r="BN268" s="51"/>
      <c r="BO268" s="51"/>
      <c r="BP268" s="51"/>
      <c r="BQ268" s="51"/>
      <c r="BR268" s="51"/>
      <c r="BS268" s="51"/>
      <c r="BT268" s="51"/>
      <c r="BU268" s="51"/>
      <c r="BV268" s="16"/>
      <c r="BZ268" s="10">
        <f ca="1">Table1[[#This Row],[Cars Value]]/Table1[[#This Row],[Cars Owned]]</f>
        <v>5706.6183936778243</v>
      </c>
      <c r="CA268" s="16"/>
      <c r="CB268" s="51"/>
      <c r="CC268" s="10">
        <f ca="1">IF(Table1[[#This Row],[Value of Debts]]&gt;$CD$3,1,0)</f>
        <v>1</v>
      </c>
      <c r="CD268" s="51"/>
      <c r="CE268" s="16"/>
      <c r="CF268" s="51"/>
      <c r="CG268" s="39">
        <f ca="1">Table1[[#This Row],[Mortgage left]]/Table1[[#This Row],[Value of House ]]</f>
        <v>0.51626448100330058</v>
      </c>
      <c r="CH268" s="51">
        <f t="shared" ca="1" si="202"/>
        <v>1</v>
      </c>
      <c r="CI268" s="51"/>
      <c r="CJ268" s="16"/>
      <c r="CL268" s="10">
        <f ca="1">IF(Table1[[#This Row],[Area]]="New Delhi",Table1[[#This Row],[Income]],0)</f>
        <v>0</v>
      </c>
      <c r="CM268" s="51">
        <f ca="1">IF(Table1[[#This Row],[Area]]="Gurgoan",Table1[[#This Row],[Income]],0)</f>
        <v>0</v>
      </c>
      <c r="CN268" s="51">
        <f ca="1">IF(Table1[[#This Row],[Area]]="Noida",Table1[[#This Row],[Income]],0)</f>
        <v>0</v>
      </c>
      <c r="CO268" s="51">
        <f ca="1">IF(Table1[[#This Row],[Area]]="Faridabad",Table1[[#This Row],[Income]],0)</f>
        <v>0</v>
      </c>
      <c r="CP268" s="51">
        <f ca="1">IF(Table1[[#This Row],[Area]]="Pune",Table1[[#This Row],[Income]],0)</f>
        <v>0</v>
      </c>
      <c r="CQ268" s="51">
        <f ca="1">IF(Table1[[#This Row],[Area]]="Mumbai",Table1[[#This Row],[Income]],0)</f>
        <v>29434</v>
      </c>
      <c r="CR268" s="51">
        <f ca="1">IF(Table1[[#This Row],[Area]]="Hyderabad",Table1[[#This Row],[Income]],0)</f>
        <v>0</v>
      </c>
      <c r="CS268" s="51">
        <f ca="1">IF(Table1[[#This Row],[Area]]="Chennai",Table1[[#This Row],[Income]],0)</f>
        <v>0</v>
      </c>
      <c r="CT268" s="51">
        <f ca="1">IF(Table1[[#This Row],[Area]]="Goa",Table1[[#This Row],[Income]],0)</f>
        <v>0</v>
      </c>
      <c r="CU268" s="51">
        <f ca="1">IF(Table1[[#This Row],[Area]]="Kochi",Table1[[#This Row],[Income]],0)</f>
        <v>0</v>
      </c>
      <c r="CV268" s="51">
        <f ca="1">IF(Table1[[#This Row],[Area]]="Kolkata",Table1[[#This Row],[Income]],0)</f>
        <v>0</v>
      </c>
      <c r="CW268" s="51"/>
      <c r="CX268" s="51"/>
      <c r="CY268" s="51"/>
      <c r="CZ268" s="51"/>
      <c r="DA268" s="51"/>
      <c r="DB268" s="51"/>
      <c r="DC268" s="51"/>
      <c r="DD268" s="51"/>
      <c r="DE268" s="51"/>
      <c r="DF268" s="51"/>
      <c r="DG268" s="16"/>
      <c r="DI268" s="10">
        <f ca="1">IF(Table1[[#This Row],[Field of Work]]="Teaching",Table1[[#This Row],[Income]],0)</f>
        <v>0</v>
      </c>
      <c r="DJ268" s="51">
        <f ca="1">IF(Table1[[#This Row],[Field of Work]]="Health",Table1[[#This Row],[Income]],0)</f>
        <v>0</v>
      </c>
      <c r="DK268" s="51">
        <f ca="1">IF(Table1[[#This Row],[Field of Work]]="Agriculture",Table1[[#This Row],[Income]],0)</f>
        <v>0</v>
      </c>
      <c r="DL268" s="51">
        <f ca="1">IF(Table1[[#This Row],[Field of Work]]="Information Technology",Table1[[#This Row],[Income]],0)</f>
        <v>0</v>
      </c>
      <c r="DM268" s="51">
        <f ca="1">IF(Table1[[#This Row],[Field of Work]]="Construction",Table1[[#This Row],[Income]],0)</f>
        <v>29434</v>
      </c>
      <c r="DN268" s="51">
        <f ca="1">IF(Table1[[#This Row],[Field of Work]]="General Work",Table1[[#This Row],[Income]],0)</f>
        <v>0</v>
      </c>
      <c r="DO268" s="51"/>
      <c r="DP268" s="51"/>
      <c r="DQ268" s="51"/>
      <c r="DR268" s="51"/>
      <c r="DS268" s="51"/>
      <c r="DT268" s="16"/>
      <c r="DW268" s="10">
        <f ca="1">IF(Table1[[#This Row],[Value of Debts]]&gt;Table1[[#This Row],[Income]],1,0)</f>
        <v>1</v>
      </c>
      <c r="DX268" s="51"/>
      <c r="DY268" s="16"/>
      <c r="EB268" s="48">
        <f t="shared" ca="1" si="203"/>
        <v>0</v>
      </c>
      <c r="EC268" s="51"/>
      <c r="ED268" s="51"/>
      <c r="EE268" s="16"/>
    </row>
    <row r="269" spans="1:135" ht="18.75">
      <c r="A269" s="1">
        <f t="shared" ca="1" si="189"/>
        <v>2</v>
      </c>
      <c r="B269" s="1" t="str">
        <f t="shared" ca="1" si="190"/>
        <v>Woman</v>
      </c>
      <c r="C269" s="1">
        <f t="shared" ca="1" si="191"/>
        <v>43</v>
      </c>
      <c r="D269" s="1">
        <f t="shared" ca="1" si="192"/>
        <v>5</v>
      </c>
      <c r="E269" s="1" t="str">
        <f t="shared" ca="1" si="193"/>
        <v>General Work</v>
      </c>
      <c r="F269" s="1">
        <f t="shared" ca="1" si="194"/>
        <v>3</v>
      </c>
      <c r="G269" s="1" t="str">
        <f t="shared" ca="1" si="195"/>
        <v>University</v>
      </c>
      <c r="H269" s="1">
        <f t="shared" ca="1" si="196"/>
        <v>0</v>
      </c>
      <c r="I269" s="1">
        <f t="shared" ca="1" si="171"/>
        <v>3</v>
      </c>
      <c r="J269" s="1">
        <f t="shared" ca="1" si="197"/>
        <v>60053</v>
      </c>
      <c r="K269" s="1">
        <f t="shared" ca="1" si="198"/>
        <v>3</v>
      </c>
      <c r="L269" s="1" t="str">
        <f t="shared" ca="1" si="199"/>
        <v>Faridabad</v>
      </c>
      <c r="M269" s="1">
        <f t="shared" ca="1" si="164"/>
        <v>300265</v>
      </c>
      <c r="N269" s="1">
        <f t="shared" ca="1" si="200"/>
        <v>120768.4695215477</v>
      </c>
      <c r="O269" s="1">
        <f t="shared" ca="1" si="165"/>
        <v>158116.61383087962</v>
      </c>
      <c r="P269" s="1">
        <f t="shared" ca="1" si="201"/>
        <v>56870</v>
      </c>
      <c r="Q269" s="1">
        <f t="shared" ca="1" si="166"/>
        <v>75822.032680045711</v>
      </c>
      <c r="R269" s="1">
        <f t="shared" ca="1" si="167"/>
        <v>82766.447834332124</v>
      </c>
      <c r="S269" s="1">
        <f t="shared" ca="1" si="168"/>
        <v>541148.0616652118</v>
      </c>
      <c r="T269" s="1">
        <f t="shared" ca="1" si="169"/>
        <v>253460.50220159342</v>
      </c>
      <c r="U269" s="1">
        <f t="shared" ca="1" si="170"/>
        <v>287687.55946361838</v>
      </c>
      <c r="W269" s="10">
        <f ca="1">IF(Table1[[#This Row],[Gender]]="Man",1,0)</f>
        <v>0</v>
      </c>
      <c r="X269" s="51">
        <f ca="1">IF(Table1[[#This Row],[Gender]]="Woman",1,0)</f>
        <v>1</v>
      </c>
      <c r="Y269" s="51"/>
      <c r="Z269" s="51"/>
      <c r="AA269" s="51"/>
      <c r="AB269" s="51"/>
      <c r="AC269" s="51"/>
      <c r="AD269" s="51"/>
      <c r="AE269" s="51"/>
      <c r="AF269" s="51"/>
      <c r="AG269" s="51"/>
      <c r="AH269" s="51"/>
      <c r="AI269" s="51"/>
      <c r="AJ269" s="16"/>
      <c r="AN269" s="10">
        <f t="shared" ca="1" si="172"/>
        <v>0</v>
      </c>
      <c r="AO269" s="51">
        <f t="shared" ca="1" si="173"/>
        <v>0</v>
      </c>
      <c r="AP269" s="51">
        <f t="shared" ca="1" si="174"/>
        <v>0</v>
      </c>
      <c r="AQ269" s="51">
        <f t="shared" ca="1" si="175"/>
        <v>0</v>
      </c>
      <c r="AR269" s="51">
        <f t="shared" ca="1" si="176"/>
        <v>0</v>
      </c>
      <c r="AS269" s="51">
        <f t="shared" ca="1" si="177"/>
        <v>1</v>
      </c>
      <c r="AT269" s="51"/>
      <c r="AU269" s="51"/>
      <c r="AV269" s="51"/>
      <c r="AW269" s="51"/>
      <c r="AX269" s="51"/>
      <c r="AY269" s="16"/>
      <c r="AZ269" s="51"/>
      <c r="BA269" s="20">
        <f t="shared" ca="1" si="178"/>
        <v>0</v>
      </c>
      <c r="BB269" s="21">
        <f t="shared" ca="1" si="179"/>
        <v>0</v>
      </c>
      <c r="BC269" s="21">
        <f t="shared" ca="1" si="180"/>
        <v>0</v>
      </c>
      <c r="BD269" s="21">
        <f t="shared" ca="1" si="181"/>
        <v>1</v>
      </c>
      <c r="BE269" s="21">
        <f t="shared" ca="1" si="182"/>
        <v>0</v>
      </c>
      <c r="BF269" s="21">
        <f t="shared" ca="1" si="183"/>
        <v>0</v>
      </c>
      <c r="BG269" s="21">
        <f t="shared" ca="1" si="184"/>
        <v>0</v>
      </c>
      <c r="BH269" s="21">
        <f t="shared" ca="1" si="185"/>
        <v>0</v>
      </c>
      <c r="BI269" s="21">
        <f t="shared" ca="1" si="186"/>
        <v>0</v>
      </c>
      <c r="BJ269" s="21">
        <f t="shared" ca="1" si="187"/>
        <v>0</v>
      </c>
      <c r="BK269" s="21">
        <f t="shared" ca="1" si="188"/>
        <v>0</v>
      </c>
      <c r="BL269" s="51"/>
      <c r="BM269" s="51"/>
      <c r="BN269" s="51"/>
      <c r="BO269" s="51"/>
      <c r="BP269" s="51"/>
      <c r="BQ269" s="51"/>
      <c r="BR269" s="51"/>
      <c r="BS269" s="51"/>
      <c r="BT269" s="51"/>
      <c r="BU269" s="51"/>
      <c r="BV269" s="16"/>
      <c r="BZ269" s="10">
        <f ca="1">Table1[[#This Row],[Cars Value]]/Table1[[#This Row],[Cars Owned]]</f>
        <v>52705.537943626543</v>
      </c>
      <c r="CA269" s="16"/>
      <c r="CB269" s="51"/>
      <c r="CC269" s="10">
        <f ca="1">IF(Table1[[#This Row],[Value of Debts]]&gt;$CD$3,1,0)</f>
        <v>1</v>
      </c>
      <c r="CD269" s="51"/>
      <c r="CE269" s="16"/>
      <c r="CF269" s="51"/>
      <c r="CG269" s="39">
        <f ca="1">Table1[[#This Row],[Mortgage left]]/Table1[[#This Row],[Value of House ]]</f>
        <v>0.40220628285530347</v>
      </c>
      <c r="CH269" s="51">
        <f t="shared" ca="1" si="202"/>
        <v>1</v>
      </c>
      <c r="CI269" s="51"/>
      <c r="CJ269" s="16"/>
      <c r="CL269" s="10">
        <f ca="1">IF(Table1[[#This Row],[Area]]="New Delhi",Table1[[#This Row],[Income]],0)</f>
        <v>0</v>
      </c>
      <c r="CM269" s="51">
        <f ca="1">IF(Table1[[#This Row],[Area]]="Gurgoan",Table1[[#This Row],[Income]],0)</f>
        <v>0</v>
      </c>
      <c r="CN269" s="51">
        <f ca="1">IF(Table1[[#This Row],[Area]]="Noida",Table1[[#This Row],[Income]],0)</f>
        <v>0</v>
      </c>
      <c r="CO269" s="51">
        <f ca="1">IF(Table1[[#This Row],[Area]]="Faridabad",Table1[[#This Row],[Income]],0)</f>
        <v>60053</v>
      </c>
      <c r="CP269" s="51">
        <f ca="1">IF(Table1[[#This Row],[Area]]="Pune",Table1[[#This Row],[Income]],0)</f>
        <v>0</v>
      </c>
      <c r="CQ269" s="51">
        <f ca="1">IF(Table1[[#This Row],[Area]]="Mumbai",Table1[[#This Row],[Income]],0)</f>
        <v>0</v>
      </c>
      <c r="CR269" s="51">
        <f ca="1">IF(Table1[[#This Row],[Area]]="Hyderabad",Table1[[#This Row],[Income]],0)</f>
        <v>0</v>
      </c>
      <c r="CS269" s="51">
        <f ca="1">IF(Table1[[#This Row],[Area]]="Chennai",Table1[[#This Row],[Income]],0)</f>
        <v>0</v>
      </c>
      <c r="CT269" s="51">
        <f ca="1">IF(Table1[[#This Row],[Area]]="Goa",Table1[[#This Row],[Income]],0)</f>
        <v>0</v>
      </c>
      <c r="CU269" s="51">
        <f ca="1">IF(Table1[[#This Row],[Area]]="Kochi",Table1[[#This Row],[Income]],0)</f>
        <v>0</v>
      </c>
      <c r="CV269" s="51">
        <f ca="1">IF(Table1[[#This Row],[Area]]="Kolkata",Table1[[#This Row],[Income]],0)</f>
        <v>0</v>
      </c>
      <c r="CW269" s="51"/>
      <c r="CX269" s="51"/>
      <c r="CY269" s="51"/>
      <c r="CZ269" s="51"/>
      <c r="DA269" s="51"/>
      <c r="DB269" s="51"/>
      <c r="DC269" s="51"/>
      <c r="DD269" s="51"/>
      <c r="DE269" s="51"/>
      <c r="DF269" s="51"/>
      <c r="DG269" s="16"/>
      <c r="DI269" s="10">
        <f ca="1">IF(Table1[[#This Row],[Field of Work]]="Teaching",Table1[[#This Row],[Income]],0)</f>
        <v>0</v>
      </c>
      <c r="DJ269" s="51">
        <f ca="1">IF(Table1[[#This Row],[Field of Work]]="Health",Table1[[#This Row],[Income]],0)</f>
        <v>0</v>
      </c>
      <c r="DK269" s="51">
        <f ca="1">IF(Table1[[#This Row],[Field of Work]]="Agriculture",Table1[[#This Row],[Income]],0)</f>
        <v>0</v>
      </c>
      <c r="DL269" s="51">
        <f ca="1">IF(Table1[[#This Row],[Field of Work]]="Information Technology",Table1[[#This Row],[Income]],0)</f>
        <v>0</v>
      </c>
      <c r="DM269" s="51">
        <f ca="1">IF(Table1[[#This Row],[Field of Work]]="Construction",Table1[[#This Row],[Income]],0)</f>
        <v>0</v>
      </c>
      <c r="DN269" s="51">
        <f ca="1">IF(Table1[[#This Row],[Field of Work]]="General Work",Table1[[#This Row],[Income]],0)</f>
        <v>60053</v>
      </c>
      <c r="DO269" s="51"/>
      <c r="DP269" s="51"/>
      <c r="DQ269" s="51"/>
      <c r="DR269" s="51"/>
      <c r="DS269" s="51"/>
      <c r="DT269" s="16"/>
      <c r="DW269" s="10">
        <f ca="1">IF(Table1[[#This Row],[Value of Debts]]&gt;Table1[[#This Row],[Income]],1,0)</f>
        <v>1</v>
      </c>
      <c r="DX269" s="51"/>
      <c r="DY269" s="16"/>
      <c r="EB269" s="48">
        <f t="shared" ca="1" si="203"/>
        <v>43</v>
      </c>
      <c r="EC269" s="51"/>
      <c r="ED269" s="51"/>
      <c r="EE269" s="16"/>
    </row>
    <row r="270" spans="1:135" ht="18.75">
      <c r="A270" s="1">
        <f t="shared" ca="1" si="189"/>
        <v>2</v>
      </c>
      <c r="B270" s="1" t="str">
        <f t="shared" ca="1" si="190"/>
        <v>Woman</v>
      </c>
      <c r="C270" s="1">
        <f t="shared" ca="1" si="191"/>
        <v>28</v>
      </c>
      <c r="D270" s="1">
        <f t="shared" ca="1" si="192"/>
        <v>1</v>
      </c>
      <c r="E270" s="1" t="str">
        <f t="shared" ca="1" si="193"/>
        <v>Health</v>
      </c>
      <c r="F270" s="1">
        <f t="shared" ca="1" si="194"/>
        <v>4</v>
      </c>
      <c r="G270" s="1" t="str">
        <f t="shared" ca="1" si="195"/>
        <v>Technical</v>
      </c>
      <c r="H270" s="1">
        <f t="shared" ca="1" si="196"/>
        <v>4</v>
      </c>
      <c r="I270" s="1">
        <f t="shared" ca="1" si="171"/>
        <v>2</v>
      </c>
      <c r="J270" s="1">
        <f t="shared" ca="1" si="197"/>
        <v>81945</v>
      </c>
      <c r="K270" s="1">
        <f t="shared" ca="1" si="198"/>
        <v>8</v>
      </c>
      <c r="L270" s="1" t="str">
        <f t="shared" ca="1" si="199"/>
        <v>Chennai</v>
      </c>
      <c r="M270" s="1">
        <f t="shared" ca="1" si="164"/>
        <v>245835</v>
      </c>
      <c r="N270" s="1">
        <f t="shared" ca="1" si="200"/>
        <v>60926.248130840606</v>
      </c>
      <c r="O270" s="1">
        <f t="shared" ca="1" si="165"/>
        <v>68131.845311227909</v>
      </c>
      <c r="P270" s="1">
        <f t="shared" ca="1" si="201"/>
        <v>11018</v>
      </c>
      <c r="Q270" s="1">
        <f t="shared" ca="1" si="166"/>
        <v>163079.67426535042</v>
      </c>
      <c r="R270" s="1">
        <f t="shared" ca="1" si="167"/>
        <v>12141.57186053944</v>
      </c>
      <c r="S270" s="1">
        <f t="shared" ca="1" si="168"/>
        <v>326108.41717176733</v>
      </c>
      <c r="T270" s="1">
        <f t="shared" ca="1" si="169"/>
        <v>235023.92239619102</v>
      </c>
      <c r="U270" s="1">
        <f t="shared" ca="1" si="170"/>
        <v>91084.494775576313</v>
      </c>
      <c r="W270" s="10">
        <f ca="1">IF(Table1[[#This Row],[Gender]]="Man",1,0)</f>
        <v>0</v>
      </c>
      <c r="X270" s="51">
        <f ca="1">IF(Table1[[#This Row],[Gender]]="Woman",1,0)</f>
        <v>1</v>
      </c>
      <c r="Y270" s="51"/>
      <c r="Z270" s="51"/>
      <c r="AA270" s="51"/>
      <c r="AB270" s="51"/>
      <c r="AC270" s="51"/>
      <c r="AD270" s="51"/>
      <c r="AE270" s="51"/>
      <c r="AF270" s="51"/>
      <c r="AG270" s="51"/>
      <c r="AH270" s="51"/>
      <c r="AI270" s="51"/>
      <c r="AJ270" s="16"/>
      <c r="AN270" s="10">
        <f t="shared" ca="1" si="172"/>
        <v>0</v>
      </c>
      <c r="AO270" s="51">
        <f t="shared" ca="1" si="173"/>
        <v>1</v>
      </c>
      <c r="AP270" s="51">
        <f t="shared" ca="1" si="174"/>
        <v>0</v>
      </c>
      <c r="AQ270" s="51">
        <f t="shared" ca="1" si="175"/>
        <v>0</v>
      </c>
      <c r="AR270" s="51">
        <f t="shared" ca="1" si="176"/>
        <v>0</v>
      </c>
      <c r="AS270" s="51">
        <f t="shared" ca="1" si="177"/>
        <v>0</v>
      </c>
      <c r="AT270" s="51"/>
      <c r="AU270" s="51"/>
      <c r="AV270" s="51"/>
      <c r="AW270" s="51"/>
      <c r="AX270" s="51"/>
      <c r="AY270" s="16"/>
      <c r="AZ270" s="51"/>
      <c r="BA270" s="20">
        <f t="shared" ca="1" si="178"/>
        <v>0</v>
      </c>
      <c r="BB270" s="21">
        <f t="shared" ca="1" si="179"/>
        <v>0</v>
      </c>
      <c r="BC270" s="21">
        <f t="shared" ca="1" si="180"/>
        <v>0</v>
      </c>
      <c r="BD270" s="21">
        <f t="shared" ca="1" si="181"/>
        <v>0</v>
      </c>
      <c r="BE270" s="21">
        <f t="shared" ca="1" si="182"/>
        <v>0</v>
      </c>
      <c r="BF270" s="21">
        <f t="shared" ca="1" si="183"/>
        <v>0</v>
      </c>
      <c r="BG270" s="21">
        <f t="shared" ca="1" si="184"/>
        <v>0</v>
      </c>
      <c r="BH270" s="21">
        <f t="shared" ca="1" si="185"/>
        <v>1</v>
      </c>
      <c r="BI270" s="21">
        <f t="shared" ca="1" si="186"/>
        <v>0</v>
      </c>
      <c r="BJ270" s="21">
        <f t="shared" ca="1" si="187"/>
        <v>0</v>
      </c>
      <c r="BK270" s="21">
        <f t="shared" ca="1" si="188"/>
        <v>0</v>
      </c>
      <c r="BL270" s="51"/>
      <c r="BM270" s="51"/>
      <c r="BN270" s="51"/>
      <c r="BO270" s="51"/>
      <c r="BP270" s="51"/>
      <c r="BQ270" s="51"/>
      <c r="BR270" s="51"/>
      <c r="BS270" s="51"/>
      <c r="BT270" s="51"/>
      <c r="BU270" s="51"/>
      <c r="BV270" s="16"/>
      <c r="BZ270" s="10">
        <f ca="1">Table1[[#This Row],[Cars Value]]/Table1[[#This Row],[Cars Owned]]</f>
        <v>34065.922655613955</v>
      </c>
      <c r="CA270" s="16"/>
      <c r="CB270" s="51"/>
      <c r="CC270" s="10">
        <f ca="1">IF(Table1[[#This Row],[Value of Debts]]&gt;$CD$3,1,0)</f>
        <v>1</v>
      </c>
      <c r="CD270" s="51"/>
      <c r="CE270" s="16"/>
      <c r="CF270" s="51"/>
      <c r="CG270" s="39">
        <f ca="1">Table1[[#This Row],[Mortgage left]]/Table1[[#This Row],[Value of House ]]</f>
        <v>0.2478339053871117</v>
      </c>
      <c r="CH270" s="51">
        <f t="shared" ca="1" si="202"/>
        <v>0</v>
      </c>
      <c r="CI270" s="51"/>
      <c r="CJ270" s="16"/>
      <c r="CL270" s="10">
        <f ca="1">IF(Table1[[#This Row],[Area]]="New Delhi",Table1[[#This Row],[Income]],0)</f>
        <v>0</v>
      </c>
      <c r="CM270" s="51">
        <f ca="1">IF(Table1[[#This Row],[Area]]="Gurgoan",Table1[[#This Row],[Income]],0)</f>
        <v>0</v>
      </c>
      <c r="CN270" s="51">
        <f ca="1">IF(Table1[[#This Row],[Area]]="Noida",Table1[[#This Row],[Income]],0)</f>
        <v>0</v>
      </c>
      <c r="CO270" s="51">
        <f ca="1">IF(Table1[[#This Row],[Area]]="Faridabad",Table1[[#This Row],[Income]],0)</f>
        <v>0</v>
      </c>
      <c r="CP270" s="51">
        <f ca="1">IF(Table1[[#This Row],[Area]]="Pune",Table1[[#This Row],[Income]],0)</f>
        <v>0</v>
      </c>
      <c r="CQ270" s="51">
        <f ca="1">IF(Table1[[#This Row],[Area]]="Mumbai",Table1[[#This Row],[Income]],0)</f>
        <v>0</v>
      </c>
      <c r="CR270" s="51">
        <f ca="1">IF(Table1[[#This Row],[Area]]="Hyderabad",Table1[[#This Row],[Income]],0)</f>
        <v>0</v>
      </c>
      <c r="CS270" s="51">
        <f ca="1">IF(Table1[[#This Row],[Area]]="Chennai",Table1[[#This Row],[Income]],0)</f>
        <v>81945</v>
      </c>
      <c r="CT270" s="51">
        <f ca="1">IF(Table1[[#This Row],[Area]]="Goa",Table1[[#This Row],[Income]],0)</f>
        <v>0</v>
      </c>
      <c r="CU270" s="51">
        <f ca="1">IF(Table1[[#This Row],[Area]]="Kochi",Table1[[#This Row],[Income]],0)</f>
        <v>0</v>
      </c>
      <c r="CV270" s="51">
        <f ca="1">IF(Table1[[#This Row],[Area]]="Kolkata",Table1[[#This Row],[Income]],0)</f>
        <v>0</v>
      </c>
      <c r="CW270" s="51"/>
      <c r="CX270" s="51"/>
      <c r="CY270" s="51"/>
      <c r="CZ270" s="51"/>
      <c r="DA270" s="51"/>
      <c r="DB270" s="51"/>
      <c r="DC270" s="51"/>
      <c r="DD270" s="51"/>
      <c r="DE270" s="51"/>
      <c r="DF270" s="51"/>
      <c r="DG270" s="16"/>
      <c r="DI270" s="10">
        <f ca="1">IF(Table1[[#This Row],[Field of Work]]="Teaching",Table1[[#This Row],[Income]],0)</f>
        <v>0</v>
      </c>
      <c r="DJ270" s="51">
        <f ca="1">IF(Table1[[#This Row],[Field of Work]]="Health",Table1[[#This Row],[Income]],0)</f>
        <v>81945</v>
      </c>
      <c r="DK270" s="51">
        <f ca="1">IF(Table1[[#This Row],[Field of Work]]="Agriculture",Table1[[#This Row],[Income]],0)</f>
        <v>0</v>
      </c>
      <c r="DL270" s="51">
        <f ca="1">IF(Table1[[#This Row],[Field of Work]]="Information Technology",Table1[[#This Row],[Income]],0)</f>
        <v>0</v>
      </c>
      <c r="DM270" s="51">
        <f ca="1">IF(Table1[[#This Row],[Field of Work]]="Construction",Table1[[#This Row],[Income]],0)</f>
        <v>0</v>
      </c>
      <c r="DN270" s="51">
        <f ca="1">IF(Table1[[#This Row],[Field of Work]]="General Work",Table1[[#This Row],[Income]],0)</f>
        <v>0</v>
      </c>
      <c r="DO270" s="51"/>
      <c r="DP270" s="51"/>
      <c r="DQ270" s="51"/>
      <c r="DR270" s="51"/>
      <c r="DS270" s="51"/>
      <c r="DT270" s="16"/>
      <c r="DW270" s="10">
        <f ca="1">IF(Table1[[#This Row],[Value of Debts]]&gt;Table1[[#This Row],[Income]],1,0)</f>
        <v>1</v>
      </c>
      <c r="DX270" s="51"/>
      <c r="DY270" s="16"/>
      <c r="EB270" s="48">
        <f t="shared" ca="1" si="203"/>
        <v>0</v>
      </c>
      <c r="EC270" s="51"/>
      <c r="ED270" s="51"/>
      <c r="EE270" s="16"/>
    </row>
    <row r="271" spans="1:135" ht="18.75">
      <c r="A271" s="1">
        <f t="shared" ca="1" si="189"/>
        <v>1</v>
      </c>
      <c r="B271" s="1" t="str">
        <f t="shared" ca="1" si="190"/>
        <v>Man</v>
      </c>
      <c r="C271" s="1">
        <f t="shared" ca="1" si="191"/>
        <v>27</v>
      </c>
      <c r="D271" s="1">
        <f t="shared" ca="1" si="192"/>
        <v>1</v>
      </c>
      <c r="E271" s="1" t="str">
        <f t="shared" ca="1" si="193"/>
        <v>Health</v>
      </c>
      <c r="F271" s="1">
        <f t="shared" ca="1" si="194"/>
        <v>2</v>
      </c>
      <c r="G271" s="1" t="str">
        <f t="shared" ca="1" si="195"/>
        <v>College</v>
      </c>
      <c r="H271" s="1">
        <f t="shared" ca="1" si="196"/>
        <v>1</v>
      </c>
      <c r="I271" s="1">
        <f t="shared" ca="1" si="171"/>
        <v>3</v>
      </c>
      <c r="J271" s="1">
        <f t="shared" ca="1" si="197"/>
        <v>82970</v>
      </c>
      <c r="K271" s="1">
        <f t="shared" ca="1" si="198"/>
        <v>8</v>
      </c>
      <c r="L271" s="1" t="str">
        <f t="shared" ca="1" si="199"/>
        <v>Chennai</v>
      </c>
      <c r="M271" s="1">
        <f t="shared" ca="1" si="164"/>
        <v>414850</v>
      </c>
      <c r="N271" s="1">
        <f t="shared" ca="1" si="200"/>
        <v>177231.80536947149</v>
      </c>
      <c r="O271" s="1">
        <f t="shared" ca="1" si="165"/>
        <v>99828.336817019255</v>
      </c>
      <c r="P271" s="1">
        <f t="shared" ca="1" si="201"/>
        <v>58535</v>
      </c>
      <c r="Q271" s="1">
        <f t="shared" ca="1" si="166"/>
        <v>20789.318217807606</v>
      </c>
      <c r="R271" s="1">
        <f t="shared" ca="1" si="167"/>
        <v>39160.164416045205</v>
      </c>
      <c r="S271" s="1">
        <f t="shared" ca="1" si="168"/>
        <v>553838.50123306445</v>
      </c>
      <c r="T271" s="1">
        <f t="shared" ca="1" si="169"/>
        <v>256556.12358727909</v>
      </c>
      <c r="U271" s="1">
        <f t="shared" ca="1" si="170"/>
        <v>297282.37764578534</v>
      </c>
      <c r="W271" s="10">
        <f ca="1">IF(Table1[[#This Row],[Gender]]="Man",1,0)</f>
        <v>1</v>
      </c>
      <c r="X271" s="51">
        <f ca="1">IF(Table1[[#This Row],[Gender]]="Woman",1,0)</f>
        <v>0</v>
      </c>
      <c r="Y271" s="51"/>
      <c r="Z271" s="51"/>
      <c r="AA271" s="51"/>
      <c r="AB271" s="51"/>
      <c r="AC271" s="51"/>
      <c r="AD271" s="51"/>
      <c r="AE271" s="51"/>
      <c r="AF271" s="51"/>
      <c r="AG271" s="51"/>
      <c r="AH271" s="51"/>
      <c r="AI271" s="51"/>
      <c r="AJ271" s="16"/>
      <c r="AN271" s="10">
        <f t="shared" ca="1" si="172"/>
        <v>0</v>
      </c>
      <c r="AO271" s="51">
        <f t="shared" ca="1" si="173"/>
        <v>1</v>
      </c>
      <c r="AP271" s="51">
        <f t="shared" ca="1" si="174"/>
        <v>0</v>
      </c>
      <c r="AQ271" s="51">
        <f t="shared" ca="1" si="175"/>
        <v>0</v>
      </c>
      <c r="AR271" s="51">
        <f t="shared" ca="1" si="176"/>
        <v>0</v>
      </c>
      <c r="AS271" s="51">
        <f t="shared" ca="1" si="177"/>
        <v>0</v>
      </c>
      <c r="AT271" s="51"/>
      <c r="AU271" s="51"/>
      <c r="AV271" s="51"/>
      <c r="AW271" s="51"/>
      <c r="AX271" s="51"/>
      <c r="AY271" s="16"/>
      <c r="AZ271" s="51"/>
      <c r="BA271" s="20">
        <f t="shared" ca="1" si="178"/>
        <v>0</v>
      </c>
      <c r="BB271" s="21">
        <f t="shared" ca="1" si="179"/>
        <v>0</v>
      </c>
      <c r="BC271" s="21">
        <f t="shared" ca="1" si="180"/>
        <v>0</v>
      </c>
      <c r="BD271" s="21">
        <f t="shared" ca="1" si="181"/>
        <v>0</v>
      </c>
      <c r="BE271" s="21">
        <f t="shared" ca="1" si="182"/>
        <v>0</v>
      </c>
      <c r="BF271" s="21">
        <f t="shared" ca="1" si="183"/>
        <v>0</v>
      </c>
      <c r="BG271" s="21">
        <f t="shared" ca="1" si="184"/>
        <v>0</v>
      </c>
      <c r="BH271" s="21">
        <f t="shared" ca="1" si="185"/>
        <v>1</v>
      </c>
      <c r="BI271" s="21">
        <f t="shared" ca="1" si="186"/>
        <v>0</v>
      </c>
      <c r="BJ271" s="21">
        <f t="shared" ca="1" si="187"/>
        <v>0</v>
      </c>
      <c r="BK271" s="21">
        <f t="shared" ca="1" si="188"/>
        <v>0</v>
      </c>
      <c r="BL271" s="51"/>
      <c r="BM271" s="51"/>
      <c r="BN271" s="51"/>
      <c r="BO271" s="51"/>
      <c r="BP271" s="51"/>
      <c r="BQ271" s="51"/>
      <c r="BR271" s="51"/>
      <c r="BS271" s="51"/>
      <c r="BT271" s="51"/>
      <c r="BU271" s="51"/>
      <c r="BV271" s="16"/>
      <c r="BZ271" s="10">
        <f ca="1">Table1[[#This Row],[Cars Value]]/Table1[[#This Row],[Cars Owned]]</f>
        <v>33276.112272339749</v>
      </c>
      <c r="CA271" s="16"/>
      <c r="CB271" s="51"/>
      <c r="CC271" s="10">
        <f ca="1">IF(Table1[[#This Row],[Value of Debts]]&gt;$CD$3,1,0)</f>
        <v>1</v>
      </c>
      <c r="CD271" s="51"/>
      <c r="CE271" s="16"/>
      <c r="CF271" s="51"/>
      <c r="CG271" s="39">
        <f ca="1">Table1[[#This Row],[Mortgage left]]/Table1[[#This Row],[Value of House ]]</f>
        <v>0.42721900776056765</v>
      </c>
      <c r="CH271" s="51">
        <f t="shared" ca="1" si="202"/>
        <v>1</v>
      </c>
      <c r="CI271" s="51"/>
      <c r="CJ271" s="16"/>
      <c r="CL271" s="10">
        <f ca="1">IF(Table1[[#This Row],[Area]]="New Delhi",Table1[[#This Row],[Income]],0)</f>
        <v>0</v>
      </c>
      <c r="CM271" s="51">
        <f ca="1">IF(Table1[[#This Row],[Area]]="Gurgoan",Table1[[#This Row],[Income]],0)</f>
        <v>0</v>
      </c>
      <c r="CN271" s="51">
        <f ca="1">IF(Table1[[#This Row],[Area]]="Noida",Table1[[#This Row],[Income]],0)</f>
        <v>0</v>
      </c>
      <c r="CO271" s="51">
        <f ca="1">IF(Table1[[#This Row],[Area]]="Faridabad",Table1[[#This Row],[Income]],0)</f>
        <v>0</v>
      </c>
      <c r="CP271" s="51">
        <f ca="1">IF(Table1[[#This Row],[Area]]="Pune",Table1[[#This Row],[Income]],0)</f>
        <v>0</v>
      </c>
      <c r="CQ271" s="51">
        <f ca="1">IF(Table1[[#This Row],[Area]]="Mumbai",Table1[[#This Row],[Income]],0)</f>
        <v>0</v>
      </c>
      <c r="CR271" s="51">
        <f ca="1">IF(Table1[[#This Row],[Area]]="Hyderabad",Table1[[#This Row],[Income]],0)</f>
        <v>0</v>
      </c>
      <c r="CS271" s="51">
        <f ca="1">IF(Table1[[#This Row],[Area]]="Chennai",Table1[[#This Row],[Income]],0)</f>
        <v>82970</v>
      </c>
      <c r="CT271" s="51">
        <f ca="1">IF(Table1[[#This Row],[Area]]="Goa",Table1[[#This Row],[Income]],0)</f>
        <v>0</v>
      </c>
      <c r="CU271" s="51">
        <f ca="1">IF(Table1[[#This Row],[Area]]="Kochi",Table1[[#This Row],[Income]],0)</f>
        <v>0</v>
      </c>
      <c r="CV271" s="51">
        <f ca="1">IF(Table1[[#This Row],[Area]]="Kolkata",Table1[[#This Row],[Income]],0)</f>
        <v>0</v>
      </c>
      <c r="CW271" s="51"/>
      <c r="CX271" s="51"/>
      <c r="CY271" s="51"/>
      <c r="CZ271" s="51"/>
      <c r="DA271" s="51"/>
      <c r="DB271" s="51"/>
      <c r="DC271" s="51"/>
      <c r="DD271" s="51"/>
      <c r="DE271" s="51"/>
      <c r="DF271" s="51"/>
      <c r="DG271" s="16"/>
      <c r="DI271" s="10">
        <f ca="1">IF(Table1[[#This Row],[Field of Work]]="Teaching",Table1[[#This Row],[Income]],0)</f>
        <v>0</v>
      </c>
      <c r="DJ271" s="51">
        <f ca="1">IF(Table1[[#This Row],[Field of Work]]="Health",Table1[[#This Row],[Income]],0)</f>
        <v>82970</v>
      </c>
      <c r="DK271" s="51">
        <f ca="1">IF(Table1[[#This Row],[Field of Work]]="Agriculture",Table1[[#This Row],[Income]],0)</f>
        <v>0</v>
      </c>
      <c r="DL271" s="51">
        <f ca="1">IF(Table1[[#This Row],[Field of Work]]="Information Technology",Table1[[#This Row],[Income]],0)</f>
        <v>0</v>
      </c>
      <c r="DM271" s="51">
        <f ca="1">IF(Table1[[#This Row],[Field of Work]]="Construction",Table1[[#This Row],[Income]],0)</f>
        <v>0</v>
      </c>
      <c r="DN271" s="51">
        <f ca="1">IF(Table1[[#This Row],[Field of Work]]="General Work",Table1[[#This Row],[Income]],0)</f>
        <v>0</v>
      </c>
      <c r="DO271" s="51"/>
      <c r="DP271" s="51"/>
      <c r="DQ271" s="51"/>
      <c r="DR271" s="51"/>
      <c r="DS271" s="51"/>
      <c r="DT271" s="16"/>
      <c r="DW271" s="10">
        <f ca="1">IF(Table1[[#This Row],[Value of Debts]]&gt;Table1[[#This Row],[Income]],1,0)</f>
        <v>1</v>
      </c>
      <c r="DX271" s="51"/>
      <c r="DY271" s="16"/>
      <c r="EB271" s="48">
        <f t="shared" ca="1" si="203"/>
        <v>27</v>
      </c>
      <c r="EC271" s="51"/>
      <c r="ED271" s="51"/>
      <c r="EE271" s="16"/>
    </row>
    <row r="272" spans="1:135" ht="18.75">
      <c r="A272" s="1">
        <f t="shared" ca="1" si="189"/>
        <v>2</v>
      </c>
      <c r="B272" s="1" t="str">
        <f t="shared" ca="1" si="190"/>
        <v>Woman</v>
      </c>
      <c r="C272" s="1">
        <f t="shared" ca="1" si="191"/>
        <v>25</v>
      </c>
      <c r="D272" s="1">
        <f t="shared" ca="1" si="192"/>
        <v>2</v>
      </c>
      <c r="E272" s="1" t="str">
        <f t="shared" ca="1" si="193"/>
        <v>Construction</v>
      </c>
      <c r="F272" s="1">
        <f t="shared" ca="1" si="194"/>
        <v>1</v>
      </c>
      <c r="G272" s="1" t="str">
        <f t="shared" ca="1" si="195"/>
        <v>High School</v>
      </c>
      <c r="H272" s="1">
        <f t="shared" ca="1" si="196"/>
        <v>2</v>
      </c>
      <c r="I272" s="1">
        <f t="shared" ca="1" si="171"/>
        <v>3</v>
      </c>
      <c r="J272" s="1">
        <f t="shared" ca="1" si="197"/>
        <v>60417</v>
      </c>
      <c r="K272" s="1">
        <f t="shared" ca="1" si="198"/>
        <v>4</v>
      </c>
      <c r="L272" s="1" t="str">
        <f t="shared" ca="1" si="199"/>
        <v>Noida</v>
      </c>
      <c r="M272" s="1">
        <f t="shared" ca="1" si="164"/>
        <v>241668</v>
      </c>
      <c r="N272" s="1">
        <f t="shared" ca="1" si="200"/>
        <v>214011.7297064029</v>
      </c>
      <c r="O272" s="1">
        <f t="shared" ca="1" si="165"/>
        <v>140048.22974143919</v>
      </c>
      <c r="P272" s="1">
        <f t="shared" ca="1" si="201"/>
        <v>50537</v>
      </c>
      <c r="Q272" s="1">
        <f t="shared" ca="1" si="166"/>
        <v>103123.64829639667</v>
      </c>
      <c r="R272" s="1">
        <f t="shared" ca="1" si="167"/>
        <v>76338.895034881265</v>
      </c>
      <c r="S272" s="1">
        <f t="shared" ca="1" si="168"/>
        <v>458055.12477632047</v>
      </c>
      <c r="T272" s="1">
        <f t="shared" ca="1" si="169"/>
        <v>367672.37800279952</v>
      </c>
      <c r="U272" s="1">
        <f t="shared" ca="1" si="170"/>
        <v>90382.74677352095</v>
      </c>
      <c r="W272" s="10">
        <f ca="1">IF(Table1[[#This Row],[Gender]]="Man",1,0)</f>
        <v>0</v>
      </c>
      <c r="X272" s="51">
        <f ca="1">IF(Table1[[#This Row],[Gender]]="Woman",1,0)</f>
        <v>1</v>
      </c>
      <c r="Y272" s="51"/>
      <c r="Z272" s="51"/>
      <c r="AA272" s="51"/>
      <c r="AB272" s="51"/>
      <c r="AC272" s="51"/>
      <c r="AD272" s="51"/>
      <c r="AE272" s="51"/>
      <c r="AF272" s="51"/>
      <c r="AG272" s="51"/>
      <c r="AH272" s="51"/>
      <c r="AI272" s="51"/>
      <c r="AJ272" s="16"/>
      <c r="AN272" s="10">
        <f t="shared" ca="1" si="172"/>
        <v>0</v>
      </c>
      <c r="AO272" s="51">
        <f t="shared" ca="1" si="173"/>
        <v>0</v>
      </c>
      <c r="AP272" s="51">
        <f t="shared" ca="1" si="174"/>
        <v>0</v>
      </c>
      <c r="AQ272" s="51">
        <f t="shared" ca="1" si="175"/>
        <v>0</v>
      </c>
      <c r="AR272" s="51">
        <f t="shared" ca="1" si="176"/>
        <v>1</v>
      </c>
      <c r="AS272" s="51">
        <f t="shared" ca="1" si="177"/>
        <v>0</v>
      </c>
      <c r="AT272" s="51"/>
      <c r="AU272" s="51"/>
      <c r="AV272" s="51"/>
      <c r="AW272" s="51"/>
      <c r="AX272" s="51"/>
      <c r="AY272" s="16"/>
      <c r="AZ272" s="51"/>
      <c r="BA272" s="20">
        <f t="shared" ca="1" si="178"/>
        <v>0</v>
      </c>
      <c r="BB272" s="21">
        <f t="shared" ca="1" si="179"/>
        <v>0</v>
      </c>
      <c r="BC272" s="21">
        <f t="shared" ca="1" si="180"/>
        <v>1</v>
      </c>
      <c r="BD272" s="21">
        <f t="shared" ca="1" si="181"/>
        <v>0</v>
      </c>
      <c r="BE272" s="21">
        <f t="shared" ca="1" si="182"/>
        <v>0</v>
      </c>
      <c r="BF272" s="21">
        <f t="shared" ca="1" si="183"/>
        <v>0</v>
      </c>
      <c r="BG272" s="21">
        <f t="shared" ca="1" si="184"/>
        <v>0</v>
      </c>
      <c r="BH272" s="21">
        <f t="shared" ca="1" si="185"/>
        <v>0</v>
      </c>
      <c r="BI272" s="21">
        <f t="shared" ca="1" si="186"/>
        <v>0</v>
      </c>
      <c r="BJ272" s="21">
        <f t="shared" ca="1" si="187"/>
        <v>0</v>
      </c>
      <c r="BK272" s="21">
        <f t="shared" ca="1" si="188"/>
        <v>0</v>
      </c>
      <c r="BL272" s="51"/>
      <c r="BM272" s="51"/>
      <c r="BN272" s="51"/>
      <c r="BO272" s="51"/>
      <c r="BP272" s="51"/>
      <c r="BQ272" s="51"/>
      <c r="BR272" s="51"/>
      <c r="BS272" s="51"/>
      <c r="BT272" s="51"/>
      <c r="BU272" s="51"/>
      <c r="BV272" s="16"/>
      <c r="BZ272" s="10">
        <f ca="1">Table1[[#This Row],[Cars Value]]/Table1[[#This Row],[Cars Owned]]</f>
        <v>46682.743247146398</v>
      </c>
      <c r="CA272" s="16"/>
      <c r="CB272" s="51"/>
      <c r="CC272" s="10">
        <f ca="1">IF(Table1[[#This Row],[Value of Debts]]&gt;$CD$3,1,0)</f>
        <v>1</v>
      </c>
      <c r="CD272" s="51"/>
      <c r="CE272" s="16"/>
      <c r="CF272" s="51"/>
      <c r="CG272" s="39">
        <f ca="1">Table1[[#This Row],[Mortgage left]]/Table1[[#This Row],[Value of House ]]</f>
        <v>0.88556089224226164</v>
      </c>
      <c r="CH272" s="51">
        <f t="shared" ca="1" si="202"/>
        <v>1</v>
      </c>
      <c r="CI272" s="51"/>
      <c r="CJ272" s="16"/>
      <c r="CL272" s="10">
        <f ca="1">IF(Table1[[#This Row],[Area]]="New Delhi",Table1[[#This Row],[Income]],0)</f>
        <v>0</v>
      </c>
      <c r="CM272" s="51">
        <f ca="1">IF(Table1[[#This Row],[Area]]="Gurgoan",Table1[[#This Row],[Income]],0)</f>
        <v>0</v>
      </c>
      <c r="CN272" s="51">
        <f ca="1">IF(Table1[[#This Row],[Area]]="Noida",Table1[[#This Row],[Income]],0)</f>
        <v>60417</v>
      </c>
      <c r="CO272" s="51">
        <f ca="1">IF(Table1[[#This Row],[Area]]="Faridabad",Table1[[#This Row],[Income]],0)</f>
        <v>0</v>
      </c>
      <c r="CP272" s="51">
        <f ca="1">IF(Table1[[#This Row],[Area]]="Pune",Table1[[#This Row],[Income]],0)</f>
        <v>0</v>
      </c>
      <c r="CQ272" s="51">
        <f ca="1">IF(Table1[[#This Row],[Area]]="Mumbai",Table1[[#This Row],[Income]],0)</f>
        <v>0</v>
      </c>
      <c r="CR272" s="51">
        <f ca="1">IF(Table1[[#This Row],[Area]]="Hyderabad",Table1[[#This Row],[Income]],0)</f>
        <v>0</v>
      </c>
      <c r="CS272" s="51">
        <f ca="1">IF(Table1[[#This Row],[Area]]="Chennai",Table1[[#This Row],[Income]],0)</f>
        <v>0</v>
      </c>
      <c r="CT272" s="51">
        <f ca="1">IF(Table1[[#This Row],[Area]]="Goa",Table1[[#This Row],[Income]],0)</f>
        <v>0</v>
      </c>
      <c r="CU272" s="51">
        <f ca="1">IF(Table1[[#This Row],[Area]]="Kochi",Table1[[#This Row],[Income]],0)</f>
        <v>0</v>
      </c>
      <c r="CV272" s="51">
        <f ca="1">IF(Table1[[#This Row],[Area]]="Kolkata",Table1[[#This Row],[Income]],0)</f>
        <v>0</v>
      </c>
      <c r="CW272" s="51"/>
      <c r="CX272" s="51"/>
      <c r="CY272" s="51"/>
      <c r="CZ272" s="51"/>
      <c r="DA272" s="51"/>
      <c r="DB272" s="51"/>
      <c r="DC272" s="51"/>
      <c r="DD272" s="51"/>
      <c r="DE272" s="51"/>
      <c r="DF272" s="51"/>
      <c r="DG272" s="16"/>
      <c r="DI272" s="10">
        <f ca="1">IF(Table1[[#This Row],[Field of Work]]="Teaching",Table1[[#This Row],[Income]],0)</f>
        <v>0</v>
      </c>
      <c r="DJ272" s="51">
        <f ca="1">IF(Table1[[#This Row],[Field of Work]]="Health",Table1[[#This Row],[Income]],0)</f>
        <v>0</v>
      </c>
      <c r="DK272" s="51">
        <f ca="1">IF(Table1[[#This Row],[Field of Work]]="Agriculture",Table1[[#This Row],[Income]],0)</f>
        <v>0</v>
      </c>
      <c r="DL272" s="51">
        <f ca="1">IF(Table1[[#This Row],[Field of Work]]="Information Technology",Table1[[#This Row],[Income]],0)</f>
        <v>0</v>
      </c>
      <c r="DM272" s="51">
        <f ca="1">IF(Table1[[#This Row],[Field of Work]]="Construction",Table1[[#This Row],[Income]],0)</f>
        <v>60417</v>
      </c>
      <c r="DN272" s="51">
        <f ca="1">IF(Table1[[#This Row],[Field of Work]]="General Work",Table1[[#This Row],[Income]],0)</f>
        <v>0</v>
      </c>
      <c r="DO272" s="51"/>
      <c r="DP272" s="51"/>
      <c r="DQ272" s="51"/>
      <c r="DR272" s="51"/>
      <c r="DS272" s="51"/>
      <c r="DT272" s="16"/>
      <c r="DW272" s="10">
        <f ca="1">IF(Table1[[#This Row],[Value of Debts]]&gt;Table1[[#This Row],[Income]],1,0)</f>
        <v>1</v>
      </c>
      <c r="DX272" s="51"/>
      <c r="DY272" s="16"/>
      <c r="EB272" s="48">
        <f t="shared" ca="1" si="203"/>
        <v>0</v>
      </c>
      <c r="EC272" s="51"/>
      <c r="ED272" s="51"/>
      <c r="EE272" s="16"/>
    </row>
    <row r="273" spans="1:135" ht="18.75">
      <c r="A273" s="1">
        <f t="shared" ca="1" si="189"/>
        <v>2</v>
      </c>
      <c r="B273" s="1" t="str">
        <f t="shared" ca="1" si="190"/>
        <v>Woman</v>
      </c>
      <c r="C273" s="1">
        <f t="shared" ca="1" si="191"/>
        <v>32</v>
      </c>
      <c r="D273" s="1">
        <f t="shared" ca="1" si="192"/>
        <v>4</v>
      </c>
      <c r="E273" s="1" t="str">
        <f t="shared" ca="1" si="193"/>
        <v>Information Technology</v>
      </c>
      <c r="F273" s="1">
        <f t="shared" ca="1" si="194"/>
        <v>3</v>
      </c>
      <c r="G273" s="1" t="str">
        <f t="shared" ca="1" si="195"/>
        <v>University</v>
      </c>
      <c r="H273" s="1">
        <f t="shared" ca="1" si="196"/>
        <v>2</v>
      </c>
      <c r="I273" s="1">
        <f t="shared" ca="1" si="171"/>
        <v>1</v>
      </c>
      <c r="J273" s="1">
        <f t="shared" ca="1" si="197"/>
        <v>37401</v>
      </c>
      <c r="K273" s="1">
        <f t="shared" ca="1" si="198"/>
        <v>11</v>
      </c>
      <c r="L273" s="1" t="str">
        <f t="shared" ca="1" si="199"/>
        <v>Kolkata</v>
      </c>
      <c r="M273" s="1">
        <f t="shared" ca="1" si="164"/>
        <v>112203</v>
      </c>
      <c r="N273" s="1">
        <f t="shared" ca="1" si="200"/>
        <v>58282.552051356608</v>
      </c>
      <c r="O273" s="1">
        <f t="shared" ca="1" si="165"/>
        <v>36860.870131783318</v>
      </c>
      <c r="P273" s="1">
        <f t="shared" ca="1" si="201"/>
        <v>25942</v>
      </c>
      <c r="Q273" s="1">
        <f t="shared" ca="1" si="166"/>
        <v>509.99412203685858</v>
      </c>
      <c r="R273" s="1">
        <f t="shared" ca="1" si="167"/>
        <v>29579.667739717661</v>
      </c>
      <c r="S273" s="1">
        <f t="shared" ca="1" si="168"/>
        <v>178643.53787150097</v>
      </c>
      <c r="T273" s="1">
        <f t="shared" ca="1" si="169"/>
        <v>84734.546173393479</v>
      </c>
      <c r="U273" s="1">
        <f t="shared" ca="1" si="170"/>
        <v>93908.991698107493</v>
      </c>
      <c r="W273" s="10">
        <f ca="1">IF(Table1[[#This Row],[Gender]]="Man",1,0)</f>
        <v>0</v>
      </c>
      <c r="X273" s="51">
        <f ca="1">IF(Table1[[#This Row],[Gender]]="Woman",1,0)</f>
        <v>1</v>
      </c>
      <c r="Y273" s="51"/>
      <c r="Z273" s="51"/>
      <c r="AA273" s="51"/>
      <c r="AB273" s="51"/>
      <c r="AC273" s="51"/>
      <c r="AD273" s="51"/>
      <c r="AE273" s="51"/>
      <c r="AF273" s="51"/>
      <c r="AG273" s="51"/>
      <c r="AH273" s="51"/>
      <c r="AI273" s="51"/>
      <c r="AJ273" s="16"/>
      <c r="AN273" s="10">
        <f t="shared" ca="1" si="172"/>
        <v>0</v>
      </c>
      <c r="AO273" s="51">
        <f t="shared" ca="1" si="173"/>
        <v>0</v>
      </c>
      <c r="AP273" s="51">
        <f t="shared" ca="1" si="174"/>
        <v>0</v>
      </c>
      <c r="AQ273" s="51">
        <f t="shared" ca="1" si="175"/>
        <v>1</v>
      </c>
      <c r="AR273" s="51">
        <f t="shared" ca="1" si="176"/>
        <v>0</v>
      </c>
      <c r="AS273" s="51">
        <f t="shared" ca="1" si="177"/>
        <v>0</v>
      </c>
      <c r="AT273" s="51"/>
      <c r="AU273" s="51"/>
      <c r="AV273" s="51"/>
      <c r="AW273" s="51"/>
      <c r="AX273" s="51"/>
      <c r="AY273" s="16"/>
      <c r="AZ273" s="51"/>
      <c r="BA273" s="20">
        <f t="shared" ca="1" si="178"/>
        <v>0</v>
      </c>
      <c r="BB273" s="21">
        <f t="shared" ca="1" si="179"/>
        <v>0</v>
      </c>
      <c r="BC273" s="21">
        <f t="shared" ca="1" si="180"/>
        <v>0</v>
      </c>
      <c r="BD273" s="21">
        <f t="shared" ca="1" si="181"/>
        <v>0</v>
      </c>
      <c r="BE273" s="21">
        <f t="shared" ca="1" si="182"/>
        <v>0</v>
      </c>
      <c r="BF273" s="21">
        <f t="shared" ca="1" si="183"/>
        <v>0</v>
      </c>
      <c r="BG273" s="21">
        <f t="shared" ca="1" si="184"/>
        <v>0</v>
      </c>
      <c r="BH273" s="21">
        <f t="shared" ca="1" si="185"/>
        <v>0</v>
      </c>
      <c r="BI273" s="21">
        <f t="shared" ca="1" si="186"/>
        <v>0</v>
      </c>
      <c r="BJ273" s="21">
        <f t="shared" ca="1" si="187"/>
        <v>0</v>
      </c>
      <c r="BK273" s="21">
        <f t="shared" ca="1" si="188"/>
        <v>1</v>
      </c>
      <c r="BL273" s="51"/>
      <c r="BM273" s="51"/>
      <c r="BN273" s="51"/>
      <c r="BO273" s="51"/>
      <c r="BP273" s="51"/>
      <c r="BQ273" s="51"/>
      <c r="BR273" s="51"/>
      <c r="BS273" s="51"/>
      <c r="BT273" s="51"/>
      <c r="BU273" s="51"/>
      <c r="BV273" s="16"/>
      <c r="BZ273" s="10">
        <f ca="1">Table1[[#This Row],[Cars Value]]/Table1[[#This Row],[Cars Owned]]</f>
        <v>36860.870131783318</v>
      </c>
      <c r="CA273" s="16"/>
      <c r="CB273" s="51"/>
      <c r="CC273" s="10">
        <f ca="1">IF(Table1[[#This Row],[Value of Debts]]&gt;$CD$3,1,0)</f>
        <v>1</v>
      </c>
      <c r="CD273" s="51"/>
      <c r="CE273" s="16"/>
      <c r="CF273" s="51"/>
      <c r="CG273" s="39">
        <f ca="1">Table1[[#This Row],[Mortgage left]]/Table1[[#This Row],[Value of House ]]</f>
        <v>0.51943844684506302</v>
      </c>
      <c r="CH273" s="51">
        <f t="shared" ca="1" si="202"/>
        <v>1</v>
      </c>
      <c r="CI273" s="51"/>
      <c r="CJ273" s="16"/>
      <c r="CL273" s="10">
        <f ca="1">IF(Table1[[#This Row],[Area]]="New Delhi",Table1[[#This Row],[Income]],0)</f>
        <v>0</v>
      </c>
      <c r="CM273" s="51">
        <f ca="1">IF(Table1[[#This Row],[Area]]="Gurgoan",Table1[[#This Row],[Income]],0)</f>
        <v>0</v>
      </c>
      <c r="CN273" s="51">
        <f ca="1">IF(Table1[[#This Row],[Area]]="Noida",Table1[[#This Row],[Income]],0)</f>
        <v>0</v>
      </c>
      <c r="CO273" s="51">
        <f ca="1">IF(Table1[[#This Row],[Area]]="Faridabad",Table1[[#This Row],[Income]],0)</f>
        <v>0</v>
      </c>
      <c r="CP273" s="51">
        <f ca="1">IF(Table1[[#This Row],[Area]]="Pune",Table1[[#This Row],[Income]],0)</f>
        <v>0</v>
      </c>
      <c r="CQ273" s="51">
        <f ca="1">IF(Table1[[#This Row],[Area]]="Mumbai",Table1[[#This Row],[Income]],0)</f>
        <v>0</v>
      </c>
      <c r="CR273" s="51">
        <f ca="1">IF(Table1[[#This Row],[Area]]="Hyderabad",Table1[[#This Row],[Income]],0)</f>
        <v>0</v>
      </c>
      <c r="CS273" s="51">
        <f ca="1">IF(Table1[[#This Row],[Area]]="Chennai",Table1[[#This Row],[Income]],0)</f>
        <v>0</v>
      </c>
      <c r="CT273" s="51">
        <f ca="1">IF(Table1[[#This Row],[Area]]="Goa",Table1[[#This Row],[Income]],0)</f>
        <v>0</v>
      </c>
      <c r="CU273" s="51">
        <f ca="1">IF(Table1[[#This Row],[Area]]="Kochi",Table1[[#This Row],[Income]],0)</f>
        <v>0</v>
      </c>
      <c r="CV273" s="51">
        <f ca="1">IF(Table1[[#This Row],[Area]]="Kolkata",Table1[[#This Row],[Income]],0)</f>
        <v>37401</v>
      </c>
      <c r="CW273" s="51"/>
      <c r="CX273" s="51"/>
      <c r="CY273" s="51"/>
      <c r="CZ273" s="51"/>
      <c r="DA273" s="51"/>
      <c r="DB273" s="51"/>
      <c r="DC273" s="51"/>
      <c r="DD273" s="51"/>
      <c r="DE273" s="51"/>
      <c r="DF273" s="51"/>
      <c r="DG273" s="16"/>
      <c r="DI273" s="10">
        <f ca="1">IF(Table1[[#This Row],[Field of Work]]="Teaching",Table1[[#This Row],[Income]],0)</f>
        <v>0</v>
      </c>
      <c r="DJ273" s="51">
        <f ca="1">IF(Table1[[#This Row],[Field of Work]]="Health",Table1[[#This Row],[Income]],0)</f>
        <v>0</v>
      </c>
      <c r="DK273" s="51">
        <f ca="1">IF(Table1[[#This Row],[Field of Work]]="Agriculture",Table1[[#This Row],[Income]],0)</f>
        <v>0</v>
      </c>
      <c r="DL273" s="51">
        <f ca="1">IF(Table1[[#This Row],[Field of Work]]="Information Technology",Table1[[#This Row],[Income]],0)</f>
        <v>37401</v>
      </c>
      <c r="DM273" s="51">
        <f ca="1">IF(Table1[[#This Row],[Field of Work]]="Construction",Table1[[#This Row],[Income]],0)</f>
        <v>0</v>
      </c>
      <c r="DN273" s="51">
        <f ca="1">IF(Table1[[#This Row],[Field of Work]]="General Work",Table1[[#This Row],[Income]],0)</f>
        <v>0</v>
      </c>
      <c r="DO273" s="51"/>
      <c r="DP273" s="51"/>
      <c r="DQ273" s="51"/>
      <c r="DR273" s="51"/>
      <c r="DS273" s="51"/>
      <c r="DT273" s="16"/>
      <c r="DW273" s="10">
        <f ca="1">IF(Table1[[#This Row],[Value of Debts]]&gt;Table1[[#This Row],[Income]],1,0)</f>
        <v>1</v>
      </c>
      <c r="DX273" s="51"/>
      <c r="DY273" s="16"/>
      <c r="EB273" s="48">
        <f t="shared" ca="1" si="203"/>
        <v>0</v>
      </c>
      <c r="EC273" s="51"/>
      <c r="ED273" s="51"/>
      <c r="EE273" s="16"/>
    </row>
    <row r="274" spans="1:135" ht="18.75">
      <c r="A274" s="1">
        <f t="shared" ca="1" si="189"/>
        <v>2</v>
      </c>
      <c r="B274" s="1" t="str">
        <f t="shared" ca="1" si="190"/>
        <v>Woman</v>
      </c>
      <c r="C274" s="1">
        <f t="shared" ca="1" si="191"/>
        <v>32</v>
      </c>
      <c r="D274" s="1">
        <f t="shared" ca="1" si="192"/>
        <v>1</v>
      </c>
      <c r="E274" s="1" t="str">
        <f t="shared" ca="1" si="193"/>
        <v>Health</v>
      </c>
      <c r="F274" s="1">
        <f t="shared" ca="1" si="194"/>
        <v>5</v>
      </c>
      <c r="G274" s="1" t="str">
        <f t="shared" ca="1" si="195"/>
        <v>Other</v>
      </c>
      <c r="H274" s="1">
        <f t="shared" ca="1" si="196"/>
        <v>1</v>
      </c>
      <c r="I274" s="1">
        <f t="shared" ca="1" si="171"/>
        <v>3</v>
      </c>
      <c r="J274" s="1">
        <f t="shared" ca="1" si="197"/>
        <v>71049</v>
      </c>
      <c r="K274" s="1">
        <f t="shared" ca="1" si="198"/>
        <v>10</v>
      </c>
      <c r="L274" s="1" t="str">
        <f t="shared" ca="1" si="199"/>
        <v>Goa</v>
      </c>
      <c r="M274" s="1">
        <f t="shared" ca="1" si="164"/>
        <v>213147</v>
      </c>
      <c r="N274" s="1">
        <f t="shared" ca="1" si="200"/>
        <v>4707.2182362030435</v>
      </c>
      <c r="O274" s="1">
        <f t="shared" ca="1" si="165"/>
        <v>58278.711167495123</v>
      </c>
      <c r="P274" s="1">
        <f t="shared" ca="1" si="201"/>
        <v>29066</v>
      </c>
      <c r="Q274" s="1">
        <f t="shared" ca="1" si="166"/>
        <v>13603.392444197645</v>
      </c>
      <c r="R274" s="1">
        <f t="shared" ca="1" si="167"/>
        <v>69295.995647470452</v>
      </c>
      <c r="S274" s="1">
        <f t="shared" ca="1" si="168"/>
        <v>340721.70681496558</v>
      </c>
      <c r="T274" s="1">
        <f t="shared" ca="1" si="169"/>
        <v>47376.610680400685</v>
      </c>
      <c r="U274" s="1">
        <f t="shared" ca="1" si="170"/>
        <v>293345.0961345649</v>
      </c>
      <c r="W274" s="10">
        <f ca="1">IF(Table1[[#This Row],[Gender]]="Man",1,0)</f>
        <v>0</v>
      </c>
      <c r="X274" s="51">
        <f ca="1">IF(Table1[[#This Row],[Gender]]="Woman",1,0)</f>
        <v>1</v>
      </c>
      <c r="Y274" s="51"/>
      <c r="Z274" s="51"/>
      <c r="AA274" s="51"/>
      <c r="AB274" s="51"/>
      <c r="AC274" s="51"/>
      <c r="AD274" s="51"/>
      <c r="AE274" s="51"/>
      <c r="AF274" s="51"/>
      <c r="AG274" s="51"/>
      <c r="AH274" s="51"/>
      <c r="AI274" s="51"/>
      <c r="AJ274" s="16"/>
      <c r="AN274" s="10">
        <f t="shared" ca="1" si="172"/>
        <v>0</v>
      </c>
      <c r="AO274" s="51">
        <f t="shared" ca="1" si="173"/>
        <v>1</v>
      </c>
      <c r="AP274" s="51">
        <f t="shared" ca="1" si="174"/>
        <v>0</v>
      </c>
      <c r="AQ274" s="51">
        <f t="shared" ca="1" si="175"/>
        <v>0</v>
      </c>
      <c r="AR274" s="51">
        <f t="shared" ca="1" si="176"/>
        <v>0</v>
      </c>
      <c r="AS274" s="51">
        <f t="shared" ca="1" si="177"/>
        <v>0</v>
      </c>
      <c r="AT274" s="51"/>
      <c r="AU274" s="51"/>
      <c r="AV274" s="51"/>
      <c r="AW274" s="51"/>
      <c r="AX274" s="51"/>
      <c r="AY274" s="16"/>
      <c r="AZ274" s="51"/>
      <c r="BA274" s="20">
        <f t="shared" ca="1" si="178"/>
        <v>0</v>
      </c>
      <c r="BB274" s="21">
        <f t="shared" ca="1" si="179"/>
        <v>0</v>
      </c>
      <c r="BC274" s="21">
        <f t="shared" ca="1" si="180"/>
        <v>0</v>
      </c>
      <c r="BD274" s="21">
        <f t="shared" ca="1" si="181"/>
        <v>0</v>
      </c>
      <c r="BE274" s="21">
        <f t="shared" ca="1" si="182"/>
        <v>0</v>
      </c>
      <c r="BF274" s="21">
        <f t="shared" ca="1" si="183"/>
        <v>0</v>
      </c>
      <c r="BG274" s="21">
        <f t="shared" ca="1" si="184"/>
        <v>0</v>
      </c>
      <c r="BH274" s="21">
        <f t="shared" ca="1" si="185"/>
        <v>0</v>
      </c>
      <c r="BI274" s="21">
        <f t="shared" ca="1" si="186"/>
        <v>1</v>
      </c>
      <c r="BJ274" s="21">
        <f t="shared" ca="1" si="187"/>
        <v>0</v>
      </c>
      <c r="BK274" s="21">
        <f t="shared" ca="1" si="188"/>
        <v>0</v>
      </c>
      <c r="BL274" s="51"/>
      <c r="BM274" s="51"/>
      <c r="BN274" s="51"/>
      <c r="BO274" s="51"/>
      <c r="BP274" s="51"/>
      <c r="BQ274" s="51"/>
      <c r="BR274" s="51"/>
      <c r="BS274" s="51"/>
      <c r="BT274" s="51"/>
      <c r="BU274" s="51"/>
      <c r="BV274" s="16"/>
      <c r="BZ274" s="10">
        <f ca="1">Table1[[#This Row],[Cars Value]]/Table1[[#This Row],[Cars Owned]]</f>
        <v>19426.237055831709</v>
      </c>
      <c r="CA274" s="16"/>
      <c r="CB274" s="51"/>
      <c r="CC274" s="10">
        <f ca="1">IF(Table1[[#This Row],[Value of Debts]]&gt;$CD$3,1,0)</f>
        <v>1</v>
      </c>
      <c r="CD274" s="51"/>
      <c r="CE274" s="16"/>
      <c r="CF274" s="51"/>
      <c r="CG274" s="39">
        <f ca="1">Table1[[#This Row],[Mortgage left]]/Table1[[#This Row],[Value of House ]]</f>
        <v>2.208437480331904E-2</v>
      </c>
      <c r="CH274" s="51">
        <f t="shared" ca="1" si="202"/>
        <v>0</v>
      </c>
      <c r="CI274" s="51"/>
      <c r="CJ274" s="16"/>
      <c r="CL274" s="10">
        <f ca="1">IF(Table1[[#This Row],[Area]]="New Delhi",Table1[[#This Row],[Income]],0)</f>
        <v>0</v>
      </c>
      <c r="CM274" s="51">
        <f ca="1">IF(Table1[[#This Row],[Area]]="Gurgoan",Table1[[#This Row],[Income]],0)</f>
        <v>0</v>
      </c>
      <c r="CN274" s="51">
        <f ca="1">IF(Table1[[#This Row],[Area]]="Noida",Table1[[#This Row],[Income]],0)</f>
        <v>0</v>
      </c>
      <c r="CO274" s="51">
        <f ca="1">IF(Table1[[#This Row],[Area]]="Faridabad",Table1[[#This Row],[Income]],0)</f>
        <v>0</v>
      </c>
      <c r="CP274" s="51">
        <f ca="1">IF(Table1[[#This Row],[Area]]="Pune",Table1[[#This Row],[Income]],0)</f>
        <v>0</v>
      </c>
      <c r="CQ274" s="51">
        <f ca="1">IF(Table1[[#This Row],[Area]]="Mumbai",Table1[[#This Row],[Income]],0)</f>
        <v>0</v>
      </c>
      <c r="CR274" s="51">
        <f ca="1">IF(Table1[[#This Row],[Area]]="Hyderabad",Table1[[#This Row],[Income]],0)</f>
        <v>0</v>
      </c>
      <c r="CS274" s="51">
        <f ca="1">IF(Table1[[#This Row],[Area]]="Chennai",Table1[[#This Row],[Income]],0)</f>
        <v>0</v>
      </c>
      <c r="CT274" s="51">
        <f ca="1">IF(Table1[[#This Row],[Area]]="Goa",Table1[[#This Row],[Income]],0)</f>
        <v>71049</v>
      </c>
      <c r="CU274" s="51">
        <f ca="1">IF(Table1[[#This Row],[Area]]="Kochi",Table1[[#This Row],[Income]],0)</f>
        <v>0</v>
      </c>
      <c r="CV274" s="51">
        <f ca="1">IF(Table1[[#This Row],[Area]]="Kolkata",Table1[[#This Row],[Income]],0)</f>
        <v>0</v>
      </c>
      <c r="CW274" s="51"/>
      <c r="CX274" s="51"/>
      <c r="CY274" s="51"/>
      <c r="CZ274" s="51"/>
      <c r="DA274" s="51"/>
      <c r="DB274" s="51"/>
      <c r="DC274" s="51"/>
      <c r="DD274" s="51"/>
      <c r="DE274" s="51"/>
      <c r="DF274" s="51"/>
      <c r="DG274" s="16"/>
      <c r="DI274" s="10">
        <f ca="1">IF(Table1[[#This Row],[Field of Work]]="Teaching",Table1[[#This Row],[Income]],0)</f>
        <v>0</v>
      </c>
      <c r="DJ274" s="51">
        <f ca="1">IF(Table1[[#This Row],[Field of Work]]="Health",Table1[[#This Row],[Income]],0)</f>
        <v>71049</v>
      </c>
      <c r="DK274" s="51">
        <f ca="1">IF(Table1[[#This Row],[Field of Work]]="Agriculture",Table1[[#This Row],[Income]],0)</f>
        <v>0</v>
      </c>
      <c r="DL274" s="51">
        <f ca="1">IF(Table1[[#This Row],[Field of Work]]="Information Technology",Table1[[#This Row],[Income]],0)</f>
        <v>0</v>
      </c>
      <c r="DM274" s="51">
        <f ca="1">IF(Table1[[#This Row],[Field of Work]]="Construction",Table1[[#This Row],[Income]],0)</f>
        <v>0</v>
      </c>
      <c r="DN274" s="51">
        <f ca="1">IF(Table1[[#This Row],[Field of Work]]="General Work",Table1[[#This Row],[Income]],0)</f>
        <v>0</v>
      </c>
      <c r="DO274" s="51"/>
      <c r="DP274" s="51"/>
      <c r="DQ274" s="51"/>
      <c r="DR274" s="51"/>
      <c r="DS274" s="51"/>
      <c r="DT274" s="16"/>
      <c r="DW274" s="10">
        <f ca="1">IF(Table1[[#This Row],[Value of Debts]]&gt;Table1[[#This Row],[Income]],1,0)</f>
        <v>0</v>
      </c>
      <c r="DX274" s="51"/>
      <c r="DY274" s="16"/>
      <c r="EB274" s="48">
        <f t="shared" ca="1" si="203"/>
        <v>32</v>
      </c>
      <c r="EC274" s="51"/>
      <c r="ED274" s="51"/>
      <c r="EE274" s="16"/>
    </row>
    <row r="275" spans="1:135" ht="18.75">
      <c r="A275" s="1">
        <f t="shared" ca="1" si="189"/>
        <v>2</v>
      </c>
      <c r="B275" s="1" t="str">
        <f t="shared" ca="1" si="190"/>
        <v>Woman</v>
      </c>
      <c r="C275" s="1">
        <f t="shared" ca="1" si="191"/>
        <v>29</v>
      </c>
      <c r="D275" s="1">
        <f t="shared" ca="1" si="192"/>
        <v>3</v>
      </c>
      <c r="E275" s="1" t="str">
        <f t="shared" ca="1" si="193"/>
        <v>Teaching</v>
      </c>
      <c r="F275" s="1">
        <f t="shared" ca="1" si="194"/>
        <v>4</v>
      </c>
      <c r="G275" s="1" t="str">
        <f t="shared" ca="1" si="195"/>
        <v>Technical</v>
      </c>
      <c r="H275" s="1">
        <f t="shared" ca="1" si="196"/>
        <v>0</v>
      </c>
      <c r="I275" s="1">
        <f t="shared" ca="1" si="171"/>
        <v>2</v>
      </c>
      <c r="J275" s="1">
        <f t="shared" ca="1" si="197"/>
        <v>32342</v>
      </c>
      <c r="K275" s="1">
        <f t="shared" ca="1" si="198"/>
        <v>10</v>
      </c>
      <c r="L275" s="1" t="str">
        <f t="shared" ca="1" si="199"/>
        <v>Goa</v>
      </c>
      <c r="M275" s="1">
        <f t="shared" ca="1" si="164"/>
        <v>161710</v>
      </c>
      <c r="N275" s="1">
        <f t="shared" ca="1" si="200"/>
        <v>112860.14269869312</v>
      </c>
      <c r="O275" s="1">
        <f t="shared" ca="1" si="165"/>
        <v>38758.706983378754</v>
      </c>
      <c r="P275" s="1">
        <f t="shared" ca="1" si="201"/>
        <v>4254</v>
      </c>
      <c r="Q275" s="1">
        <f t="shared" ca="1" si="166"/>
        <v>19819.376182854758</v>
      </c>
      <c r="R275" s="1">
        <f t="shared" ca="1" si="167"/>
        <v>38256.115988925005</v>
      </c>
      <c r="S275" s="1">
        <f t="shared" ca="1" si="168"/>
        <v>238724.82297230375</v>
      </c>
      <c r="T275" s="1">
        <f t="shared" ca="1" si="169"/>
        <v>136933.51888154788</v>
      </c>
      <c r="U275" s="1">
        <f t="shared" ca="1" si="170"/>
        <v>101791.30409075588</v>
      </c>
      <c r="W275" s="10">
        <f ca="1">IF(Table1[[#This Row],[Gender]]="Man",1,0)</f>
        <v>0</v>
      </c>
      <c r="X275" s="51">
        <f ca="1">IF(Table1[[#This Row],[Gender]]="Woman",1,0)</f>
        <v>1</v>
      </c>
      <c r="Y275" s="51"/>
      <c r="Z275" s="51"/>
      <c r="AA275" s="51"/>
      <c r="AB275" s="51"/>
      <c r="AC275" s="51"/>
      <c r="AD275" s="51"/>
      <c r="AE275" s="51"/>
      <c r="AF275" s="51"/>
      <c r="AG275" s="51"/>
      <c r="AH275" s="51"/>
      <c r="AI275" s="51"/>
      <c r="AJ275" s="16"/>
      <c r="AN275" s="10">
        <f t="shared" ca="1" si="172"/>
        <v>1</v>
      </c>
      <c r="AO275" s="51">
        <f t="shared" ca="1" si="173"/>
        <v>0</v>
      </c>
      <c r="AP275" s="51">
        <f t="shared" ca="1" si="174"/>
        <v>0</v>
      </c>
      <c r="AQ275" s="51">
        <f t="shared" ca="1" si="175"/>
        <v>0</v>
      </c>
      <c r="AR275" s="51">
        <f t="shared" ca="1" si="176"/>
        <v>0</v>
      </c>
      <c r="AS275" s="51">
        <f t="shared" ca="1" si="177"/>
        <v>0</v>
      </c>
      <c r="AT275" s="51"/>
      <c r="AU275" s="51"/>
      <c r="AV275" s="51"/>
      <c r="AW275" s="51"/>
      <c r="AX275" s="51"/>
      <c r="AY275" s="16"/>
      <c r="AZ275" s="51"/>
      <c r="BA275" s="20">
        <f t="shared" ca="1" si="178"/>
        <v>0</v>
      </c>
      <c r="BB275" s="21">
        <f t="shared" ca="1" si="179"/>
        <v>0</v>
      </c>
      <c r="BC275" s="21">
        <f t="shared" ca="1" si="180"/>
        <v>0</v>
      </c>
      <c r="BD275" s="21">
        <f t="shared" ca="1" si="181"/>
        <v>0</v>
      </c>
      <c r="BE275" s="21">
        <f t="shared" ca="1" si="182"/>
        <v>0</v>
      </c>
      <c r="BF275" s="21">
        <f t="shared" ca="1" si="183"/>
        <v>0</v>
      </c>
      <c r="BG275" s="21">
        <f t="shared" ca="1" si="184"/>
        <v>0</v>
      </c>
      <c r="BH275" s="21">
        <f t="shared" ca="1" si="185"/>
        <v>0</v>
      </c>
      <c r="BI275" s="21">
        <f t="shared" ca="1" si="186"/>
        <v>1</v>
      </c>
      <c r="BJ275" s="21">
        <f t="shared" ca="1" si="187"/>
        <v>0</v>
      </c>
      <c r="BK275" s="21">
        <f t="shared" ca="1" si="188"/>
        <v>0</v>
      </c>
      <c r="BL275" s="51"/>
      <c r="BM275" s="51"/>
      <c r="BN275" s="51"/>
      <c r="BO275" s="51"/>
      <c r="BP275" s="51"/>
      <c r="BQ275" s="51"/>
      <c r="BR275" s="51"/>
      <c r="BS275" s="51"/>
      <c r="BT275" s="51"/>
      <c r="BU275" s="51"/>
      <c r="BV275" s="16"/>
      <c r="BZ275" s="10">
        <f ca="1">Table1[[#This Row],[Cars Value]]/Table1[[#This Row],[Cars Owned]]</f>
        <v>19379.353491689377</v>
      </c>
      <c r="CA275" s="16"/>
      <c r="CB275" s="51"/>
      <c r="CC275" s="10">
        <f ca="1">IF(Table1[[#This Row],[Value of Debts]]&gt;$CD$3,1,0)</f>
        <v>1</v>
      </c>
      <c r="CD275" s="51"/>
      <c r="CE275" s="16"/>
      <c r="CF275" s="51"/>
      <c r="CG275" s="39">
        <f ca="1">Table1[[#This Row],[Mortgage left]]/Table1[[#This Row],[Value of House ]]</f>
        <v>0.69791690494522984</v>
      </c>
      <c r="CH275" s="51">
        <f t="shared" ca="1" si="202"/>
        <v>1</v>
      </c>
      <c r="CI275" s="51"/>
      <c r="CJ275" s="16"/>
      <c r="CL275" s="10">
        <f ca="1">IF(Table1[[#This Row],[Area]]="New Delhi",Table1[[#This Row],[Income]],0)</f>
        <v>0</v>
      </c>
      <c r="CM275" s="51">
        <f ca="1">IF(Table1[[#This Row],[Area]]="Gurgoan",Table1[[#This Row],[Income]],0)</f>
        <v>0</v>
      </c>
      <c r="CN275" s="51">
        <f ca="1">IF(Table1[[#This Row],[Area]]="Noida",Table1[[#This Row],[Income]],0)</f>
        <v>0</v>
      </c>
      <c r="CO275" s="51">
        <f ca="1">IF(Table1[[#This Row],[Area]]="Faridabad",Table1[[#This Row],[Income]],0)</f>
        <v>0</v>
      </c>
      <c r="CP275" s="51">
        <f ca="1">IF(Table1[[#This Row],[Area]]="Pune",Table1[[#This Row],[Income]],0)</f>
        <v>0</v>
      </c>
      <c r="CQ275" s="51">
        <f ca="1">IF(Table1[[#This Row],[Area]]="Mumbai",Table1[[#This Row],[Income]],0)</f>
        <v>0</v>
      </c>
      <c r="CR275" s="51">
        <f ca="1">IF(Table1[[#This Row],[Area]]="Hyderabad",Table1[[#This Row],[Income]],0)</f>
        <v>0</v>
      </c>
      <c r="CS275" s="51">
        <f ca="1">IF(Table1[[#This Row],[Area]]="Chennai",Table1[[#This Row],[Income]],0)</f>
        <v>0</v>
      </c>
      <c r="CT275" s="51">
        <f ca="1">IF(Table1[[#This Row],[Area]]="Goa",Table1[[#This Row],[Income]],0)</f>
        <v>32342</v>
      </c>
      <c r="CU275" s="51">
        <f ca="1">IF(Table1[[#This Row],[Area]]="Kochi",Table1[[#This Row],[Income]],0)</f>
        <v>0</v>
      </c>
      <c r="CV275" s="51">
        <f ca="1">IF(Table1[[#This Row],[Area]]="Kolkata",Table1[[#This Row],[Income]],0)</f>
        <v>0</v>
      </c>
      <c r="CW275" s="51"/>
      <c r="CX275" s="51"/>
      <c r="CY275" s="51"/>
      <c r="CZ275" s="51"/>
      <c r="DA275" s="51"/>
      <c r="DB275" s="51"/>
      <c r="DC275" s="51"/>
      <c r="DD275" s="51"/>
      <c r="DE275" s="51"/>
      <c r="DF275" s="51"/>
      <c r="DG275" s="16"/>
      <c r="DI275" s="10">
        <f ca="1">IF(Table1[[#This Row],[Field of Work]]="Teaching",Table1[[#This Row],[Income]],0)</f>
        <v>32342</v>
      </c>
      <c r="DJ275" s="51">
        <f ca="1">IF(Table1[[#This Row],[Field of Work]]="Health",Table1[[#This Row],[Income]],0)</f>
        <v>0</v>
      </c>
      <c r="DK275" s="51">
        <f ca="1">IF(Table1[[#This Row],[Field of Work]]="Agriculture",Table1[[#This Row],[Income]],0)</f>
        <v>0</v>
      </c>
      <c r="DL275" s="51">
        <f ca="1">IF(Table1[[#This Row],[Field of Work]]="Information Technology",Table1[[#This Row],[Income]],0)</f>
        <v>0</v>
      </c>
      <c r="DM275" s="51">
        <f ca="1">IF(Table1[[#This Row],[Field of Work]]="Construction",Table1[[#This Row],[Income]],0)</f>
        <v>0</v>
      </c>
      <c r="DN275" s="51">
        <f ca="1">IF(Table1[[#This Row],[Field of Work]]="General Work",Table1[[#This Row],[Income]],0)</f>
        <v>0</v>
      </c>
      <c r="DO275" s="51"/>
      <c r="DP275" s="51"/>
      <c r="DQ275" s="51"/>
      <c r="DR275" s="51"/>
      <c r="DS275" s="51"/>
      <c r="DT275" s="16"/>
      <c r="DW275" s="10">
        <f ca="1">IF(Table1[[#This Row],[Value of Debts]]&gt;Table1[[#This Row],[Income]],1,0)</f>
        <v>1</v>
      </c>
      <c r="DX275" s="51"/>
      <c r="DY275" s="16"/>
      <c r="EB275" s="48">
        <f t="shared" ca="1" si="203"/>
        <v>29</v>
      </c>
      <c r="EC275" s="51"/>
      <c r="ED275" s="51"/>
      <c r="EE275" s="16"/>
    </row>
    <row r="276" spans="1:135" ht="18.75">
      <c r="A276" s="1">
        <f t="shared" ca="1" si="189"/>
        <v>1</v>
      </c>
      <c r="B276" s="1" t="str">
        <f t="shared" ca="1" si="190"/>
        <v>Man</v>
      </c>
      <c r="C276" s="1">
        <f t="shared" ca="1" si="191"/>
        <v>30</v>
      </c>
      <c r="D276" s="1">
        <f t="shared" ca="1" si="192"/>
        <v>3</v>
      </c>
      <c r="E276" s="1" t="str">
        <f t="shared" ca="1" si="193"/>
        <v>Teaching</v>
      </c>
      <c r="F276" s="1">
        <f t="shared" ca="1" si="194"/>
        <v>4</v>
      </c>
      <c r="G276" s="1" t="str">
        <f t="shared" ca="1" si="195"/>
        <v>Technical</v>
      </c>
      <c r="H276" s="1">
        <f t="shared" ca="1" si="196"/>
        <v>2</v>
      </c>
      <c r="I276" s="1">
        <f t="shared" ca="1" si="171"/>
        <v>1</v>
      </c>
      <c r="J276" s="1">
        <f t="shared" ca="1" si="197"/>
        <v>30904</v>
      </c>
      <c r="K276" s="1">
        <f t="shared" ca="1" si="198"/>
        <v>10</v>
      </c>
      <c r="L276" s="1" t="str">
        <f t="shared" ca="1" si="199"/>
        <v>Goa</v>
      </c>
      <c r="M276" s="1">
        <f t="shared" ref="M276:M339" ca="1" si="204">J276*RANDBETWEEN(3,6)</f>
        <v>92712</v>
      </c>
      <c r="N276" s="1">
        <f t="shared" ca="1" si="200"/>
        <v>17039.475273629461</v>
      </c>
      <c r="O276" s="1">
        <f t="shared" ref="O276:O339" ca="1" si="205">I276*RAND()*J276</f>
        <v>18183.194394079677</v>
      </c>
      <c r="P276" s="1">
        <f t="shared" ca="1" si="201"/>
        <v>5506</v>
      </c>
      <c r="Q276" s="1">
        <f t="shared" ref="Q276:Q339" ca="1" si="206">RAND()*J276*2</f>
        <v>28333.058281455455</v>
      </c>
      <c r="R276" s="1">
        <f t="shared" ref="R276:R339" ca="1" si="207">RAND()*J276*1.5</f>
        <v>5338.6243519933159</v>
      </c>
      <c r="S276" s="1">
        <f t="shared" ref="S276:S339" ca="1" si="208">M276+O276+R276</f>
        <v>116233.818746073</v>
      </c>
      <c r="T276" s="1">
        <f t="shared" ref="T276:T339" ca="1" si="209">N276+P276+Q276</f>
        <v>50878.533555084912</v>
      </c>
      <c r="U276" s="1">
        <f t="shared" ref="U276:U339" ca="1" si="210">S276-T276</f>
        <v>65355.285190988085</v>
      </c>
      <c r="W276" s="10">
        <f ca="1">IF(Table1[[#This Row],[Gender]]="Man",1,0)</f>
        <v>1</v>
      </c>
      <c r="X276" s="51">
        <f ca="1">IF(Table1[[#This Row],[Gender]]="Woman",1,0)</f>
        <v>0</v>
      </c>
      <c r="Y276" s="51"/>
      <c r="Z276" s="51"/>
      <c r="AA276" s="51"/>
      <c r="AB276" s="51"/>
      <c r="AC276" s="51"/>
      <c r="AD276" s="51"/>
      <c r="AE276" s="51"/>
      <c r="AF276" s="51"/>
      <c r="AG276" s="51"/>
      <c r="AH276" s="51"/>
      <c r="AI276" s="51"/>
      <c r="AJ276" s="16"/>
      <c r="AN276" s="10">
        <f t="shared" ca="1" si="172"/>
        <v>1</v>
      </c>
      <c r="AO276" s="51">
        <f t="shared" ca="1" si="173"/>
        <v>0</v>
      </c>
      <c r="AP276" s="51">
        <f t="shared" ca="1" si="174"/>
        <v>0</v>
      </c>
      <c r="AQ276" s="51">
        <f t="shared" ca="1" si="175"/>
        <v>0</v>
      </c>
      <c r="AR276" s="51">
        <f t="shared" ca="1" si="176"/>
        <v>0</v>
      </c>
      <c r="AS276" s="51">
        <f t="shared" ca="1" si="177"/>
        <v>0</v>
      </c>
      <c r="AT276" s="51"/>
      <c r="AU276" s="51"/>
      <c r="AV276" s="51"/>
      <c r="AW276" s="51"/>
      <c r="AX276" s="51"/>
      <c r="AY276" s="16"/>
      <c r="AZ276" s="51"/>
      <c r="BA276" s="20">
        <f t="shared" ca="1" si="178"/>
        <v>0</v>
      </c>
      <c r="BB276" s="21">
        <f t="shared" ca="1" si="179"/>
        <v>0</v>
      </c>
      <c r="BC276" s="21">
        <f t="shared" ca="1" si="180"/>
        <v>0</v>
      </c>
      <c r="BD276" s="21">
        <f t="shared" ca="1" si="181"/>
        <v>0</v>
      </c>
      <c r="BE276" s="21">
        <f t="shared" ca="1" si="182"/>
        <v>0</v>
      </c>
      <c r="BF276" s="21">
        <f t="shared" ca="1" si="183"/>
        <v>0</v>
      </c>
      <c r="BG276" s="21">
        <f t="shared" ca="1" si="184"/>
        <v>0</v>
      </c>
      <c r="BH276" s="21">
        <f t="shared" ca="1" si="185"/>
        <v>0</v>
      </c>
      <c r="BI276" s="21">
        <f t="shared" ca="1" si="186"/>
        <v>1</v>
      </c>
      <c r="BJ276" s="21">
        <f t="shared" ca="1" si="187"/>
        <v>0</v>
      </c>
      <c r="BK276" s="21">
        <f t="shared" ca="1" si="188"/>
        <v>0</v>
      </c>
      <c r="BL276" s="51"/>
      <c r="BM276" s="51"/>
      <c r="BN276" s="51"/>
      <c r="BO276" s="51"/>
      <c r="BP276" s="51"/>
      <c r="BQ276" s="51"/>
      <c r="BR276" s="51"/>
      <c r="BS276" s="51"/>
      <c r="BT276" s="51"/>
      <c r="BU276" s="51"/>
      <c r="BV276" s="16"/>
      <c r="BZ276" s="10">
        <f ca="1">Table1[[#This Row],[Cars Value]]/Table1[[#This Row],[Cars Owned]]</f>
        <v>18183.194394079677</v>
      </c>
      <c r="CA276" s="16"/>
      <c r="CB276" s="51"/>
      <c r="CC276" s="10">
        <f ca="1">IF(Table1[[#This Row],[Value of Debts]]&gt;$CD$3,1,0)</f>
        <v>1</v>
      </c>
      <c r="CD276" s="51"/>
      <c r="CE276" s="16"/>
      <c r="CF276" s="51"/>
      <c r="CG276" s="39">
        <f ca="1">Table1[[#This Row],[Mortgage left]]/Table1[[#This Row],[Value of House ]]</f>
        <v>0.1837893182503825</v>
      </c>
      <c r="CH276" s="51">
        <f t="shared" ca="1" si="202"/>
        <v>0</v>
      </c>
      <c r="CI276" s="51"/>
      <c r="CJ276" s="16"/>
      <c r="CL276" s="10">
        <f ca="1">IF(Table1[[#This Row],[Area]]="New Delhi",Table1[[#This Row],[Income]],0)</f>
        <v>0</v>
      </c>
      <c r="CM276" s="51">
        <f ca="1">IF(Table1[[#This Row],[Area]]="Gurgoan",Table1[[#This Row],[Income]],0)</f>
        <v>0</v>
      </c>
      <c r="CN276" s="51">
        <f ca="1">IF(Table1[[#This Row],[Area]]="Noida",Table1[[#This Row],[Income]],0)</f>
        <v>0</v>
      </c>
      <c r="CO276" s="51">
        <f ca="1">IF(Table1[[#This Row],[Area]]="Faridabad",Table1[[#This Row],[Income]],0)</f>
        <v>0</v>
      </c>
      <c r="CP276" s="51">
        <f ca="1">IF(Table1[[#This Row],[Area]]="Pune",Table1[[#This Row],[Income]],0)</f>
        <v>0</v>
      </c>
      <c r="CQ276" s="51">
        <f ca="1">IF(Table1[[#This Row],[Area]]="Mumbai",Table1[[#This Row],[Income]],0)</f>
        <v>0</v>
      </c>
      <c r="CR276" s="51">
        <f ca="1">IF(Table1[[#This Row],[Area]]="Hyderabad",Table1[[#This Row],[Income]],0)</f>
        <v>0</v>
      </c>
      <c r="CS276" s="51">
        <f ca="1">IF(Table1[[#This Row],[Area]]="Chennai",Table1[[#This Row],[Income]],0)</f>
        <v>0</v>
      </c>
      <c r="CT276" s="51">
        <f ca="1">IF(Table1[[#This Row],[Area]]="Goa",Table1[[#This Row],[Income]],0)</f>
        <v>30904</v>
      </c>
      <c r="CU276" s="51">
        <f ca="1">IF(Table1[[#This Row],[Area]]="Kochi",Table1[[#This Row],[Income]],0)</f>
        <v>0</v>
      </c>
      <c r="CV276" s="51">
        <f ca="1">IF(Table1[[#This Row],[Area]]="Kolkata",Table1[[#This Row],[Income]],0)</f>
        <v>0</v>
      </c>
      <c r="CW276" s="51"/>
      <c r="CX276" s="51"/>
      <c r="CY276" s="51"/>
      <c r="CZ276" s="51"/>
      <c r="DA276" s="51"/>
      <c r="DB276" s="51"/>
      <c r="DC276" s="51"/>
      <c r="DD276" s="51"/>
      <c r="DE276" s="51"/>
      <c r="DF276" s="51"/>
      <c r="DG276" s="16"/>
      <c r="DI276" s="10">
        <f ca="1">IF(Table1[[#This Row],[Field of Work]]="Teaching",Table1[[#This Row],[Income]],0)</f>
        <v>30904</v>
      </c>
      <c r="DJ276" s="51">
        <f ca="1">IF(Table1[[#This Row],[Field of Work]]="Health",Table1[[#This Row],[Income]],0)</f>
        <v>0</v>
      </c>
      <c r="DK276" s="51">
        <f ca="1">IF(Table1[[#This Row],[Field of Work]]="Agriculture",Table1[[#This Row],[Income]],0)</f>
        <v>0</v>
      </c>
      <c r="DL276" s="51">
        <f ca="1">IF(Table1[[#This Row],[Field of Work]]="Information Technology",Table1[[#This Row],[Income]],0)</f>
        <v>0</v>
      </c>
      <c r="DM276" s="51">
        <f ca="1">IF(Table1[[#This Row],[Field of Work]]="Construction",Table1[[#This Row],[Income]],0)</f>
        <v>0</v>
      </c>
      <c r="DN276" s="51">
        <f ca="1">IF(Table1[[#This Row],[Field of Work]]="General Work",Table1[[#This Row],[Income]],0)</f>
        <v>0</v>
      </c>
      <c r="DO276" s="51"/>
      <c r="DP276" s="51"/>
      <c r="DQ276" s="51"/>
      <c r="DR276" s="51"/>
      <c r="DS276" s="51"/>
      <c r="DT276" s="16"/>
      <c r="DW276" s="10">
        <f ca="1">IF(Table1[[#This Row],[Value of Debts]]&gt;Table1[[#This Row],[Income]],1,0)</f>
        <v>1</v>
      </c>
      <c r="DX276" s="51"/>
      <c r="DY276" s="16"/>
      <c r="EB276" s="48">
        <f t="shared" ca="1" si="203"/>
        <v>0</v>
      </c>
      <c r="EC276" s="51"/>
      <c r="ED276" s="51"/>
      <c r="EE276" s="16"/>
    </row>
    <row r="277" spans="1:135" ht="18.75">
      <c r="A277" s="1">
        <f t="shared" ca="1" si="189"/>
        <v>1</v>
      </c>
      <c r="B277" s="1" t="str">
        <f t="shared" ca="1" si="190"/>
        <v>Man</v>
      </c>
      <c r="C277" s="1">
        <f t="shared" ca="1" si="191"/>
        <v>36</v>
      </c>
      <c r="D277" s="1">
        <f t="shared" ca="1" si="192"/>
        <v>5</v>
      </c>
      <c r="E277" s="1" t="str">
        <f t="shared" ca="1" si="193"/>
        <v>General Work</v>
      </c>
      <c r="F277" s="1">
        <f t="shared" ca="1" si="194"/>
        <v>4</v>
      </c>
      <c r="G277" s="1" t="str">
        <f t="shared" ca="1" si="195"/>
        <v>Technical</v>
      </c>
      <c r="H277" s="1">
        <f t="shared" ca="1" si="196"/>
        <v>1</v>
      </c>
      <c r="I277" s="1">
        <f t="shared" ca="1" si="171"/>
        <v>1</v>
      </c>
      <c r="J277" s="1">
        <f t="shared" ca="1" si="197"/>
        <v>53696</v>
      </c>
      <c r="K277" s="1">
        <f t="shared" ca="1" si="198"/>
        <v>4</v>
      </c>
      <c r="L277" s="1" t="str">
        <f t="shared" ca="1" si="199"/>
        <v>Noida</v>
      </c>
      <c r="M277" s="1">
        <f t="shared" ca="1" si="204"/>
        <v>322176</v>
      </c>
      <c r="N277" s="1">
        <f t="shared" ca="1" si="200"/>
        <v>88462.102182438321</v>
      </c>
      <c r="O277" s="1">
        <f t="shared" ca="1" si="205"/>
        <v>37364.508049068645</v>
      </c>
      <c r="P277" s="1">
        <f t="shared" ca="1" si="201"/>
        <v>21615</v>
      </c>
      <c r="Q277" s="1">
        <f t="shared" ca="1" si="206"/>
        <v>102056.86603478056</v>
      </c>
      <c r="R277" s="1">
        <f t="shared" ca="1" si="207"/>
        <v>44954.247927521334</v>
      </c>
      <c r="S277" s="1">
        <f t="shared" ca="1" si="208"/>
        <v>404494.75597658998</v>
      </c>
      <c r="T277" s="1">
        <f t="shared" ca="1" si="209"/>
        <v>212133.96821721888</v>
      </c>
      <c r="U277" s="1">
        <f t="shared" ca="1" si="210"/>
        <v>192360.7877593711</v>
      </c>
      <c r="W277" s="10">
        <f ca="1">IF(Table1[[#This Row],[Gender]]="Man",1,0)</f>
        <v>1</v>
      </c>
      <c r="X277" s="51">
        <f ca="1">IF(Table1[[#This Row],[Gender]]="Woman",1,0)</f>
        <v>0</v>
      </c>
      <c r="Y277" s="51"/>
      <c r="Z277" s="51"/>
      <c r="AA277" s="51"/>
      <c r="AB277" s="51"/>
      <c r="AC277" s="51"/>
      <c r="AD277" s="51"/>
      <c r="AE277" s="51"/>
      <c r="AF277" s="51"/>
      <c r="AG277" s="51"/>
      <c r="AH277" s="51"/>
      <c r="AI277" s="51"/>
      <c r="AJ277" s="16"/>
      <c r="AN277" s="10">
        <f t="shared" ca="1" si="172"/>
        <v>0</v>
      </c>
      <c r="AO277" s="51">
        <f t="shared" ca="1" si="173"/>
        <v>0</v>
      </c>
      <c r="AP277" s="51">
        <f t="shared" ca="1" si="174"/>
        <v>0</v>
      </c>
      <c r="AQ277" s="51">
        <f t="shared" ca="1" si="175"/>
        <v>0</v>
      </c>
      <c r="AR277" s="51">
        <f t="shared" ca="1" si="176"/>
        <v>0</v>
      </c>
      <c r="AS277" s="51">
        <f t="shared" ca="1" si="177"/>
        <v>1</v>
      </c>
      <c r="AT277" s="51"/>
      <c r="AU277" s="51"/>
      <c r="AV277" s="51"/>
      <c r="AW277" s="51"/>
      <c r="AX277" s="51"/>
      <c r="AY277" s="16"/>
      <c r="AZ277" s="51"/>
      <c r="BA277" s="20">
        <f t="shared" ca="1" si="178"/>
        <v>0</v>
      </c>
      <c r="BB277" s="21">
        <f t="shared" ca="1" si="179"/>
        <v>0</v>
      </c>
      <c r="BC277" s="21">
        <f t="shared" ca="1" si="180"/>
        <v>1</v>
      </c>
      <c r="BD277" s="21">
        <f t="shared" ca="1" si="181"/>
        <v>0</v>
      </c>
      <c r="BE277" s="21">
        <f t="shared" ca="1" si="182"/>
        <v>0</v>
      </c>
      <c r="BF277" s="21">
        <f t="shared" ca="1" si="183"/>
        <v>0</v>
      </c>
      <c r="BG277" s="21">
        <f t="shared" ca="1" si="184"/>
        <v>0</v>
      </c>
      <c r="BH277" s="21">
        <f t="shared" ca="1" si="185"/>
        <v>0</v>
      </c>
      <c r="BI277" s="21">
        <f t="shared" ca="1" si="186"/>
        <v>0</v>
      </c>
      <c r="BJ277" s="21">
        <f t="shared" ca="1" si="187"/>
        <v>0</v>
      </c>
      <c r="BK277" s="21">
        <f t="shared" ca="1" si="188"/>
        <v>0</v>
      </c>
      <c r="BL277" s="51"/>
      <c r="BM277" s="51"/>
      <c r="BN277" s="51"/>
      <c r="BO277" s="51"/>
      <c r="BP277" s="51"/>
      <c r="BQ277" s="51"/>
      <c r="BR277" s="51"/>
      <c r="BS277" s="51"/>
      <c r="BT277" s="51"/>
      <c r="BU277" s="51"/>
      <c r="BV277" s="16"/>
      <c r="BZ277" s="10">
        <f ca="1">Table1[[#This Row],[Cars Value]]/Table1[[#This Row],[Cars Owned]]</f>
        <v>37364.508049068645</v>
      </c>
      <c r="CA277" s="16"/>
      <c r="CB277" s="51"/>
      <c r="CC277" s="10">
        <f ca="1">IF(Table1[[#This Row],[Value of Debts]]&gt;$CD$3,1,0)</f>
        <v>1</v>
      </c>
      <c r="CD277" s="51"/>
      <c r="CE277" s="16"/>
      <c r="CF277" s="51"/>
      <c r="CG277" s="39">
        <f ca="1">Table1[[#This Row],[Mortgage left]]/Table1[[#This Row],[Value of House ]]</f>
        <v>0.27457694608673</v>
      </c>
      <c r="CH277" s="51">
        <f t="shared" ca="1" si="202"/>
        <v>0</v>
      </c>
      <c r="CI277" s="51"/>
      <c r="CJ277" s="16"/>
      <c r="CL277" s="10">
        <f ca="1">IF(Table1[[#This Row],[Area]]="New Delhi",Table1[[#This Row],[Income]],0)</f>
        <v>0</v>
      </c>
      <c r="CM277" s="51">
        <f ca="1">IF(Table1[[#This Row],[Area]]="Gurgoan",Table1[[#This Row],[Income]],0)</f>
        <v>0</v>
      </c>
      <c r="CN277" s="51">
        <f ca="1">IF(Table1[[#This Row],[Area]]="Noida",Table1[[#This Row],[Income]],0)</f>
        <v>53696</v>
      </c>
      <c r="CO277" s="51">
        <f ca="1">IF(Table1[[#This Row],[Area]]="Faridabad",Table1[[#This Row],[Income]],0)</f>
        <v>0</v>
      </c>
      <c r="CP277" s="51">
        <f ca="1">IF(Table1[[#This Row],[Area]]="Pune",Table1[[#This Row],[Income]],0)</f>
        <v>0</v>
      </c>
      <c r="CQ277" s="51">
        <f ca="1">IF(Table1[[#This Row],[Area]]="Mumbai",Table1[[#This Row],[Income]],0)</f>
        <v>0</v>
      </c>
      <c r="CR277" s="51">
        <f ca="1">IF(Table1[[#This Row],[Area]]="Hyderabad",Table1[[#This Row],[Income]],0)</f>
        <v>0</v>
      </c>
      <c r="CS277" s="51">
        <f ca="1">IF(Table1[[#This Row],[Area]]="Chennai",Table1[[#This Row],[Income]],0)</f>
        <v>0</v>
      </c>
      <c r="CT277" s="51">
        <f ca="1">IF(Table1[[#This Row],[Area]]="Goa",Table1[[#This Row],[Income]],0)</f>
        <v>0</v>
      </c>
      <c r="CU277" s="51">
        <f ca="1">IF(Table1[[#This Row],[Area]]="Kochi",Table1[[#This Row],[Income]],0)</f>
        <v>0</v>
      </c>
      <c r="CV277" s="51">
        <f ca="1">IF(Table1[[#This Row],[Area]]="Kolkata",Table1[[#This Row],[Income]],0)</f>
        <v>0</v>
      </c>
      <c r="CW277" s="51"/>
      <c r="CX277" s="51"/>
      <c r="CY277" s="51"/>
      <c r="CZ277" s="51"/>
      <c r="DA277" s="51"/>
      <c r="DB277" s="51"/>
      <c r="DC277" s="51"/>
      <c r="DD277" s="51"/>
      <c r="DE277" s="51"/>
      <c r="DF277" s="51"/>
      <c r="DG277" s="16"/>
      <c r="DI277" s="10">
        <f ca="1">IF(Table1[[#This Row],[Field of Work]]="Teaching",Table1[[#This Row],[Income]],0)</f>
        <v>0</v>
      </c>
      <c r="DJ277" s="51">
        <f ca="1">IF(Table1[[#This Row],[Field of Work]]="Health",Table1[[#This Row],[Income]],0)</f>
        <v>0</v>
      </c>
      <c r="DK277" s="51">
        <f ca="1">IF(Table1[[#This Row],[Field of Work]]="Agriculture",Table1[[#This Row],[Income]],0)</f>
        <v>0</v>
      </c>
      <c r="DL277" s="51">
        <f ca="1">IF(Table1[[#This Row],[Field of Work]]="Information Technology",Table1[[#This Row],[Income]],0)</f>
        <v>0</v>
      </c>
      <c r="DM277" s="51">
        <f ca="1">IF(Table1[[#This Row],[Field of Work]]="Construction",Table1[[#This Row],[Income]],0)</f>
        <v>0</v>
      </c>
      <c r="DN277" s="51">
        <f ca="1">IF(Table1[[#This Row],[Field of Work]]="General Work",Table1[[#This Row],[Income]],0)</f>
        <v>53696</v>
      </c>
      <c r="DO277" s="51"/>
      <c r="DP277" s="51"/>
      <c r="DQ277" s="51"/>
      <c r="DR277" s="51"/>
      <c r="DS277" s="51"/>
      <c r="DT277" s="16"/>
      <c r="DW277" s="10">
        <f ca="1">IF(Table1[[#This Row],[Value of Debts]]&gt;Table1[[#This Row],[Income]],1,0)</f>
        <v>1</v>
      </c>
      <c r="DX277" s="51"/>
      <c r="DY277" s="16"/>
      <c r="EB277" s="48">
        <f t="shared" ca="1" si="203"/>
        <v>36</v>
      </c>
      <c r="EC277" s="51"/>
      <c r="ED277" s="51"/>
      <c r="EE277" s="16"/>
    </row>
    <row r="278" spans="1:135" ht="18.75">
      <c r="A278" s="1">
        <f t="shared" ca="1" si="189"/>
        <v>2</v>
      </c>
      <c r="B278" s="1" t="str">
        <f t="shared" ca="1" si="190"/>
        <v>Woman</v>
      </c>
      <c r="C278" s="1">
        <f t="shared" ca="1" si="191"/>
        <v>42</v>
      </c>
      <c r="D278" s="1">
        <f t="shared" ca="1" si="192"/>
        <v>1</v>
      </c>
      <c r="E278" s="1" t="str">
        <f t="shared" ca="1" si="193"/>
        <v>Health</v>
      </c>
      <c r="F278" s="1">
        <f t="shared" ca="1" si="194"/>
        <v>2</v>
      </c>
      <c r="G278" s="1" t="str">
        <f t="shared" ca="1" si="195"/>
        <v>College</v>
      </c>
      <c r="H278" s="1">
        <f t="shared" ca="1" si="196"/>
        <v>4</v>
      </c>
      <c r="I278" s="1">
        <f t="shared" ca="1" si="171"/>
        <v>2</v>
      </c>
      <c r="J278" s="1">
        <f t="shared" ca="1" si="197"/>
        <v>55921</v>
      </c>
      <c r="K278" s="1">
        <f t="shared" ca="1" si="198"/>
        <v>10</v>
      </c>
      <c r="L278" s="1" t="str">
        <f t="shared" ca="1" si="199"/>
        <v>Goa</v>
      </c>
      <c r="M278" s="1">
        <f t="shared" ca="1" si="204"/>
        <v>167763</v>
      </c>
      <c r="N278" s="1">
        <f t="shared" ca="1" si="200"/>
        <v>128649.63493884864</v>
      </c>
      <c r="O278" s="1">
        <f t="shared" ca="1" si="205"/>
        <v>60667.398114058698</v>
      </c>
      <c r="P278" s="1">
        <f t="shared" ca="1" si="201"/>
        <v>23704</v>
      </c>
      <c r="Q278" s="1">
        <f t="shared" ca="1" si="206"/>
        <v>4773.5361164651722</v>
      </c>
      <c r="R278" s="1">
        <f t="shared" ca="1" si="207"/>
        <v>21331.635937078092</v>
      </c>
      <c r="S278" s="1">
        <f t="shared" ca="1" si="208"/>
        <v>249762.03405113681</v>
      </c>
      <c r="T278" s="1">
        <f t="shared" ca="1" si="209"/>
        <v>157127.17105531381</v>
      </c>
      <c r="U278" s="1">
        <f t="shared" ca="1" si="210"/>
        <v>92634.862995823001</v>
      </c>
      <c r="W278" s="10">
        <f ca="1">IF(Table1[[#This Row],[Gender]]="Man",1,0)</f>
        <v>0</v>
      </c>
      <c r="X278" s="51">
        <f ca="1">IF(Table1[[#This Row],[Gender]]="Woman",1,0)</f>
        <v>1</v>
      </c>
      <c r="Y278" s="51"/>
      <c r="Z278" s="51"/>
      <c r="AA278" s="51"/>
      <c r="AB278" s="51"/>
      <c r="AC278" s="51"/>
      <c r="AD278" s="51"/>
      <c r="AE278" s="51"/>
      <c r="AF278" s="51"/>
      <c r="AG278" s="51"/>
      <c r="AH278" s="51"/>
      <c r="AI278" s="51"/>
      <c r="AJ278" s="16"/>
      <c r="AN278" s="10">
        <f t="shared" ca="1" si="172"/>
        <v>0</v>
      </c>
      <c r="AO278" s="51">
        <f t="shared" ca="1" si="173"/>
        <v>1</v>
      </c>
      <c r="AP278" s="51">
        <f t="shared" ca="1" si="174"/>
        <v>0</v>
      </c>
      <c r="AQ278" s="51">
        <f t="shared" ca="1" si="175"/>
        <v>0</v>
      </c>
      <c r="AR278" s="51">
        <f t="shared" ca="1" si="176"/>
        <v>0</v>
      </c>
      <c r="AS278" s="51">
        <f t="shared" ca="1" si="177"/>
        <v>0</v>
      </c>
      <c r="AT278" s="51"/>
      <c r="AU278" s="51"/>
      <c r="AV278" s="51"/>
      <c r="AW278" s="51"/>
      <c r="AX278" s="51"/>
      <c r="AY278" s="16"/>
      <c r="AZ278" s="51"/>
      <c r="BA278" s="20">
        <f t="shared" ca="1" si="178"/>
        <v>0</v>
      </c>
      <c r="BB278" s="21">
        <f t="shared" ca="1" si="179"/>
        <v>0</v>
      </c>
      <c r="BC278" s="21">
        <f t="shared" ca="1" si="180"/>
        <v>0</v>
      </c>
      <c r="BD278" s="21">
        <f t="shared" ca="1" si="181"/>
        <v>0</v>
      </c>
      <c r="BE278" s="21">
        <f t="shared" ca="1" si="182"/>
        <v>0</v>
      </c>
      <c r="BF278" s="21">
        <f t="shared" ca="1" si="183"/>
        <v>0</v>
      </c>
      <c r="BG278" s="21">
        <f t="shared" ca="1" si="184"/>
        <v>0</v>
      </c>
      <c r="BH278" s="21">
        <f t="shared" ca="1" si="185"/>
        <v>0</v>
      </c>
      <c r="BI278" s="21">
        <f t="shared" ca="1" si="186"/>
        <v>1</v>
      </c>
      <c r="BJ278" s="21">
        <f t="shared" ca="1" si="187"/>
        <v>0</v>
      </c>
      <c r="BK278" s="21">
        <f t="shared" ca="1" si="188"/>
        <v>0</v>
      </c>
      <c r="BL278" s="51"/>
      <c r="BM278" s="51"/>
      <c r="BN278" s="51"/>
      <c r="BO278" s="51"/>
      <c r="BP278" s="51"/>
      <c r="BQ278" s="51"/>
      <c r="BR278" s="51"/>
      <c r="BS278" s="51"/>
      <c r="BT278" s="51"/>
      <c r="BU278" s="51"/>
      <c r="BV278" s="16"/>
      <c r="BZ278" s="10">
        <f ca="1">Table1[[#This Row],[Cars Value]]/Table1[[#This Row],[Cars Owned]]</f>
        <v>30333.699057029349</v>
      </c>
      <c r="CA278" s="16"/>
      <c r="CB278" s="51"/>
      <c r="CC278" s="10">
        <f ca="1">IF(Table1[[#This Row],[Value of Debts]]&gt;$CD$3,1,0)</f>
        <v>1</v>
      </c>
      <c r="CD278" s="51"/>
      <c r="CE278" s="16"/>
      <c r="CF278" s="51"/>
      <c r="CG278" s="39">
        <f ca="1">Table1[[#This Row],[Mortgage left]]/Table1[[#This Row],[Value of House ]]</f>
        <v>0.76685344765442109</v>
      </c>
      <c r="CH278" s="51">
        <f t="shared" ca="1" si="202"/>
        <v>1</v>
      </c>
      <c r="CI278" s="51"/>
      <c r="CJ278" s="16"/>
      <c r="CL278" s="10">
        <f ca="1">IF(Table1[[#This Row],[Area]]="New Delhi",Table1[[#This Row],[Income]],0)</f>
        <v>0</v>
      </c>
      <c r="CM278" s="51">
        <f ca="1">IF(Table1[[#This Row],[Area]]="Gurgoan",Table1[[#This Row],[Income]],0)</f>
        <v>0</v>
      </c>
      <c r="CN278" s="51">
        <f ca="1">IF(Table1[[#This Row],[Area]]="Noida",Table1[[#This Row],[Income]],0)</f>
        <v>0</v>
      </c>
      <c r="CO278" s="51">
        <f ca="1">IF(Table1[[#This Row],[Area]]="Faridabad",Table1[[#This Row],[Income]],0)</f>
        <v>0</v>
      </c>
      <c r="CP278" s="51">
        <f ca="1">IF(Table1[[#This Row],[Area]]="Pune",Table1[[#This Row],[Income]],0)</f>
        <v>0</v>
      </c>
      <c r="CQ278" s="51">
        <f ca="1">IF(Table1[[#This Row],[Area]]="Mumbai",Table1[[#This Row],[Income]],0)</f>
        <v>0</v>
      </c>
      <c r="CR278" s="51">
        <f ca="1">IF(Table1[[#This Row],[Area]]="Hyderabad",Table1[[#This Row],[Income]],0)</f>
        <v>0</v>
      </c>
      <c r="CS278" s="51">
        <f ca="1">IF(Table1[[#This Row],[Area]]="Chennai",Table1[[#This Row],[Income]],0)</f>
        <v>0</v>
      </c>
      <c r="CT278" s="51">
        <f ca="1">IF(Table1[[#This Row],[Area]]="Goa",Table1[[#This Row],[Income]],0)</f>
        <v>55921</v>
      </c>
      <c r="CU278" s="51">
        <f ca="1">IF(Table1[[#This Row],[Area]]="Kochi",Table1[[#This Row],[Income]],0)</f>
        <v>0</v>
      </c>
      <c r="CV278" s="51">
        <f ca="1">IF(Table1[[#This Row],[Area]]="Kolkata",Table1[[#This Row],[Income]],0)</f>
        <v>0</v>
      </c>
      <c r="CW278" s="51"/>
      <c r="CX278" s="51"/>
      <c r="CY278" s="51"/>
      <c r="CZ278" s="51"/>
      <c r="DA278" s="51"/>
      <c r="DB278" s="51"/>
      <c r="DC278" s="51"/>
      <c r="DD278" s="51"/>
      <c r="DE278" s="51"/>
      <c r="DF278" s="51"/>
      <c r="DG278" s="16"/>
      <c r="DI278" s="10">
        <f ca="1">IF(Table1[[#This Row],[Field of Work]]="Teaching",Table1[[#This Row],[Income]],0)</f>
        <v>0</v>
      </c>
      <c r="DJ278" s="51">
        <f ca="1">IF(Table1[[#This Row],[Field of Work]]="Health",Table1[[#This Row],[Income]],0)</f>
        <v>55921</v>
      </c>
      <c r="DK278" s="51">
        <f ca="1">IF(Table1[[#This Row],[Field of Work]]="Agriculture",Table1[[#This Row],[Income]],0)</f>
        <v>0</v>
      </c>
      <c r="DL278" s="51">
        <f ca="1">IF(Table1[[#This Row],[Field of Work]]="Information Technology",Table1[[#This Row],[Income]],0)</f>
        <v>0</v>
      </c>
      <c r="DM278" s="51">
        <f ca="1">IF(Table1[[#This Row],[Field of Work]]="Construction",Table1[[#This Row],[Income]],0)</f>
        <v>0</v>
      </c>
      <c r="DN278" s="51">
        <f ca="1">IF(Table1[[#This Row],[Field of Work]]="General Work",Table1[[#This Row],[Income]],0)</f>
        <v>0</v>
      </c>
      <c r="DO278" s="51"/>
      <c r="DP278" s="51"/>
      <c r="DQ278" s="51"/>
      <c r="DR278" s="51"/>
      <c r="DS278" s="51"/>
      <c r="DT278" s="16"/>
      <c r="DW278" s="10">
        <f ca="1">IF(Table1[[#This Row],[Value of Debts]]&gt;Table1[[#This Row],[Income]],1,0)</f>
        <v>1</v>
      </c>
      <c r="DX278" s="51"/>
      <c r="DY278" s="16"/>
      <c r="EB278" s="48">
        <f t="shared" ca="1" si="203"/>
        <v>0</v>
      </c>
      <c r="EC278" s="51"/>
      <c r="ED278" s="51"/>
      <c r="EE278" s="16"/>
    </row>
    <row r="279" spans="1:135" ht="18.75">
      <c r="A279" s="1">
        <f t="shared" ca="1" si="189"/>
        <v>1</v>
      </c>
      <c r="B279" s="1" t="str">
        <f t="shared" ca="1" si="190"/>
        <v>Man</v>
      </c>
      <c r="C279" s="1">
        <f t="shared" ca="1" si="191"/>
        <v>33</v>
      </c>
      <c r="D279" s="1">
        <f t="shared" ca="1" si="192"/>
        <v>4</v>
      </c>
      <c r="E279" s="1" t="str">
        <f t="shared" ca="1" si="193"/>
        <v>Information Technology</v>
      </c>
      <c r="F279" s="1">
        <f t="shared" ca="1" si="194"/>
        <v>3</v>
      </c>
      <c r="G279" s="1" t="str">
        <f t="shared" ca="1" si="195"/>
        <v>University</v>
      </c>
      <c r="H279" s="1">
        <f t="shared" ca="1" si="196"/>
        <v>4</v>
      </c>
      <c r="I279" s="1">
        <f t="shared" ca="1" si="171"/>
        <v>3</v>
      </c>
      <c r="J279" s="1">
        <f t="shared" ca="1" si="197"/>
        <v>34601</v>
      </c>
      <c r="K279" s="1">
        <f t="shared" ca="1" si="198"/>
        <v>8</v>
      </c>
      <c r="L279" s="1" t="str">
        <f t="shared" ca="1" si="199"/>
        <v>Chennai</v>
      </c>
      <c r="M279" s="1">
        <f t="shared" ca="1" si="204"/>
        <v>103803</v>
      </c>
      <c r="N279" s="1">
        <f t="shared" ca="1" si="200"/>
        <v>93070.836655110601</v>
      </c>
      <c r="O279" s="1">
        <f t="shared" ca="1" si="205"/>
        <v>26678.253615709906</v>
      </c>
      <c r="P279" s="1">
        <f t="shared" ca="1" si="201"/>
        <v>15973</v>
      </c>
      <c r="Q279" s="1">
        <f t="shared" ca="1" si="206"/>
        <v>27116.345207111524</v>
      </c>
      <c r="R279" s="1">
        <f t="shared" ca="1" si="207"/>
        <v>22846.432608947125</v>
      </c>
      <c r="S279" s="1">
        <f t="shared" ca="1" si="208"/>
        <v>153327.68622465702</v>
      </c>
      <c r="T279" s="1">
        <f t="shared" ca="1" si="209"/>
        <v>136160.18186222212</v>
      </c>
      <c r="U279" s="1">
        <f t="shared" ca="1" si="210"/>
        <v>17167.504362434905</v>
      </c>
      <c r="W279" s="10">
        <f ca="1">IF(Table1[[#This Row],[Gender]]="Man",1,0)</f>
        <v>1</v>
      </c>
      <c r="X279" s="51">
        <f ca="1">IF(Table1[[#This Row],[Gender]]="Woman",1,0)</f>
        <v>0</v>
      </c>
      <c r="Y279" s="51"/>
      <c r="Z279" s="51"/>
      <c r="AA279" s="51"/>
      <c r="AB279" s="51"/>
      <c r="AC279" s="51"/>
      <c r="AD279" s="51"/>
      <c r="AE279" s="51"/>
      <c r="AF279" s="51"/>
      <c r="AG279" s="51"/>
      <c r="AH279" s="51"/>
      <c r="AI279" s="51"/>
      <c r="AJ279" s="16"/>
      <c r="AN279" s="10">
        <f t="shared" ca="1" si="172"/>
        <v>0</v>
      </c>
      <c r="AO279" s="51">
        <f t="shared" ca="1" si="173"/>
        <v>0</v>
      </c>
      <c r="AP279" s="51">
        <f t="shared" ca="1" si="174"/>
        <v>0</v>
      </c>
      <c r="AQ279" s="51">
        <f t="shared" ca="1" si="175"/>
        <v>1</v>
      </c>
      <c r="AR279" s="51">
        <f t="shared" ca="1" si="176"/>
        <v>0</v>
      </c>
      <c r="AS279" s="51">
        <f t="shared" ca="1" si="177"/>
        <v>0</v>
      </c>
      <c r="AT279" s="51"/>
      <c r="AU279" s="51"/>
      <c r="AV279" s="51"/>
      <c r="AW279" s="51"/>
      <c r="AX279" s="51"/>
      <c r="AY279" s="16"/>
      <c r="AZ279" s="51"/>
      <c r="BA279" s="20">
        <f t="shared" ca="1" si="178"/>
        <v>0</v>
      </c>
      <c r="BB279" s="21">
        <f t="shared" ca="1" si="179"/>
        <v>0</v>
      </c>
      <c r="BC279" s="21">
        <f t="shared" ca="1" si="180"/>
        <v>0</v>
      </c>
      <c r="BD279" s="21">
        <f t="shared" ca="1" si="181"/>
        <v>0</v>
      </c>
      <c r="BE279" s="21">
        <f t="shared" ca="1" si="182"/>
        <v>0</v>
      </c>
      <c r="BF279" s="21">
        <f t="shared" ca="1" si="183"/>
        <v>0</v>
      </c>
      <c r="BG279" s="21">
        <f t="shared" ca="1" si="184"/>
        <v>0</v>
      </c>
      <c r="BH279" s="21">
        <f t="shared" ca="1" si="185"/>
        <v>1</v>
      </c>
      <c r="BI279" s="21">
        <f t="shared" ca="1" si="186"/>
        <v>0</v>
      </c>
      <c r="BJ279" s="21">
        <f t="shared" ca="1" si="187"/>
        <v>0</v>
      </c>
      <c r="BK279" s="21">
        <f t="shared" ca="1" si="188"/>
        <v>0</v>
      </c>
      <c r="BL279" s="51"/>
      <c r="BM279" s="51"/>
      <c r="BN279" s="51"/>
      <c r="BO279" s="51"/>
      <c r="BP279" s="51"/>
      <c r="BQ279" s="51"/>
      <c r="BR279" s="51"/>
      <c r="BS279" s="51"/>
      <c r="BT279" s="51"/>
      <c r="BU279" s="51"/>
      <c r="BV279" s="16"/>
      <c r="BZ279" s="10">
        <f ca="1">Table1[[#This Row],[Cars Value]]/Table1[[#This Row],[Cars Owned]]</f>
        <v>8892.7512052366346</v>
      </c>
      <c r="CA279" s="16"/>
      <c r="CB279" s="51"/>
      <c r="CC279" s="10">
        <f ca="1">IF(Table1[[#This Row],[Value of Debts]]&gt;$CD$3,1,0)</f>
        <v>1</v>
      </c>
      <c r="CD279" s="51"/>
      <c r="CE279" s="16"/>
      <c r="CF279" s="51"/>
      <c r="CG279" s="39">
        <f ca="1">Table1[[#This Row],[Mortgage left]]/Table1[[#This Row],[Value of House ]]</f>
        <v>0.89661027769053492</v>
      </c>
      <c r="CH279" s="51">
        <f t="shared" ca="1" si="202"/>
        <v>1</v>
      </c>
      <c r="CI279" s="51"/>
      <c r="CJ279" s="16"/>
      <c r="CL279" s="10">
        <f ca="1">IF(Table1[[#This Row],[Area]]="New Delhi",Table1[[#This Row],[Income]],0)</f>
        <v>0</v>
      </c>
      <c r="CM279" s="51">
        <f ca="1">IF(Table1[[#This Row],[Area]]="Gurgoan",Table1[[#This Row],[Income]],0)</f>
        <v>0</v>
      </c>
      <c r="CN279" s="51">
        <f ca="1">IF(Table1[[#This Row],[Area]]="Noida",Table1[[#This Row],[Income]],0)</f>
        <v>0</v>
      </c>
      <c r="CO279" s="51">
        <f ca="1">IF(Table1[[#This Row],[Area]]="Faridabad",Table1[[#This Row],[Income]],0)</f>
        <v>0</v>
      </c>
      <c r="CP279" s="51">
        <f ca="1">IF(Table1[[#This Row],[Area]]="Pune",Table1[[#This Row],[Income]],0)</f>
        <v>0</v>
      </c>
      <c r="CQ279" s="51">
        <f ca="1">IF(Table1[[#This Row],[Area]]="Mumbai",Table1[[#This Row],[Income]],0)</f>
        <v>0</v>
      </c>
      <c r="CR279" s="51">
        <f ca="1">IF(Table1[[#This Row],[Area]]="Hyderabad",Table1[[#This Row],[Income]],0)</f>
        <v>0</v>
      </c>
      <c r="CS279" s="51">
        <f ca="1">IF(Table1[[#This Row],[Area]]="Chennai",Table1[[#This Row],[Income]],0)</f>
        <v>34601</v>
      </c>
      <c r="CT279" s="51">
        <f ca="1">IF(Table1[[#This Row],[Area]]="Goa",Table1[[#This Row],[Income]],0)</f>
        <v>0</v>
      </c>
      <c r="CU279" s="51">
        <f ca="1">IF(Table1[[#This Row],[Area]]="Kochi",Table1[[#This Row],[Income]],0)</f>
        <v>0</v>
      </c>
      <c r="CV279" s="51">
        <f ca="1">IF(Table1[[#This Row],[Area]]="Kolkata",Table1[[#This Row],[Income]],0)</f>
        <v>0</v>
      </c>
      <c r="CW279" s="51"/>
      <c r="CX279" s="51"/>
      <c r="CY279" s="51"/>
      <c r="CZ279" s="51"/>
      <c r="DA279" s="51"/>
      <c r="DB279" s="51"/>
      <c r="DC279" s="51"/>
      <c r="DD279" s="51"/>
      <c r="DE279" s="51"/>
      <c r="DF279" s="51"/>
      <c r="DG279" s="16"/>
      <c r="DI279" s="10">
        <f ca="1">IF(Table1[[#This Row],[Field of Work]]="Teaching",Table1[[#This Row],[Income]],0)</f>
        <v>0</v>
      </c>
      <c r="DJ279" s="51">
        <f ca="1">IF(Table1[[#This Row],[Field of Work]]="Health",Table1[[#This Row],[Income]],0)</f>
        <v>0</v>
      </c>
      <c r="DK279" s="51">
        <f ca="1">IF(Table1[[#This Row],[Field of Work]]="Agriculture",Table1[[#This Row],[Income]],0)</f>
        <v>0</v>
      </c>
      <c r="DL279" s="51">
        <f ca="1">IF(Table1[[#This Row],[Field of Work]]="Information Technology",Table1[[#This Row],[Income]],0)</f>
        <v>34601</v>
      </c>
      <c r="DM279" s="51">
        <f ca="1">IF(Table1[[#This Row],[Field of Work]]="Construction",Table1[[#This Row],[Income]],0)</f>
        <v>0</v>
      </c>
      <c r="DN279" s="51">
        <f ca="1">IF(Table1[[#This Row],[Field of Work]]="General Work",Table1[[#This Row],[Income]],0)</f>
        <v>0</v>
      </c>
      <c r="DO279" s="51"/>
      <c r="DP279" s="51"/>
      <c r="DQ279" s="51"/>
      <c r="DR279" s="51"/>
      <c r="DS279" s="51"/>
      <c r="DT279" s="16"/>
      <c r="DW279" s="10">
        <f ca="1">IF(Table1[[#This Row],[Value of Debts]]&gt;Table1[[#This Row],[Income]],1,0)</f>
        <v>1</v>
      </c>
      <c r="DX279" s="51"/>
      <c r="DY279" s="16"/>
      <c r="EB279" s="48">
        <f t="shared" ca="1" si="203"/>
        <v>0</v>
      </c>
      <c r="EC279" s="51"/>
      <c r="ED279" s="51"/>
      <c r="EE279" s="16"/>
    </row>
    <row r="280" spans="1:135" ht="18.75">
      <c r="A280" s="1">
        <f t="shared" ca="1" si="189"/>
        <v>1</v>
      </c>
      <c r="B280" s="1" t="str">
        <f t="shared" ca="1" si="190"/>
        <v>Man</v>
      </c>
      <c r="C280" s="1">
        <f t="shared" ca="1" si="191"/>
        <v>34</v>
      </c>
      <c r="D280" s="1">
        <f t="shared" ca="1" si="192"/>
        <v>1</v>
      </c>
      <c r="E280" s="1" t="str">
        <f t="shared" ca="1" si="193"/>
        <v>Health</v>
      </c>
      <c r="F280" s="1">
        <f t="shared" ca="1" si="194"/>
        <v>3</v>
      </c>
      <c r="G280" s="1" t="str">
        <f t="shared" ca="1" si="195"/>
        <v>University</v>
      </c>
      <c r="H280" s="1">
        <f t="shared" ca="1" si="196"/>
        <v>0</v>
      </c>
      <c r="I280" s="1">
        <f t="shared" ca="1" si="171"/>
        <v>3</v>
      </c>
      <c r="J280" s="1">
        <f t="shared" ca="1" si="197"/>
        <v>42309</v>
      </c>
      <c r="K280" s="1">
        <f t="shared" ca="1" si="198"/>
        <v>2</v>
      </c>
      <c r="L280" s="1" t="str">
        <f t="shared" ca="1" si="199"/>
        <v>Gurgoan</v>
      </c>
      <c r="M280" s="1">
        <f t="shared" ca="1" si="204"/>
        <v>253854</v>
      </c>
      <c r="N280" s="1">
        <f t="shared" ca="1" si="200"/>
        <v>246054.43752093223</v>
      </c>
      <c r="O280" s="1">
        <f t="shared" ca="1" si="205"/>
        <v>5533.7204706727352</v>
      </c>
      <c r="P280" s="1">
        <f t="shared" ca="1" si="201"/>
        <v>5409</v>
      </c>
      <c r="Q280" s="1">
        <f t="shared" ca="1" si="206"/>
        <v>46626.671608482684</v>
      </c>
      <c r="R280" s="1">
        <f t="shared" ca="1" si="207"/>
        <v>11922.988279688452</v>
      </c>
      <c r="S280" s="1">
        <f t="shared" ca="1" si="208"/>
        <v>271310.70875036117</v>
      </c>
      <c r="T280" s="1">
        <f t="shared" ca="1" si="209"/>
        <v>298090.10912941489</v>
      </c>
      <c r="U280" s="1">
        <f t="shared" ca="1" si="210"/>
        <v>-26779.400379053724</v>
      </c>
      <c r="W280" s="10">
        <f ca="1">IF(Table1[[#This Row],[Gender]]="Man",1,0)</f>
        <v>1</v>
      </c>
      <c r="X280" s="51">
        <f ca="1">IF(Table1[[#This Row],[Gender]]="Woman",1,0)</f>
        <v>0</v>
      </c>
      <c r="Y280" s="51"/>
      <c r="Z280" s="51"/>
      <c r="AA280" s="51"/>
      <c r="AB280" s="51"/>
      <c r="AC280" s="51"/>
      <c r="AD280" s="51"/>
      <c r="AE280" s="51"/>
      <c r="AF280" s="51"/>
      <c r="AG280" s="51"/>
      <c r="AH280" s="51"/>
      <c r="AI280" s="51"/>
      <c r="AJ280" s="16"/>
      <c r="AN280" s="10">
        <f t="shared" ca="1" si="172"/>
        <v>0</v>
      </c>
      <c r="AO280" s="51">
        <f t="shared" ca="1" si="173"/>
        <v>1</v>
      </c>
      <c r="AP280" s="51">
        <f t="shared" ca="1" si="174"/>
        <v>0</v>
      </c>
      <c r="AQ280" s="51">
        <f t="shared" ca="1" si="175"/>
        <v>0</v>
      </c>
      <c r="AR280" s="51">
        <f t="shared" ca="1" si="176"/>
        <v>0</v>
      </c>
      <c r="AS280" s="51">
        <f t="shared" ca="1" si="177"/>
        <v>0</v>
      </c>
      <c r="AT280" s="51"/>
      <c r="AU280" s="51"/>
      <c r="AV280" s="51"/>
      <c r="AW280" s="51"/>
      <c r="AX280" s="51"/>
      <c r="AY280" s="16"/>
      <c r="AZ280" s="51"/>
      <c r="BA280" s="20">
        <f t="shared" ca="1" si="178"/>
        <v>0</v>
      </c>
      <c r="BB280" s="21">
        <f t="shared" ca="1" si="179"/>
        <v>1</v>
      </c>
      <c r="BC280" s="21">
        <f t="shared" ca="1" si="180"/>
        <v>0</v>
      </c>
      <c r="BD280" s="21">
        <f t="shared" ca="1" si="181"/>
        <v>0</v>
      </c>
      <c r="BE280" s="21">
        <f t="shared" ca="1" si="182"/>
        <v>0</v>
      </c>
      <c r="BF280" s="21">
        <f t="shared" ca="1" si="183"/>
        <v>0</v>
      </c>
      <c r="BG280" s="21">
        <f t="shared" ca="1" si="184"/>
        <v>0</v>
      </c>
      <c r="BH280" s="21">
        <f t="shared" ca="1" si="185"/>
        <v>0</v>
      </c>
      <c r="BI280" s="21">
        <f t="shared" ca="1" si="186"/>
        <v>0</v>
      </c>
      <c r="BJ280" s="21">
        <f t="shared" ca="1" si="187"/>
        <v>0</v>
      </c>
      <c r="BK280" s="21">
        <f t="shared" ca="1" si="188"/>
        <v>0</v>
      </c>
      <c r="BL280" s="51"/>
      <c r="BM280" s="51"/>
      <c r="BN280" s="51"/>
      <c r="BO280" s="51"/>
      <c r="BP280" s="51"/>
      <c r="BQ280" s="51"/>
      <c r="BR280" s="51"/>
      <c r="BS280" s="51"/>
      <c r="BT280" s="51"/>
      <c r="BU280" s="51"/>
      <c r="BV280" s="16"/>
      <c r="BZ280" s="10">
        <f ca="1">Table1[[#This Row],[Cars Value]]/Table1[[#This Row],[Cars Owned]]</f>
        <v>1844.573490224245</v>
      </c>
      <c r="CA280" s="16"/>
      <c r="CB280" s="51"/>
      <c r="CC280" s="10">
        <f ca="1">IF(Table1[[#This Row],[Value of Debts]]&gt;$CD$3,1,0)</f>
        <v>1</v>
      </c>
      <c r="CD280" s="51"/>
      <c r="CE280" s="16"/>
      <c r="CF280" s="51"/>
      <c r="CG280" s="39">
        <f ca="1">Table1[[#This Row],[Mortgage left]]/Table1[[#This Row],[Value of House ]]</f>
        <v>0.96927540050947492</v>
      </c>
      <c r="CH280" s="51">
        <f t="shared" ca="1" si="202"/>
        <v>1</v>
      </c>
      <c r="CI280" s="51"/>
      <c r="CJ280" s="16"/>
      <c r="CL280" s="10">
        <f ca="1">IF(Table1[[#This Row],[Area]]="New Delhi",Table1[[#This Row],[Income]],0)</f>
        <v>0</v>
      </c>
      <c r="CM280" s="51">
        <f ca="1">IF(Table1[[#This Row],[Area]]="Gurgoan",Table1[[#This Row],[Income]],0)</f>
        <v>42309</v>
      </c>
      <c r="CN280" s="51">
        <f ca="1">IF(Table1[[#This Row],[Area]]="Noida",Table1[[#This Row],[Income]],0)</f>
        <v>0</v>
      </c>
      <c r="CO280" s="51">
        <f ca="1">IF(Table1[[#This Row],[Area]]="Faridabad",Table1[[#This Row],[Income]],0)</f>
        <v>0</v>
      </c>
      <c r="CP280" s="51">
        <f ca="1">IF(Table1[[#This Row],[Area]]="Pune",Table1[[#This Row],[Income]],0)</f>
        <v>0</v>
      </c>
      <c r="CQ280" s="51">
        <f ca="1">IF(Table1[[#This Row],[Area]]="Mumbai",Table1[[#This Row],[Income]],0)</f>
        <v>0</v>
      </c>
      <c r="CR280" s="51">
        <f ca="1">IF(Table1[[#This Row],[Area]]="Hyderabad",Table1[[#This Row],[Income]],0)</f>
        <v>0</v>
      </c>
      <c r="CS280" s="51">
        <f ca="1">IF(Table1[[#This Row],[Area]]="Chennai",Table1[[#This Row],[Income]],0)</f>
        <v>0</v>
      </c>
      <c r="CT280" s="51">
        <f ca="1">IF(Table1[[#This Row],[Area]]="Goa",Table1[[#This Row],[Income]],0)</f>
        <v>0</v>
      </c>
      <c r="CU280" s="51">
        <f ca="1">IF(Table1[[#This Row],[Area]]="Kochi",Table1[[#This Row],[Income]],0)</f>
        <v>0</v>
      </c>
      <c r="CV280" s="51">
        <f ca="1">IF(Table1[[#This Row],[Area]]="Kolkata",Table1[[#This Row],[Income]],0)</f>
        <v>0</v>
      </c>
      <c r="CW280" s="51"/>
      <c r="CX280" s="51"/>
      <c r="CY280" s="51"/>
      <c r="CZ280" s="51"/>
      <c r="DA280" s="51"/>
      <c r="DB280" s="51"/>
      <c r="DC280" s="51"/>
      <c r="DD280" s="51"/>
      <c r="DE280" s="51"/>
      <c r="DF280" s="51"/>
      <c r="DG280" s="16"/>
      <c r="DI280" s="10">
        <f ca="1">IF(Table1[[#This Row],[Field of Work]]="Teaching",Table1[[#This Row],[Income]],0)</f>
        <v>0</v>
      </c>
      <c r="DJ280" s="51">
        <f ca="1">IF(Table1[[#This Row],[Field of Work]]="Health",Table1[[#This Row],[Income]],0)</f>
        <v>42309</v>
      </c>
      <c r="DK280" s="51">
        <f ca="1">IF(Table1[[#This Row],[Field of Work]]="Agriculture",Table1[[#This Row],[Income]],0)</f>
        <v>0</v>
      </c>
      <c r="DL280" s="51">
        <f ca="1">IF(Table1[[#This Row],[Field of Work]]="Information Technology",Table1[[#This Row],[Income]],0)</f>
        <v>0</v>
      </c>
      <c r="DM280" s="51">
        <f ca="1">IF(Table1[[#This Row],[Field of Work]]="Construction",Table1[[#This Row],[Income]],0)</f>
        <v>0</v>
      </c>
      <c r="DN280" s="51">
        <f ca="1">IF(Table1[[#This Row],[Field of Work]]="General Work",Table1[[#This Row],[Income]],0)</f>
        <v>0</v>
      </c>
      <c r="DO280" s="51"/>
      <c r="DP280" s="51"/>
      <c r="DQ280" s="51"/>
      <c r="DR280" s="51"/>
      <c r="DS280" s="51"/>
      <c r="DT280" s="16"/>
      <c r="DW280" s="10">
        <f ca="1">IF(Table1[[#This Row],[Value of Debts]]&gt;Table1[[#This Row],[Income]],1,0)</f>
        <v>1</v>
      </c>
      <c r="DX280" s="51"/>
      <c r="DY280" s="16"/>
      <c r="EB280" s="48">
        <f t="shared" ca="1" si="203"/>
        <v>0</v>
      </c>
      <c r="EC280" s="51"/>
      <c r="ED280" s="51"/>
      <c r="EE280" s="16"/>
    </row>
    <row r="281" spans="1:135" ht="18.75">
      <c r="A281" s="1">
        <f t="shared" ca="1" si="189"/>
        <v>1</v>
      </c>
      <c r="B281" s="1" t="str">
        <f t="shared" ca="1" si="190"/>
        <v>Man</v>
      </c>
      <c r="C281" s="1">
        <f t="shared" ca="1" si="191"/>
        <v>41</v>
      </c>
      <c r="D281" s="1">
        <f t="shared" ca="1" si="192"/>
        <v>4</v>
      </c>
      <c r="E281" s="1" t="str">
        <f t="shared" ca="1" si="193"/>
        <v>Information Technology</v>
      </c>
      <c r="F281" s="1">
        <f t="shared" ca="1" si="194"/>
        <v>3</v>
      </c>
      <c r="G281" s="1" t="str">
        <f t="shared" ca="1" si="195"/>
        <v>University</v>
      </c>
      <c r="H281" s="1">
        <f t="shared" ca="1" si="196"/>
        <v>3</v>
      </c>
      <c r="I281" s="1">
        <f t="shared" ca="1" si="171"/>
        <v>3</v>
      </c>
      <c r="J281" s="1">
        <f t="shared" ca="1" si="197"/>
        <v>51726</v>
      </c>
      <c r="K281" s="1">
        <f t="shared" ca="1" si="198"/>
        <v>9</v>
      </c>
      <c r="L281" s="1" t="str">
        <f t="shared" ca="1" si="199"/>
        <v>Kochi</v>
      </c>
      <c r="M281" s="1">
        <f t="shared" ca="1" si="204"/>
        <v>206904</v>
      </c>
      <c r="N281" s="1">
        <f t="shared" ca="1" si="200"/>
        <v>85473.509353856804</v>
      </c>
      <c r="O281" s="1">
        <f t="shared" ca="1" si="205"/>
        <v>9542.5326590012337</v>
      </c>
      <c r="P281" s="1">
        <f t="shared" ca="1" si="201"/>
        <v>8164</v>
      </c>
      <c r="Q281" s="1">
        <f t="shared" ca="1" si="206"/>
        <v>77609.746102686608</v>
      </c>
      <c r="R281" s="1">
        <f t="shared" ca="1" si="207"/>
        <v>31332.847724599254</v>
      </c>
      <c r="S281" s="1">
        <f t="shared" ca="1" si="208"/>
        <v>247779.38038360048</v>
      </c>
      <c r="T281" s="1">
        <f t="shared" ca="1" si="209"/>
        <v>171247.25545654341</v>
      </c>
      <c r="U281" s="1">
        <f t="shared" ca="1" si="210"/>
        <v>76532.12492705707</v>
      </c>
      <c r="W281" s="10">
        <f ca="1">IF(Table1[[#This Row],[Gender]]="Man",1,0)</f>
        <v>1</v>
      </c>
      <c r="X281" s="51">
        <f ca="1">IF(Table1[[#This Row],[Gender]]="Woman",1,0)</f>
        <v>0</v>
      </c>
      <c r="Y281" s="51"/>
      <c r="Z281" s="51"/>
      <c r="AA281" s="51"/>
      <c r="AB281" s="51"/>
      <c r="AC281" s="51"/>
      <c r="AD281" s="51"/>
      <c r="AE281" s="51"/>
      <c r="AF281" s="51"/>
      <c r="AG281" s="51"/>
      <c r="AH281" s="51"/>
      <c r="AI281" s="51"/>
      <c r="AJ281" s="16"/>
      <c r="AN281" s="10">
        <f t="shared" ca="1" si="172"/>
        <v>0</v>
      </c>
      <c r="AO281" s="51">
        <f t="shared" ca="1" si="173"/>
        <v>0</v>
      </c>
      <c r="AP281" s="51">
        <f t="shared" ca="1" si="174"/>
        <v>0</v>
      </c>
      <c r="AQ281" s="51">
        <f t="shared" ca="1" si="175"/>
        <v>1</v>
      </c>
      <c r="AR281" s="51">
        <f t="shared" ca="1" si="176"/>
        <v>0</v>
      </c>
      <c r="AS281" s="51">
        <f t="shared" ca="1" si="177"/>
        <v>0</v>
      </c>
      <c r="AT281" s="51"/>
      <c r="AU281" s="51"/>
      <c r="AV281" s="51"/>
      <c r="AW281" s="51"/>
      <c r="AX281" s="51"/>
      <c r="AY281" s="16"/>
      <c r="AZ281" s="51"/>
      <c r="BA281" s="20">
        <f t="shared" ca="1" si="178"/>
        <v>0</v>
      </c>
      <c r="BB281" s="21">
        <f t="shared" ca="1" si="179"/>
        <v>0</v>
      </c>
      <c r="BC281" s="21">
        <f t="shared" ca="1" si="180"/>
        <v>0</v>
      </c>
      <c r="BD281" s="21">
        <f t="shared" ca="1" si="181"/>
        <v>0</v>
      </c>
      <c r="BE281" s="21">
        <f t="shared" ca="1" si="182"/>
        <v>0</v>
      </c>
      <c r="BF281" s="21">
        <f t="shared" ca="1" si="183"/>
        <v>0</v>
      </c>
      <c r="BG281" s="21">
        <f t="shared" ca="1" si="184"/>
        <v>0</v>
      </c>
      <c r="BH281" s="21">
        <f t="shared" ca="1" si="185"/>
        <v>0</v>
      </c>
      <c r="BI281" s="21">
        <f t="shared" ca="1" si="186"/>
        <v>0</v>
      </c>
      <c r="BJ281" s="21">
        <f t="shared" ca="1" si="187"/>
        <v>1</v>
      </c>
      <c r="BK281" s="21">
        <f t="shared" ca="1" si="188"/>
        <v>0</v>
      </c>
      <c r="BL281" s="51"/>
      <c r="BM281" s="51"/>
      <c r="BN281" s="51"/>
      <c r="BO281" s="51"/>
      <c r="BP281" s="51"/>
      <c r="BQ281" s="51"/>
      <c r="BR281" s="51"/>
      <c r="BS281" s="51"/>
      <c r="BT281" s="51"/>
      <c r="BU281" s="51"/>
      <c r="BV281" s="16"/>
      <c r="BZ281" s="10">
        <f ca="1">Table1[[#This Row],[Cars Value]]/Table1[[#This Row],[Cars Owned]]</f>
        <v>3180.8442196670781</v>
      </c>
      <c r="CA281" s="16"/>
      <c r="CB281" s="51"/>
      <c r="CC281" s="10">
        <f ca="1">IF(Table1[[#This Row],[Value of Debts]]&gt;$CD$3,1,0)</f>
        <v>1</v>
      </c>
      <c r="CD281" s="51"/>
      <c r="CE281" s="16"/>
      <c r="CF281" s="51"/>
      <c r="CG281" s="39">
        <f ca="1">Table1[[#This Row],[Mortgage left]]/Table1[[#This Row],[Value of House ]]</f>
        <v>0.41310709002173379</v>
      </c>
      <c r="CH281" s="51">
        <f t="shared" ca="1" si="202"/>
        <v>1</v>
      </c>
      <c r="CI281" s="51"/>
      <c r="CJ281" s="16"/>
      <c r="CL281" s="10">
        <f ca="1">IF(Table1[[#This Row],[Area]]="New Delhi",Table1[[#This Row],[Income]],0)</f>
        <v>0</v>
      </c>
      <c r="CM281" s="51">
        <f ca="1">IF(Table1[[#This Row],[Area]]="Gurgoan",Table1[[#This Row],[Income]],0)</f>
        <v>0</v>
      </c>
      <c r="CN281" s="51">
        <f ca="1">IF(Table1[[#This Row],[Area]]="Noida",Table1[[#This Row],[Income]],0)</f>
        <v>0</v>
      </c>
      <c r="CO281" s="51">
        <f ca="1">IF(Table1[[#This Row],[Area]]="Faridabad",Table1[[#This Row],[Income]],0)</f>
        <v>0</v>
      </c>
      <c r="CP281" s="51">
        <f ca="1">IF(Table1[[#This Row],[Area]]="Pune",Table1[[#This Row],[Income]],0)</f>
        <v>0</v>
      </c>
      <c r="CQ281" s="51">
        <f ca="1">IF(Table1[[#This Row],[Area]]="Mumbai",Table1[[#This Row],[Income]],0)</f>
        <v>0</v>
      </c>
      <c r="CR281" s="51">
        <f ca="1">IF(Table1[[#This Row],[Area]]="Hyderabad",Table1[[#This Row],[Income]],0)</f>
        <v>0</v>
      </c>
      <c r="CS281" s="51">
        <f ca="1">IF(Table1[[#This Row],[Area]]="Chennai",Table1[[#This Row],[Income]],0)</f>
        <v>0</v>
      </c>
      <c r="CT281" s="51">
        <f ca="1">IF(Table1[[#This Row],[Area]]="Goa",Table1[[#This Row],[Income]],0)</f>
        <v>0</v>
      </c>
      <c r="CU281" s="51">
        <f ca="1">IF(Table1[[#This Row],[Area]]="Kochi",Table1[[#This Row],[Income]],0)</f>
        <v>51726</v>
      </c>
      <c r="CV281" s="51">
        <f ca="1">IF(Table1[[#This Row],[Area]]="Kolkata",Table1[[#This Row],[Income]],0)</f>
        <v>0</v>
      </c>
      <c r="CW281" s="51"/>
      <c r="CX281" s="51"/>
      <c r="CY281" s="51"/>
      <c r="CZ281" s="51"/>
      <c r="DA281" s="51"/>
      <c r="DB281" s="51"/>
      <c r="DC281" s="51"/>
      <c r="DD281" s="51"/>
      <c r="DE281" s="51"/>
      <c r="DF281" s="51"/>
      <c r="DG281" s="16"/>
      <c r="DI281" s="10">
        <f ca="1">IF(Table1[[#This Row],[Field of Work]]="Teaching",Table1[[#This Row],[Income]],0)</f>
        <v>0</v>
      </c>
      <c r="DJ281" s="51">
        <f ca="1">IF(Table1[[#This Row],[Field of Work]]="Health",Table1[[#This Row],[Income]],0)</f>
        <v>0</v>
      </c>
      <c r="DK281" s="51">
        <f ca="1">IF(Table1[[#This Row],[Field of Work]]="Agriculture",Table1[[#This Row],[Income]],0)</f>
        <v>0</v>
      </c>
      <c r="DL281" s="51">
        <f ca="1">IF(Table1[[#This Row],[Field of Work]]="Information Technology",Table1[[#This Row],[Income]],0)</f>
        <v>51726</v>
      </c>
      <c r="DM281" s="51">
        <f ca="1">IF(Table1[[#This Row],[Field of Work]]="Construction",Table1[[#This Row],[Income]],0)</f>
        <v>0</v>
      </c>
      <c r="DN281" s="51">
        <f ca="1">IF(Table1[[#This Row],[Field of Work]]="General Work",Table1[[#This Row],[Income]],0)</f>
        <v>0</v>
      </c>
      <c r="DO281" s="51"/>
      <c r="DP281" s="51"/>
      <c r="DQ281" s="51"/>
      <c r="DR281" s="51"/>
      <c r="DS281" s="51"/>
      <c r="DT281" s="16"/>
      <c r="DW281" s="10">
        <f ca="1">IF(Table1[[#This Row],[Value of Debts]]&gt;Table1[[#This Row],[Income]],1,0)</f>
        <v>1</v>
      </c>
      <c r="DX281" s="51"/>
      <c r="DY281" s="16"/>
      <c r="EB281" s="48">
        <f t="shared" ca="1" si="203"/>
        <v>0</v>
      </c>
      <c r="EC281" s="51"/>
      <c r="ED281" s="51"/>
      <c r="EE281" s="16"/>
    </row>
    <row r="282" spans="1:135" ht="18.75">
      <c r="A282" s="1">
        <f t="shared" ca="1" si="189"/>
        <v>1</v>
      </c>
      <c r="B282" s="1" t="str">
        <f t="shared" ca="1" si="190"/>
        <v>Man</v>
      </c>
      <c r="C282" s="1">
        <f t="shared" ca="1" si="191"/>
        <v>43</v>
      </c>
      <c r="D282" s="1">
        <f t="shared" ca="1" si="192"/>
        <v>2</v>
      </c>
      <c r="E282" s="1" t="str">
        <f t="shared" ca="1" si="193"/>
        <v>Construction</v>
      </c>
      <c r="F282" s="1">
        <f t="shared" ca="1" si="194"/>
        <v>4</v>
      </c>
      <c r="G282" s="1" t="str">
        <f t="shared" ca="1" si="195"/>
        <v>Technical</v>
      </c>
      <c r="H282" s="1">
        <f t="shared" ca="1" si="196"/>
        <v>2</v>
      </c>
      <c r="I282" s="1">
        <f t="shared" ca="1" si="171"/>
        <v>3</v>
      </c>
      <c r="J282" s="1">
        <f t="shared" ca="1" si="197"/>
        <v>52635</v>
      </c>
      <c r="K282" s="1">
        <f t="shared" ca="1" si="198"/>
        <v>9</v>
      </c>
      <c r="L282" s="1" t="str">
        <f t="shared" ca="1" si="199"/>
        <v>Kochi</v>
      </c>
      <c r="M282" s="1">
        <f t="shared" ca="1" si="204"/>
        <v>210540</v>
      </c>
      <c r="N282" s="1">
        <f t="shared" ca="1" si="200"/>
        <v>115473.75445972907</v>
      </c>
      <c r="O282" s="1">
        <f t="shared" ca="1" si="205"/>
        <v>56439.561340508706</v>
      </c>
      <c r="P282" s="1">
        <f t="shared" ca="1" si="201"/>
        <v>18440</v>
      </c>
      <c r="Q282" s="1">
        <f t="shared" ca="1" si="206"/>
        <v>27365.659432991048</v>
      </c>
      <c r="R282" s="1">
        <f t="shared" ca="1" si="207"/>
        <v>4701.9213180316492</v>
      </c>
      <c r="S282" s="1">
        <f t="shared" ca="1" si="208"/>
        <v>271681.48265854036</v>
      </c>
      <c r="T282" s="1">
        <f t="shared" ca="1" si="209"/>
        <v>161279.41389272013</v>
      </c>
      <c r="U282" s="1">
        <f t="shared" ca="1" si="210"/>
        <v>110402.06876582024</v>
      </c>
      <c r="W282" s="10">
        <f ca="1">IF(Table1[[#This Row],[Gender]]="Man",1,0)</f>
        <v>1</v>
      </c>
      <c r="X282" s="51">
        <f ca="1">IF(Table1[[#This Row],[Gender]]="Woman",1,0)</f>
        <v>0</v>
      </c>
      <c r="Y282" s="51"/>
      <c r="Z282" s="51"/>
      <c r="AA282" s="51"/>
      <c r="AB282" s="51"/>
      <c r="AC282" s="51"/>
      <c r="AD282" s="51"/>
      <c r="AE282" s="51"/>
      <c r="AF282" s="51"/>
      <c r="AG282" s="51"/>
      <c r="AH282" s="51"/>
      <c r="AI282" s="51"/>
      <c r="AJ282" s="16"/>
      <c r="AN282" s="10">
        <f t="shared" ca="1" si="172"/>
        <v>0</v>
      </c>
      <c r="AO282" s="51">
        <f t="shared" ca="1" si="173"/>
        <v>0</v>
      </c>
      <c r="AP282" s="51">
        <f t="shared" ca="1" si="174"/>
        <v>0</v>
      </c>
      <c r="AQ282" s="51">
        <f t="shared" ca="1" si="175"/>
        <v>0</v>
      </c>
      <c r="AR282" s="51">
        <f t="shared" ca="1" si="176"/>
        <v>1</v>
      </c>
      <c r="AS282" s="51">
        <f t="shared" ca="1" si="177"/>
        <v>0</v>
      </c>
      <c r="AT282" s="51"/>
      <c r="AU282" s="51"/>
      <c r="AV282" s="51"/>
      <c r="AW282" s="51"/>
      <c r="AX282" s="51"/>
      <c r="AY282" s="16"/>
      <c r="AZ282" s="51"/>
      <c r="BA282" s="20">
        <f t="shared" ca="1" si="178"/>
        <v>0</v>
      </c>
      <c r="BB282" s="21">
        <f t="shared" ca="1" si="179"/>
        <v>0</v>
      </c>
      <c r="BC282" s="21">
        <f t="shared" ca="1" si="180"/>
        <v>0</v>
      </c>
      <c r="BD282" s="21">
        <f t="shared" ca="1" si="181"/>
        <v>0</v>
      </c>
      <c r="BE282" s="21">
        <f t="shared" ca="1" si="182"/>
        <v>0</v>
      </c>
      <c r="BF282" s="21">
        <f t="shared" ca="1" si="183"/>
        <v>0</v>
      </c>
      <c r="BG282" s="21">
        <f t="shared" ca="1" si="184"/>
        <v>0</v>
      </c>
      <c r="BH282" s="21">
        <f t="shared" ca="1" si="185"/>
        <v>0</v>
      </c>
      <c r="BI282" s="21">
        <f t="shared" ca="1" si="186"/>
        <v>0</v>
      </c>
      <c r="BJ282" s="21">
        <f t="shared" ca="1" si="187"/>
        <v>1</v>
      </c>
      <c r="BK282" s="21">
        <f t="shared" ca="1" si="188"/>
        <v>0</v>
      </c>
      <c r="BL282" s="51"/>
      <c r="BM282" s="51"/>
      <c r="BN282" s="51"/>
      <c r="BO282" s="51"/>
      <c r="BP282" s="51"/>
      <c r="BQ282" s="51"/>
      <c r="BR282" s="51"/>
      <c r="BS282" s="51"/>
      <c r="BT282" s="51"/>
      <c r="BU282" s="51"/>
      <c r="BV282" s="16"/>
      <c r="BZ282" s="10">
        <f ca="1">Table1[[#This Row],[Cars Value]]/Table1[[#This Row],[Cars Owned]]</f>
        <v>18813.187113502903</v>
      </c>
      <c r="CA282" s="16"/>
      <c r="CB282" s="51"/>
      <c r="CC282" s="10">
        <f ca="1">IF(Table1[[#This Row],[Value of Debts]]&gt;$CD$3,1,0)</f>
        <v>1</v>
      </c>
      <c r="CD282" s="51"/>
      <c r="CE282" s="16"/>
      <c r="CF282" s="51"/>
      <c r="CG282" s="39">
        <f ca="1">Table1[[#This Row],[Mortgage left]]/Table1[[#This Row],[Value of House ]]</f>
        <v>0.5484646834792869</v>
      </c>
      <c r="CH282" s="51">
        <f t="shared" ca="1" si="202"/>
        <v>1</v>
      </c>
      <c r="CI282" s="51"/>
      <c r="CJ282" s="16"/>
      <c r="CL282" s="10">
        <f ca="1">IF(Table1[[#This Row],[Area]]="New Delhi",Table1[[#This Row],[Income]],0)</f>
        <v>0</v>
      </c>
      <c r="CM282" s="51">
        <f ca="1">IF(Table1[[#This Row],[Area]]="Gurgoan",Table1[[#This Row],[Income]],0)</f>
        <v>0</v>
      </c>
      <c r="CN282" s="51">
        <f ca="1">IF(Table1[[#This Row],[Area]]="Noida",Table1[[#This Row],[Income]],0)</f>
        <v>0</v>
      </c>
      <c r="CO282" s="51">
        <f ca="1">IF(Table1[[#This Row],[Area]]="Faridabad",Table1[[#This Row],[Income]],0)</f>
        <v>0</v>
      </c>
      <c r="CP282" s="51">
        <f ca="1">IF(Table1[[#This Row],[Area]]="Pune",Table1[[#This Row],[Income]],0)</f>
        <v>0</v>
      </c>
      <c r="CQ282" s="51">
        <f ca="1">IF(Table1[[#This Row],[Area]]="Mumbai",Table1[[#This Row],[Income]],0)</f>
        <v>0</v>
      </c>
      <c r="CR282" s="51">
        <f ca="1">IF(Table1[[#This Row],[Area]]="Hyderabad",Table1[[#This Row],[Income]],0)</f>
        <v>0</v>
      </c>
      <c r="CS282" s="51">
        <f ca="1">IF(Table1[[#This Row],[Area]]="Chennai",Table1[[#This Row],[Income]],0)</f>
        <v>0</v>
      </c>
      <c r="CT282" s="51">
        <f ca="1">IF(Table1[[#This Row],[Area]]="Goa",Table1[[#This Row],[Income]],0)</f>
        <v>0</v>
      </c>
      <c r="CU282" s="51">
        <f ca="1">IF(Table1[[#This Row],[Area]]="Kochi",Table1[[#This Row],[Income]],0)</f>
        <v>52635</v>
      </c>
      <c r="CV282" s="51">
        <f ca="1">IF(Table1[[#This Row],[Area]]="Kolkata",Table1[[#This Row],[Income]],0)</f>
        <v>0</v>
      </c>
      <c r="CW282" s="51"/>
      <c r="CX282" s="51"/>
      <c r="CY282" s="51"/>
      <c r="CZ282" s="51"/>
      <c r="DA282" s="51"/>
      <c r="DB282" s="51"/>
      <c r="DC282" s="51"/>
      <c r="DD282" s="51"/>
      <c r="DE282" s="51"/>
      <c r="DF282" s="51"/>
      <c r="DG282" s="16"/>
      <c r="DI282" s="10">
        <f ca="1">IF(Table1[[#This Row],[Field of Work]]="Teaching",Table1[[#This Row],[Income]],0)</f>
        <v>0</v>
      </c>
      <c r="DJ282" s="51">
        <f ca="1">IF(Table1[[#This Row],[Field of Work]]="Health",Table1[[#This Row],[Income]],0)</f>
        <v>0</v>
      </c>
      <c r="DK282" s="51">
        <f ca="1">IF(Table1[[#This Row],[Field of Work]]="Agriculture",Table1[[#This Row],[Income]],0)</f>
        <v>0</v>
      </c>
      <c r="DL282" s="51">
        <f ca="1">IF(Table1[[#This Row],[Field of Work]]="Information Technology",Table1[[#This Row],[Income]],0)</f>
        <v>0</v>
      </c>
      <c r="DM282" s="51">
        <f ca="1">IF(Table1[[#This Row],[Field of Work]]="Construction",Table1[[#This Row],[Income]],0)</f>
        <v>52635</v>
      </c>
      <c r="DN282" s="51">
        <f ca="1">IF(Table1[[#This Row],[Field of Work]]="General Work",Table1[[#This Row],[Income]],0)</f>
        <v>0</v>
      </c>
      <c r="DO282" s="51"/>
      <c r="DP282" s="51"/>
      <c r="DQ282" s="51"/>
      <c r="DR282" s="51"/>
      <c r="DS282" s="51"/>
      <c r="DT282" s="16"/>
      <c r="DW282" s="10">
        <f ca="1">IF(Table1[[#This Row],[Value of Debts]]&gt;Table1[[#This Row],[Income]],1,0)</f>
        <v>1</v>
      </c>
      <c r="DX282" s="51"/>
      <c r="DY282" s="16"/>
      <c r="EB282" s="48">
        <f t="shared" ca="1" si="203"/>
        <v>43</v>
      </c>
      <c r="EC282" s="51"/>
      <c r="ED282" s="51"/>
      <c r="EE282" s="16"/>
    </row>
    <row r="283" spans="1:135" ht="18.75">
      <c r="A283" s="1">
        <f t="shared" ca="1" si="189"/>
        <v>1</v>
      </c>
      <c r="B283" s="1" t="str">
        <f t="shared" ca="1" si="190"/>
        <v>Man</v>
      </c>
      <c r="C283" s="1">
        <f t="shared" ca="1" si="191"/>
        <v>44</v>
      </c>
      <c r="D283" s="1">
        <f t="shared" ca="1" si="192"/>
        <v>6</v>
      </c>
      <c r="E283" s="1" t="str">
        <f t="shared" ca="1" si="193"/>
        <v>Agriculture</v>
      </c>
      <c r="F283" s="1">
        <f t="shared" ca="1" si="194"/>
        <v>1</v>
      </c>
      <c r="G283" s="1" t="str">
        <f t="shared" ca="1" si="195"/>
        <v>High School</v>
      </c>
      <c r="H283" s="1">
        <f t="shared" ca="1" si="196"/>
        <v>2</v>
      </c>
      <c r="I283" s="1">
        <f t="shared" ca="1" si="171"/>
        <v>3</v>
      </c>
      <c r="J283" s="1">
        <f t="shared" ca="1" si="197"/>
        <v>31520</v>
      </c>
      <c r="K283" s="1">
        <f t="shared" ca="1" si="198"/>
        <v>2</v>
      </c>
      <c r="L283" s="1" t="str">
        <f t="shared" ca="1" si="199"/>
        <v>Gurgoan</v>
      </c>
      <c r="M283" s="1">
        <f t="shared" ca="1" si="204"/>
        <v>157600</v>
      </c>
      <c r="N283" s="1">
        <f t="shared" ca="1" si="200"/>
        <v>56944.50224342088</v>
      </c>
      <c r="O283" s="1">
        <f t="shared" ca="1" si="205"/>
        <v>38942.464457615359</v>
      </c>
      <c r="P283" s="1">
        <f t="shared" ca="1" si="201"/>
        <v>28309</v>
      </c>
      <c r="Q283" s="1">
        <f t="shared" ca="1" si="206"/>
        <v>33438.515163021271</v>
      </c>
      <c r="R283" s="1">
        <f t="shared" ca="1" si="207"/>
        <v>31474.957634942642</v>
      </c>
      <c r="S283" s="1">
        <f t="shared" ca="1" si="208"/>
        <v>228017.422092558</v>
      </c>
      <c r="T283" s="1">
        <f t="shared" ca="1" si="209"/>
        <v>118692.01740644214</v>
      </c>
      <c r="U283" s="1">
        <f t="shared" ca="1" si="210"/>
        <v>109325.40468611586</v>
      </c>
      <c r="W283" s="10">
        <f ca="1">IF(Table1[[#This Row],[Gender]]="Man",1,0)</f>
        <v>1</v>
      </c>
      <c r="X283" s="51">
        <f ca="1">IF(Table1[[#This Row],[Gender]]="Woman",1,0)</f>
        <v>0</v>
      </c>
      <c r="Y283" s="51"/>
      <c r="Z283" s="51"/>
      <c r="AA283" s="51"/>
      <c r="AB283" s="51"/>
      <c r="AC283" s="51"/>
      <c r="AD283" s="51"/>
      <c r="AE283" s="51"/>
      <c r="AF283" s="51"/>
      <c r="AG283" s="51"/>
      <c r="AH283" s="51"/>
      <c r="AI283" s="51"/>
      <c r="AJ283" s="16"/>
      <c r="AN283" s="10">
        <f t="shared" ca="1" si="172"/>
        <v>0</v>
      </c>
      <c r="AO283" s="51">
        <f t="shared" ca="1" si="173"/>
        <v>0</v>
      </c>
      <c r="AP283" s="51">
        <f t="shared" ca="1" si="174"/>
        <v>1</v>
      </c>
      <c r="AQ283" s="51">
        <f t="shared" ca="1" si="175"/>
        <v>0</v>
      </c>
      <c r="AR283" s="51">
        <f t="shared" ca="1" si="176"/>
        <v>0</v>
      </c>
      <c r="AS283" s="51">
        <f t="shared" ca="1" si="177"/>
        <v>0</v>
      </c>
      <c r="AT283" s="51"/>
      <c r="AU283" s="51"/>
      <c r="AV283" s="51"/>
      <c r="AW283" s="51"/>
      <c r="AX283" s="51"/>
      <c r="AY283" s="16"/>
      <c r="AZ283" s="51"/>
      <c r="BA283" s="20">
        <f t="shared" ca="1" si="178"/>
        <v>0</v>
      </c>
      <c r="BB283" s="21">
        <f t="shared" ca="1" si="179"/>
        <v>1</v>
      </c>
      <c r="BC283" s="21">
        <f t="shared" ca="1" si="180"/>
        <v>0</v>
      </c>
      <c r="BD283" s="21">
        <f t="shared" ca="1" si="181"/>
        <v>0</v>
      </c>
      <c r="BE283" s="21">
        <f t="shared" ca="1" si="182"/>
        <v>0</v>
      </c>
      <c r="BF283" s="21">
        <f t="shared" ca="1" si="183"/>
        <v>0</v>
      </c>
      <c r="BG283" s="21">
        <f t="shared" ca="1" si="184"/>
        <v>0</v>
      </c>
      <c r="BH283" s="21">
        <f t="shared" ca="1" si="185"/>
        <v>0</v>
      </c>
      <c r="BI283" s="21">
        <f t="shared" ca="1" si="186"/>
        <v>0</v>
      </c>
      <c r="BJ283" s="21">
        <f t="shared" ca="1" si="187"/>
        <v>0</v>
      </c>
      <c r="BK283" s="21">
        <f t="shared" ca="1" si="188"/>
        <v>0</v>
      </c>
      <c r="BL283" s="51"/>
      <c r="BM283" s="51"/>
      <c r="BN283" s="51"/>
      <c r="BO283" s="51"/>
      <c r="BP283" s="51"/>
      <c r="BQ283" s="51"/>
      <c r="BR283" s="51"/>
      <c r="BS283" s="51"/>
      <c r="BT283" s="51"/>
      <c r="BU283" s="51"/>
      <c r="BV283" s="16"/>
      <c r="BZ283" s="10">
        <f ca="1">Table1[[#This Row],[Cars Value]]/Table1[[#This Row],[Cars Owned]]</f>
        <v>12980.821485871786</v>
      </c>
      <c r="CA283" s="16"/>
      <c r="CB283" s="51"/>
      <c r="CC283" s="10">
        <f ca="1">IF(Table1[[#This Row],[Value of Debts]]&gt;$CD$3,1,0)</f>
        <v>1</v>
      </c>
      <c r="CD283" s="51"/>
      <c r="CE283" s="16"/>
      <c r="CF283" s="51"/>
      <c r="CG283" s="39">
        <f ca="1">Table1[[#This Row],[Mortgage left]]/Table1[[#This Row],[Value of House ]]</f>
        <v>0.36132298377805128</v>
      </c>
      <c r="CH283" s="51">
        <f t="shared" ca="1" si="202"/>
        <v>1</v>
      </c>
      <c r="CI283" s="51"/>
      <c r="CJ283" s="16"/>
      <c r="CL283" s="10">
        <f ca="1">IF(Table1[[#This Row],[Area]]="New Delhi",Table1[[#This Row],[Income]],0)</f>
        <v>0</v>
      </c>
      <c r="CM283" s="51">
        <f ca="1">IF(Table1[[#This Row],[Area]]="Gurgoan",Table1[[#This Row],[Income]],0)</f>
        <v>31520</v>
      </c>
      <c r="CN283" s="51">
        <f ca="1">IF(Table1[[#This Row],[Area]]="Noida",Table1[[#This Row],[Income]],0)</f>
        <v>0</v>
      </c>
      <c r="CO283" s="51">
        <f ca="1">IF(Table1[[#This Row],[Area]]="Faridabad",Table1[[#This Row],[Income]],0)</f>
        <v>0</v>
      </c>
      <c r="CP283" s="51">
        <f ca="1">IF(Table1[[#This Row],[Area]]="Pune",Table1[[#This Row],[Income]],0)</f>
        <v>0</v>
      </c>
      <c r="CQ283" s="51">
        <f ca="1">IF(Table1[[#This Row],[Area]]="Mumbai",Table1[[#This Row],[Income]],0)</f>
        <v>0</v>
      </c>
      <c r="CR283" s="51">
        <f ca="1">IF(Table1[[#This Row],[Area]]="Hyderabad",Table1[[#This Row],[Income]],0)</f>
        <v>0</v>
      </c>
      <c r="CS283" s="51">
        <f ca="1">IF(Table1[[#This Row],[Area]]="Chennai",Table1[[#This Row],[Income]],0)</f>
        <v>0</v>
      </c>
      <c r="CT283" s="51">
        <f ca="1">IF(Table1[[#This Row],[Area]]="Goa",Table1[[#This Row],[Income]],0)</f>
        <v>0</v>
      </c>
      <c r="CU283" s="51">
        <f ca="1">IF(Table1[[#This Row],[Area]]="Kochi",Table1[[#This Row],[Income]],0)</f>
        <v>0</v>
      </c>
      <c r="CV283" s="51">
        <f ca="1">IF(Table1[[#This Row],[Area]]="Kolkata",Table1[[#This Row],[Income]],0)</f>
        <v>0</v>
      </c>
      <c r="CW283" s="51"/>
      <c r="CX283" s="51"/>
      <c r="CY283" s="51"/>
      <c r="CZ283" s="51"/>
      <c r="DA283" s="51"/>
      <c r="DB283" s="51"/>
      <c r="DC283" s="51"/>
      <c r="DD283" s="51"/>
      <c r="DE283" s="51"/>
      <c r="DF283" s="51"/>
      <c r="DG283" s="16"/>
      <c r="DI283" s="10">
        <f ca="1">IF(Table1[[#This Row],[Field of Work]]="Teaching",Table1[[#This Row],[Income]],0)</f>
        <v>0</v>
      </c>
      <c r="DJ283" s="51">
        <f ca="1">IF(Table1[[#This Row],[Field of Work]]="Health",Table1[[#This Row],[Income]],0)</f>
        <v>0</v>
      </c>
      <c r="DK283" s="51">
        <f ca="1">IF(Table1[[#This Row],[Field of Work]]="Agriculture",Table1[[#This Row],[Income]],0)</f>
        <v>31520</v>
      </c>
      <c r="DL283" s="51">
        <f ca="1">IF(Table1[[#This Row],[Field of Work]]="Information Technology",Table1[[#This Row],[Income]],0)</f>
        <v>0</v>
      </c>
      <c r="DM283" s="51">
        <f ca="1">IF(Table1[[#This Row],[Field of Work]]="Construction",Table1[[#This Row],[Income]],0)</f>
        <v>0</v>
      </c>
      <c r="DN283" s="51">
        <f ca="1">IF(Table1[[#This Row],[Field of Work]]="General Work",Table1[[#This Row],[Income]],0)</f>
        <v>0</v>
      </c>
      <c r="DO283" s="51"/>
      <c r="DP283" s="51"/>
      <c r="DQ283" s="51"/>
      <c r="DR283" s="51"/>
      <c r="DS283" s="51"/>
      <c r="DT283" s="16"/>
      <c r="DW283" s="10">
        <f ca="1">IF(Table1[[#This Row],[Value of Debts]]&gt;Table1[[#This Row],[Income]],1,0)</f>
        <v>1</v>
      </c>
      <c r="DX283" s="51"/>
      <c r="DY283" s="16"/>
      <c r="EB283" s="48">
        <f t="shared" ca="1" si="203"/>
        <v>44</v>
      </c>
      <c r="EC283" s="51"/>
      <c r="ED283" s="51"/>
      <c r="EE283" s="16"/>
    </row>
    <row r="284" spans="1:135" ht="18.75">
      <c r="A284" s="1">
        <f t="shared" ca="1" si="189"/>
        <v>2</v>
      </c>
      <c r="B284" s="1" t="str">
        <f t="shared" ca="1" si="190"/>
        <v>Woman</v>
      </c>
      <c r="C284" s="1">
        <f t="shared" ca="1" si="191"/>
        <v>31</v>
      </c>
      <c r="D284" s="1">
        <f t="shared" ca="1" si="192"/>
        <v>5</v>
      </c>
      <c r="E284" s="1" t="str">
        <f t="shared" ca="1" si="193"/>
        <v>General Work</v>
      </c>
      <c r="F284" s="1">
        <f t="shared" ca="1" si="194"/>
        <v>5</v>
      </c>
      <c r="G284" s="1" t="str">
        <f t="shared" ca="1" si="195"/>
        <v>Other</v>
      </c>
      <c r="H284" s="1">
        <f t="shared" ca="1" si="196"/>
        <v>2</v>
      </c>
      <c r="I284" s="1">
        <f t="shared" ca="1" si="171"/>
        <v>1</v>
      </c>
      <c r="J284" s="1">
        <f t="shared" ca="1" si="197"/>
        <v>52117</v>
      </c>
      <c r="K284" s="1">
        <f t="shared" ca="1" si="198"/>
        <v>8</v>
      </c>
      <c r="L284" s="1" t="str">
        <f t="shared" ca="1" si="199"/>
        <v>Chennai</v>
      </c>
      <c r="M284" s="1">
        <f t="shared" ca="1" si="204"/>
        <v>260585</v>
      </c>
      <c r="N284" s="1">
        <f t="shared" ca="1" si="200"/>
        <v>130435.44694097932</v>
      </c>
      <c r="O284" s="1">
        <f t="shared" ca="1" si="205"/>
        <v>18717.82153816818</v>
      </c>
      <c r="P284" s="1">
        <f t="shared" ca="1" si="201"/>
        <v>18611</v>
      </c>
      <c r="Q284" s="1">
        <f t="shared" ca="1" si="206"/>
        <v>19848.862578719014</v>
      </c>
      <c r="R284" s="1">
        <f t="shared" ca="1" si="207"/>
        <v>68203.027015864893</v>
      </c>
      <c r="S284" s="1">
        <f t="shared" ca="1" si="208"/>
        <v>347505.84855403309</v>
      </c>
      <c r="T284" s="1">
        <f t="shared" ca="1" si="209"/>
        <v>168895.30951969835</v>
      </c>
      <c r="U284" s="1">
        <f t="shared" ca="1" si="210"/>
        <v>178610.53903433474</v>
      </c>
      <c r="W284" s="10">
        <f ca="1">IF(Table1[[#This Row],[Gender]]="Man",1,0)</f>
        <v>0</v>
      </c>
      <c r="X284" s="51">
        <f ca="1">IF(Table1[[#This Row],[Gender]]="Woman",1,0)</f>
        <v>1</v>
      </c>
      <c r="Y284" s="51"/>
      <c r="Z284" s="51"/>
      <c r="AA284" s="51"/>
      <c r="AB284" s="51"/>
      <c r="AC284" s="51"/>
      <c r="AD284" s="51"/>
      <c r="AE284" s="51"/>
      <c r="AF284" s="51"/>
      <c r="AG284" s="51"/>
      <c r="AH284" s="51"/>
      <c r="AI284" s="51"/>
      <c r="AJ284" s="16"/>
      <c r="AN284" s="10">
        <f t="shared" ca="1" si="172"/>
        <v>0</v>
      </c>
      <c r="AO284" s="51">
        <f t="shared" ca="1" si="173"/>
        <v>0</v>
      </c>
      <c r="AP284" s="51">
        <f t="shared" ca="1" si="174"/>
        <v>0</v>
      </c>
      <c r="AQ284" s="51">
        <f t="shared" ca="1" si="175"/>
        <v>0</v>
      </c>
      <c r="AR284" s="51">
        <f t="shared" ca="1" si="176"/>
        <v>0</v>
      </c>
      <c r="AS284" s="51">
        <f t="shared" ca="1" si="177"/>
        <v>1</v>
      </c>
      <c r="AT284" s="51"/>
      <c r="AU284" s="51"/>
      <c r="AV284" s="51"/>
      <c r="AW284" s="51"/>
      <c r="AX284" s="51"/>
      <c r="AY284" s="16"/>
      <c r="AZ284" s="51"/>
      <c r="BA284" s="20">
        <f t="shared" ca="1" si="178"/>
        <v>0</v>
      </c>
      <c r="BB284" s="21">
        <f t="shared" ca="1" si="179"/>
        <v>0</v>
      </c>
      <c r="BC284" s="21">
        <f t="shared" ca="1" si="180"/>
        <v>0</v>
      </c>
      <c r="BD284" s="21">
        <f t="shared" ca="1" si="181"/>
        <v>0</v>
      </c>
      <c r="BE284" s="21">
        <f t="shared" ca="1" si="182"/>
        <v>0</v>
      </c>
      <c r="BF284" s="21">
        <f t="shared" ca="1" si="183"/>
        <v>0</v>
      </c>
      <c r="BG284" s="21">
        <f t="shared" ca="1" si="184"/>
        <v>0</v>
      </c>
      <c r="BH284" s="21">
        <f t="shared" ca="1" si="185"/>
        <v>1</v>
      </c>
      <c r="BI284" s="21">
        <f t="shared" ca="1" si="186"/>
        <v>0</v>
      </c>
      <c r="BJ284" s="21">
        <f t="shared" ca="1" si="187"/>
        <v>0</v>
      </c>
      <c r="BK284" s="21">
        <f t="shared" ca="1" si="188"/>
        <v>0</v>
      </c>
      <c r="BL284" s="51"/>
      <c r="BM284" s="51"/>
      <c r="BN284" s="51"/>
      <c r="BO284" s="51"/>
      <c r="BP284" s="51"/>
      <c r="BQ284" s="51"/>
      <c r="BR284" s="51"/>
      <c r="BS284" s="51"/>
      <c r="BT284" s="51"/>
      <c r="BU284" s="51"/>
      <c r="BV284" s="16"/>
      <c r="BZ284" s="10">
        <f ca="1">Table1[[#This Row],[Cars Value]]/Table1[[#This Row],[Cars Owned]]</f>
        <v>18717.82153816818</v>
      </c>
      <c r="CA284" s="16"/>
      <c r="CB284" s="51"/>
      <c r="CC284" s="10">
        <f ca="1">IF(Table1[[#This Row],[Value of Debts]]&gt;$CD$3,1,0)</f>
        <v>1</v>
      </c>
      <c r="CD284" s="51"/>
      <c r="CE284" s="16"/>
      <c r="CF284" s="51"/>
      <c r="CG284" s="39">
        <f ca="1">Table1[[#This Row],[Mortgage left]]/Table1[[#This Row],[Value of House ]]</f>
        <v>0.50054856166310158</v>
      </c>
      <c r="CH284" s="51">
        <f t="shared" ca="1" si="202"/>
        <v>1</v>
      </c>
      <c r="CI284" s="51"/>
      <c r="CJ284" s="16"/>
      <c r="CL284" s="10">
        <f ca="1">IF(Table1[[#This Row],[Area]]="New Delhi",Table1[[#This Row],[Income]],0)</f>
        <v>0</v>
      </c>
      <c r="CM284" s="51">
        <f ca="1">IF(Table1[[#This Row],[Area]]="Gurgoan",Table1[[#This Row],[Income]],0)</f>
        <v>0</v>
      </c>
      <c r="CN284" s="51">
        <f ca="1">IF(Table1[[#This Row],[Area]]="Noida",Table1[[#This Row],[Income]],0)</f>
        <v>0</v>
      </c>
      <c r="CO284" s="51">
        <f ca="1">IF(Table1[[#This Row],[Area]]="Faridabad",Table1[[#This Row],[Income]],0)</f>
        <v>0</v>
      </c>
      <c r="CP284" s="51">
        <f ca="1">IF(Table1[[#This Row],[Area]]="Pune",Table1[[#This Row],[Income]],0)</f>
        <v>0</v>
      </c>
      <c r="CQ284" s="51">
        <f ca="1">IF(Table1[[#This Row],[Area]]="Mumbai",Table1[[#This Row],[Income]],0)</f>
        <v>0</v>
      </c>
      <c r="CR284" s="51">
        <f ca="1">IF(Table1[[#This Row],[Area]]="Hyderabad",Table1[[#This Row],[Income]],0)</f>
        <v>0</v>
      </c>
      <c r="CS284" s="51">
        <f ca="1">IF(Table1[[#This Row],[Area]]="Chennai",Table1[[#This Row],[Income]],0)</f>
        <v>52117</v>
      </c>
      <c r="CT284" s="51">
        <f ca="1">IF(Table1[[#This Row],[Area]]="Goa",Table1[[#This Row],[Income]],0)</f>
        <v>0</v>
      </c>
      <c r="CU284" s="51">
        <f ca="1">IF(Table1[[#This Row],[Area]]="Kochi",Table1[[#This Row],[Income]],0)</f>
        <v>0</v>
      </c>
      <c r="CV284" s="51">
        <f ca="1">IF(Table1[[#This Row],[Area]]="Kolkata",Table1[[#This Row],[Income]],0)</f>
        <v>0</v>
      </c>
      <c r="CW284" s="51"/>
      <c r="CX284" s="51"/>
      <c r="CY284" s="51"/>
      <c r="CZ284" s="51"/>
      <c r="DA284" s="51"/>
      <c r="DB284" s="51"/>
      <c r="DC284" s="51"/>
      <c r="DD284" s="51"/>
      <c r="DE284" s="51"/>
      <c r="DF284" s="51"/>
      <c r="DG284" s="16"/>
      <c r="DI284" s="10">
        <f ca="1">IF(Table1[[#This Row],[Field of Work]]="Teaching",Table1[[#This Row],[Income]],0)</f>
        <v>0</v>
      </c>
      <c r="DJ284" s="51">
        <f ca="1">IF(Table1[[#This Row],[Field of Work]]="Health",Table1[[#This Row],[Income]],0)</f>
        <v>0</v>
      </c>
      <c r="DK284" s="51">
        <f ca="1">IF(Table1[[#This Row],[Field of Work]]="Agriculture",Table1[[#This Row],[Income]],0)</f>
        <v>0</v>
      </c>
      <c r="DL284" s="51">
        <f ca="1">IF(Table1[[#This Row],[Field of Work]]="Information Technology",Table1[[#This Row],[Income]],0)</f>
        <v>0</v>
      </c>
      <c r="DM284" s="51">
        <f ca="1">IF(Table1[[#This Row],[Field of Work]]="Construction",Table1[[#This Row],[Income]],0)</f>
        <v>0</v>
      </c>
      <c r="DN284" s="51">
        <f ca="1">IF(Table1[[#This Row],[Field of Work]]="General Work",Table1[[#This Row],[Income]],0)</f>
        <v>52117</v>
      </c>
      <c r="DO284" s="51"/>
      <c r="DP284" s="51"/>
      <c r="DQ284" s="51"/>
      <c r="DR284" s="51"/>
      <c r="DS284" s="51"/>
      <c r="DT284" s="16"/>
      <c r="DW284" s="10">
        <f ca="1">IF(Table1[[#This Row],[Value of Debts]]&gt;Table1[[#This Row],[Income]],1,0)</f>
        <v>1</v>
      </c>
      <c r="DX284" s="51"/>
      <c r="DY284" s="16"/>
      <c r="EB284" s="48">
        <f t="shared" ca="1" si="203"/>
        <v>31</v>
      </c>
      <c r="EC284" s="51"/>
      <c r="ED284" s="51"/>
      <c r="EE284" s="16"/>
    </row>
    <row r="285" spans="1:135" ht="18.75">
      <c r="A285" s="1">
        <f t="shared" ca="1" si="189"/>
        <v>2</v>
      </c>
      <c r="B285" s="1" t="str">
        <f t="shared" ca="1" si="190"/>
        <v>Woman</v>
      </c>
      <c r="C285" s="1">
        <f t="shared" ca="1" si="191"/>
        <v>33</v>
      </c>
      <c r="D285" s="1">
        <f t="shared" ca="1" si="192"/>
        <v>6</v>
      </c>
      <c r="E285" s="1" t="str">
        <f t="shared" ca="1" si="193"/>
        <v>Agriculture</v>
      </c>
      <c r="F285" s="1">
        <f t="shared" ca="1" si="194"/>
        <v>1</v>
      </c>
      <c r="G285" s="1" t="str">
        <f t="shared" ca="1" si="195"/>
        <v>High School</v>
      </c>
      <c r="H285" s="1">
        <f t="shared" ca="1" si="196"/>
        <v>2</v>
      </c>
      <c r="I285" s="1">
        <f t="shared" ca="1" si="171"/>
        <v>2</v>
      </c>
      <c r="J285" s="1">
        <f t="shared" ca="1" si="197"/>
        <v>25131</v>
      </c>
      <c r="K285" s="1">
        <f t="shared" ca="1" si="198"/>
        <v>9</v>
      </c>
      <c r="L285" s="1" t="str">
        <f t="shared" ca="1" si="199"/>
        <v>Kochi</v>
      </c>
      <c r="M285" s="1">
        <f t="shared" ca="1" si="204"/>
        <v>125655</v>
      </c>
      <c r="N285" s="1">
        <f t="shared" ca="1" si="200"/>
        <v>8562.6941708462145</v>
      </c>
      <c r="O285" s="1">
        <f t="shared" ca="1" si="205"/>
        <v>23656.617360719971</v>
      </c>
      <c r="P285" s="1">
        <f t="shared" ca="1" si="201"/>
        <v>12497</v>
      </c>
      <c r="Q285" s="1">
        <f t="shared" ca="1" si="206"/>
        <v>4121.0103175738377</v>
      </c>
      <c r="R285" s="1">
        <f t="shared" ca="1" si="207"/>
        <v>23391.824269484616</v>
      </c>
      <c r="S285" s="1">
        <f t="shared" ca="1" si="208"/>
        <v>172703.44163020459</v>
      </c>
      <c r="T285" s="1">
        <f t="shared" ca="1" si="209"/>
        <v>25180.704488420051</v>
      </c>
      <c r="U285" s="1">
        <f t="shared" ca="1" si="210"/>
        <v>147522.73714178454</v>
      </c>
      <c r="W285" s="10">
        <f ca="1">IF(Table1[[#This Row],[Gender]]="Man",1,0)</f>
        <v>0</v>
      </c>
      <c r="X285" s="51">
        <f ca="1">IF(Table1[[#This Row],[Gender]]="Woman",1,0)</f>
        <v>1</v>
      </c>
      <c r="Y285" s="51"/>
      <c r="Z285" s="51"/>
      <c r="AA285" s="51"/>
      <c r="AB285" s="51"/>
      <c r="AC285" s="51"/>
      <c r="AD285" s="51"/>
      <c r="AE285" s="51"/>
      <c r="AF285" s="51"/>
      <c r="AG285" s="51"/>
      <c r="AH285" s="51"/>
      <c r="AI285" s="51"/>
      <c r="AJ285" s="16"/>
      <c r="AN285" s="10">
        <f t="shared" ca="1" si="172"/>
        <v>0</v>
      </c>
      <c r="AO285" s="51">
        <f t="shared" ca="1" si="173"/>
        <v>0</v>
      </c>
      <c r="AP285" s="51">
        <f t="shared" ca="1" si="174"/>
        <v>1</v>
      </c>
      <c r="AQ285" s="51">
        <f t="shared" ca="1" si="175"/>
        <v>0</v>
      </c>
      <c r="AR285" s="51">
        <f t="shared" ca="1" si="176"/>
        <v>0</v>
      </c>
      <c r="AS285" s="51">
        <f t="shared" ca="1" si="177"/>
        <v>0</v>
      </c>
      <c r="AT285" s="51"/>
      <c r="AU285" s="51"/>
      <c r="AV285" s="51"/>
      <c r="AW285" s="51"/>
      <c r="AX285" s="51"/>
      <c r="AY285" s="16"/>
      <c r="AZ285" s="51"/>
      <c r="BA285" s="20">
        <f t="shared" ca="1" si="178"/>
        <v>0</v>
      </c>
      <c r="BB285" s="21">
        <f t="shared" ca="1" si="179"/>
        <v>0</v>
      </c>
      <c r="BC285" s="21">
        <f t="shared" ca="1" si="180"/>
        <v>0</v>
      </c>
      <c r="BD285" s="21">
        <f t="shared" ca="1" si="181"/>
        <v>0</v>
      </c>
      <c r="BE285" s="21">
        <f t="shared" ca="1" si="182"/>
        <v>0</v>
      </c>
      <c r="BF285" s="21">
        <f t="shared" ca="1" si="183"/>
        <v>0</v>
      </c>
      <c r="BG285" s="21">
        <f t="shared" ca="1" si="184"/>
        <v>0</v>
      </c>
      <c r="BH285" s="21">
        <f t="shared" ca="1" si="185"/>
        <v>0</v>
      </c>
      <c r="BI285" s="21">
        <f t="shared" ca="1" si="186"/>
        <v>0</v>
      </c>
      <c r="BJ285" s="21">
        <f t="shared" ca="1" si="187"/>
        <v>1</v>
      </c>
      <c r="BK285" s="21">
        <f t="shared" ca="1" si="188"/>
        <v>0</v>
      </c>
      <c r="BL285" s="51"/>
      <c r="BM285" s="51"/>
      <c r="BN285" s="51"/>
      <c r="BO285" s="51"/>
      <c r="BP285" s="51"/>
      <c r="BQ285" s="51"/>
      <c r="BR285" s="51"/>
      <c r="BS285" s="51"/>
      <c r="BT285" s="51"/>
      <c r="BU285" s="51"/>
      <c r="BV285" s="16"/>
      <c r="BZ285" s="10">
        <f ca="1">Table1[[#This Row],[Cars Value]]/Table1[[#This Row],[Cars Owned]]</f>
        <v>11828.308680359985</v>
      </c>
      <c r="CA285" s="16"/>
      <c r="CB285" s="51"/>
      <c r="CC285" s="10">
        <f ca="1">IF(Table1[[#This Row],[Value of Debts]]&gt;$CD$3,1,0)</f>
        <v>1</v>
      </c>
      <c r="CD285" s="51"/>
      <c r="CE285" s="16"/>
      <c r="CF285" s="51"/>
      <c r="CG285" s="39">
        <f ca="1">Table1[[#This Row],[Mortgage left]]/Table1[[#This Row],[Value of House ]]</f>
        <v>6.8144476310900592E-2</v>
      </c>
      <c r="CH285" s="51">
        <f t="shared" ca="1" si="202"/>
        <v>0</v>
      </c>
      <c r="CI285" s="51"/>
      <c r="CJ285" s="16"/>
      <c r="CL285" s="10">
        <f ca="1">IF(Table1[[#This Row],[Area]]="New Delhi",Table1[[#This Row],[Income]],0)</f>
        <v>0</v>
      </c>
      <c r="CM285" s="51">
        <f ca="1">IF(Table1[[#This Row],[Area]]="Gurgoan",Table1[[#This Row],[Income]],0)</f>
        <v>0</v>
      </c>
      <c r="CN285" s="51">
        <f ca="1">IF(Table1[[#This Row],[Area]]="Noida",Table1[[#This Row],[Income]],0)</f>
        <v>0</v>
      </c>
      <c r="CO285" s="51">
        <f ca="1">IF(Table1[[#This Row],[Area]]="Faridabad",Table1[[#This Row],[Income]],0)</f>
        <v>0</v>
      </c>
      <c r="CP285" s="51">
        <f ca="1">IF(Table1[[#This Row],[Area]]="Pune",Table1[[#This Row],[Income]],0)</f>
        <v>0</v>
      </c>
      <c r="CQ285" s="51">
        <f ca="1">IF(Table1[[#This Row],[Area]]="Mumbai",Table1[[#This Row],[Income]],0)</f>
        <v>0</v>
      </c>
      <c r="CR285" s="51">
        <f ca="1">IF(Table1[[#This Row],[Area]]="Hyderabad",Table1[[#This Row],[Income]],0)</f>
        <v>0</v>
      </c>
      <c r="CS285" s="51">
        <f ca="1">IF(Table1[[#This Row],[Area]]="Chennai",Table1[[#This Row],[Income]],0)</f>
        <v>0</v>
      </c>
      <c r="CT285" s="51">
        <f ca="1">IF(Table1[[#This Row],[Area]]="Goa",Table1[[#This Row],[Income]],0)</f>
        <v>0</v>
      </c>
      <c r="CU285" s="51">
        <f ca="1">IF(Table1[[#This Row],[Area]]="Kochi",Table1[[#This Row],[Income]],0)</f>
        <v>25131</v>
      </c>
      <c r="CV285" s="51">
        <f ca="1">IF(Table1[[#This Row],[Area]]="Kolkata",Table1[[#This Row],[Income]],0)</f>
        <v>0</v>
      </c>
      <c r="CW285" s="51"/>
      <c r="CX285" s="51"/>
      <c r="CY285" s="51"/>
      <c r="CZ285" s="51"/>
      <c r="DA285" s="51"/>
      <c r="DB285" s="51"/>
      <c r="DC285" s="51"/>
      <c r="DD285" s="51"/>
      <c r="DE285" s="51"/>
      <c r="DF285" s="51"/>
      <c r="DG285" s="16"/>
      <c r="DI285" s="10">
        <f ca="1">IF(Table1[[#This Row],[Field of Work]]="Teaching",Table1[[#This Row],[Income]],0)</f>
        <v>0</v>
      </c>
      <c r="DJ285" s="51">
        <f ca="1">IF(Table1[[#This Row],[Field of Work]]="Health",Table1[[#This Row],[Income]],0)</f>
        <v>0</v>
      </c>
      <c r="DK285" s="51">
        <f ca="1">IF(Table1[[#This Row],[Field of Work]]="Agriculture",Table1[[#This Row],[Income]],0)</f>
        <v>25131</v>
      </c>
      <c r="DL285" s="51">
        <f ca="1">IF(Table1[[#This Row],[Field of Work]]="Information Technology",Table1[[#This Row],[Income]],0)</f>
        <v>0</v>
      </c>
      <c r="DM285" s="51">
        <f ca="1">IF(Table1[[#This Row],[Field of Work]]="Construction",Table1[[#This Row],[Income]],0)</f>
        <v>0</v>
      </c>
      <c r="DN285" s="51">
        <f ca="1">IF(Table1[[#This Row],[Field of Work]]="General Work",Table1[[#This Row],[Income]],0)</f>
        <v>0</v>
      </c>
      <c r="DO285" s="51"/>
      <c r="DP285" s="51"/>
      <c r="DQ285" s="51"/>
      <c r="DR285" s="51"/>
      <c r="DS285" s="51"/>
      <c r="DT285" s="16"/>
      <c r="DW285" s="10">
        <f ca="1">IF(Table1[[#This Row],[Value of Debts]]&gt;Table1[[#This Row],[Income]],1,0)</f>
        <v>1</v>
      </c>
      <c r="DX285" s="51"/>
      <c r="DY285" s="16"/>
      <c r="EB285" s="48">
        <f t="shared" ca="1" si="203"/>
        <v>33</v>
      </c>
      <c r="EC285" s="51"/>
      <c r="ED285" s="51"/>
      <c r="EE285" s="16"/>
    </row>
    <row r="286" spans="1:135" ht="18.75">
      <c r="A286" s="1">
        <f t="shared" ca="1" si="189"/>
        <v>2</v>
      </c>
      <c r="B286" s="1" t="str">
        <f t="shared" ca="1" si="190"/>
        <v>Woman</v>
      </c>
      <c r="C286" s="1">
        <f t="shared" ca="1" si="191"/>
        <v>44</v>
      </c>
      <c r="D286" s="1">
        <f t="shared" ca="1" si="192"/>
        <v>4</v>
      </c>
      <c r="E286" s="1" t="str">
        <f t="shared" ca="1" si="193"/>
        <v>Information Technology</v>
      </c>
      <c r="F286" s="1">
        <f t="shared" ca="1" si="194"/>
        <v>2</v>
      </c>
      <c r="G286" s="1" t="str">
        <f t="shared" ca="1" si="195"/>
        <v>College</v>
      </c>
      <c r="H286" s="1">
        <f t="shared" ca="1" si="196"/>
        <v>0</v>
      </c>
      <c r="I286" s="1">
        <f t="shared" ca="1" si="171"/>
        <v>3</v>
      </c>
      <c r="J286" s="1">
        <f t="shared" ca="1" si="197"/>
        <v>76888</v>
      </c>
      <c r="K286" s="1">
        <f t="shared" ca="1" si="198"/>
        <v>11</v>
      </c>
      <c r="L286" s="1" t="str">
        <f t="shared" ca="1" si="199"/>
        <v>Kolkata</v>
      </c>
      <c r="M286" s="1">
        <f t="shared" ca="1" si="204"/>
        <v>461328</v>
      </c>
      <c r="N286" s="1">
        <f t="shared" ca="1" si="200"/>
        <v>152891.84359691176</v>
      </c>
      <c r="O286" s="1">
        <f t="shared" ca="1" si="205"/>
        <v>230026.98717117342</v>
      </c>
      <c r="P286" s="1">
        <f t="shared" ca="1" si="201"/>
        <v>65176</v>
      </c>
      <c r="Q286" s="1">
        <f t="shared" ca="1" si="206"/>
        <v>86984.874574137153</v>
      </c>
      <c r="R286" s="1">
        <f t="shared" ca="1" si="207"/>
        <v>103949.15165026706</v>
      </c>
      <c r="S286" s="1">
        <f t="shared" ca="1" si="208"/>
        <v>795304.13882144052</v>
      </c>
      <c r="T286" s="1">
        <f t="shared" ca="1" si="209"/>
        <v>305052.71817104891</v>
      </c>
      <c r="U286" s="1">
        <f t="shared" ca="1" si="210"/>
        <v>490251.42065039161</v>
      </c>
      <c r="W286" s="10">
        <f ca="1">IF(Table1[[#This Row],[Gender]]="Man",1,0)</f>
        <v>0</v>
      </c>
      <c r="X286" s="51">
        <f ca="1">IF(Table1[[#This Row],[Gender]]="Woman",1,0)</f>
        <v>1</v>
      </c>
      <c r="Y286" s="51"/>
      <c r="Z286" s="51"/>
      <c r="AA286" s="51"/>
      <c r="AB286" s="51"/>
      <c r="AC286" s="51"/>
      <c r="AD286" s="51"/>
      <c r="AE286" s="51"/>
      <c r="AF286" s="51"/>
      <c r="AG286" s="51"/>
      <c r="AH286" s="51"/>
      <c r="AI286" s="51"/>
      <c r="AJ286" s="16"/>
      <c r="AN286" s="10">
        <f t="shared" ca="1" si="172"/>
        <v>0</v>
      </c>
      <c r="AO286" s="51">
        <f t="shared" ca="1" si="173"/>
        <v>0</v>
      </c>
      <c r="AP286" s="51">
        <f t="shared" ca="1" si="174"/>
        <v>0</v>
      </c>
      <c r="AQ286" s="51">
        <f t="shared" ca="1" si="175"/>
        <v>1</v>
      </c>
      <c r="AR286" s="51">
        <f t="shared" ca="1" si="176"/>
        <v>0</v>
      </c>
      <c r="AS286" s="51">
        <f t="shared" ca="1" si="177"/>
        <v>0</v>
      </c>
      <c r="AT286" s="51"/>
      <c r="AU286" s="51"/>
      <c r="AV286" s="51"/>
      <c r="AW286" s="51"/>
      <c r="AX286" s="51"/>
      <c r="AY286" s="16"/>
      <c r="AZ286" s="51"/>
      <c r="BA286" s="20">
        <f t="shared" ca="1" si="178"/>
        <v>0</v>
      </c>
      <c r="BB286" s="21">
        <f t="shared" ca="1" si="179"/>
        <v>0</v>
      </c>
      <c r="BC286" s="21">
        <f t="shared" ca="1" si="180"/>
        <v>0</v>
      </c>
      <c r="BD286" s="21">
        <f t="shared" ca="1" si="181"/>
        <v>0</v>
      </c>
      <c r="BE286" s="21">
        <f t="shared" ca="1" si="182"/>
        <v>0</v>
      </c>
      <c r="BF286" s="21">
        <f t="shared" ca="1" si="183"/>
        <v>0</v>
      </c>
      <c r="BG286" s="21">
        <f t="shared" ca="1" si="184"/>
        <v>0</v>
      </c>
      <c r="BH286" s="21">
        <f t="shared" ca="1" si="185"/>
        <v>0</v>
      </c>
      <c r="BI286" s="21">
        <f t="shared" ca="1" si="186"/>
        <v>0</v>
      </c>
      <c r="BJ286" s="21">
        <f t="shared" ca="1" si="187"/>
        <v>0</v>
      </c>
      <c r="BK286" s="21">
        <f t="shared" ca="1" si="188"/>
        <v>1</v>
      </c>
      <c r="BL286" s="51"/>
      <c r="BM286" s="51"/>
      <c r="BN286" s="51"/>
      <c r="BO286" s="51"/>
      <c r="BP286" s="51"/>
      <c r="BQ286" s="51"/>
      <c r="BR286" s="51"/>
      <c r="BS286" s="51"/>
      <c r="BT286" s="51"/>
      <c r="BU286" s="51"/>
      <c r="BV286" s="16"/>
      <c r="BZ286" s="10">
        <f ca="1">Table1[[#This Row],[Cars Value]]/Table1[[#This Row],[Cars Owned]]</f>
        <v>76675.662390391139</v>
      </c>
      <c r="CA286" s="16"/>
      <c r="CB286" s="51"/>
      <c r="CC286" s="10">
        <f ca="1">IF(Table1[[#This Row],[Value of Debts]]&gt;$CD$3,1,0)</f>
        <v>1</v>
      </c>
      <c r="CD286" s="51"/>
      <c r="CE286" s="16"/>
      <c r="CF286" s="51"/>
      <c r="CG286" s="39">
        <f ca="1">Table1[[#This Row],[Mortgage left]]/Table1[[#This Row],[Value of House ]]</f>
        <v>0.33141678718159695</v>
      </c>
      <c r="CH286" s="51">
        <f t="shared" ca="1" si="202"/>
        <v>1</v>
      </c>
      <c r="CI286" s="51"/>
      <c r="CJ286" s="16"/>
      <c r="CL286" s="10">
        <f ca="1">IF(Table1[[#This Row],[Area]]="New Delhi",Table1[[#This Row],[Income]],0)</f>
        <v>0</v>
      </c>
      <c r="CM286" s="51">
        <f ca="1">IF(Table1[[#This Row],[Area]]="Gurgoan",Table1[[#This Row],[Income]],0)</f>
        <v>0</v>
      </c>
      <c r="CN286" s="51">
        <f ca="1">IF(Table1[[#This Row],[Area]]="Noida",Table1[[#This Row],[Income]],0)</f>
        <v>0</v>
      </c>
      <c r="CO286" s="51">
        <f ca="1">IF(Table1[[#This Row],[Area]]="Faridabad",Table1[[#This Row],[Income]],0)</f>
        <v>0</v>
      </c>
      <c r="CP286" s="51">
        <f ca="1">IF(Table1[[#This Row],[Area]]="Pune",Table1[[#This Row],[Income]],0)</f>
        <v>0</v>
      </c>
      <c r="CQ286" s="51">
        <f ca="1">IF(Table1[[#This Row],[Area]]="Mumbai",Table1[[#This Row],[Income]],0)</f>
        <v>0</v>
      </c>
      <c r="CR286" s="51">
        <f ca="1">IF(Table1[[#This Row],[Area]]="Hyderabad",Table1[[#This Row],[Income]],0)</f>
        <v>0</v>
      </c>
      <c r="CS286" s="51">
        <f ca="1">IF(Table1[[#This Row],[Area]]="Chennai",Table1[[#This Row],[Income]],0)</f>
        <v>0</v>
      </c>
      <c r="CT286" s="51">
        <f ca="1">IF(Table1[[#This Row],[Area]]="Goa",Table1[[#This Row],[Income]],0)</f>
        <v>0</v>
      </c>
      <c r="CU286" s="51">
        <f ca="1">IF(Table1[[#This Row],[Area]]="Kochi",Table1[[#This Row],[Income]],0)</f>
        <v>0</v>
      </c>
      <c r="CV286" s="51">
        <f ca="1">IF(Table1[[#This Row],[Area]]="Kolkata",Table1[[#This Row],[Income]],0)</f>
        <v>76888</v>
      </c>
      <c r="CW286" s="51"/>
      <c r="CX286" s="51"/>
      <c r="CY286" s="51"/>
      <c r="CZ286" s="51"/>
      <c r="DA286" s="51"/>
      <c r="DB286" s="51"/>
      <c r="DC286" s="51"/>
      <c r="DD286" s="51"/>
      <c r="DE286" s="51"/>
      <c r="DF286" s="51"/>
      <c r="DG286" s="16"/>
      <c r="DI286" s="10">
        <f ca="1">IF(Table1[[#This Row],[Field of Work]]="Teaching",Table1[[#This Row],[Income]],0)</f>
        <v>0</v>
      </c>
      <c r="DJ286" s="51">
        <f ca="1">IF(Table1[[#This Row],[Field of Work]]="Health",Table1[[#This Row],[Income]],0)</f>
        <v>0</v>
      </c>
      <c r="DK286" s="51">
        <f ca="1">IF(Table1[[#This Row],[Field of Work]]="Agriculture",Table1[[#This Row],[Income]],0)</f>
        <v>0</v>
      </c>
      <c r="DL286" s="51">
        <f ca="1">IF(Table1[[#This Row],[Field of Work]]="Information Technology",Table1[[#This Row],[Income]],0)</f>
        <v>76888</v>
      </c>
      <c r="DM286" s="51">
        <f ca="1">IF(Table1[[#This Row],[Field of Work]]="Construction",Table1[[#This Row],[Income]],0)</f>
        <v>0</v>
      </c>
      <c r="DN286" s="51">
        <f ca="1">IF(Table1[[#This Row],[Field of Work]]="General Work",Table1[[#This Row],[Income]],0)</f>
        <v>0</v>
      </c>
      <c r="DO286" s="51"/>
      <c r="DP286" s="51"/>
      <c r="DQ286" s="51"/>
      <c r="DR286" s="51"/>
      <c r="DS286" s="51"/>
      <c r="DT286" s="16"/>
      <c r="DW286" s="10">
        <f ca="1">IF(Table1[[#This Row],[Value of Debts]]&gt;Table1[[#This Row],[Income]],1,0)</f>
        <v>1</v>
      </c>
      <c r="DX286" s="51"/>
      <c r="DY286" s="16"/>
      <c r="EB286" s="48">
        <f t="shared" ca="1" si="203"/>
        <v>44</v>
      </c>
      <c r="EC286" s="51"/>
      <c r="ED286" s="51"/>
      <c r="EE286" s="16"/>
    </row>
    <row r="287" spans="1:135" ht="18.75">
      <c r="A287" s="1">
        <f t="shared" ca="1" si="189"/>
        <v>2</v>
      </c>
      <c r="B287" s="1" t="str">
        <f t="shared" ca="1" si="190"/>
        <v>Woman</v>
      </c>
      <c r="C287" s="1">
        <f t="shared" ca="1" si="191"/>
        <v>43</v>
      </c>
      <c r="D287" s="1">
        <f t="shared" ca="1" si="192"/>
        <v>5</v>
      </c>
      <c r="E287" s="1" t="str">
        <f t="shared" ca="1" si="193"/>
        <v>General Work</v>
      </c>
      <c r="F287" s="1">
        <f t="shared" ca="1" si="194"/>
        <v>5</v>
      </c>
      <c r="G287" s="1" t="str">
        <f t="shared" ca="1" si="195"/>
        <v>Other</v>
      </c>
      <c r="H287" s="1">
        <f t="shared" ca="1" si="196"/>
        <v>3</v>
      </c>
      <c r="I287" s="1">
        <f t="shared" ca="1" si="171"/>
        <v>1</v>
      </c>
      <c r="J287" s="1">
        <f t="shared" ca="1" si="197"/>
        <v>88607</v>
      </c>
      <c r="K287" s="1">
        <f t="shared" ca="1" si="198"/>
        <v>1</v>
      </c>
      <c r="L287" s="1" t="str">
        <f t="shared" ca="1" si="199"/>
        <v>New Delhi</v>
      </c>
      <c r="M287" s="1">
        <f t="shared" ca="1" si="204"/>
        <v>531642</v>
      </c>
      <c r="N287" s="1">
        <f t="shared" ca="1" si="200"/>
        <v>454750.02807335177</v>
      </c>
      <c r="O287" s="1">
        <f t="shared" ca="1" si="205"/>
        <v>57293.336668919786</v>
      </c>
      <c r="P287" s="1">
        <f t="shared" ca="1" si="201"/>
        <v>17000</v>
      </c>
      <c r="Q287" s="1">
        <f t="shared" ca="1" si="206"/>
        <v>166199.49005877276</v>
      </c>
      <c r="R287" s="1">
        <f t="shared" ca="1" si="207"/>
        <v>35489.417474895265</v>
      </c>
      <c r="S287" s="1">
        <f t="shared" ca="1" si="208"/>
        <v>624424.75414381502</v>
      </c>
      <c r="T287" s="1">
        <f t="shared" ca="1" si="209"/>
        <v>637949.51813212456</v>
      </c>
      <c r="U287" s="1">
        <f t="shared" ca="1" si="210"/>
        <v>-13524.76398830954</v>
      </c>
      <c r="W287" s="10">
        <f ca="1">IF(Table1[[#This Row],[Gender]]="Man",1,0)</f>
        <v>0</v>
      </c>
      <c r="X287" s="51">
        <f ca="1">IF(Table1[[#This Row],[Gender]]="Woman",1,0)</f>
        <v>1</v>
      </c>
      <c r="Y287" s="51"/>
      <c r="Z287" s="51"/>
      <c r="AA287" s="51"/>
      <c r="AB287" s="51"/>
      <c r="AC287" s="51"/>
      <c r="AD287" s="51"/>
      <c r="AE287" s="51"/>
      <c r="AF287" s="51"/>
      <c r="AG287" s="51"/>
      <c r="AH287" s="51"/>
      <c r="AI287" s="51"/>
      <c r="AJ287" s="16"/>
      <c r="AN287" s="10">
        <f t="shared" ca="1" si="172"/>
        <v>0</v>
      </c>
      <c r="AO287" s="51">
        <f t="shared" ca="1" si="173"/>
        <v>0</v>
      </c>
      <c r="AP287" s="51">
        <f t="shared" ca="1" si="174"/>
        <v>0</v>
      </c>
      <c r="AQ287" s="51">
        <f t="shared" ca="1" si="175"/>
        <v>0</v>
      </c>
      <c r="AR287" s="51">
        <f t="shared" ca="1" si="176"/>
        <v>0</v>
      </c>
      <c r="AS287" s="51">
        <f t="shared" ca="1" si="177"/>
        <v>1</v>
      </c>
      <c r="AT287" s="51"/>
      <c r="AU287" s="51"/>
      <c r="AV287" s="51"/>
      <c r="AW287" s="51"/>
      <c r="AX287" s="51"/>
      <c r="AY287" s="16"/>
      <c r="AZ287" s="51"/>
      <c r="BA287" s="20">
        <f t="shared" ca="1" si="178"/>
        <v>1</v>
      </c>
      <c r="BB287" s="21">
        <f t="shared" ca="1" si="179"/>
        <v>0</v>
      </c>
      <c r="BC287" s="21">
        <f t="shared" ca="1" si="180"/>
        <v>0</v>
      </c>
      <c r="BD287" s="21">
        <f t="shared" ca="1" si="181"/>
        <v>0</v>
      </c>
      <c r="BE287" s="21">
        <f t="shared" ca="1" si="182"/>
        <v>0</v>
      </c>
      <c r="BF287" s="21">
        <f t="shared" ca="1" si="183"/>
        <v>0</v>
      </c>
      <c r="BG287" s="21">
        <f t="shared" ca="1" si="184"/>
        <v>0</v>
      </c>
      <c r="BH287" s="21">
        <f t="shared" ca="1" si="185"/>
        <v>0</v>
      </c>
      <c r="BI287" s="21">
        <f t="shared" ca="1" si="186"/>
        <v>0</v>
      </c>
      <c r="BJ287" s="21">
        <f t="shared" ca="1" si="187"/>
        <v>0</v>
      </c>
      <c r="BK287" s="21">
        <f t="shared" ca="1" si="188"/>
        <v>0</v>
      </c>
      <c r="BL287" s="51"/>
      <c r="BM287" s="51"/>
      <c r="BN287" s="51"/>
      <c r="BO287" s="51"/>
      <c r="BP287" s="51"/>
      <c r="BQ287" s="51"/>
      <c r="BR287" s="51"/>
      <c r="BS287" s="51"/>
      <c r="BT287" s="51"/>
      <c r="BU287" s="51"/>
      <c r="BV287" s="16"/>
      <c r="BZ287" s="10">
        <f ca="1">Table1[[#This Row],[Cars Value]]/Table1[[#This Row],[Cars Owned]]</f>
        <v>57293.336668919786</v>
      </c>
      <c r="CA287" s="16"/>
      <c r="CB287" s="51"/>
      <c r="CC287" s="10">
        <f ca="1">IF(Table1[[#This Row],[Value of Debts]]&gt;$CD$3,1,0)</f>
        <v>1</v>
      </c>
      <c r="CD287" s="51"/>
      <c r="CE287" s="16"/>
      <c r="CF287" s="51"/>
      <c r="CG287" s="39">
        <f ca="1">Table1[[#This Row],[Mortgage left]]/Table1[[#This Row],[Value of House ]]</f>
        <v>0.85536889123385995</v>
      </c>
      <c r="CH287" s="51">
        <f t="shared" ca="1" si="202"/>
        <v>1</v>
      </c>
      <c r="CI287" s="51"/>
      <c r="CJ287" s="16"/>
      <c r="CL287" s="10">
        <f ca="1">IF(Table1[[#This Row],[Area]]="New Delhi",Table1[[#This Row],[Income]],0)</f>
        <v>88607</v>
      </c>
      <c r="CM287" s="51">
        <f ca="1">IF(Table1[[#This Row],[Area]]="Gurgoan",Table1[[#This Row],[Income]],0)</f>
        <v>0</v>
      </c>
      <c r="CN287" s="51">
        <f ca="1">IF(Table1[[#This Row],[Area]]="Noida",Table1[[#This Row],[Income]],0)</f>
        <v>0</v>
      </c>
      <c r="CO287" s="51">
        <f ca="1">IF(Table1[[#This Row],[Area]]="Faridabad",Table1[[#This Row],[Income]],0)</f>
        <v>0</v>
      </c>
      <c r="CP287" s="51">
        <f ca="1">IF(Table1[[#This Row],[Area]]="Pune",Table1[[#This Row],[Income]],0)</f>
        <v>0</v>
      </c>
      <c r="CQ287" s="51">
        <f ca="1">IF(Table1[[#This Row],[Area]]="Mumbai",Table1[[#This Row],[Income]],0)</f>
        <v>0</v>
      </c>
      <c r="CR287" s="51">
        <f ca="1">IF(Table1[[#This Row],[Area]]="Hyderabad",Table1[[#This Row],[Income]],0)</f>
        <v>0</v>
      </c>
      <c r="CS287" s="51">
        <f ca="1">IF(Table1[[#This Row],[Area]]="Chennai",Table1[[#This Row],[Income]],0)</f>
        <v>0</v>
      </c>
      <c r="CT287" s="51">
        <f ca="1">IF(Table1[[#This Row],[Area]]="Goa",Table1[[#This Row],[Income]],0)</f>
        <v>0</v>
      </c>
      <c r="CU287" s="51">
        <f ca="1">IF(Table1[[#This Row],[Area]]="Kochi",Table1[[#This Row],[Income]],0)</f>
        <v>0</v>
      </c>
      <c r="CV287" s="51">
        <f ca="1">IF(Table1[[#This Row],[Area]]="Kolkata",Table1[[#This Row],[Income]],0)</f>
        <v>0</v>
      </c>
      <c r="CW287" s="51"/>
      <c r="CX287" s="51"/>
      <c r="CY287" s="51"/>
      <c r="CZ287" s="51"/>
      <c r="DA287" s="51"/>
      <c r="DB287" s="51"/>
      <c r="DC287" s="51"/>
      <c r="DD287" s="51"/>
      <c r="DE287" s="51"/>
      <c r="DF287" s="51"/>
      <c r="DG287" s="16"/>
      <c r="DI287" s="10">
        <f ca="1">IF(Table1[[#This Row],[Field of Work]]="Teaching",Table1[[#This Row],[Income]],0)</f>
        <v>0</v>
      </c>
      <c r="DJ287" s="51">
        <f ca="1">IF(Table1[[#This Row],[Field of Work]]="Health",Table1[[#This Row],[Income]],0)</f>
        <v>0</v>
      </c>
      <c r="DK287" s="51">
        <f ca="1">IF(Table1[[#This Row],[Field of Work]]="Agriculture",Table1[[#This Row],[Income]],0)</f>
        <v>0</v>
      </c>
      <c r="DL287" s="51">
        <f ca="1">IF(Table1[[#This Row],[Field of Work]]="Information Technology",Table1[[#This Row],[Income]],0)</f>
        <v>0</v>
      </c>
      <c r="DM287" s="51">
        <f ca="1">IF(Table1[[#This Row],[Field of Work]]="Construction",Table1[[#This Row],[Income]],0)</f>
        <v>0</v>
      </c>
      <c r="DN287" s="51">
        <f ca="1">IF(Table1[[#This Row],[Field of Work]]="General Work",Table1[[#This Row],[Income]],0)</f>
        <v>88607</v>
      </c>
      <c r="DO287" s="51"/>
      <c r="DP287" s="51"/>
      <c r="DQ287" s="51"/>
      <c r="DR287" s="51"/>
      <c r="DS287" s="51"/>
      <c r="DT287" s="16"/>
      <c r="DW287" s="10">
        <f ca="1">IF(Table1[[#This Row],[Value of Debts]]&gt;Table1[[#This Row],[Income]],1,0)</f>
        <v>1</v>
      </c>
      <c r="DX287" s="51"/>
      <c r="DY287" s="16"/>
      <c r="EB287" s="48">
        <f t="shared" ca="1" si="203"/>
        <v>0</v>
      </c>
      <c r="EC287" s="51"/>
      <c r="ED287" s="51"/>
      <c r="EE287" s="16"/>
    </row>
    <row r="288" spans="1:135" ht="18.75">
      <c r="A288" s="1">
        <f t="shared" ca="1" si="189"/>
        <v>1</v>
      </c>
      <c r="B288" s="1" t="str">
        <f t="shared" ca="1" si="190"/>
        <v>Man</v>
      </c>
      <c r="C288" s="1">
        <f t="shared" ca="1" si="191"/>
        <v>38</v>
      </c>
      <c r="D288" s="1">
        <f t="shared" ca="1" si="192"/>
        <v>5</v>
      </c>
      <c r="E288" s="1" t="str">
        <f t="shared" ca="1" si="193"/>
        <v>General Work</v>
      </c>
      <c r="F288" s="1">
        <f t="shared" ca="1" si="194"/>
        <v>3</v>
      </c>
      <c r="G288" s="1" t="str">
        <f t="shared" ca="1" si="195"/>
        <v>University</v>
      </c>
      <c r="H288" s="1">
        <f t="shared" ca="1" si="196"/>
        <v>3</v>
      </c>
      <c r="I288" s="1">
        <f t="shared" ca="1" si="171"/>
        <v>1</v>
      </c>
      <c r="J288" s="1">
        <f t="shared" ca="1" si="197"/>
        <v>59957</v>
      </c>
      <c r="K288" s="1">
        <f t="shared" ca="1" si="198"/>
        <v>1</v>
      </c>
      <c r="L288" s="1" t="str">
        <f t="shared" ca="1" si="199"/>
        <v>New Delhi</v>
      </c>
      <c r="M288" s="1">
        <f t="shared" ca="1" si="204"/>
        <v>179871</v>
      </c>
      <c r="N288" s="1">
        <f t="shared" ca="1" si="200"/>
        <v>23249.602801063793</v>
      </c>
      <c r="O288" s="1">
        <f t="shared" ca="1" si="205"/>
        <v>2760.1296782838212</v>
      </c>
      <c r="P288" s="1">
        <f t="shared" ca="1" si="201"/>
        <v>573</v>
      </c>
      <c r="Q288" s="1">
        <f t="shared" ca="1" si="206"/>
        <v>19673.559605165363</v>
      </c>
      <c r="R288" s="1">
        <f t="shared" ca="1" si="207"/>
        <v>65309.193513825958</v>
      </c>
      <c r="S288" s="1">
        <f t="shared" ca="1" si="208"/>
        <v>247940.32319210976</v>
      </c>
      <c r="T288" s="1">
        <f t="shared" ca="1" si="209"/>
        <v>43496.162406229152</v>
      </c>
      <c r="U288" s="1">
        <f t="shared" ca="1" si="210"/>
        <v>204444.16078588061</v>
      </c>
      <c r="W288" s="10">
        <f ca="1">IF(Table1[[#This Row],[Gender]]="Man",1,0)</f>
        <v>1</v>
      </c>
      <c r="X288" s="51">
        <f ca="1">IF(Table1[[#This Row],[Gender]]="Woman",1,0)</f>
        <v>0</v>
      </c>
      <c r="Y288" s="51"/>
      <c r="Z288" s="51"/>
      <c r="AA288" s="51"/>
      <c r="AB288" s="51"/>
      <c r="AC288" s="51"/>
      <c r="AD288" s="51"/>
      <c r="AE288" s="51"/>
      <c r="AF288" s="51"/>
      <c r="AG288" s="51"/>
      <c r="AH288" s="51"/>
      <c r="AI288" s="51"/>
      <c r="AJ288" s="16"/>
      <c r="AN288" s="10">
        <f t="shared" ca="1" si="172"/>
        <v>0</v>
      </c>
      <c r="AO288" s="51">
        <f t="shared" ca="1" si="173"/>
        <v>0</v>
      </c>
      <c r="AP288" s="51">
        <f t="shared" ca="1" si="174"/>
        <v>0</v>
      </c>
      <c r="AQ288" s="51">
        <f t="shared" ca="1" si="175"/>
        <v>0</v>
      </c>
      <c r="AR288" s="51">
        <f t="shared" ca="1" si="176"/>
        <v>0</v>
      </c>
      <c r="AS288" s="51">
        <f t="shared" ca="1" si="177"/>
        <v>1</v>
      </c>
      <c r="AT288" s="51"/>
      <c r="AU288" s="51"/>
      <c r="AV288" s="51"/>
      <c r="AW288" s="51"/>
      <c r="AX288" s="51"/>
      <c r="AY288" s="16"/>
      <c r="AZ288" s="51"/>
      <c r="BA288" s="20">
        <f t="shared" ca="1" si="178"/>
        <v>1</v>
      </c>
      <c r="BB288" s="21">
        <f t="shared" ca="1" si="179"/>
        <v>0</v>
      </c>
      <c r="BC288" s="21">
        <f t="shared" ca="1" si="180"/>
        <v>0</v>
      </c>
      <c r="BD288" s="21">
        <f t="shared" ca="1" si="181"/>
        <v>0</v>
      </c>
      <c r="BE288" s="21">
        <f t="shared" ca="1" si="182"/>
        <v>0</v>
      </c>
      <c r="BF288" s="21">
        <f t="shared" ca="1" si="183"/>
        <v>0</v>
      </c>
      <c r="BG288" s="21">
        <f t="shared" ca="1" si="184"/>
        <v>0</v>
      </c>
      <c r="BH288" s="21">
        <f t="shared" ca="1" si="185"/>
        <v>0</v>
      </c>
      <c r="BI288" s="21">
        <f t="shared" ca="1" si="186"/>
        <v>0</v>
      </c>
      <c r="BJ288" s="21">
        <f t="shared" ca="1" si="187"/>
        <v>0</v>
      </c>
      <c r="BK288" s="21">
        <f t="shared" ca="1" si="188"/>
        <v>0</v>
      </c>
      <c r="BL288" s="51"/>
      <c r="BM288" s="51"/>
      <c r="BN288" s="51"/>
      <c r="BO288" s="51"/>
      <c r="BP288" s="51"/>
      <c r="BQ288" s="51"/>
      <c r="BR288" s="51"/>
      <c r="BS288" s="51"/>
      <c r="BT288" s="51"/>
      <c r="BU288" s="51"/>
      <c r="BV288" s="16"/>
      <c r="BZ288" s="10">
        <f ca="1">Table1[[#This Row],[Cars Value]]/Table1[[#This Row],[Cars Owned]]</f>
        <v>2760.1296782838212</v>
      </c>
      <c r="CA288" s="16"/>
      <c r="CB288" s="51"/>
      <c r="CC288" s="10">
        <f ca="1">IF(Table1[[#This Row],[Value of Debts]]&gt;$CD$3,1,0)</f>
        <v>1</v>
      </c>
      <c r="CD288" s="51"/>
      <c r="CE288" s="16"/>
      <c r="CF288" s="51"/>
      <c r="CG288" s="39">
        <f ca="1">Table1[[#This Row],[Mortgage left]]/Table1[[#This Row],[Value of House ]]</f>
        <v>0.12925709425679399</v>
      </c>
      <c r="CH288" s="51">
        <f t="shared" ca="1" si="202"/>
        <v>0</v>
      </c>
      <c r="CI288" s="51"/>
      <c r="CJ288" s="16"/>
      <c r="CL288" s="10">
        <f ca="1">IF(Table1[[#This Row],[Area]]="New Delhi",Table1[[#This Row],[Income]],0)</f>
        <v>59957</v>
      </c>
      <c r="CM288" s="51">
        <f ca="1">IF(Table1[[#This Row],[Area]]="Gurgoan",Table1[[#This Row],[Income]],0)</f>
        <v>0</v>
      </c>
      <c r="CN288" s="51">
        <f ca="1">IF(Table1[[#This Row],[Area]]="Noida",Table1[[#This Row],[Income]],0)</f>
        <v>0</v>
      </c>
      <c r="CO288" s="51">
        <f ca="1">IF(Table1[[#This Row],[Area]]="Faridabad",Table1[[#This Row],[Income]],0)</f>
        <v>0</v>
      </c>
      <c r="CP288" s="51">
        <f ca="1">IF(Table1[[#This Row],[Area]]="Pune",Table1[[#This Row],[Income]],0)</f>
        <v>0</v>
      </c>
      <c r="CQ288" s="51">
        <f ca="1">IF(Table1[[#This Row],[Area]]="Mumbai",Table1[[#This Row],[Income]],0)</f>
        <v>0</v>
      </c>
      <c r="CR288" s="51">
        <f ca="1">IF(Table1[[#This Row],[Area]]="Hyderabad",Table1[[#This Row],[Income]],0)</f>
        <v>0</v>
      </c>
      <c r="CS288" s="51">
        <f ca="1">IF(Table1[[#This Row],[Area]]="Chennai",Table1[[#This Row],[Income]],0)</f>
        <v>0</v>
      </c>
      <c r="CT288" s="51">
        <f ca="1">IF(Table1[[#This Row],[Area]]="Goa",Table1[[#This Row],[Income]],0)</f>
        <v>0</v>
      </c>
      <c r="CU288" s="51">
        <f ca="1">IF(Table1[[#This Row],[Area]]="Kochi",Table1[[#This Row],[Income]],0)</f>
        <v>0</v>
      </c>
      <c r="CV288" s="51">
        <f ca="1">IF(Table1[[#This Row],[Area]]="Kolkata",Table1[[#This Row],[Income]],0)</f>
        <v>0</v>
      </c>
      <c r="CW288" s="51"/>
      <c r="CX288" s="51"/>
      <c r="CY288" s="51"/>
      <c r="CZ288" s="51"/>
      <c r="DA288" s="51"/>
      <c r="DB288" s="51"/>
      <c r="DC288" s="51"/>
      <c r="DD288" s="51"/>
      <c r="DE288" s="51"/>
      <c r="DF288" s="51"/>
      <c r="DG288" s="16"/>
      <c r="DI288" s="10">
        <f ca="1">IF(Table1[[#This Row],[Field of Work]]="Teaching",Table1[[#This Row],[Income]],0)</f>
        <v>0</v>
      </c>
      <c r="DJ288" s="51">
        <f ca="1">IF(Table1[[#This Row],[Field of Work]]="Health",Table1[[#This Row],[Income]],0)</f>
        <v>0</v>
      </c>
      <c r="DK288" s="51">
        <f ca="1">IF(Table1[[#This Row],[Field of Work]]="Agriculture",Table1[[#This Row],[Income]],0)</f>
        <v>0</v>
      </c>
      <c r="DL288" s="51">
        <f ca="1">IF(Table1[[#This Row],[Field of Work]]="Information Technology",Table1[[#This Row],[Income]],0)</f>
        <v>0</v>
      </c>
      <c r="DM288" s="51">
        <f ca="1">IF(Table1[[#This Row],[Field of Work]]="Construction",Table1[[#This Row],[Income]],0)</f>
        <v>0</v>
      </c>
      <c r="DN288" s="51">
        <f ca="1">IF(Table1[[#This Row],[Field of Work]]="General Work",Table1[[#This Row],[Income]],0)</f>
        <v>59957</v>
      </c>
      <c r="DO288" s="51"/>
      <c r="DP288" s="51"/>
      <c r="DQ288" s="51"/>
      <c r="DR288" s="51"/>
      <c r="DS288" s="51"/>
      <c r="DT288" s="16"/>
      <c r="DW288" s="10">
        <f ca="1">IF(Table1[[#This Row],[Value of Debts]]&gt;Table1[[#This Row],[Income]],1,0)</f>
        <v>0</v>
      </c>
      <c r="DX288" s="51"/>
      <c r="DY288" s="16"/>
      <c r="EB288" s="48">
        <f t="shared" ca="1" si="203"/>
        <v>38</v>
      </c>
      <c r="EC288" s="51"/>
      <c r="ED288" s="51"/>
      <c r="EE288" s="16"/>
    </row>
    <row r="289" spans="1:135" ht="18.75">
      <c r="A289" s="1">
        <f t="shared" ca="1" si="189"/>
        <v>1</v>
      </c>
      <c r="B289" s="1" t="str">
        <f t="shared" ca="1" si="190"/>
        <v>Man</v>
      </c>
      <c r="C289" s="1">
        <f t="shared" ca="1" si="191"/>
        <v>39</v>
      </c>
      <c r="D289" s="1">
        <f t="shared" ca="1" si="192"/>
        <v>2</v>
      </c>
      <c r="E289" s="1" t="str">
        <f t="shared" ca="1" si="193"/>
        <v>Construction</v>
      </c>
      <c r="F289" s="1">
        <f t="shared" ca="1" si="194"/>
        <v>3</v>
      </c>
      <c r="G289" s="1" t="str">
        <f t="shared" ca="1" si="195"/>
        <v>University</v>
      </c>
      <c r="H289" s="1">
        <f t="shared" ca="1" si="196"/>
        <v>4</v>
      </c>
      <c r="I289" s="1">
        <f t="shared" ca="1" si="171"/>
        <v>3</v>
      </c>
      <c r="J289" s="1">
        <f t="shared" ca="1" si="197"/>
        <v>33925</v>
      </c>
      <c r="K289" s="1">
        <f t="shared" ca="1" si="198"/>
        <v>11</v>
      </c>
      <c r="L289" s="1" t="str">
        <f t="shared" ca="1" si="199"/>
        <v>Kolkata</v>
      </c>
      <c r="M289" s="1">
        <f t="shared" ca="1" si="204"/>
        <v>203550</v>
      </c>
      <c r="N289" s="1">
        <f t="shared" ca="1" si="200"/>
        <v>95272.16808096983</v>
      </c>
      <c r="O289" s="1">
        <f t="shared" ca="1" si="205"/>
        <v>651.9839454964067</v>
      </c>
      <c r="P289" s="1">
        <f t="shared" ca="1" si="201"/>
        <v>405</v>
      </c>
      <c r="Q289" s="1">
        <f t="shared" ca="1" si="206"/>
        <v>35858.238769579511</v>
      </c>
      <c r="R289" s="1">
        <f t="shared" ca="1" si="207"/>
        <v>25750.511416252484</v>
      </c>
      <c r="S289" s="1">
        <f t="shared" ca="1" si="208"/>
        <v>229952.49536174891</v>
      </c>
      <c r="T289" s="1">
        <f t="shared" ca="1" si="209"/>
        <v>131535.40685054933</v>
      </c>
      <c r="U289" s="1">
        <f t="shared" ca="1" si="210"/>
        <v>98417.088511199574</v>
      </c>
      <c r="W289" s="10">
        <f ca="1">IF(Table1[[#This Row],[Gender]]="Man",1,0)</f>
        <v>1</v>
      </c>
      <c r="X289" s="51">
        <f ca="1">IF(Table1[[#This Row],[Gender]]="Woman",1,0)</f>
        <v>0</v>
      </c>
      <c r="Y289" s="51"/>
      <c r="Z289" s="51"/>
      <c r="AA289" s="51"/>
      <c r="AB289" s="51"/>
      <c r="AC289" s="51"/>
      <c r="AD289" s="51"/>
      <c r="AE289" s="51"/>
      <c r="AF289" s="51"/>
      <c r="AG289" s="51"/>
      <c r="AH289" s="51"/>
      <c r="AI289" s="51"/>
      <c r="AJ289" s="16"/>
      <c r="AN289" s="10">
        <f t="shared" ca="1" si="172"/>
        <v>0</v>
      </c>
      <c r="AO289" s="51">
        <f t="shared" ca="1" si="173"/>
        <v>0</v>
      </c>
      <c r="AP289" s="51">
        <f t="shared" ca="1" si="174"/>
        <v>0</v>
      </c>
      <c r="AQ289" s="51">
        <f t="shared" ca="1" si="175"/>
        <v>0</v>
      </c>
      <c r="AR289" s="51">
        <f t="shared" ca="1" si="176"/>
        <v>1</v>
      </c>
      <c r="AS289" s="51">
        <f t="shared" ca="1" si="177"/>
        <v>0</v>
      </c>
      <c r="AT289" s="51"/>
      <c r="AU289" s="51"/>
      <c r="AV289" s="51"/>
      <c r="AW289" s="51"/>
      <c r="AX289" s="51"/>
      <c r="AY289" s="16"/>
      <c r="AZ289" s="51"/>
      <c r="BA289" s="20">
        <f t="shared" ca="1" si="178"/>
        <v>0</v>
      </c>
      <c r="BB289" s="21">
        <f t="shared" ca="1" si="179"/>
        <v>0</v>
      </c>
      <c r="BC289" s="21">
        <f t="shared" ca="1" si="180"/>
        <v>0</v>
      </c>
      <c r="BD289" s="21">
        <f t="shared" ca="1" si="181"/>
        <v>0</v>
      </c>
      <c r="BE289" s="21">
        <f t="shared" ca="1" si="182"/>
        <v>0</v>
      </c>
      <c r="BF289" s="21">
        <f t="shared" ca="1" si="183"/>
        <v>0</v>
      </c>
      <c r="BG289" s="21">
        <f t="shared" ca="1" si="184"/>
        <v>0</v>
      </c>
      <c r="BH289" s="21">
        <f t="shared" ca="1" si="185"/>
        <v>0</v>
      </c>
      <c r="BI289" s="21">
        <f t="shared" ca="1" si="186"/>
        <v>0</v>
      </c>
      <c r="BJ289" s="21">
        <f t="shared" ca="1" si="187"/>
        <v>0</v>
      </c>
      <c r="BK289" s="21">
        <f t="shared" ca="1" si="188"/>
        <v>1</v>
      </c>
      <c r="BL289" s="51"/>
      <c r="BM289" s="51"/>
      <c r="BN289" s="51"/>
      <c r="BO289" s="51"/>
      <c r="BP289" s="51"/>
      <c r="BQ289" s="51"/>
      <c r="BR289" s="51"/>
      <c r="BS289" s="51"/>
      <c r="BT289" s="51"/>
      <c r="BU289" s="51"/>
      <c r="BV289" s="16"/>
      <c r="BZ289" s="10">
        <f ca="1">Table1[[#This Row],[Cars Value]]/Table1[[#This Row],[Cars Owned]]</f>
        <v>217.32798183213558</v>
      </c>
      <c r="CA289" s="16"/>
      <c r="CB289" s="51"/>
      <c r="CC289" s="10">
        <f ca="1">IF(Table1[[#This Row],[Value of Debts]]&gt;$CD$3,1,0)</f>
        <v>1</v>
      </c>
      <c r="CD289" s="51"/>
      <c r="CE289" s="16"/>
      <c r="CF289" s="51"/>
      <c r="CG289" s="39">
        <f ca="1">Table1[[#This Row],[Mortgage left]]/Table1[[#This Row],[Value of House ]]</f>
        <v>0.46805290140491196</v>
      </c>
      <c r="CH289" s="51">
        <f t="shared" ca="1" si="202"/>
        <v>1</v>
      </c>
      <c r="CI289" s="51"/>
      <c r="CJ289" s="16"/>
      <c r="CL289" s="10">
        <f ca="1">IF(Table1[[#This Row],[Area]]="New Delhi",Table1[[#This Row],[Income]],0)</f>
        <v>0</v>
      </c>
      <c r="CM289" s="51">
        <f ca="1">IF(Table1[[#This Row],[Area]]="Gurgoan",Table1[[#This Row],[Income]],0)</f>
        <v>0</v>
      </c>
      <c r="CN289" s="51">
        <f ca="1">IF(Table1[[#This Row],[Area]]="Noida",Table1[[#This Row],[Income]],0)</f>
        <v>0</v>
      </c>
      <c r="CO289" s="51">
        <f ca="1">IF(Table1[[#This Row],[Area]]="Faridabad",Table1[[#This Row],[Income]],0)</f>
        <v>0</v>
      </c>
      <c r="CP289" s="51">
        <f ca="1">IF(Table1[[#This Row],[Area]]="Pune",Table1[[#This Row],[Income]],0)</f>
        <v>0</v>
      </c>
      <c r="CQ289" s="51">
        <f ca="1">IF(Table1[[#This Row],[Area]]="Mumbai",Table1[[#This Row],[Income]],0)</f>
        <v>0</v>
      </c>
      <c r="CR289" s="51">
        <f ca="1">IF(Table1[[#This Row],[Area]]="Hyderabad",Table1[[#This Row],[Income]],0)</f>
        <v>0</v>
      </c>
      <c r="CS289" s="51">
        <f ca="1">IF(Table1[[#This Row],[Area]]="Chennai",Table1[[#This Row],[Income]],0)</f>
        <v>0</v>
      </c>
      <c r="CT289" s="51">
        <f ca="1">IF(Table1[[#This Row],[Area]]="Goa",Table1[[#This Row],[Income]],0)</f>
        <v>0</v>
      </c>
      <c r="CU289" s="51">
        <f ca="1">IF(Table1[[#This Row],[Area]]="Kochi",Table1[[#This Row],[Income]],0)</f>
        <v>0</v>
      </c>
      <c r="CV289" s="51">
        <f ca="1">IF(Table1[[#This Row],[Area]]="Kolkata",Table1[[#This Row],[Income]],0)</f>
        <v>33925</v>
      </c>
      <c r="CW289" s="51"/>
      <c r="CX289" s="51"/>
      <c r="CY289" s="51"/>
      <c r="CZ289" s="51"/>
      <c r="DA289" s="51"/>
      <c r="DB289" s="51"/>
      <c r="DC289" s="51"/>
      <c r="DD289" s="51"/>
      <c r="DE289" s="51"/>
      <c r="DF289" s="51"/>
      <c r="DG289" s="16"/>
      <c r="DI289" s="10">
        <f ca="1">IF(Table1[[#This Row],[Field of Work]]="Teaching",Table1[[#This Row],[Income]],0)</f>
        <v>0</v>
      </c>
      <c r="DJ289" s="51">
        <f ca="1">IF(Table1[[#This Row],[Field of Work]]="Health",Table1[[#This Row],[Income]],0)</f>
        <v>0</v>
      </c>
      <c r="DK289" s="51">
        <f ca="1">IF(Table1[[#This Row],[Field of Work]]="Agriculture",Table1[[#This Row],[Income]],0)</f>
        <v>0</v>
      </c>
      <c r="DL289" s="51">
        <f ca="1">IF(Table1[[#This Row],[Field of Work]]="Information Technology",Table1[[#This Row],[Income]],0)</f>
        <v>0</v>
      </c>
      <c r="DM289" s="51">
        <f ca="1">IF(Table1[[#This Row],[Field of Work]]="Construction",Table1[[#This Row],[Income]],0)</f>
        <v>33925</v>
      </c>
      <c r="DN289" s="51">
        <f ca="1">IF(Table1[[#This Row],[Field of Work]]="General Work",Table1[[#This Row],[Income]],0)</f>
        <v>0</v>
      </c>
      <c r="DO289" s="51"/>
      <c r="DP289" s="51"/>
      <c r="DQ289" s="51"/>
      <c r="DR289" s="51"/>
      <c r="DS289" s="51"/>
      <c r="DT289" s="16"/>
      <c r="DW289" s="10">
        <f ca="1">IF(Table1[[#This Row],[Value of Debts]]&gt;Table1[[#This Row],[Income]],1,0)</f>
        <v>1</v>
      </c>
      <c r="DX289" s="51"/>
      <c r="DY289" s="16"/>
      <c r="EB289" s="48">
        <f t="shared" ca="1" si="203"/>
        <v>0</v>
      </c>
      <c r="EC289" s="51"/>
      <c r="ED289" s="51"/>
      <c r="EE289" s="16"/>
    </row>
    <row r="290" spans="1:135" ht="18.75">
      <c r="A290" s="1">
        <f t="shared" ca="1" si="189"/>
        <v>2</v>
      </c>
      <c r="B290" s="1" t="str">
        <f t="shared" ca="1" si="190"/>
        <v>Woman</v>
      </c>
      <c r="C290" s="1">
        <f t="shared" ca="1" si="191"/>
        <v>26</v>
      </c>
      <c r="D290" s="1">
        <f t="shared" ca="1" si="192"/>
        <v>3</v>
      </c>
      <c r="E290" s="1" t="str">
        <f t="shared" ca="1" si="193"/>
        <v>Teaching</v>
      </c>
      <c r="F290" s="1">
        <f t="shared" ca="1" si="194"/>
        <v>5</v>
      </c>
      <c r="G290" s="1" t="str">
        <f t="shared" ca="1" si="195"/>
        <v>Other</v>
      </c>
      <c r="H290" s="1">
        <f t="shared" ca="1" si="196"/>
        <v>0</v>
      </c>
      <c r="I290" s="1">
        <f t="shared" ca="1" si="171"/>
        <v>2</v>
      </c>
      <c r="J290" s="1">
        <f t="shared" ca="1" si="197"/>
        <v>55242</v>
      </c>
      <c r="K290" s="1">
        <f t="shared" ca="1" si="198"/>
        <v>11</v>
      </c>
      <c r="L290" s="1" t="str">
        <f t="shared" ca="1" si="199"/>
        <v>Kolkata</v>
      </c>
      <c r="M290" s="1">
        <f t="shared" ca="1" si="204"/>
        <v>220968</v>
      </c>
      <c r="N290" s="1">
        <f t="shared" ca="1" si="200"/>
        <v>218711.10797007664</v>
      </c>
      <c r="O290" s="1">
        <f t="shared" ca="1" si="205"/>
        <v>13402.980742420157</v>
      </c>
      <c r="P290" s="1">
        <f t="shared" ca="1" si="201"/>
        <v>2348</v>
      </c>
      <c r="Q290" s="1">
        <f t="shared" ca="1" si="206"/>
        <v>60414.459912991631</v>
      </c>
      <c r="R290" s="1">
        <f t="shared" ca="1" si="207"/>
        <v>19695.590446927512</v>
      </c>
      <c r="S290" s="1">
        <f t="shared" ca="1" si="208"/>
        <v>254066.57118934765</v>
      </c>
      <c r="T290" s="1">
        <f t="shared" ca="1" si="209"/>
        <v>281473.56788306829</v>
      </c>
      <c r="U290" s="1">
        <f t="shared" ca="1" si="210"/>
        <v>-27406.996693720634</v>
      </c>
      <c r="W290" s="10">
        <f ca="1">IF(Table1[[#This Row],[Gender]]="Man",1,0)</f>
        <v>0</v>
      </c>
      <c r="X290" s="51">
        <f ca="1">IF(Table1[[#This Row],[Gender]]="Woman",1,0)</f>
        <v>1</v>
      </c>
      <c r="Y290" s="51"/>
      <c r="Z290" s="51"/>
      <c r="AA290" s="51"/>
      <c r="AB290" s="51"/>
      <c r="AC290" s="51"/>
      <c r="AD290" s="51"/>
      <c r="AE290" s="51"/>
      <c r="AF290" s="51"/>
      <c r="AG290" s="51"/>
      <c r="AH290" s="51"/>
      <c r="AI290" s="51"/>
      <c r="AJ290" s="16"/>
      <c r="AN290" s="10">
        <f t="shared" ca="1" si="172"/>
        <v>1</v>
      </c>
      <c r="AO290" s="51">
        <f t="shared" ca="1" si="173"/>
        <v>0</v>
      </c>
      <c r="AP290" s="51">
        <f t="shared" ca="1" si="174"/>
        <v>0</v>
      </c>
      <c r="AQ290" s="51">
        <f t="shared" ca="1" si="175"/>
        <v>0</v>
      </c>
      <c r="AR290" s="51">
        <f t="shared" ca="1" si="176"/>
        <v>0</v>
      </c>
      <c r="AS290" s="51">
        <f t="shared" ca="1" si="177"/>
        <v>0</v>
      </c>
      <c r="AT290" s="51"/>
      <c r="AU290" s="51"/>
      <c r="AV290" s="51"/>
      <c r="AW290" s="51"/>
      <c r="AX290" s="51"/>
      <c r="AY290" s="16"/>
      <c r="AZ290" s="51"/>
      <c r="BA290" s="20">
        <f t="shared" ca="1" si="178"/>
        <v>0</v>
      </c>
      <c r="BB290" s="21">
        <f t="shared" ca="1" si="179"/>
        <v>0</v>
      </c>
      <c r="BC290" s="21">
        <f t="shared" ca="1" si="180"/>
        <v>0</v>
      </c>
      <c r="BD290" s="21">
        <f t="shared" ca="1" si="181"/>
        <v>0</v>
      </c>
      <c r="BE290" s="21">
        <f t="shared" ca="1" si="182"/>
        <v>0</v>
      </c>
      <c r="BF290" s="21">
        <f t="shared" ca="1" si="183"/>
        <v>0</v>
      </c>
      <c r="BG290" s="21">
        <f t="shared" ca="1" si="184"/>
        <v>0</v>
      </c>
      <c r="BH290" s="21">
        <f t="shared" ca="1" si="185"/>
        <v>0</v>
      </c>
      <c r="BI290" s="21">
        <f t="shared" ca="1" si="186"/>
        <v>0</v>
      </c>
      <c r="BJ290" s="21">
        <f t="shared" ca="1" si="187"/>
        <v>0</v>
      </c>
      <c r="BK290" s="21">
        <f t="shared" ca="1" si="188"/>
        <v>1</v>
      </c>
      <c r="BL290" s="51"/>
      <c r="BM290" s="51"/>
      <c r="BN290" s="51"/>
      <c r="BO290" s="51"/>
      <c r="BP290" s="51"/>
      <c r="BQ290" s="51"/>
      <c r="BR290" s="51"/>
      <c r="BS290" s="51"/>
      <c r="BT290" s="51"/>
      <c r="BU290" s="51"/>
      <c r="BV290" s="16"/>
      <c r="BZ290" s="10">
        <f ca="1">Table1[[#This Row],[Cars Value]]/Table1[[#This Row],[Cars Owned]]</f>
        <v>6701.4903712100786</v>
      </c>
      <c r="CA290" s="16"/>
      <c r="CB290" s="51"/>
      <c r="CC290" s="10">
        <f ca="1">IF(Table1[[#This Row],[Value of Debts]]&gt;$CD$3,1,0)</f>
        <v>1</v>
      </c>
      <c r="CD290" s="51"/>
      <c r="CE290" s="16"/>
      <c r="CF290" s="51"/>
      <c r="CG290" s="39">
        <f ca="1">Table1[[#This Row],[Mortgage left]]/Table1[[#This Row],[Value of House ]]</f>
        <v>0.98978633996812504</v>
      </c>
      <c r="CH290" s="51">
        <f t="shared" ca="1" si="202"/>
        <v>1</v>
      </c>
      <c r="CI290" s="51"/>
      <c r="CJ290" s="16"/>
      <c r="CL290" s="10">
        <f ca="1">IF(Table1[[#This Row],[Area]]="New Delhi",Table1[[#This Row],[Income]],0)</f>
        <v>0</v>
      </c>
      <c r="CM290" s="51">
        <f ca="1">IF(Table1[[#This Row],[Area]]="Gurgoan",Table1[[#This Row],[Income]],0)</f>
        <v>0</v>
      </c>
      <c r="CN290" s="51">
        <f ca="1">IF(Table1[[#This Row],[Area]]="Noida",Table1[[#This Row],[Income]],0)</f>
        <v>0</v>
      </c>
      <c r="CO290" s="51">
        <f ca="1">IF(Table1[[#This Row],[Area]]="Faridabad",Table1[[#This Row],[Income]],0)</f>
        <v>0</v>
      </c>
      <c r="CP290" s="51">
        <f ca="1">IF(Table1[[#This Row],[Area]]="Pune",Table1[[#This Row],[Income]],0)</f>
        <v>0</v>
      </c>
      <c r="CQ290" s="51">
        <f ca="1">IF(Table1[[#This Row],[Area]]="Mumbai",Table1[[#This Row],[Income]],0)</f>
        <v>0</v>
      </c>
      <c r="CR290" s="51">
        <f ca="1">IF(Table1[[#This Row],[Area]]="Hyderabad",Table1[[#This Row],[Income]],0)</f>
        <v>0</v>
      </c>
      <c r="CS290" s="51">
        <f ca="1">IF(Table1[[#This Row],[Area]]="Chennai",Table1[[#This Row],[Income]],0)</f>
        <v>0</v>
      </c>
      <c r="CT290" s="51">
        <f ca="1">IF(Table1[[#This Row],[Area]]="Goa",Table1[[#This Row],[Income]],0)</f>
        <v>0</v>
      </c>
      <c r="CU290" s="51">
        <f ca="1">IF(Table1[[#This Row],[Area]]="Kochi",Table1[[#This Row],[Income]],0)</f>
        <v>0</v>
      </c>
      <c r="CV290" s="51">
        <f ca="1">IF(Table1[[#This Row],[Area]]="Kolkata",Table1[[#This Row],[Income]],0)</f>
        <v>55242</v>
      </c>
      <c r="CW290" s="51"/>
      <c r="CX290" s="51"/>
      <c r="CY290" s="51"/>
      <c r="CZ290" s="51"/>
      <c r="DA290" s="51"/>
      <c r="DB290" s="51"/>
      <c r="DC290" s="51"/>
      <c r="DD290" s="51"/>
      <c r="DE290" s="51"/>
      <c r="DF290" s="51"/>
      <c r="DG290" s="16"/>
      <c r="DI290" s="10">
        <f ca="1">IF(Table1[[#This Row],[Field of Work]]="Teaching",Table1[[#This Row],[Income]],0)</f>
        <v>55242</v>
      </c>
      <c r="DJ290" s="51">
        <f ca="1">IF(Table1[[#This Row],[Field of Work]]="Health",Table1[[#This Row],[Income]],0)</f>
        <v>0</v>
      </c>
      <c r="DK290" s="51">
        <f ca="1">IF(Table1[[#This Row],[Field of Work]]="Agriculture",Table1[[#This Row],[Income]],0)</f>
        <v>0</v>
      </c>
      <c r="DL290" s="51">
        <f ca="1">IF(Table1[[#This Row],[Field of Work]]="Information Technology",Table1[[#This Row],[Income]],0)</f>
        <v>0</v>
      </c>
      <c r="DM290" s="51">
        <f ca="1">IF(Table1[[#This Row],[Field of Work]]="Construction",Table1[[#This Row],[Income]],0)</f>
        <v>0</v>
      </c>
      <c r="DN290" s="51">
        <f ca="1">IF(Table1[[#This Row],[Field of Work]]="General Work",Table1[[#This Row],[Income]],0)</f>
        <v>0</v>
      </c>
      <c r="DO290" s="51"/>
      <c r="DP290" s="51"/>
      <c r="DQ290" s="51"/>
      <c r="DR290" s="51"/>
      <c r="DS290" s="51"/>
      <c r="DT290" s="16"/>
      <c r="DW290" s="10">
        <f ca="1">IF(Table1[[#This Row],[Value of Debts]]&gt;Table1[[#This Row],[Income]],1,0)</f>
        <v>1</v>
      </c>
      <c r="DX290" s="51"/>
      <c r="DY290" s="16"/>
      <c r="EB290" s="48">
        <f t="shared" ca="1" si="203"/>
        <v>0</v>
      </c>
      <c r="EC290" s="51"/>
      <c r="ED290" s="51"/>
      <c r="EE290" s="16"/>
    </row>
    <row r="291" spans="1:135" ht="18.75">
      <c r="A291" s="1">
        <f t="shared" ca="1" si="189"/>
        <v>2</v>
      </c>
      <c r="B291" s="1" t="str">
        <f t="shared" ca="1" si="190"/>
        <v>Woman</v>
      </c>
      <c r="C291" s="1">
        <f t="shared" ca="1" si="191"/>
        <v>32</v>
      </c>
      <c r="D291" s="1">
        <f t="shared" ca="1" si="192"/>
        <v>6</v>
      </c>
      <c r="E291" s="1" t="str">
        <f t="shared" ca="1" si="193"/>
        <v>Agriculture</v>
      </c>
      <c r="F291" s="1">
        <f t="shared" ca="1" si="194"/>
        <v>2</v>
      </c>
      <c r="G291" s="1" t="str">
        <f t="shared" ca="1" si="195"/>
        <v>College</v>
      </c>
      <c r="H291" s="1">
        <f t="shared" ca="1" si="196"/>
        <v>3</v>
      </c>
      <c r="I291" s="1">
        <f t="shared" ca="1" si="171"/>
        <v>3</v>
      </c>
      <c r="J291" s="1">
        <f t="shared" ca="1" si="197"/>
        <v>70607</v>
      </c>
      <c r="K291" s="1">
        <f t="shared" ca="1" si="198"/>
        <v>3</v>
      </c>
      <c r="L291" s="1" t="str">
        <f t="shared" ca="1" si="199"/>
        <v>Faridabad</v>
      </c>
      <c r="M291" s="1">
        <f t="shared" ca="1" si="204"/>
        <v>423642</v>
      </c>
      <c r="N291" s="1">
        <f t="shared" ca="1" si="200"/>
        <v>369419.13563712896</v>
      </c>
      <c r="O291" s="1">
        <f t="shared" ca="1" si="205"/>
        <v>128498.10402812029</v>
      </c>
      <c r="P291" s="1">
        <f t="shared" ca="1" si="201"/>
        <v>94518</v>
      </c>
      <c r="Q291" s="1">
        <f t="shared" ca="1" si="206"/>
        <v>38160.593435135597</v>
      </c>
      <c r="R291" s="1">
        <f t="shared" ca="1" si="207"/>
        <v>51924.068064664891</v>
      </c>
      <c r="S291" s="1">
        <f t="shared" ca="1" si="208"/>
        <v>604064.17209278513</v>
      </c>
      <c r="T291" s="1">
        <f t="shared" ca="1" si="209"/>
        <v>502097.72907226457</v>
      </c>
      <c r="U291" s="1">
        <f t="shared" ca="1" si="210"/>
        <v>101966.44302052056</v>
      </c>
      <c r="W291" s="10">
        <f ca="1">IF(Table1[[#This Row],[Gender]]="Man",1,0)</f>
        <v>0</v>
      </c>
      <c r="X291" s="51">
        <f ca="1">IF(Table1[[#This Row],[Gender]]="Woman",1,0)</f>
        <v>1</v>
      </c>
      <c r="Y291" s="51"/>
      <c r="Z291" s="51"/>
      <c r="AA291" s="51"/>
      <c r="AB291" s="51"/>
      <c r="AC291" s="51"/>
      <c r="AD291" s="51"/>
      <c r="AE291" s="51"/>
      <c r="AF291" s="51"/>
      <c r="AG291" s="51"/>
      <c r="AH291" s="51"/>
      <c r="AI291" s="51"/>
      <c r="AJ291" s="16"/>
      <c r="AN291" s="10">
        <f t="shared" ca="1" si="172"/>
        <v>0</v>
      </c>
      <c r="AO291" s="51">
        <f t="shared" ca="1" si="173"/>
        <v>0</v>
      </c>
      <c r="AP291" s="51">
        <f t="shared" ca="1" si="174"/>
        <v>1</v>
      </c>
      <c r="AQ291" s="51">
        <f t="shared" ca="1" si="175"/>
        <v>0</v>
      </c>
      <c r="AR291" s="51">
        <f t="shared" ca="1" si="176"/>
        <v>0</v>
      </c>
      <c r="AS291" s="51">
        <f t="shared" ca="1" si="177"/>
        <v>0</v>
      </c>
      <c r="AT291" s="51"/>
      <c r="AU291" s="51"/>
      <c r="AV291" s="51"/>
      <c r="AW291" s="51"/>
      <c r="AX291" s="51"/>
      <c r="AY291" s="16"/>
      <c r="AZ291" s="51"/>
      <c r="BA291" s="20">
        <f t="shared" ca="1" si="178"/>
        <v>0</v>
      </c>
      <c r="BB291" s="21">
        <f t="shared" ca="1" si="179"/>
        <v>0</v>
      </c>
      <c r="BC291" s="21">
        <f t="shared" ca="1" si="180"/>
        <v>0</v>
      </c>
      <c r="BD291" s="21">
        <f t="shared" ca="1" si="181"/>
        <v>1</v>
      </c>
      <c r="BE291" s="21">
        <f t="shared" ca="1" si="182"/>
        <v>0</v>
      </c>
      <c r="BF291" s="21">
        <f t="shared" ca="1" si="183"/>
        <v>0</v>
      </c>
      <c r="BG291" s="21">
        <f t="shared" ca="1" si="184"/>
        <v>0</v>
      </c>
      <c r="BH291" s="21">
        <f t="shared" ca="1" si="185"/>
        <v>0</v>
      </c>
      <c r="BI291" s="21">
        <f t="shared" ca="1" si="186"/>
        <v>0</v>
      </c>
      <c r="BJ291" s="21">
        <f t="shared" ca="1" si="187"/>
        <v>0</v>
      </c>
      <c r="BK291" s="21">
        <f t="shared" ca="1" si="188"/>
        <v>0</v>
      </c>
      <c r="BL291" s="51"/>
      <c r="BM291" s="51"/>
      <c r="BN291" s="51"/>
      <c r="BO291" s="51"/>
      <c r="BP291" s="51"/>
      <c r="BQ291" s="51"/>
      <c r="BR291" s="51"/>
      <c r="BS291" s="51"/>
      <c r="BT291" s="51"/>
      <c r="BU291" s="51"/>
      <c r="BV291" s="16"/>
      <c r="BZ291" s="10">
        <f ca="1">Table1[[#This Row],[Cars Value]]/Table1[[#This Row],[Cars Owned]]</f>
        <v>42832.701342706765</v>
      </c>
      <c r="CA291" s="16"/>
      <c r="CB291" s="51"/>
      <c r="CC291" s="10">
        <f ca="1">IF(Table1[[#This Row],[Value of Debts]]&gt;$CD$3,1,0)</f>
        <v>1</v>
      </c>
      <c r="CD291" s="51"/>
      <c r="CE291" s="16"/>
      <c r="CF291" s="51"/>
      <c r="CG291" s="39">
        <f ca="1">Table1[[#This Row],[Mortgage left]]/Table1[[#This Row],[Value of House ]]</f>
        <v>0.87200781706518471</v>
      </c>
      <c r="CH291" s="51">
        <f t="shared" ca="1" si="202"/>
        <v>1</v>
      </c>
      <c r="CI291" s="51"/>
      <c r="CJ291" s="16"/>
      <c r="CL291" s="10">
        <f ca="1">IF(Table1[[#This Row],[Area]]="New Delhi",Table1[[#This Row],[Income]],0)</f>
        <v>0</v>
      </c>
      <c r="CM291" s="51">
        <f ca="1">IF(Table1[[#This Row],[Area]]="Gurgoan",Table1[[#This Row],[Income]],0)</f>
        <v>0</v>
      </c>
      <c r="CN291" s="51">
        <f ca="1">IF(Table1[[#This Row],[Area]]="Noida",Table1[[#This Row],[Income]],0)</f>
        <v>0</v>
      </c>
      <c r="CO291" s="51">
        <f ca="1">IF(Table1[[#This Row],[Area]]="Faridabad",Table1[[#This Row],[Income]],0)</f>
        <v>70607</v>
      </c>
      <c r="CP291" s="51">
        <f ca="1">IF(Table1[[#This Row],[Area]]="Pune",Table1[[#This Row],[Income]],0)</f>
        <v>0</v>
      </c>
      <c r="CQ291" s="51">
        <f ca="1">IF(Table1[[#This Row],[Area]]="Mumbai",Table1[[#This Row],[Income]],0)</f>
        <v>0</v>
      </c>
      <c r="CR291" s="51">
        <f ca="1">IF(Table1[[#This Row],[Area]]="Hyderabad",Table1[[#This Row],[Income]],0)</f>
        <v>0</v>
      </c>
      <c r="CS291" s="51">
        <f ca="1">IF(Table1[[#This Row],[Area]]="Chennai",Table1[[#This Row],[Income]],0)</f>
        <v>0</v>
      </c>
      <c r="CT291" s="51">
        <f ca="1">IF(Table1[[#This Row],[Area]]="Goa",Table1[[#This Row],[Income]],0)</f>
        <v>0</v>
      </c>
      <c r="CU291" s="51">
        <f ca="1">IF(Table1[[#This Row],[Area]]="Kochi",Table1[[#This Row],[Income]],0)</f>
        <v>0</v>
      </c>
      <c r="CV291" s="51">
        <f ca="1">IF(Table1[[#This Row],[Area]]="Kolkata",Table1[[#This Row],[Income]],0)</f>
        <v>0</v>
      </c>
      <c r="CW291" s="51"/>
      <c r="CX291" s="51"/>
      <c r="CY291" s="51"/>
      <c r="CZ291" s="51"/>
      <c r="DA291" s="51"/>
      <c r="DB291" s="51"/>
      <c r="DC291" s="51"/>
      <c r="DD291" s="51"/>
      <c r="DE291" s="51"/>
      <c r="DF291" s="51"/>
      <c r="DG291" s="16"/>
      <c r="DI291" s="10">
        <f ca="1">IF(Table1[[#This Row],[Field of Work]]="Teaching",Table1[[#This Row],[Income]],0)</f>
        <v>0</v>
      </c>
      <c r="DJ291" s="51">
        <f ca="1">IF(Table1[[#This Row],[Field of Work]]="Health",Table1[[#This Row],[Income]],0)</f>
        <v>0</v>
      </c>
      <c r="DK291" s="51">
        <f ca="1">IF(Table1[[#This Row],[Field of Work]]="Agriculture",Table1[[#This Row],[Income]],0)</f>
        <v>70607</v>
      </c>
      <c r="DL291" s="51">
        <f ca="1">IF(Table1[[#This Row],[Field of Work]]="Information Technology",Table1[[#This Row],[Income]],0)</f>
        <v>0</v>
      </c>
      <c r="DM291" s="51">
        <f ca="1">IF(Table1[[#This Row],[Field of Work]]="Construction",Table1[[#This Row],[Income]],0)</f>
        <v>0</v>
      </c>
      <c r="DN291" s="51">
        <f ca="1">IF(Table1[[#This Row],[Field of Work]]="General Work",Table1[[#This Row],[Income]],0)</f>
        <v>0</v>
      </c>
      <c r="DO291" s="51"/>
      <c r="DP291" s="51"/>
      <c r="DQ291" s="51"/>
      <c r="DR291" s="51"/>
      <c r="DS291" s="51"/>
      <c r="DT291" s="16"/>
      <c r="DW291" s="10">
        <f ca="1">IF(Table1[[#This Row],[Value of Debts]]&gt;Table1[[#This Row],[Income]],1,0)</f>
        <v>1</v>
      </c>
      <c r="DX291" s="51"/>
      <c r="DY291" s="16"/>
      <c r="EB291" s="48">
        <f t="shared" ca="1" si="203"/>
        <v>32</v>
      </c>
      <c r="EC291" s="51"/>
      <c r="ED291" s="51"/>
      <c r="EE291" s="16"/>
    </row>
    <row r="292" spans="1:135" ht="18.75">
      <c r="A292" s="1">
        <f t="shared" ca="1" si="189"/>
        <v>1</v>
      </c>
      <c r="B292" s="1" t="str">
        <f t="shared" ca="1" si="190"/>
        <v>Man</v>
      </c>
      <c r="C292" s="1">
        <f t="shared" ca="1" si="191"/>
        <v>32</v>
      </c>
      <c r="D292" s="1">
        <f t="shared" ca="1" si="192"/>
        <v>6</v>
      </c>
      <c r="E292" s="1" t="str">
        <f t="shared" ca="1" si="193"/>
        <v>Agriculture</v>
      </c>
      <c r="F292" s="1">
        <f t="shared" ca="1" si="194"/>
        <v>5</v>
      </c>
      <c r="G292" s="1" t="str">
        <f t="shared" ca="1" si="195"/>
        <v>Other</v>
      </c>
      <c r="H292" s="1">
        <f t="shared" ca="1" si="196"/>
        <v>3</v>
      </c>
      <c r="I292" s="1">
        <f t="shared" ca="1" si="171"/>
        <v>2</v>
      </c>
      <c r="J292" s="1">
        <f t="shared" ca="1" si="197"/>
        <v>82981</v>
      </c>
      <c r="K292" s="1">
        <f t="shared" ca="1" si="198"/>
        <v>10</v>
      </c>
      <c r="L292" s="1" t="str">
        <f t="shared" ca="1" si="199"/>
        <v>Goa</v>
      </c>
      <c r="M292" s="1">
        <f t="shared" ca="1" si="204"/>
        <v>331924</v>
      </c>
      <c r="N292" s="1">
        <f t="shared" ca="1" si="200"/>
        <v>153130.71682414485</v>
      </c>
      <c r="O292" s="1">
        <f t="shared" ca="1" si="205"/>
        <v>72541.060439231005</v>
      </c>
      <c r="P292" s="1">
        <f t="shared" ca="1" si="201"/>
        <v>72496</v>
      </c>
      <c r="Q292" s="1">
        <f t="shared" ca="1" si="206"/>
        <v>71873.177744728542</v>
      </c>
      <c r="R292" s="1">
        <f t="shared" ca="1" si="207"/>
        <v>113796.531884722</v>
      </c>
      <c r="S292" s="1">
        <f t="shared" ca="1" si="208"/>
        <v>518261.59232395299</v>
      </c>
      <c r="T292" s="1">
        <f t="shared" ca="1" si="209"/>
        <v>297499.89456887339</v>
      </c>
      <c r="U292" s="1">
        <f t="shared" ca="1" si="210"/>
        <v>220761.6977550796</v>
      </c>
      <c r="W292" s="10">
        <f ca="1">IF(Table1[[#This Row],[Gender]]="Man",1,0)</f>
        <v>1</v>
      </c>
      <c r="X292" s="51">
        <f ca="1">IF(Table1[[#This Row],[Gender]]="Woman",1,0)</f>
        <v>0</v>
      </c>
      <c r="Y292" s="51"/>
      <c r="Z292" s="51"/>
      <c r="AA292" s="51"/>
      <c r="AB292" s="51"/>
      <c r="AC292" s="51"/>
      <c r="AD292" s="51"/>
      <c r="AE292" s="51"/>
      <c r="AF292" s="51"/>
      <c r="AG292" s="51"/>
      <c r="AH292" s="51"/>
      <c r="AI292" s="51"/>
      <c r="AJ292" s="16"/>
      <c r="AN292" s="10">
        <f t="shared" ca="1" si="172"/>
        <v>0</v>
      </c>
      <c r="AO292" s="51">
        <f t="shared" ca="1" si="173"/>
        <v>0</v>
      </c>
      <c r="AP292" s="51">
        <f t="shared" ca="1" si="174"/>
        <v>1</v>
      </c>
      <c r="AQ292" s="51">
        <f t="shared" ca="1" si="175"/>
        <v>0</v>
      </c>
      <c r="AR292" s="51">
        <f t="shared" ca="1" si="176"/>
        <v>0</v>
      </c>
      <c r="AS292" s="51">
        <f t="shared" ca="1" si="177"/>
        <v>0</v>
      </c>
      <c r="AT292" s="51"/>
      <c r="AU292" s="51"/>
      <c r="AV292" s="51"/>
      <c r="AW292" s="51"/>
      <c r="AX292" s="51"/>
      <c r="AY292" s="16"/>
      <c r="AZ292" s="51"/>
      <c r="BA292" s="20">
        <f t="shared" ca="1" si="178"/>
        <v>0</v>
      </c>
      <c r="BB292" s="21">
        <f t="shared" ca="1" si="179"/>
        <v>0</v>
      </c>
      <c r="BC292" s="21">
        <f t="shared" ca="1" si="180"/>
        <v>0</v>
      </c>
      <c r="BD292" s="21">
        <f t="shared" ca="1" si="181"/>
        <v>0</v>
      </c>
      <c r="BE292" s="21">
        <f t="shared" ca="1" si="182"/>
        <v>0</v>
      </c>
      <c r="BF292" s="21">
        <f t="shared" ca="1" si="183"/>
        <v>0</v>
      </c>
      <c r="BG292" s="21">
        <f t="shared" ca="1" si="184"/>
        <v>0</v>
      </c>
      <c r="BH292" s="21">
        <f t="shared" ca="1" si="185"/>
        <v>0</v>
      </c>
      <c r="BI292" s="21">
        <f t="shared" ca="1" si="186"/>
        <v>1</v>
      </c>
      <c r="BJ292" s="21">
        <f t="shared" ca="1" si="187"/>
        <v>0</v>
      </c>
      <c r="BK292" s="21">
        <f t="shared" ca="1" si="188"/>
        <v>0</v>
      </c>
      <c r="BL292" s="51"/>
      <c r="BM292" s="51"/>
      <c r="BN292" s="51"/>
      <c r="BO292" s="51"/>
      <c r="BP292" s="51"/>
      <c r="BQ292" s="51"/>
      <c r="BR292" s="51"/>
      <c r="BS292" s="51"/>
      <c r="BT292" s="51"/>
      <c r="BU292" s="51"/>
      <c r="BV292" s="16"/>
      <c r="BZ292" s="10">
        <f ca="1">Table1[[#This Row],[Cars Value]]/Table1[[#This Row],[Cars Owned]]</f>
        <v>36270.530219615503</v>
      </c>
      <c r="CA292" s="16"/>
      <c r="CB292" s="51"/>
      <c r="CC292" s="10">
        <f ca="1">IF(Table1[[#This Row],[Value of Debts]]&gt;$CD$3,1,0)</f>
        <v>1</v>
      </c>
      <c r="CD292" s="51"/>
      <c r="CE292" s="16"/>
      <c r="CF292" s="51"/>
      <c r="CG292" s="39">
        <f ca="1">Table1[[#This Row],[Mortgage left]]/Table1[[#This Row],[Value of House ]]</f>
        <v>0.46134270743948874</v>
      </c>
      <c r="CH292" s="51">
        <f t="shared" ca="1" si="202"/>
        <v>1</v>
      </c>
      <c r="CI292" s="51"/>
      <c r="CJ292" s="16"/>
      <c r="CL292" s="10">
        <f ca="1">IF(Table1[[#This Row],[Area]]="New Delhi",Table1[[#This Row],[Income]],0)</f>
        <v>0</v>
      </c>
      <c r="CM292" s="51">
        <f ca="1">IF(Table1[[#This Row],[Area]]="Gurgoan",Table1[[#This Row],[Income]],0)</f>
        <v>0</v>
      </c>
      <c r="CN292" s="51">
        <f ca="1">IF(Table1[[#This Row],[Area]]="Noida",Table1[[#This Row],[Income]],0)</f>
        <v>0</v>
      </c>
      <c r="CO292" s="51">
        <f ca="1">IF(Table1[[#This Row],[Area]]="Faridabad",Table1[[#This Row],[Income]],0)</f>
        <v>0</v>
      </c>
      <c r="CP292" s="51">
        <f ca="1">IF(Table1[[#This Row],[Area]]="Pune",Table1[[#This Row],[Income]],0)</f>
        <v>0</v>
      </c>
      <c r="CQ292" s="51">
        <f ca="1">IF(Table1[[#This Row],[Area]]="Mumbai",Table1[[#This Row],[Income]],0)</f>
        <v>0</v>
      </c>
      <c r="CR292" s="51">
        <f ca="1">IF(Table1[[#This Row],[Area]]="Hyderabad",Table1[[#This Row],[Income]],0)</f>
        <v>0</v>
      </c>
      <c r="CS292" s="51">
        <f ca="1">IF(Table1[[#This Row],[Area]]="Chennai",Table1[[#This Row],[Income]],0)</f>
        <v>0</v>
      </c>
      <c r="CT292" s="51">
        <f ca="1">IF(Table1[[#This Row],[Area]]="Goa",Table1[[#This Row],[Income]],0)</f>
        <v>82981</v>
      </c>
      <c r="CU292" s="51">
        <f ca="1">IF(Table1[[#This Row],[Area]]="Kochi",Table1[[#This Row],[Income]],0)</f>
        <v>0</v>
      </c>
      <c r="CV292" s="51">
        <f ca="1">IF(Table1[[#This Row],[Area]]="Kolkata",Table1[[#This Row],[Income]],0)</f>
        <v>0</v>
      </c>
      <c r="CW292" s="51"/>
      <c r="CX292" s="51"/>
      <c r="CY292" s="51"/>
      <c r="CZ292" s="51"/>
      <c r="DA292" s="51"/>
      <c r="DB292" s="51"/>
      <c r="DC292" s="51"/>
      <c r="DD292" s="51"/>
      <c r="DE292" s="51"/>
      <c r="DF292" s="51"/>
      <c r="DG292" s="16"/>
      <c r="DI292" s="10">
        <f ca="1">IF(Table1[[#This Row],[Field of Work]]="Teaching",Table1[[#This Row],[Income]],0)</f>
        <v>0</v>
      </c>
      <c r="DJ292" s="51">
        <f ca="1">IF(Table1[[#This Row],[Field of Work]]="Health",Table1[[#This Row],[Income]],0)</f>
        <v>0</v>
      </c>
      <c r="DK292" s="51">
        <f ca="1">IF(Table1[[#This Row],[Field of Work]]="Agriculture",Table1[[#This Row],[Income]],0)</f>
        <v>82981</v>
      </c>
      <c r="DL292" s="51">
        <f ca="1">IF(Table1[[#This Row],[Field of Work]]="Information Technology",Table1[[#This Row],[Income]],0)</f>
        <v>0</v>
      </c>
      <c r="DM292" s="51">
        <f ca="1">IF(Table1[[#This Row],[Field of Work]]="Construction",Table1[[#This Row],[Income]],0)</f>
        <v>0</v>
      </c>
      <c r="DN292" s="51">
        <f ca="1">IF(Table1[[#This Row],[Field of Work]]="General Work",Table1[[#This Row],[Income]],0)</f>
        <v>0</v>
      </c>
      <c r="DO292" s="51"/>
      <c r="DP292" s="51"/>
      <c r="DQ292" s="51"/>
      <c r="DR292" s="51"/>
      <c r="DS292" s="51"/>
      <c r="DT292" s="16"/>
      <c r="DW292" s="10">
        <f ca="1">IF(Table1[[#This Row],[Value of Debts]]&gt;Table1[[#This Row],[Income]],1,0)</f>
        <v>1</v>
      </c>
      <c r="DX292" s="51"/>
      <c r="DY292" s="16"/>
      <c r="EB292" s="48">
        <f t="shared" ca="1" si="203"/>
        <v>32</v>
      </c>
      <c r="EC292" s="51"/>
      <c r="ED292" s="51"/>
      <c r="EE292" s="16"/>
    </row>
    <row r="293" spans="1:135" ht="18.75">
      <c r="A293" s="1">
        <f t="shared" ca="1" si="189"/>
        <v>1</v>
      </c>
      <c r="B293" s="1" t="str">
        <f t="shared" ca="1" si="190"/>
        <v>Man</v>
      </c>
      <c r="C293" s="1">
        <f t="shared" ca="1" si="191"/>
        <v>42</v>
      </c>
      <c r="D293" s="1">
        <f t="shared" ca="1" si="192"/>
        <v>3</v>
      </c>
      <c r="E293" s="1" t="str">
        <f t="shared" ca="1" si="193"/>
        <v>Teaching</v>
      </c>
      <c r="F293" s="1">
        <f t="shared" ca="1" si="194"/>
        <v>1</v>
      </c>
      <c r="G293" s="1" t="str">
        <f t="shared" ca="1" si="195"/>
        <v>High School</v>
      </c>
      <c r="H293" s="1">
        <f t="shared" ca="1" si="196"/>
        <v>3</v>
      </c>
      <c r="I293" s="1">
        <f t="shared" ca="1" si="171"/>
        <v>2</v>
      </c>
      <c r="J293" s="1">
        <f t="shared" ca="1" si="197"/>
        <v>35089</v>
      </c>
      <c r="K293" s="1">
        <f t="shared" ca="1" si="198"/>
        <v>6</v>
      </c>
      <c r="L293" s="1" t="str">
        <f t="shared" ca="1" si="199"/>
        <v>Mumbai</v>
      </c>
      <c r="M293" s="1">
        <f t="shared" ca="1" si="204"/>
        <v>105267</v>
      </c>
      <c r="N293" s="1">
        <f t="shared" ca="1" si="200"/>
        <v>102105.56057873272</v>
      </c>
      <c r="O293" s="1">
        <f t="shared" ca="1" si="205"/>
        <v>1506.408505178121</v>
      </c>
      <c r="P293" s="1">
        <f t="shared" ca="1" si="201"/>
        <v>971</v>
      </c>
      <c r="Q293" s="1">
        <f t="shared" ca="1" si="206"/>
        <v>64453.254458656484</v>
      </c>
      <c r="R293" s="1">
        <f t="shared" ca="1" si="207"/>
        <v>34553.790223589545</v>
      </c>
      <c r="S293" s="1">
        <f t="shared" ca="1" si="208"/>
        <v>141327.19872876766</v>
      </c>
      <c r="T293" s="1">
        <f t="shared" ca="1" si="209"/>
        <v>167529.8150373892</v>
      </c>
      <c r="U293" s="1">
        <f t="shared" ca="1" si="210"/>
        <v>-26202.616308621538</v>
      </c>
      <c r="W293" s="10">
        <f ca="1">IF(Table1[[#This Row],[Gender]]="Man",1,0)</f>
        <v>1</v>
      </c>
      <c r="X293" s="51">
        <f ca="1">IF(Table1[[#This Row],[Gender]]="Woman",1,0)</f>
        <v>0</v>
      </c>
      <c r="Y293" s="51"/>
      <c r="Z293" s="51"/>
      <c r="AA293" s="51"/>
      <c r="AB293" s="51"/>
      <c r="AC293" s="51"/>
      <c r="AD293" s="51"/>
      <c r="AE293" s="51"/>
      <c r="AF293" s="51"/>
      <c r="AG293" s="51"/>
      <c r="AH293" s="51"/>
      <c r="AI293" s="51"/>
      <c r="AJ293" s="16"/>
      <c r="AN293" s="10">
        <f t="shared" ca="1" si="172"/>
        <v>1</v>
      </c>
      <c r="AO293" s="51">
        <f t="shared" ca="1" si="173"/>
        <v>0</v>
      </c>
      <c r="AP293" s="51">
        <f t="shared" ca="1" si="174"/>
        <v>0</v>
      </c>
      <c r="AQ293" s="51">
        <f t="shared" ca="1" si="175"/>
        <v>0</v>
      </c>
      <c r="AR293" s="51">
        <f t="shared" ca="1" si="176"/>
        <v>0</v>
      </c>
      <c r="AS293" s="51">
        <f t="shared" ca="1" si="177"/>
        <v>0</v>
      </c>
      <c r="AT293" s="51"/>
      <c r="AU293" s="51"/>
      <c r="AV293" s="51"/>
      <c r="AW293" s="51"/>
      <c r="AX293" s="51"/>
      <c r="AY293" s="16"/>
      <c r="AZ293" s="51"/>
      <c r="BA293" s="20">
        <f t="shared" ca="1" si="178"/>
        <v>0</v>
      </c>
      <c r="BB293" s="21">
        <f t="shared" ca="1" si="179"/>
        <v>0</v>
      </c>
      <c r="BC293" s="21">
        <f t="shared" ca="1" si="180"/>
        <v>0</v>
      </c>
      <c r="BD293" s="21">
        <f t="shared" ca="1" si="181"/>
        <v>0</v>
      </c>
      <c r="BE293" s="21">
        <f t="shared" ca="1" si="182"/>
        <v>0</v>
      </c>
      <c r="BF293" s="21">
        <f t="shared" ca="1" si="183"/>
        <v>1</v>
      </c>
      <c r="BG293" s="21">
        <f t="shared" ca="1" si="184"/>
        <v>0</v>
      </c>
      <c r="BH293" s="21">
        <f t="shared" ca="1" si="185"/>
        <v>0</v>
      </c>
      <c r="BI293" s="21">
        <f t="shared" ca="1" si="186"/>
        <v>0</v>
      </c>
      <c r="BJ293" s="21">
        <f t="shared" ca="1" si="187"/>
        <v>0</v>
      </c>
      <c r="BK293" s="21">
        <f t="shared" ca="1" si="188"/>
        <v>0</v>
      </c>
      <c r="BL293" s="51"/>
      <c r="BM293" s="51"/>
      <c r="BN293" s="51"/>
      <c r="BO293" s="51"/>
      <c r="BP293" s="51"/>
      <c r="BQ293" s="51"/>
      <c r="BR293" s="51"/>
      <c r="BS293" s="51"/>
      <c r="BT293" s="51"/>
      <c r="BU293" s="51"/>
      <c r="BV293" s="16"/>
      <c r="BZ293" s="10">
        <f ca="1">Table1[[#This Row],[Cars Value]]/Table1[[#This Row],[Cars Owned]]</f>
        <v>753.2042525890605</v>
      </c>
      <c r="CA293" s="16"/>
      <c r="CB293" s="51"/>
      <c r="CC293" s="10">
        <f ca="1">IF(Table1[[#This Row],[Value of Debts]]&gt;$CD$3,1,0)</f>
        <v>1</v>
      </c>
      <c r="CD293" s="51"/>
      <c r="CE293" s="16"/>
      <c r="CF293" s="51"/>
      <c r="CG293" s="39">
        <f ca="1">Table1[[#This Row],[Mortgage left]]/Table1[[#This Row],[Value of House ]]</f>
        <v>0.96996742168706929</v>
      </c>
      <c r="CH293" s="51">
        <f t="shared" ca="1" si="202"/>
        <v>1</v>
      </c>
      <c r="CI293" s="51"/>
      <c r="CJ293" s="16"/>
      <c r="CL293" s="10">
        <f ca="1">IF(Table1[[#This Row],[Area]]="New Delhi",Table1[[#This Row],[Income]],0)</f>
        <v>0</v>
      </c>
      <c r="CM293" s="51">
        <f ca="1">IF(Table1[[#This Row],[Area]]="Gurgoan",Table1[[#This Row],[Income]],0)</f>
        <v>0</v>
      </c>
      <c r="CN293" s="51">
        <f ca="1">IF(Table1[[#This Row],[Area]]="Noida",Table1[[#This Row],[Income]],0)</f>
        <v>0</v>
      </c>
      <c r="CO293" s="51">
        <f ca="1">IF(Table1[[#This Row],[Area]]="Faridabad",Table1[[#This Row],[Income]],0)</f>
        <v>0</v>
      </c>
      <c r="CP293" s="51">
        <f ca="1">IF(Table1[[#This Row],[Area]]="Pune",Table1[[#This Row],[Income]],0)</f>
        <v>0</v>
      </c>
      <c r="CQ293" s="51">
        <f ca="1">IF(Table1[[#This Row],[Area]]="Mumbai",Table1[[#This Row],[Income]],0)</f>
        <v>35089</v>
      </c>
      <c r="CR293" s="51">
        <f ca="1">IF(Table1[[#This Row],[Area]]="Hyderabad",Table1[[#This Row],[Income]],0)</f>
        <v>0</v>
      </c>
      <c r="CS293" s="51">
        <f ca="1">IF(Table1[[#This Row],[Area]]="Chennai",Table1[[#This Row],[Income]],0)</f>
        <v>0</v>
      </c>
      <c r="CT293" s="51">
        <f ca="1">IF(Table1[[#This Row],[Area]]="Goa",Table1[[#This Row],[Income]],0)</f>
        <v>0</v>
      </c>
      <c r="CU293" s="51">
        <f ca="1">IF(Table1[[#This Row],[Area]]="Kochi",Table1[[#This Row],[Income]],0)</f>
        <v>0</v>
      </c>
      <c r="CV293" s="51">
        <f ca="1">IF(Table1[[#This Row],[Area]]="Kolkata",Table1[[#This Row],[Income]],0)</f>
        <v>0</v>
      </c>
      <c r="CW293" s="51"/>
      <c r="CX293" s="51"/>
      <c r="CY293" s="51"/>
      <c r="CZ293" s="51"/>
      <c r="DA293" s="51"/>
      <c r="DB293" s="51"/>
      <c r="DC293" s="51"/>
      <c r="DD293" s="51"/>
      <c r="DE293" s="51"/>
      <c r="DF293" s="51"/>
      <c r="DG293" s="16"/>
      <c r="DI293" s="10">
        <f ca="1">IF(Table1[[#This Row],[Field of Work]]="Teaching",Table1[[#This Row],[Income]],0)</f>
        <v>35089</v>
      </c>
      <c r="DJ293" s="51">
        <f ca="1">IF(Table1[[#This Row],[Field of Work]]="Health",Table1[[#This Row],[Income]],0)</f>
        <v>0</v>
      </c>
      <c r="DK293" s="51">
        <f ca="1">IF(Table1[[#This Row],[Field of Work]]="Agriculture",Table1[[#This Row],[Income]],0)</f>
        <v>0</v>
      </c>
      <c r="DL293" s="51">
        <f ca="1">IF(Table1[[#This Row],[Field of Work]]="Information Technology",Table1[[#This Row],[Income]],0)</f>
        <v>0</v>
      </c>
      <c r="DM293" s="51">
        <f ca="1">IF(Table1[[#This Row],[Field of Work]]="Construction",Table1[[#This Row],[Income]],0)</f>
        <v>0</v>
      </c>
      <c r="DN293" s="51">
        <f ca="1">IF(Table1[[#This Row],[Field of Work]]="General Work",Table1[[#This Row],[Income]],0)</f>
        <v>0</v>
      </c>
      <c r="DO293" s="51"/>
      <c r="DP293" s="51"/>
      <c r="DQ293" s="51"/>
      <c r="DR293" s="51"/>
      <c r="DS293" s="51"/>
      <c r="DT293" s="16"/>
      <c r="DW293" s="10">
        <f ca="1">IF(Table1[[#This Row],[Value of Debts]]&gt;Table1[[#This Row],[Income]],1,0)</f>
        <v>1</v>
      </c>
      <c r="DX293" s="51"/>
      <c r="DY293" s="16"/>
      <c r="EB293" s="48">
        <f t="shared" ca="1" si="203"/>
        <v>0</v>
      </c>
      <c r="EC293" s="51"/>
      <c r="ED293" s="51"/>
      <c r="EE293" s="16"/>
    </row>
    <row r="294" spans="1:135" ht="18.75">
      <c r="A294" s="1">
        <f t="shared" ca="1" si="189"/>
        <v>1</v>
      </c>
      <c r="B294" s="1" t="str">
        <f t="shared" ca="1" si="190"/>
        <v>Man</v>
      </c>
      <c r="C294" s="1">
        <f t="shared" ca="1" si="191"/>
        <v>36</v>
      </c>
      <c r="D294" s="1">
        <f t="shared" ca="1" si="192"/>
        <v>2</v>
      </c>
      <c r="E294" s="1" t="str">
        <f t="shared" ca="1" si="193"/>
        <v>Construction</v>
      </c>
      <c r="F294" s="1">
        <f t="shared" ca="1" si="194"/>
        <v>2</v>
      </c>
      <c r="G294" s="1" t="str">
        <f t="shared" ca="1" si="195"/>
        <v>College</v>
      </c>
      <c r="H294" s="1">
        <f t="shared" ca="1" si="196"/>
        <v>2</v>
      </c>
      <c r="I294" s="1">
        <f t="shared" ca="1" si="171"/>
        <v>3</v>
      </c>
      <c r="J294" s="1">
        <f t="shared" ca="1" si="197"/>
        <v>88636</v>
      </c>
      <c r="K294" s="1">
        <f t="shared" ca="1" si="198"/>
        <v>9</v>
      </c>
      <c r="L294" s="1" t="str">
        <f t="shared" ca="1" si="199"/>
        <v>Kochi</v>
      </c>
      <c r="M294" s="1">
        <f t="shared" ca="1" si="204"/>
        <v>531816</v>
      </c>
      <c r="N294" s="1">
        <f t="shared" ca="1" si="200"/>
        <v>262764.06337449799</v>
      </c>
      <c r="O294" s="1">
        <f t="shared" ca="1" si="205"/>
        <v>62658.365045221624</v>
      </c>
      <c r="P294" s="1">
        <f t="shared" ca="1" si="201"/>
        <v>16156</v>
      </c>
      <c r="Q294" s="1">
        <f t="shared" ca="1" si="206"/>
        <v>160170.95917056236</v>
      </c>
      <c r="R294" s="1">
        <f t="shared" ca="1" si="207"/>
        <v>84244.487336434962</v>
      </c>
      <c r="S294" s="1">
        <f t="shared" ca="1" si="208"/>
        <v>678718.85238165664</v>
      </c>
      <c r="T294" s="1">
        <f t="shared" ca="1" si="209"/>
        <v>439091.02254506038</v>
      </c>
      <c r="U294" s="1">
        <f t="shared" ca="1" si="210"/>
        <v>239627.82983659627</v>
      </c>
      <c r="W294" s="10">
        <f ca="1">IF(Table1[[#This Row],[Gender]]="Man",1,0)</f>
        <v>1</v>
      </c>
      <c r="X294" s="51">
        <f ca="1">IF(Table1[[#This Row],[Gender]]="Woman",1,0)</f>
        <v>0</v>
      </c>
      <c r="Y294" s="51"/>
      <c r="Z294" s="51"/>
      <c r="AA294" s="51"/>
      <c r="AB294" s="51"/>
      <c r="AC294" s="51"/>
      <c r="AD294" s="51"/>
      <c r="AE294" s="51"/>
      <c r="AF294" s="51"/>
      <c r="AG294" s="51"/>
      <c r="AH294" s="51"/>
      <c r="AI294" s="51"/>
      <c r="AJ294" s="16"/>
      <c r="AN294" s="10">
        <f t="shared" ca="1" si="172"/>
        <v>0</v>
      </c>
      <c r="AO294" s="51">
        <f t="shared" ca="1" si="173"/>
        <v>0</v>
      </c>
      <c r="AP294" s="51">
        <f t="shared" ca="1" si="174"/>
        <v>0</v>
      </c>
      <c r="AQ294" s="51">
        <f t="shared" ca="1" si="175"/>
        <v>0</v>
      </c>
      <c r="AR294" s="51">
        <f t="shared" ca="1" si="176"/>
        <v>1</v>
      </c>
      <c r="AS294" s="51">
        <f t="shared" ca="1" si="177"/>
        <v>0</v>
      </c>
      <c r="AT294" s="51"/>
      <c r="AU294" s="51"/>
      <c r="AV294" s="51"/>
      <c r="AW294" s="51"/>
      <c r="AX294" s="51"/>
      <c r="AY294" s="16"/>
      <c r="AZ294" s="51"/>
      <c r="BA294" s="20">
        <f t="shared" ca="1" si="178"/>
        <v>0</v>
      </c>
      <c r="BB294" s="21">
        <f t="shared" ca="1" si="179"/>
        <v>0</v>
      </c>
      <c r="BC294" s="21">
        <f t="shared" ca="1" si="180"/>
        <v>0</v>
      </c>
      <c r="BD294" s="21">
        <f t="shared" ca="1" si="181"/>
        <v>0</v>
      </c>
      <c r="BE294" s="21">
        <f t="shared" ca="1" si="182"/>
        <v>0</v>
      </c>
      <c r="BF294" s="21">
        <f t="shared" ca="1" si="183"/>
        <v>0</v>
      </c>
      <c r="BG294" s="21">
        <f t="shared" ca="1" si="184"/>
        <v>0</v>
      </c>
      <c r="BH294" s="21">
        <f t="shared" ca="1" si="185"/>
        <v>0</v>
      </c>
      <c r="BI294" s="21">
        <f t="shared" ca="1" si="186"/>
        <v>0</v>
      </c>
      <c r="BJ294" s="21">
        <f t="shared" ca="1" si="187"/>
        <v>1</v>
      </c>
      <c r="BK294" s="21">
        <f t="shared" ca="1" si="188"/>
        <v>0</v>
      </c>
      <c r="BL294" s="51"/>
      <c r="BM294" s="51"/>
      <c r="BN294" s="51"/>
      <c r="BO294" s="51"/>
      <c r="BP294" s="51"/>
      <c r="BQ294" s="51"/>
      <c r="BR294" s="51"/>
      <c r="BS294" s="51"/>
      <c r="BT294" s="51"/>
      <c r="BU294" s="51"/>
      <c r="BV294" s="16"/>
      <c r="BZ294" s="10">
        <f ca="1">Table1[[#This Row],[Cars Value]]/Table1[[#This Row],[Cars Owned]]</f>
        <v>20886.12168174054</v>
      </c>
      <c r="CA294" s="16"/>
      <c r="CB294" s="51"/>
      <c r="CC294" s="10">
        <f ca="1">IF(Table1[[#This Row],[Value of Debts]]&gt;$CD$3,1,0)</f>
        <v>1</v>
      </c>
      <c r="CD294" s="51"/>
      <c r="CE294" s="16"/>
      <c r="CF294" s="51"/>
      <c r="CG294" s="39">
        <f ca="1">Table1[[#This Row],[Mortgage left]]/Table1[[#This Row],[Value of House ]]</f>
        <v>0.49408830004079979</v>
      </c>
      <c r="CH294" s="51">
        <f t="shared" ca="1" si="202"/>
        <v>1</v>
      </c>
      <c r="CI294" s="51"/>
      <c r="CJ294" s="16"/>
      <c r="CL294" s="10">
        <f ca="1">IF(Table1[[#This Row],[Area]]="New Delhi",Table1[[#This Row],[Income]],0)</f>
        <v>0</v>
      </c>
      <c r="CM294" s="51">
        <f ca="1">IF(Table1[[#This Row],[Area]]="Gurgoan",Table1[[#This Row],[Income]],0)</f>
        <v>0</v>
      </c>
      <c r="CN294" s="51">
        <f ca="1">IF(Table1[[#This Row],[Area]]="Noida",Table1[[#This Row],[Income]],0)</f>
        <v>0</v>
      </c>
      <c r="CO294" s="51">
        <f ca="1">IF(Table1[[#This Row],[Area]]="Faridabad",Table1[[#This Row],[Income]],0)</f>
        <v>0</v>
      </c>
      <c r="CP294" s="51">
        <f ca="1">IF(Table1[[#This Row],[Area]]="Pune",Table1[[#This Row],[Income]],0)</f>
        <v>0</v>
      </c>
      <c r="CQ294" s="51">
        <f ca="1">IF(Table1[[#This Row],[Area]]="Mumbai",Table1[[#This Row],[Income]],0)</f>
        <v>0</v>
      </c>
      <c r="CR294" s="51">
        <f ca="1">IF(Table1[[#This Row],[Area]]="Hyderabad",Table1[[#This Row],[Income]],0)</f>
        <v>0</v>
      </c>
      <c r="CS294" s="51">
        <f ca="1">IF(Table1[[#This Row],[Area]]="Chennai",Table1[[#This Row],[Income]],0)</f>
        <v>0</v>
      </c>
      <c r="CT294" s="51">
        <f ca="1">IF(Table1[[#This Row],[Area]]="Goa",Table1[[#This Row],[Income]],0)</f>
        <v>0</v>
      </c>
      <c r="CU294" s="51">
        <f ca="1">IF(Table1[[#This Row],[Area]]="Kochi",Table1[[#This Row],[Income]],0)</f>
        <v>88636</v>
      </c>
      <c r="CV294" s="51">
        <f ca="1">IF(Table1[[#This Row],[Area]]="Kolkata",Table1[[#This Row],[Income]],0)</f>
        <v>0</v>
      </c>
      <c r="CW294" s="51"/>
      <c r="CX294" s="51"/>
      <c r="CY294" s="51"/>
      <c r="CZ294" s="51"/>
      <c r="DA294" s="51"/>
      <c r="DB294" s="51"/>
      <c r="DC294" s="51"/>
      <c r="DD294" s="51"/>
      <c r="DE294" s="51"/>
      <c r="DF294" s="51"/>
      <c r="DG294" s="16"/>
      <c r="DI294" s="10">
        <f ca="1">IF(Table1[[#This Row],[Field of Work]]="Teaching",Table1[[#This Row],[Income]],0)</f>
        <v>0</v>
      </c>
      <c r="DJ294" s="51">
        <f ca="1">IF(Table1[[#This Row],[Field of Work]]="Health",Table1[[#This Row],[Income]],0)</f>
        <v>0</v>
      </c>
      <c r="DK294" s="51">
        <f ca="1">IF(Table1[[#This Row],[Field of Work]]="Agriculture",Table1[[#This Row],[Income]],0)</f>
        <v>0</v>
      </c>
      <c r="DL294" s="51">
        <f ca="1">IF(Table1[[#This Row],[Field of Work]]="Information Technology",Table1[[#This Row],[Income]],0)</f>
        <v>0</v>
      </c>
      <c r="DM294" s="51">
        <f ca="1">IF(Table1[[#This Row],[Field of Work]]="Construction",Table1[[#This Row],[Income]],0)</f>
        <v>88636</v>
      </c>
      <c r="DN294" s="51">
        <f ca="1">IF(Table1[[#This Row],[Field of Work]]="General Work",Table1[[#This Row],[Income]],0)</f>
        <v>0</v>
      </c>
      <c r="DO294" s="51"/>
      <c r="DP294" s="51"/>
      <c r="DQ294" s="51"/>
      <c r="DR294" s="51"/>
      <c r="DS294" s="51"/>
      <c r="DT294" s="16"/>
      <c r="DW294" s="10">
        <f ca="1">IF(Table1[[#This Row],[Value of Debts]]&gt;Table1[[#This Row],[Income]],1,0)</f>
        <v>1</v>
      </c>
      <c r="DX294" s="51"/>
      <c r="DY294" s="16"/>
      <c r="EB294" s="48">
        <f t="shared" ca="1" si="203"/>
        <v>36</v>
      </c>
      <c r="EC294" s="51"/>
      <c r="ED294" s="51"/>
      <c r="EE294" s="16"/>
    </row>
    <row r="295" spans="1:135" ht="18.75">
      <c r="A295" s="1">
        <f t="shared" ca="1" si="189"/>
        <v>2</v>
      </c>
      <c r="B295" s="1" t="str">
        <f t="shared" ca="1" si="190"/>
        <v>Woman</v>
      </c>
      <c r="C295" s="1">
        <f t="shared" ca="1" si="191"/>
        <v>39</v>
      </c>
      <c r="D295" s="1">
        <f t="shared" ca="1" si="192"/>
        <v>4</v>
      </c>
      <c r="E295" s="1" t="str">
        <f t="shared" ca="1" si="193"/>
        <v>Information Technology</v>
      </c>
      <c r="F295" s="1">
        <f t="shared" ca="1" si="194"/>
        <v>5</v>
      </c>
      <c r="G295" s="1" t="str">
        <f t="shared" ca="1" si="195"/>
        <v>Other</v>
      </c>
      <c r="H295" s="1">
        <f t="shared" ca="1" si="196"/>
        <v>4</v>
      </c>
      <c r="I295" s="1">
        <f t="shared" ca="1" si="171"/>
        <v>2</v>
      </c>
      <c r="J295" s="1">
        <f t="shared" ca="1" si="197"/>
        <v>76112</v>
      </c>
      <c r="K295" s="1">
        <f t="shared" ca="1" si="198"/>
        <v>6</v>
      </c>
      <c r="L295" s="1" t="str">
        <f t="shared" ca="1" si="199"/>
        <v>Mumbai</v>
      </c>
      <c r="M295" s="1">
        <f t="shared" ca="1" si="204"/>
        <v>380560</v>
      </c>
      <c r="N295" s="1">
        <f t="shared" ca="1" si="200"/>
        <v>90475.325181391498</v>
      </c>
      <c r="O295" s="1">
        <f t="shared" ca="1" si="205"/>
        <v>78891.324941155515</v>
      </c>
      <c r="P295" s="1">
        <f t="shared" ca="1" si="201"/>
        <v>12383</v>
      </c>
      <c r="Q295" s="1">
        <f t="shared" ca="1" si="206"/>
        <v>148230.17346323075</v>
      </c>
      <c r="R295" s="1">
        <f t="shared" ca="1" si="207"/>
        <v>89581.034446277539</v>
      </c>
      <c r="S295" s="1">
        <f t="shared" ca="1" si="208"/>
        <v>549032.35938743304</v>
      </c>
      <c r="T295" s="1">
        <f t="shared" ca="1" si="209"/>
        <v>251088.49864462225</v>
      </c>
      <c r="U295" s="1">
        <f t="shared" ca="1" si="210"/>
        <v>297943.86074281076</v>
      </c>
      <c r="W295" s="10">
        <f ca="1">IF(Table1[[#This Row],[Gender]]="Man",1,0)</f>
        <v>0</v>
      </c>
      <c r="X295" s="51">
        <f ca="1">IF(Table1[[#This Row],[Gender]]="Woman",1,0)</f>
        <v>1</v>
      </c>
      <c r="Y295" s="51"/>
      <c r="Z295" s="51"/>
      <c r="AA295" s="51"/>
      <c r="AB295" s="51"/>
      <c r="AC295" s="51"/>
      <c r="AD295" s="51"/>
      <c r="AE295" s="51"/>
      <c r="AF295" s="51"/>
      <c r="AG295" s="51"/>
      <c r="AH295" s="51"/>
      <c r="AI295" s="51"/>
      <c r="AJ295" s="16"/>
      <c r="AN295" s="10">
        <f t="shared" ca="1" si="172"/>
        <v>0</v>
      </c>
      <c r="AO295" s="51">
        <f t="shared" ca="1" si="173"/>
        <v>0</v>
      </c>
      <c r="AP295" s="51">
        <f t="shared" ca="1" si="174"/>
        <v>0</v>
      </c>
      <c r="AQ295" s="51">
        <f t="shared" ca="1" si="175"/>
        <v>1</v>
      </c>
      <c r="AR295" s="51">
        <f t="shared" ca="1" si="176"/>
        <v>0</v>
      </c>
      <c r="AS295" s="51">
        <f t="shared" ca="1" si="177"/>
        <v>0</v>
      </c>
      <c r="AT295" s="51"/>
      <c r="AU295" s="51"/>
      <c r="AV295" s="51"/>
      <c r="AW295" s="51"/>
      <c r="AX295" s="51"/>
      <c r="AY295" s="16"/>
      <c r="AZ295" s="51"/>
      <c r="BA295" s="20">
        <f t="shared" ca="1" si="178"/>
        <v>0</v>
      </c>
      <c r="BB295" s="21">
        <f t="shared" ca="1" si="179"/>
        <v>0</v>
      </c>
      <c r="BC295" s="21">
        <f t="shared" ca="1" si="180"/>
        <v>0</v>
      </c>
      <c r="BD295" s="21">
        <f t="shared" ca="1" si="181"/>
        <v>0</v>
      </c>
      <c r="BE295" s="21">
        <f t="shared" ca="1" si="182"/>
        <v>0</v>
      </c>
      <c r="BF295" s="21">
        <f t="shared" ca="1" si="183"/>
        <v>1</v>
      </c>
      <c r="BG295" s="21">
        <f t="shared" ca="1" si="184"/>
        <v>0</v>
      </c>
      <c r="BH295" s="21">
        <f t="shared" ca="1" si="185"/>
        <v>0</v>
      </c>
      <c r="BI295" s="21">
        <f t="shared" ca="1" si="186"/>
        <v>0</v>
      </c>
      <c r="BJ295" s="21">
        <f t="shared" ca="1" si="187"/>
        <v>0</v>
      </c>
      <c r="BK295" s="21">
        <f t="shared" ca="1" si="188"/>
        <v>0</v>
      </c>
      <c r="BL295" s="51"/>
      <c r="BM295" s="51"/>
      <c r="BN295" s="51"/>
      <c r="BO295" s="51"/>
      <c r="BP295" s="51"/>
      <c r="BQ295" s="51"/>
      <c r="BR295" s="51"/>
      <c r="BS295" s="51"/>
      <c r="BT295" s="51"/>
      <c r="BU295" s="51"/>
      <c r="BV295" s="16"/>
      <c r="BZ295" s="10">
        <f ca="1">Table1[[#This Row],[Cars Value]]/Table1[[#This Row],[Cars Owned]]</f>
        <v>39445.662470577758</v>
      </c>
      <c r="CA295" s="16"/>
      <c r="CB295" s="51"/>
      <c r="CC295" s="10">
        <f ca="1">IF(Table1[[#This Row],[Value of Debts]]&gt;$CD$3,1,0)</f>
        <v>1</v>
      </c>
      <c r="CD295" s="51"/>
      <c r="CE295" s="16"/>
      <c r="CF295" s="51"/>
      <c r="CG295" s="39">
        <f ca="1">Table1[[#This Row],[Mortgage left]]/Table1[[#This Row],[Value of House ]]</f>
        <v>0.2377426034827399</v>
      </c>
      <c r="CH295" s="51">
        <f t="shared" ca="1" si="202"/>
        <v>0</v>
      </c>
      <c r="CI295" s="51"/>
      <c r="CJ295" s="16"/>
      <c r="CL295" s="10">
        <f ca="1">IF(Table1[[#This Row],[Area]]="New Delhi",Table1[[#This Row],[Income]],0)</f>
        <v>0</v>
      </c>
      <c r="CM295" s="51">
        <f ca="1">IF(Table1[[#This Row],[Area]]="Gurgoan",Table1[[#This Row],[Income]],0)</f>
        <v>0</v>
      </c>
      <c r="CN295" s="51">
        <f ca="1">IF(Table1[[#This Row],[Area]]="Noida",Table1[[#This Row],[Income]],0)</f>
        <v>0</v>
      </c>
      <c r="CO295" s="51">
        <f ca="1">IF(Table1[[#This Row],[Area]]="Faridabad",Table1[[#This Row],[Income]],0)</f>
        <v>0</v>
      </c>
      <c r="CP295" s="51">
        <f ca="1">IF(Table1[[#This Row],[Area]]="Pune",Table1[[#This Row],[Income]],0)</f>
        <v>0</v>
      </c>
      <c r="CQ295" s="51">
        <f ca="1">IF(Table1[[#This Row],[Area]]="Mumbai",Table1[[#This Row],[Income]],0)</f>
        <v>76112</v>
      </c>
      <c r="CR295" s="51">
        <f ca="1">IF(Table1[[#This Row],[Area]]="Hyderabad",Table1[[#This Row],[Income]],0)</f>
        <v>0</v>
      </c>
      <c r="CS295" s="51">
        <f ca="1">IF(Table1[[#This Row],[Area]]="Chennai",Table1[[#This Row],[Income]],0)</f>
        <v>0</v>
      </c>
      <c r="CT295" s="51">
        <f ca="1">IF(Table1[[#This Row],[Area]]="Goa",Table1[[#This Row],[Income]],0)</f>
        <v>0</v>
      </c>
      <c r="CU295" s="51">
        <f ca="1">IF(Table1[[#This Row],[Area]]="Kochi",Table1[[#This Row],[Income]],0)</f>
        <v>0</v>
      </c>
      <c r="CV295" s="51">
        <f ca="1">IF(Table1[[#This Row],[Area]]="Kolkata",Table1[[#This Row],[Income]],0)</f>
        <v>0</v>
      </c>
      <c r="CW295" s="51"/>
      <c r="CX295" s="51"/>
      <c r="CY295" s="51"/>
      <c r="CZ295" s="51"/>
      <c r="DA295" s="51"/>
      <c r="DB295" s="51"/>
      <c r="DC295" s="51"/>
      <c r="DD295" s="51"/>
      <c r="DE295" s="51"/>
      <c r="DF295" s="51"/>
      <c r="DG295" s="16"/>
      <c r="DI295" s="10">
        <f ca="1">IF(Table1[[#This Row],[Field of Work]]="Teaching",Table1[[#This Row],[Income]],0)</f>
        <v>0</v>
      </c>
      <c r="DJ295" s="51">
        <f ca="1">IF(Table1[[#This Row],[Field of Work]]="Health",Table1[[#This Row],[Income]],0)</f>
        <v>0</v>
      </c>
      <c r="DK295" s="51">
        <f ca="1">IF(Table1[[#This Row],[Field of Work]]="Agriculture",Table1[[#This Row],[Income]],0)</f>
        <v>0</v>
      </c>
      <c r="DL295" s="51">
        <f ca="1">IF(Table1[[#This Row],[Field of Work]]="Information Technology",Table1[[#This Row],[Income]],0)</f>
        <v>76112</v>
      </c>
      <c r="DM295" s="51">
        <f ca="1">IF(Table1[[#This Row],[Field of Work]]="Construction",Table1[[#This Row],[Income]],0)</f>
        <v>0</v>
      </c>
      <c r="DN295" s="51">
        <f ca="1">IF(Table1[[#This Row],[Field of Work]]="General Work",Table1[[#This Row],[Income]],0)</f>
        <v>0</v>
      </c>
      <c r="DO295" s="51"/>
      <c r="DP295" s="51"/>
      <c r="DQ295" s="51"/>
      <c r="DR295" s="51"/>
      <c r="DS295" s="51"/>
      <c r="DT295" s="16"/>
      <c r="DW295" s="10">
        <f ca="1">IF(Table1[[#This Row],[Value of Debts]]&gt;Table1[[#This Row],[Income]],1,0)</f>
        <v>1</v>
      </c>
      <c r="DX295" s="51"/>
      <c r="DY295" s="16"/>
      <c r="EB295" s="48">
        <f t="shared" ca="1" si="203"/>
        <v>39</v>
      </c>
      <c r="EC295" s="51"/>
      <c r="ED295" s="51"/>
      <c r="EE295" s="16"/>
    </row>
    <row r="296" spans="1:135" ht="18.75">
      <c r="A296" s="1">
        <f t="shared" ca="1" si="189"/>
        <v>1</v>
      </c>
      <c r="B296" s="1" t="str">
        <f t="shared" ca="1" si="190"/>
        <v>Man</v>
      </c>
      <c r="C296" s="1">
        <f t="shared" ca="1" si="191"/>
        <v>29</v>
      </c>
      <c r="D296" s="1">
        <f t="shared" ca="1" si="192"/>
        <v>5</v>
      </c>
      <c r="E296" s="1" t="str">
        <f t="shared" ca="1" si="193"/>
        <v>General Work</v>
      </c>
      <c r="F296" s="1">
        <f t="shared" ca="1" si="194"/>
        <v>3</v>
      </c>
      <c r="G296" s="1" t="str">
        <f t="shared" ca="1" si="195"/>
        <v>University</v>
      </c>
      <c r="H296" s="1">
        <f t="shared" ca="1" si="196"/>
        <v>1</v>
      </c>
      <c r="I296" s="1">
        <f t="shared" ca="1" si="171"/>
        <v>2</v>
      </c>
      <c r="J296" s="1">
        <f t="shared" ca="1" si="197"/>
        <v>30604</v>
      </c>
      <c r="K296" s="1">
        <f t="shared" ca="1" si="198"/>
        <v>5</v>
      </c>
      <c r="L296" s="1" t="str">
        <f t="shared" ca="1" si="199"/>
        <v>Pune</v>
      </c>
      <c r="M296" s="1">
        <f t="shared" ca="1" si="204"/>
        <v>153020</v>
      </c>
      <c r="N296" s="1">
        <f t="shared" ca="1" si="200"/>
        <v>19426.248586287009</v>
      </c>
      <c r="O296" s="1">
        <f t="shared" ca="1" si="205"/>
        <v>43968.31336058466</v>
      </c>
      <c r="P296" s="1">
        <f t="shared" ca="1" si="201"/>
        <v>36991</v>
      </c>
      <c r="Q296" s="1">
        <f t="shared" ca="1" si="206"/>
        <v>53441.239721403661</v>
      </c>
      <c r="R296" s="1">
        <f t="shared" ca="1" si="207"/>
        <v>27253.527297490524</v>
      </c>
      <c r="S296" s="1">
        <f t="shared" ca="1" si="208"/>
        <v>224241.84065807518</v>
      </c>
      <c r="T296" s="1">
        <f t="shared" ca="1" si="209"/>
        <v>109858.48830769067</v>
      </c>
      <c r="U296" s="1">
        <f t="shared" ca="1" si="210"/>
        <v>114383.35235038451</v>
      </c>
      <c r="W296" s="10">
        <f ca="1">IF(Table1[[#This Row],[Gender]]="Man",1,0)</f>
        <v>1</v>
      </c>
      <c r="X296" s="51">
        <f ca="1">IF(Table1[[#This Row],[Gender]]="Woman",1,0)</f>
        <v>0</v>
      </c>
      <c r="Y296" s="51"/>
      <c r="Z296" s="51"/>
      <c r="AA296" s="51"/>
      <c r="AB296" s="51"/>
      <c r="AC296" s="51"/>
      <c r="AD296" s="51"/>
      <c r="AE296" s="51"/>
      <c r="AF296" s="51"/>
      <c r="AG296" s="51"/>
      <c r="AH296" s="51"/>
      <c r="AI296" s="51"/>
      <c r="AJ296" s="16"/>
      <c r="AN296" s="10">
        <f t="shared" ca="1" si="172"/>
        <v>0</v>
      </c>
      <c r="AO296" s="51">
        <f t="shared" ca="1" si="173"/>
        <v>0</v>
      </c>
      <c r="AP296" s="51">
        <f t="shared" ca="1" si="174"/>
        <v>0</v>
      </c>
      <c r="AQ296" s="51">
        <f t="shared" ca="1" si="175"/>
        <v>0</v>
      </c>
      <c r="AR296" s="51">
        <f t="shared" ca="1" si="176"/>
        <v>0</v>
      </c>
      <c r="AS296" s="51">
        <f t="shared" ca="1" si="177"/>
        <v>1</v>
      </c>
      <c r="AT296" s="51"/>
      <c r="AU296" s="51"/>
      <c r="AV296" s="51"/>
      <c r="AW296" s="51"/>
      <c r="AX296" s="51"/>
      <c r="AY296" s="16"/>
      <c r="AZ296" s="51"/>
      <c r="BA296" s="20">
        <f t="shared" ca="1" si="178"/>
        <v>0</v>
      </c>
      <c r="BB296" s="21">
        <f t="shared" ca="1" si="179"/>
        <v>0</v>
      </c>
      <c r="BC296" s="21">
        <f t="shared" ca="1" si="180"/>
        <v>0</v>
      </c>
      <c r="BD296" s="21">
        <f t="shared" ca="1" si="181"/>
        <v>0</v>
      </c>
      <c r="BE296" s="21">
        <f t="shared" ca="1" si="182"/>
        <v>1</v>
      </c>
      <c r="BF296" s="21">
        <f t="shared" ca="1" si="183"/>
        <v>0</v>
      </c>
      <c r="BG296" s="21">
        <f t="shared" ca="1" si="184"/>
        <v>0</v>
      </c>
      <c r="BH296" s="21">
        <f t="shared" ca="1" si="185"/>
        <v>0</v>
      </c>
      <c r="BI296" s="21">
        <f t="shared" ca="1" si="186"/>
        <v>0</v>
      </c>
      <c r="BJ296" s="21">
        <f t="shared" ca="1" si="187"/>
        <v>0</v>
      </c>
      <c r="BK296" s="21">
        <f t="shared" ca="1" si="188"/>
        <v>0</v>
      </c>
      <c r="BL296" s="51"/>
      <c r="BM296" s="51"/>
      <c r="BN296" s="51"/>
      <c r="BO296" s="51"/>
      <c r="BP296" s="51"/>
      <c r="BQ296" s="51"/>
      <c r="BR296" s="51"/>
      <c r="BS296" s="51"/>
      <c r="BT296" s="51"/>
      <c r="BU296" s="51"/>
      <c r="BV296" s="16"/>
      <c r="BZ296" s="10">
        <f ca="1">Table1[[#This Row],[Cars Value]]/Table1[[#This Row],[Cars Owned]]</f>
        <v>21984.15668029233</v>
      </c>
      <c r="CA296" s="16"/>
      <c r="CB296" s="51"/>
      <c r="CC296" s="10">
        <f ca="1">IF(Table1[[#This Row],[Value of Debts]]&gt;$CD$3,1,0)</f>
        <v>1</v>
      </c>
      <c r="CD296" s="51"/>
      <c r="CE296" s="16"/>
      <c r="CF296" s="51"/>
      <c r="CG296" s="39">
        <f ca="1">Table1[[#This Row],[Mortgage left]]/Table1[[#This Row],[Value of House ]]</f>
        <v>0.12695234992998961</v>
      </c>
      <c r="CH296" s="51">
        <f t="shared" ca="1" si="202"/>
        <v>0</v>
      </c>
      <c r="CI296" s="51"/>
      <c r="CJ296" s="16"/>
      <c r="CL296" s="10">
        <f ca="1">IF(Table1[[#This Row],[Area]]="New Delhi",Table1[[#This Row],[Income]],0)</f>
        <v>0</v>
      </c>
      <c r="CM296" s="51">
        <f ca="1">IF(Table1[[#This Row],[Area]]="Gurgoan",Table1[[#This Row],[Income]],0)</f>
        <v>0</v>
      </c>
      <c r="CN296" s="51">
        <f ca="1">IF(Table1[[#This Row],[Area]]="Noida",Table1[[#This Row],[Income]],0)</f>
        <v>0</v>
      </c>
      <c r="CO296" s="51">
        <f ca="1">IF(Table1[[#This Row],[Area]]="Faridabad",Table1[[#This Row],[Income]],0)</f>
        <v>0</v>
      </c>
      <c r="CP296" s="51">
        <f ca="1">IF(Table1[[#This Row],[Area]]="Pune",Table1[[#This Row],[Income]],0)</f>
        <v>30604</v>
      </c>
      <c r="CQ296" s="51">
        <f ca="1">IF(Table1[[#This Row],[Area]]="Mumbai",Table1[[#This Row],[Income]],0)</f>
        <v>0</v>
      </c>
      <c r="CR296" s="51">
        <f ca="1">IF(Table1[[#This Row],[Area]]="Hyderabad",Table1[[#This Row],[Income]],0)</f>
        <v>0</v>
      </c>
      <c r="CS296" s="51">
        <f ca="1">IF(Table1[[#This Row],[Area]]="Chennai",Table1[[#This Row],[Income]],0)</f>
        <v>0</v>
      </c>
      <c r="CT296" s="51">
        <f ca="1">IF(Table1[[#This Row],[Area]]="Goa",Table1[[#This Row],[Income]],0)</f>
        <v>0</v>
      </c>
      <c r="CU296" s="51">
        <f ca="1">IF(Table1[[#This Row],[Area]]="Kochi",Table1[[#This Row],[Income]],0)</f>
        <v>0</v>
      </c>
      <c r="CV296" s="51">
        <f ca="1">IF(Table1[[#This Row],[Area]]="Kolkata",Table1[[#This Row],[Income]],0)</f>
        <v>0</v>
      </c>
      <c r="CW296" s="51"/>
      <c r="CX296" s="51"/>
      <c r="CY296" s="51"/>
      <c r="CZ296" s="51"/>
      <c r="DA296" s="51"/>
      <c r="DB296" s="51"/>
      <c r="DC296" s="51"/>
      <c r="DD296" s="51"/>
      <c r="DE296" s="51"/>
      <c r="DF296" s="51"/>
      <c r="DG296" s="16"/>
      <c r="DI296" s="10">
        <f ca="1">IF(Table1[[#This Row],[Field of Work]]="Teaching",Table1[[#This Row],[Income]],0)</f>
        <v>0</v>
      </c>
      <c r="DJ296" s="51">
        <f ca="1">IF(Table1[[#This Row],[Field of Work]]="Health",Table1[[#This Row],[Income]],0)</f>
        <v>0</v>
      </c>
      <c r="DK296" s="51">
        <f ca="1">IF(Table1[[#This Row],[Field of Work]]="Agriculture",Table1[[#This Row],[Income]],0)</f>
        <v>0</v>
      </c>
      <c r="DL296" s="51">
        <f ca="1">IF(Table1[[#This Row],[Field of Work]]="Information Technology",Table1[[#This Row],[Income]],0)</f>
        <v>0</v>
      </c>
      <c r="DM296" s="51">
        <f ca="1">IF(Table1[[#This Row],[Field of Work]]="Construction",Table1[[#This Row],[Income]],0)</f>
        <v>0</v>
      </c>
      <c r="DN296" s="51">
        <f ca="1">IF(Table1[[#This Row],[Field of Work]]="General Work",Table1[[#This Row],[Income]],0)</f>
        <v>30604</v>
      </c>
      <c r="DO296" s="51"/>
      <c r="DP296" s="51"/>
      <c r="DQ296" s="51"/>
      <c r="DR296" s="51"/>
      <c r="DS296" s="51"/>
      <c r="DT296" s="16"/>
      <c r="DW296" s="10">
        <f ca="1">IF(Table1[[#This Row],[Value of Debts]]&gt;Table1[[#This Row],[Income]],1,0)</f>
        <v>1</v>
      </c>
      <c r="DX296" s="51"/>
      <c r="DY296" s="16"/>
      <c r="EB296" s="48">
        <f t="shared" ca="1" si="203"/>
        <v>29</v>
      </c>
      <c r="EC296" s="51"/>
      <c r="ED296" s="51"/>
      <c r="EE296" s="16"/>
    </row>
    <row r="297" spans="1:135" ht="18.75">
      <c r="A297" s="1">
        <f t="shared" ca="1" si="189"/>
        <v>1</v>
      </c>
      <c r="B297" s="1" t="str">
        <f t="shared" ca="1" si="190"/>
        <v>Man</v>
      </c>
      <c r="C297" s="1">
        <f t="shared" ca="1" si="191"/>
        <v>25</v>
      </c>
      <c r="D297" s="1">
        <f t="shared" ca="1" si="192"/>
        <v>3</v>
      </c>
      <c r="E297" s="1" t="str">
        <f t="shared" ca="1" si="193"/>
        <v>Teaching</v>
      </c>
      <c r="F297" s="1">
        <f t="shared" ca="1" si="194"/>
        <v>3</v>
      </c>
      <c r="G297" s="1" t="str">
        <f t="shared" ca="1" si="195"/>
        <v>University</v>
      </c>
      <c r="H297" s="1">
        <f t="shared" ca="1" si="196"/>
        <v>4</v>
      </c>
      <c r="I297" s="1">
        <f t="shared" ca="1" si="171"/>
        <v>3</v>
      </c>
      <c r="J297" s="1">
        <f t="shared" ca="1" si="197"/>
        <v>82050</v>
      </c>
      <c r="K297" s="1">
        <f t="shared" ca="1" si="198"/>
        <v>10</v>
      </c>
      <c r="L297" s="1" t="str">
        <f t="shared" ca="1" si="199"/>
        <v>Goa</v>
      </c>
      <c r="M297" s="1">
        <f t="shared" ca="1" si="204"/>
        <v>328200</v>
      </c>
      <c r="N297" s="1">
        <f t="shared" ca="1" si="200"/>
        <v>212470.58186868462</v>
      </c>
      <c r="O297" s="1">
        <f t="shared" ca="1" si="205"/>
        <v>63195.04567437886</v>
      </c>
      <c r="P297" s="1">
        <f t="shared" ca="1" si="201"/>
        <v>39974</v>
      </c>
      <c r="Q297" s="1">
        <f t="shared" ca="1" si="206"/>
        <v>56272.944922172552</v>
      </c>
      <c r="R297" s="1">
        <f t="shared" ca="1" si="207"/>
        <v>105866.4024347886</v>
      </c>
      <c r="S297" s="1">
        <f t="shared" ca="1" si="208"/>
        <v>497261.44810916745</v>
      </c>
      <c r="T297" s="1">
        <f t="shared" ca="1" si="209"/>
        <v>308717.5267908572</v>
      </c>
      <c r="U297" s="1">
        <f t="shared" ca="1" si="210"/>
        <v>188543.92131831025</v>
      </c>
      <c r="W297" s="10">
        <f ca="1">IF(Table1[[#This Row],[Gender]]="Man",1,0)</f>
        <v>1</v>
      </c>
      <c r="X297" s="51">
        <f ca="1">IF(Table1[[#This Row],[Gender]]="Woman",1,0)</f>
        <v>0</v>
      </c>
      <c r="Y297" s="51"/>
      <c r="Z297" s="51"/>
      <c r="AA297" s="51"/>
      <c r="AB297" s="51"/>
      <c r="AC297" s="51"/>
      <c r="AD297" s="51"/>
      <c r="AE297" s="51"/>
      <c r="AF297" s="51"/>
      <c r="AG297" s="51"/>
      <c r="AH297" s="51"/>
      <c r="AI297" s="51"/>
      <c r="AJ297" s="16"/>
      <c r="AN297" s="10">
        <f t="shared" ca="1" si="172"/>
        <v>1</v>
      </c>
      <c r="AO297" s="51">
        <f t="shared" ca="1" si="173"/>
        <v>0</v>
      </c>
      <c r="AP297" s="51">
        <f t="shared" ca="1" si="174"/>
        <v>0</v>
      </c>
      <c r="AQ297" s="51">
        <f t="shared" ca="1" si="175"/>
        <v>0</v>
      </c>
      <c r="AR297" s="51">
        <f t="shared" ca="1" si="176"/>
        <v>0</v>
      </c>
      <c r="AS297" s="51">
        <f t="shared" ca="1" si="177"/>
        <v>0</v>
      </c>
      <c r="AT297" s="51"/>
      <c r="AU297" s="51"/>
      <c r="AV297" s="51"/>
      <c r="AW297" s="51"/>
      <c r="AX297" s="51"/>
      <c r="AY297" s="16"/>
      <c r="AZ297" s="51"/>
      <c r="BA297" s="20">
        <f t="shared" ca="1" si="178"/>
        <v>0</v>
      </c>
      <c r="BB297" s="21">
        <f t="shared" ca="1" si="179"/>
        <v>0</v>
      </c>
      <c r="BC297" s="21">
        <f t="shared" ca="1" si="180"/>
        <v>0</v>
      </c>
      <c r="BD297" s="21">
        <f t="shared" ca="1" si="181"/>
        <v>0</v>
      </c>
      <c r="BE297" s="21">
        <f t="shared" ca="1" si="182"/>
        <v>0</v>
      </c>
      <c r="BF297" s="21">
        <f t="shared" ca="1" si="183"/>
        <v>0</v>
      </c>
      <c r="BG297" s="21">
        <f t="shared" ca="1" si="184"/>
        <v>0</v>
      </c>
      <c r="BH297" s="21">
        <f t="shared" ca="1" si="185"/>
        <v>0</v>
      </c>
      <c r="BI297" s="21">
        <f t="shared" ca="1" si="186"/>
        <v>1</v>
      </c>
      <c r="BJ297" s="21">
        <f t="shared" ca="1" si="187"/>
        <v>0</v>
      </c>
      <c r="BK297" s="21">
        <f t="shared" ca="1" si="188"/>
        <v>0</v>
      </c>
      <c r="BL297" s="51"/>
      <c r="BM297" s="51"/>
      <c r="BN297" s="51"/>
      <c r="BO297" s="51"/>
      <c r="BP297" s="51"/>
      <c r="BQ297" s="51"/>
      <c r="BR297" s="51"/>
      <c r="BS297" s="51"/>
      <c r="BT297" s="51"/>
      <c r="BU297" s="51"/>
      <c r="BV297" s="16"/>
      <c r="BZ297" s="10">
        <f ca="1">Table1[[#This Row],[Cars Value]]/Table1[[#This Row],[Cars Owned]]</f>
        <v>21065.015224792955</v>
      </c>
      <c r="CA297" s="16"/>
      <c r="CB297" s="51"/>
      <c r="CC297" s="10">
        <f ca="1">IF(Table1[[#This Row],[Value of Debts]]&gt;$CD$3,1,0)</f>
        <v>1</v>
      </c>
      <c r="CD297" s="51"/>
      <c r="CE297" s="16"/>
      <c r="CF297" s="51"/>
      <c r="CG297" s="39">
        <f ca="1">Table1[[#This Row],[Mortgage left]]/Table1[[#This Row],[Value of House ]]</f>
        <v>0.64738141946582761</v>
      </c>
      <c r="CH297" s="51">
        <f t="shared" ca="1" si="202"/>
        <v>1</v>
      </c>
      <c r="CI297" s="51"/>
      <c r="CJ297" s="16"/>
      <c r="CL297" s="10">
        <f ca="1">IF(Table1[[#This Row],[Area]]="New Delhi",Table1[[#This Row],[Income]],0)</f>
        <v>0</v>
      </c>
      <c r="CM297" s="51">
        <f ca="1">IF(Table1[[#This Row],[Area]]="Gurgoan",Table1[[#This Row],[Income]],0)</f>
        <v>0</v>
      </c>
      <c r="CN297" s="51">
        <f ca="1">IF(Table1[[#This Row],[Area]]="Noida",Table1[[#This Row],[Income]],0)</f>
        <v>0</v>
      </c>
      <c r="CO297" s="51">
        <f ca="1">IF(Table1[[#This Row],[Area]]="Faridabad",Table1[[#This Row],[Income]],0)</f>
        <v>0</v>
      </c>
      <c r="CP297" s="51">
        <f ca="1">IF(Table1[[#This Row],[Area]]="Pune",Table1[[#This Row],[Income]],0)</f>
        <v>0</v>
      </c>
      <c r="CQ297" s="51">
        <f ca="1">IF(Table1[[#This Row],[Area]]="Mumbai",Table1[[#This Row],[Income]],0)</f>
        <v>0</v>
      </c>
      <c r="CR297" s="51">
        <f ca="1">IF(Table1[[#This Row],[Area]]="Hyderabad",Table1[[#This Row],[Income]],0)</f>
        <v>0</v>
      </c>
      <c r="CS297" s="51">
        <f ca="1">IF(Table1[[#This Row],[Area]]="Chennai",Table1[[#This Row],[Income]],0)</f>
        <v>0</v>
      </c>
      <c r="CT297" s="51">
        <f ca="1">IF(Table1[[#This Row],[Area]]="Goa",Table1[[#This Row],[Income]],0)</f>
        <v>82050</v>
      </c>
      <c r="CU297" s="51">
        <f ca="1">IF(Table1[[#This Row],[Area]]="Kochi",Table1[[#This Row],[Income]],0)</f>
        <v>0</v>
      </c>
      <c r="CV297" s="51">
        <f ca="1">IF(Table1[[#This Row],[Area]]="Kolkata",Table1[[#This Row],[Income]],0)</f>
        <v>0</v>
      </c>
      <c r="CW297" s="51"/>
      <c r="CX297" s="51"/>
      <c r="CY297" s="51"/>
      <c r="CZ297" s="51"/>
      <c r="DA297" s="51"/>
      <c r="DB297" s="51"/>
      <c r="DC297" s="51"/>
      <c r="DD297" s="51"/>
      <c r="DE297" s="51"/>
      <c r="DF297" s="51"/>
      <c r="DG297" s="16"/>
      <c r="DI297" s="10">
        <f ca="1">IF(Table1[[#This Row],[Field of Work]]="Teaching",Table1[[#This Row],[Income]],0)</f>
        <v>82050</v>
      </c>
      <c r="DJ297" s="51">
        <f ca="1">IF(Table1[[#This Row],[Field of Work]]="Health",Table1[[#This Row],[Income]],0)</f>
        <v>0</v>
      </c>
      <c r="DK297" s="51">
        <f ca="1">IF(Table1[[#This Row],[Field of Work]]="Agriculture",Table1[[#This Row],[Income]],0)</f>
        <v>0</v>
      </c>
      <c r="DL297" s="51">
        <f ca="1">IF(Table1[[#This Row],[Field of Work]]="Information Technology",Table1[[#This Row],[Income]],0)</f>
        <v>0</v>
      </c>
      <c r="DM297" s="51">
        <f ca="1">IF(Table1[[#This Row],[Field of Work]]="Construction",Table1[[#This Row],[Income]],0)</f>
        <v>0</v>
      </c>
      <c r="DN297" s="51">
        <f ca="1">IF(Table1[[#This Row],[Field of Work]]="General Work",Table1[[#This Row],[Income]],0)</f>
        <v>0</v>
      </c>
      <c r="DO297" s="51"/>
      <c r="DP297" s="51"/>
      <c r="DQ297" s="51"/>
      <c r="DR297" s="51"/>
      <c r="DS297" s="51"/>
      <c r="DT297" s="16"/>
      <c r="DW297" s="10">
        <f ca="1">IF(Table1[[#This Row],[Value of Debts]]&gt;Table1[[#This Row],[Income]],1,0)</f>
        <v>1</v>
      </c>
      <c r="DX297" s="51"/>
      <c r="DY297" s="16"/>
      <c r="EB297" s="48">
        <f t="shared" ca="1" si="203"/>
        <v>25</v>
      </c>
      <c r="EC297" s="51"/>
      <c r="ED297" s="51"/>
      <c r="EE297" s="16"/>
    </row>
    <row r="298" spans="1:135" ht="18.75">
      <c r="A298" s="1">
        <f t="shared" ca="1" si="189"/>
        <v>1</v>
      </c>
      <c r="B298" s="1" t="str">
        <f t="shared" ca="1" si="190"/>
        <v>Man</v>
      </c>
      <c r="C298" s="1">
        <f t="shared" ca="1" si="191"/>
        <v>41</v>
      </c>
      <c r="D298" s="1">
        <f t="shared" ca="1" si="192"/>
        <v>6</v>
      </c>
      <c r="E298" s="1" t="str">
        <f t="shared" ca="1" si="193"/>
        <v>Agriculture</v>
      </c>
      <c r="F298" s="1">
        <f t="shared" ca="1" si="194"/>
        <v>1</v>
      </c>
      <c r="G298" s="1" t="str">
        <f t="shared" ca="1" si="195"/>
        <v>High School</v>
      </c>
      <c r="H298" s="1">
        <f t="shared" ca="1" si="196"/>
        <v>2</v>
      </c>
      <c r="I298" s="1">
        <f t="shared" ca="1" si="171"/>
        <v>1</v>
      </c>
      <c r="J298" s="1">
        <f t="shared" ca="1" si="197"/>
        <v>46184</v>
      </c>
      <c r="K298" s="1">
        <f t="shared" ca="1" si="198"/>
        <v>8</v>
      </c>
      <c r="L298" s="1" t="str">
        <f t="shared" ca="1" si="199"/>
        <v>Chennai</v>
      </c>
      <c r="M298" s="1">
        <f t="shared" ca="1" si="204"/>
        <v>138552</v>
      </c>
      <c r="N298" s="1">
        <f t="shared" ca="1" si="200"/>
        <v>63451.263345803214</v>
      </c>
      <c r="O298" s="1">
        <f t="shared" ca="1" si="205"/>
        <v>42135.71236462595</v>
      </c>
      <c r="P298" s="1">
        <f t="shared" ca="1" si="201"/>
        <v>18279</v>
      </c>
      <c r="Q298" s="1">
        <f t="shared" ca="1" si="206"/>
        <v>77837.83761551397</v>
      </c>
      <c r="R298" s="1">
        <f t="shared" ca="1" si="207"/>
        <v>51184.484213915879</v>
      </c>
      <c r="S298" s="1">
        <f t="shared" ca="1" si="208"/>
        <v>231872.19657854183</v>
      </c>
      <c r="T298" s="1">
        <f t="shared" ca="1" si="209"/>
        <v>159568.10096131719</v>
      </c>
      <c r="U298" s="1">
        <f t="shared" ca="1" si="210"/>
        <v>72304.095617224637</v>
      </c>
      <c r="W298" s="10">
        <f ca="1">IF(Table1[[#This Row],[Gender]]="Man",1,0)</f>
        <v>1</v>
      </c>
      <c r="X298" s="51">
        <f ca="1">IF(Table1[[#This Row],[Gender]]="Woman",1,0)</f>
        <v>0</v>
      </c>
      <c r="Y298" s="51"/>
      <c r="Z298" s="51"/>
      <c r="AA298" s="51"/>
      <c r="AB298" s="51"/>
      <c r="AC298" s="51"/>
      <c r="AD298" s="51"/>
      <c r="AE298" s="51"/>
      <c r="AF298" s="51"/>
      <c r="AG298" s="51"/>
      <c r="AH298" s="51"/>
      <c r="AI298" s="51"/>
      <c r="AJ298" s="16"/>
      <c r="AN298" s="10">
        <f t="shared" ca="1" si="172"/>
        <v>0</v>
      </c>
      <c r="AO298" s="51">
        <f t="shared" ca="1" si="173"/>
        <v>0</v>
      </c>
      <c r="AP298" s="51">
        <f t="shared" ca="1" si="174"/>
        <v>1</v>
      </c>
      <c r="AQ298" s="51">
        <f t="shared" ca="1" si="175"/>
        <v>0</v>
      </c>
      <c r="AR298" s="51">
        <f t="shared" ca="1" si="176"/>
        <v>0</v>
      </c>
      <c r="AS298" s="51">
        <f t="shared" ca="1" si="177"/>
        <v>0</v>
      </c>
      <c r="AT298" s="51"/>
      <c r="AU298" s="51"/>
      <c r="AV298" s="51"/>
      <c r="AW298" s="51"/>
      <c r="AX298" s="51"/>
      <c r="AY298" s="16"/>
      <c r="AZ298" s="51"/>
      <c r="BA298" s="20">
        <f t="shared" ca="1" si="178"/>
        <v>0</v>
      </c>
      <c r="BB298" s="21">
        <f t="shared" ca="1" si="179"/>
        <v>0</v>
      </c>
      <c r="BC298" s="21">
        <f t="shared" ca="1" si="180"/>
        <v>0</v>
      </c>
      <c r="BD298" s="21">
        <f t="shared" ca="1" si="181"/>
        <v>0</v>
      </c>
      <c r="BE298" s="21">
        <f t="shared" ca="1" si="182"/>
        <v>0</v>
      </c>
      <c r="BF298" s="21">
        <f t="shared" ca="1" si="183"/>
        <v>0</v>
      </c>
      <c r="BG298" s="21">
        <f t="shared" ca="1" si="184"/>
        <v>0</v>
      </c>
      <c r="BH298" s="21">
        <f t="shared" ca="1" si="185"/>
        <v>1</v>
      </c>
      <c r="BI298" s="21">
        <f t="shared" ca="1" si="186"/>
        <v>0</v>
      </c>
      <c r="BJ298" s="21">
        <f t="shared" ca="1" si="187"/>
        <v>0</v>
      </c>
      <c r="BK298" s="21">
        <f t="shared" ca="1" si="188"/>
        <v>0</v>
      </c>
      <c r="BL298" s="51"/>
      <c r="BM298" s="51"/>
      <c r="BN298" s="51"/>
      <c r="BO298" s="51"/>
      <c r="BP298" s="51"/>
      <c r="BQ298" s="51"/>
      <c r="BR298" s="51"/>
      <c r="BS298" s="51"/>
      <c r="BT298" s="51"/>
      <c r="BU298" s="51"/>
      <c r="BV298" s="16"/>
      <c r="BZ298" s="10">
        <f ca="1">Table1[[#This Row],[Cars Value]]/Table1[[#This Row],[Cars Owned]]</f>
        <v>42135.71236462595</v>
      </c>
      <c r="CA298" s="16"/>
      <c r="CB298" s="51"/>
      <c r="CC298" s="10">
        <f ca="1">IF(Table1[[#This Row],[Value of Debts]]&gt;$CD$3,1,0)</f>
        <v>1</v>
      </c>
      <c r="CD298" s="51"/>
      <c r="CE298" s="16"/>
      <c r="CF298" s="51"/>
      <c r="CG298" s="39">
        <f ca="1">Table1[[#This Row],[Mortgage left]]/Table1[[#This Row],[Value of House ]]</f>
        <v>0.45795992368066296</v>
      </c>
      <c r="CH298" s="51">
        <f t="shared" ca="1" si="202"/>
        <v>1</v>
      </c>
      <c r="CI298" s="51"/>
      <c r="CJ298" s="16"/>
      <c r="CL298" s="10">
        <f ca="1">IF(Table1[[#This Row],[Area]]="New Delhi",Table1[[#This Row],[Income]],0)</f>
        <v>0</v>
      </c>
      <c r="CM298" s="51">
        <f ca="1">IF(Table1[[#This Row],[Area]]="Gurgoan",Table1[[#This Row],[Income]],0)</f>
        <v>0</v>
      </c>
      <c r="CN298" s="51">
        <f ca="1">IF(Table1[[#This Row],[Area]]="Noida",Table1[[#This Row],[Income]],0)</f>
        <v>0</v>
      </c>
      <c r="CO298" s="51">
        <f ca="1">IF(Table1[[#This Row],[Area]]="Faridabad",Table1[[#This Row],[Income]],0)</f>
        <v>0</v>
      </c>
      <c r="CP298" s="51">
        <f ca="1">IF(Table1[[#This Row],[Area]]="Pune",Table1[[#This Row],[Income]],0)</f>
        <v>0</v>
      </c>
      <c r="CQ298" s="51">
        <f ca="1">IF(Table1[[#This Row],[Area]]="Mumbai",Table1[[#This Row],[Income]],0)</f>
        <v>0</v>
      </c>
      <c r="CR298" s="51">
        <f ca="1">IF(Table1[[#This Row],[Area]]="Hyderabad",Table1[[#This Row],[Income]],0)</f>
        <v>0</v>
      </c>
      <c r="CS298" s="51">
        <f ca="1">IF(Table1[[#This Row],[Area]]="Chennai",Table1[[#This Row],[Income]],0)</f>
        <v>46184</v>
      </c>
      <c r="CT298" s="51">
        <f ca="1">IF(Table1[[#This Row],[Area]]="Goa",Table1[[#This Row],[Income]],0)</f>
        <v>0</v>
      </c>
      <c r="CU298" s="51">
        <f ca="1">IF(Table1[[#This Row],[Area]]="Kochi",Table1[[#This Row],[Income]],0)</f>
        <v>0</v>
      </c>
      <c r="CV298" s="51">
        <f ca="1">IF(Table1[[#This Row],[Area]]="Kolkata",Table1[[#This Row],[Income]],0)</f>
        <v>0</v>
      </c>
      <c r="CW298" s="51"/>
      <c r="CX298" s="51"/>
      <c r="CY298" s="51"/>
      <c r="CZ298" s="51"/>
      <c r="DA298" s="51"/>
      <c r="DB298" s="51"/>
      <c r="DC298" s="51"/>
      <c r="DD298" s="51"/>
      <c r="DE298" s="51"/>
      <c r="DF298" s="51"/>
      <c r="DG298" s="16"/>
      <c r="DI298" s="10">
        <f ca="1">IF(Table1[[#This Row],[Field of Work]]="Teaching",Table1[[#This Row],[Income]],0)</f>
        <v>0</v>
      </c>
      <c r="DJ298" s="51">
        <f ca="1">IF(Table1[[#This Row],[Field of Work]]="Health",Table1[[#This Row],[Income]],0)</f>
        <v>0</v>
      </c>
      <c r="DK298" s="51">
        <f ca="1">IF(Table1[[#This Row],[Field of Work]]="Agriculture",Table1[[#This Row],[Income]],0)</f>
        <v>46184</v>
      </c>
      <c r="DL298" s="51">
        <f ca="1">IF(Table1[[#This Row],[Field of Work]]="Information Technology",Table1[[#This Row],[Income]],0)</f>
        <v>0</v>
      </c>
      <c r="DM298" s="51">
        <f ca="1">IF(Table1[[#This Row],[Field of Work]]="Construction",Table1[[#This Row],[Income]],0)</f>
        <v>0</v>
      </c>
      <c r="DN298" s="51">
        <f ca="1">IF(Table1[[#This Row],[Field of Work]]="General Work",Table1[[#This Row],[Income]],0)</f>
        <v>0</v>
      </c>
      <c r="DO298" s="51"/>
      <c r="DP298" s="51"/>
      <c r="DQ298" s="51"/>
      <c r="DR298" s="51"/>
      <c r="DS298" s="51"/>
      <c r="DT298" s="16"/>
      <c r="DW298" s="10">
        <f ca="1">IF(Table1[[#This Row],[Value of Debts]]&gt;Table1[[#This Row],[Income]],1,0)</f>
        <v>1</v>
      </c>
      <c r="DX298" s="51"/>
      <c r="DY298" s="16"/>
      <c r="EB298" s="48">
        <f t="shared" ca="1" si="203"/>
        <v>0</v>
      </c>
      <c r="EC298" s="51"/>
      <c r="ED298" s="51"/>
      <c r="EE298" s="16"/>
    </row>
    <row r="299" spans="1:135" ht="18.75">
      <c r="A299" s="1">
        <f t="shared" ca="1" si="189"/>
        <v>2</v>
      </c>
      <c r="B299" s="1" t="str">
        <f t="shared" ca="1" si="190"/>
        <v>Woman</v>
      </c>
      <c r="C299" s="1">
        <f t="shared" ca="1" si="191"/>
        <v>35</v>
      </c>
      <c r="D299" s="1">
        <f t="shared" ca="1" si="192"/>
        <v>3</v>
      </c>
      <c r="E299" s="1" t="str">
        <f t="shared" ca="1" si="193"/>
        <v>Teaching</v>
      </c>
      <c r="F299" s="1">
        <f t="shared" ca="1" si="194"/>
        <v>4</v>
      </c>
      <c r="G299" s="1" t="str">
        <f t="shared" ca="1" si="195"/>
        <v>Technical</v>
      </c>
      <c r="H299" s="1">
        <f t="shared" ca="1" si="196"/>
        <v>4</v>
      </c>
      <c r="I299" s="1">
        <f t="shared" ca="1" si="171"/>
        <v>2</v>
      </c>
      <c r="J299" s="1">
        <f t="shared" ca="1" si="197"/>
        <v>60691</v>
      </c>
      <c r="K299" s="1">
        <f t="shared" ca="1" si="198"/>
        <v>5</v>
      </c>
      <c r="L299" s="1" t="str">
        <f t="shared" ca="1" si="199"/>
        <v>Pune</v>
      </c>
      <c r="M299" s="1">
        <f t="shared" ca="1" si="204"/>
        <v>303455</v>
      </c>
      <c r="N299" s="1">
        <f t="shared" ca="1" si="200"/>
        <v>245317.20007315167</v>
      </c>
      <c r="O299" s="1">
        <f t="shared" ca="1" si="205"/>
        <v>5704.655829542603</v>
      </c>
      <c r="P299" s="1">
        <f t="shared" ca="1" si="201"/>
        <v>3126</v>
      </c>
      <c r="Q299" s="1">
        <f t="shared" ca="1" si="206"/>
        <v>87314.223989021004</v>
      </c>
      <c r="R299" s="1">
        <f t="shared" ca="1" si="207"/>
        <v>63508.651720102003</v>
      </c>
      <c r="S299" s="1">
        <f t="shared" ca="1" si="208"/>
        <v>372668.30754964461</v>
      </c>
      <c r="T299" s="1">
        <f t="shared" ca="1" si="209"/>
        <v>335757.42406217265</v>
      </c>
      <c r="U299" s="1">
        <f t="shared" ca="1" si="210"/>
        <v>36910.883487471961</v>
      </c>
      <c r="W299" s="10">
        <f ca="1">IF(Table1[[#This Row],[Gender]]="Man",1,0)</f>
        <v>0</v>
      </c>
      <c r="X299" s="51">
        <f ca="1">IF(Table1[[#This Row],[Gender]]="Woman",1,0)</f>
        <v>1</v>
      </c>
      <c r="Y299" s="51"/>
      <c r="Z299" s="51"/>
      <c r="AA299" s="51"/>
      <c r="AB299" s="51"/>
      <c r="AC299" s="51"/>
      <c r="AD299" s="51"/>
      <c r="AE299" s="51"/>
      <c r="AF299" s="51"/>
      <c r="AG299" s="51"/>
      <c r="AH299" s="51"/>
      <c r="AI299" s="51"/>
      <c r="AJ299" s="16"/>
      <c r="AN299" s="10">
        <f t="shared" ca="1" si="172"/>
        <v>1</v>
      </c>
      <c r="AO299" s="51">
        <f t="shared" ca="1" si="173"/>
        <v>0</v>
      </c>
      <c r="AP299" s="51">
        <f t="shared" ca="1" si="174"/>
        <v>0</v>
      </c>
      <c r="AQ299" s="51">
        <f t="shared" ca="1" si="175"/>
        <v>0</v>
      </c>
      <c r="AR299" s="51">
        <f t="shared" ca="1" si="176"/>
        <v>0</v>
      </c>
      <c r="AS299" s="51">
        <f t="shared" ca="1" si="177"/>
        <v>0</v>
      </c>
      <c r="AT299" s="51"/>
      <c r="AU299" s="51"/>
      <c r="AV299" s="51"/>
      <c r="AW299" s="51"/>
      <c r="AX299" s="51"/>
      <c r="AY299" s="16"/>
      <c r="AZ299" s="51"/>
      <c r="BA299" s="20">
        <f t="shared" ca="1" si="178"/>
        <v>0</v>
      </c>
      <c r="BB299" s="21">
        <f t="shared" ca="1" si="179"/>
        <v>0</v>
      </c>
      <c r="BC299" s="21">
        <f t="shared" ca="1" si="180"/>
        <v>0</v>
      </c>
      <c r="BD299" s="21">
        <f t="shared" ca="1" si="181"/>
        <v>0</v>
      </c>
      <c r="BE299" s="21">
        <f t="shared" ca="1" si="182"/>
        <v>1</v>
      </c>
      <c r="BF299" s="21">
        <f t="shared" ca="1" si="183"/>
        <v>0</v>
      </c>
      <c r="BG299" s="21">
        <f t="shared" ca="1" si="184"/>
        <v>0</v>
      </c>
      <c r="BH299" s="21">
        <f t="shared" ca="1" si="185"/>
        <v>0</v>
      </c>
      <c r="BI299" s="21">
        <f t="shared" ca="1" si="186"/>
        <v>0</v>
      </c>
      <c r="BJ299" s="21">
        <f t="shared" ca="1" si="187"/>
        <v>0</v>
      </c>
      <c r="BK299" s="21">
        <f t="shared" ca="1" si="188"/>
        <v>0</v>
      </c>
      <c r="BL299" s="51"/>
      <c r="BM299" s="51"/>
      <c r="BN299" s="51"/>
      <c r="BO299" s="51"/>
      <c r="BP299" s="51"/>
      <c r="BQ299" s="51"/>
      <c r="BR299" s="51"/>
      <c r="BS299" s="51"/>
      <c r="BT299" s="51"/>
      <c r="BU299" s="51"/>
      <c r="BV299" s="16"/>
      <c r="BZ299" s="10">
        <f ca="1">Table1[[#This Row],[Cars Value]]/Table1[[#This Row],[Cars Owned]]</f>
        <v>2852.3279147713015</v>
      </c>
      <c r="CA299" s="16"/>
      <c r="CB299" s="51"/>
      <c r="CC299" s="10">
        <f ca="1">IF(Table1[[#This Row],[Value of Debts]]&gt;$CD$3,1,0)</f>
        <v>1</v>
      </c>
      <c r="CD299" s="51"/>
      <c r="CE299" s="16"/>
      <c r="CF299" s="51"/>
      <c r="CG299" s="39">
        <f ca="1">Table1[[#This Row],[Mortgage left]]/Table1[[#This Row],[Value of House ]]</f>
        <v>0.80841376834506495</v>
      </c>
      <c r="CH299" s="51">
        <f t="shared" ca="1" si="202"/>
        <v>1</v>
      </c>
      <c r="CI299" s="51"/>
      <c r="CJ299" s="16"/>
      <c r="CL299" s="10">
        <f ca="1">IF(Table1[[#This Row],[Area]]="New Delhi",Table1[[#This Row],[Income]],0)</f>
        <v>0</v>
      </c>
      <c r="CM299" s="51">
        <f ca="1">IF(Table1[[#This Row],[Area]]="Gurgoan",Table1[[#This Row],[Income]],0)</f>
        <v>0</v>
      </c>
      <c r="CN299" s="51">
        <f ca="1">IF(Table1[[#This Row],[Area]]="Noida",Table1[[#This Row],[Income]],0)</f>
        <v>0</v>
      </c>
      <c r="CO299" s="51">
        <f ca="1">IF(Table1[[#This Row],[Area]]="Faridabad",Table1[[#This Row],[Income]],0)</f>
        <v>0</v>
      </c>
      <c r="CP299" s="51">
        <f ca="1">IF(Table1[[#This Row],[Area]]="Pune",Table1[[#This Row],[Income]],0)</f>
        <v>60691</v>
      </c>
      <c r="CQ299" s="51">
        <f ca="1">IF(Table1[[#This Row],[Area]]="Mumbai",Table1[[#This Row],[Income]],0)</f>
        <v>0</v>
      </c>
      <c r="CR299" s="51">
        <f ca="1">IF(Table1[[#This Row],[Area]]="Hyderabad",Table1[[#This Row],[Income]],0)</f>
        <v>0</v>
      </c>
      <c r="CS299" s="51">
        <f ca="1">IF(Table1[[#This Row],[Area]]="Chennai",Table1[[#This Row],[Income]],0)</f>
        <v>0</v>
      </c>
      <c r="CT299" s="51">
        <f ca="1">IF(Table1[[#This Row],[Area]]="Goa",Table1[[#This Row],[Income]],0)</f>
        <v>0</v>
      </c>
      <c r="CU299" s="51">
        <f ca="1">IF(Table1[[#This Row],[Area]]="Kochi",Table1[[#This Row],[Income]],0)</f>
        <v>0</v>
      </c>
      <c r="CV299" s="51">
        <f ca="1">IF(Table1[[#This Row],[Area]]="Kolkata",Table1[[#This Row],[Income]],0)</f>
        <v>0</v>
      </c>
      <c r="CW299" s="51"/>
      <c r="CX299" s="51"/>
      <c r="CY299" s="51"/>
      <c r="CZ299" s="51"/>
      <c r="DA299" s="51"/>
      <c r="DB299" s="51"/>
      <c r="DC299" s="51"/>
      <c r="DD299" s="51"/>
      <c r="DE299" s="51"/>
      <c r="DF299" s="51"/>
      <c r="DG299" s="16"/>
      <c r="DI299" s="10">
        <f ca="1">IF(Table1[[#This Row],[Field of Work]]="Teaching",Table1[[#This Row],[Income]],0)</f>
        <v>60691</v>
      </c>
      <c r="DJ299" s="51">
        <f ca="1">IF(Table1[[#This Row],[Field of Work]]="Health",Table1[[#This Row],[Income]],0)</f>
        <v>0</v>
      </c>
      <c r="DK299" s="51">
        <f ca="1">IF(Table1[[#This Row],[Field of Work]]="Agriculture",Table1[[#This Row],[Income]],0)</f>
        <v>0</v>
      </c>
      <c r="DL299" s="51">
        <f ca="1">IF(Table1[[#This Row],[Field of Work]]="Information Technology",Table1[[#This Row],[Income]],0)</f>
        <v>0</v>
      </c>
      <c r="DM299" s="51">
        <f ca="1">IF(Table1[[#This Row],[Field of Work]]="Construction",Table1[[#This Row],[Income]],0)</f>
        <v>0</v>
      </c>
      <c r="DN299" s="51">
        <f ca="1">IF(Table1[[#This Row],[Field of Work]]="General Work",Table1[[#This Row],[Income]],0)</f>
        <v>0</v>
      </c>
      <c r="DO299" s="51"/>
      <c r="DP299" s="51"/>
      <c r="DQ299" s="51"/>
      <c r="DR299" s="51"/>
      <c r="DS299" s="51"/>
      <c r="DT299" s="16"/>
      <c r="DW299" s="10">
        <f ca="1">IF(Table1[[#This Row],[Value of Debts]]&gt;Table1[[#This Row],[Income]],1,0)</f>
        <v>1</v>
      </c>
      <c r="DX299" s="51"/>
      <c r="DY299" s="16"/>
      <c r="EB299" s="48">
        <f t="shared" ca="1" si="203"/>
        <v>0</v>
      </c>
      <c r="EC299" s="51"/>
      <c r="ED299" s="51"/>
      <c r="EE299" s="16"/>
    </row>
    <row r="300" spans="1:135" ht="18.75">
      <c r="A300" s="1">
        <f t="shared" ca="1" si="189"/>
        <v>1</v>
      </c>
      <c r="B300" s="1" t="str">
        <f t="shared" ca="1" si="190"/>
        <v>Man</v>
      </c>
      <c r="C300" s="1">
        <f t="shared" ca="1" si="191"/>
        <v>36</v>
      </c>
      <c r="D300" s="1">
        <f t="shared" ca="1" si="192"/>
        <v>2</v>
      </c>
      <c r="E300" s="1" t="str">
        <f t="shared" ca="1" si="193"/>
        <v>Construction</v>
      </c>
      <c r="F300" s="1">
        <f t="shared" ca="1" si="194"/>
        <v>3</v>
      </c>
      <c r="G300" s="1" t="str">
        <f t="shared" ca="1" si="195"/>
        <v>University</v>
      </c>
      <c r="H300" s="1">
        <f t="shared" ca="1" si="196"/>
        <v>1</v>
      </c>
      <c r="I300" s="1">
        <f t="shared" ca="1" si="171"/>
        <v>2</v>
      </c>
      <c r="J300" s="1">
        <f t="shared" ca="1" si="197"/>
        <v>51358</v>
      </c>
      <c r="K300" s="1">
        <f t="shared" ca="1" si="198"/>
        <v>4</v>
      </c>
      <c r="L300" s="1" t="str">
        <f t="shared" ca="1" si="199"/>
        <v>Noida</v>
      </c>
      <c r="M300" s="1">
        <f t="shared" ca="1" si="204"/>
        <v>308148</v>
      </c>
      <c r="N300" s="1">
        <f t="shared" ca="1" si="200"/>
        <v>190610.89602638787</v>
      </c>
      <c r="O300" s="1">
        <f t="shared" ca="1" si="205"/>
        <v>21638.755678917587</v>
      </c>
      <c r="P300" s="1">
        <f t="shared" ca="1" si="201"/>
        <v>21112</v>
      </c>
      <c r="Q300" s="1">
        <f t="shared" ca="1" si="206"/>
        <v>15725.067839316047</v>
      </c>
      <c r="R300" s="1">
        <f t="shared" ca="1" si="207"/>
        <v>27112.19313387305</v>
      </c>
      <c r="S300" s="1">
        <f t="shared" ca="1" si="208"/>
        <v>356898.94881279062</v>
      </c>
      <c r="T300" s="1">
        <f t="shared" ca="1" si="209"/>
        <v>227447.9638657039</v>
      </c>
      <c r="U300" s="1">
        <f t="shared" ca="1" si="210"/>
        <v>129450.98494708672</v>
      </c>
      <c r="W300" s="10">
        <f ca="1">IF(Table1[[#This Row],[Gender]]="Man",1,0)</f>
        <v>1</v>
      </c>
      <c r="X300" s="51">
        <f ca="1">IF(Table1[[#This Row],[Gender]]="Woman",1,0)</f>
        <v>0</v>
      </c>
      <c r="Y300" s="51"/>
      <c r="Z300" s="51"/>
      <c r="AA300" s="51"/>
      <c r="AB300" s="51"/>
      <c r="AC300" s="51"/>
      <c r="AD300" s="51"/>
      <c r="AE300" s="51"/>
      <c r="AF300" s="51"/>
      <c r="AG300" s="51"/>
      <c r="AH300" s="51"/>
      <c r="AI300" s="51"/>
      <c r="AJ300" s="16"/>
      <c r="AN300" s="10">
        <f t="shared" ca="1" si="172"/>
        <v>0</v>
      </c>
      <c r="AO300" s="51">
        <f t="shared" ca="1" si="173"/>
        <v>0</v>
      </c>
      <c r="AP300" s="51">
        <f t="shared" ca="1" si="174"/>
        <v>0</v>
      </c>
      <c r="AQ300" s="51">
        <f t="shared" ca="1" si="175"/>
        <v>0</v>
      </c>
      <c r="AR300" s="51">
        <f t="shared" ca="1" si="176"/>
        <v>1</v>
      </c>
      <c r="AS300" s="51">
        <f t="shared" ca="1" si="177"/>
        <v>0</v>
      </c>
      <c r="AT300" s="51"/>
      <c r="AU300" s="51"/>
      <c r="AV300" s="51"/>
      <c r="AW300" s="51"/>
      <c r="AX300" s="51"/>
      <c r="AY300" s="16"/>
      <c r="AZ300" s="51"/>
      <c r="BA300" s="20">
        <f t="shared" ca="1" si="178"/>
        <v>0</v>
      </c>
      <c r="BB300" s="21">
        <f t="shared" ca="1" si="179"/>
        <v>0</v>
      </c>
      <c r="BC300" s="21">
        <f t="shared" ca="1" si="180"/>
        <v>1</v>
      </c>
      <c r="BD300" s="21">
        <f t="shared" ca="1" si="181"/>
        <v>0</v>
      </c>
      <c r="BE300" s="21">
        <f t="shared" ca="1" si="182"/>
        <v>0</v>
      </c>
      <c r="BF300" s="21">
        <f t="shared" ca="1" si="183"/>
        <v>0</v>
      </c>
      <c r="BG300" s="21">
        <f t="shared" ca="1" si="184"/>
        <v>0</v>
      </c>
      <c r="BH300" s="21">
        <f t="shared" ca="1" si="185"/>
        <v>0</v>
      </c>
      <c r="BI300" s="21">
        <f t="shared" ca="1" si="186"/>
        <v>0</v>
      </c>
      <c r="BJ300" s="21">
        <f t="shared" ca="1" si="187"/>
        <v>0</v>
      </c>
      <c r="BK300" s="21">
        <f t="shared" ca="1" si="188"/>
        <v>0</v>
      </c>
      <c r="BL300" s="51"/>
      <c r="BM300" s="51"/>
      <c r="BN300" s="51"/>
      <c r="BO300" s="51"/>
      <c r="BP300" s="51"/>
      <c r="BQ300" s="51"/>
      <c r="BR300" s="51"/>
      <c r="BS300" s="51"/>
      <c r="BT300" s="51"/>
      <c r="BU300" s="51"/>
      <c r="BV300" s="16"/>
      <c r="BZ300" s="10">
        <f ca="1">Table1[[#This Row],[Cars Value]]/Table1[[#This Row],[Cars Owned]]</f>
        <v>10819.377839458793</v>
      </c>
      <c r="CA300" s="16"/>
      <c r="CB300" s="51"/>
      <c r="CC300" s="10">
        <f ca="1">IF(Table1[[#This Row],[Value of Debts]]&gt;$CD$3,1,0)</f>
        <v>1</v>
      </c>
      <c r="CD300" s="51"/>
      <c r="CE300" s="16"/>
      <c r="CF300" s="51"/>
      <c r="CG300" s="39">
        <f ca="1">Table1[[#This Row],[Mortgage left]]/Table1[[#This Row],[Value of House ]]</f>
        <v>0.61856931093626399</v>
      </c>
      <c r="CH300" s="51">
        <f t="shared" ca="1" si="202"/>
        <v>1</v>
      </c>
      <c r="CI300" s="51"/>
      <c r="CJ300" s="16"/>
      <c r="CL300" s="10">
        <f ca="1">IF(Table1[[#This Row],[Area]]="New Delhi",Table1[[#This Row],[Income]],0)</f>
        <v>0</v>
      </c>
      <c r="CM300" s="51">
        <f ca="1">IF(Table1[[#This Row],[Area]]="Gurgoan",Table1[[#This Row],[Income]],0)</f>
        <v>0</v>
      </c>
      <c r="CN300" s="51">
        <f ca="1">IF(Table1[[#This Row],[Area]]="Noida",Table1[[#This Row],[Income]],0)</f>
        <v>51358</v>
      </c>
      <c r="CO300" s="51">
        <f ca="1">IF(Table1[[#This Row],[Area]]="Faridabad",Table1[[#This Row],[Income]],0)</f>
        <v>0</v>
      </c>
      <c r="CP300" s="51">
        <f ca="1">IF(Table1[[#This Row],[Area]]="Pune",Table1[[#This Row],[Income]],0)</f>
        <v>0</v>
      </c>
      <c r="CQ300" s="51">
        <f ca="1">IF(Table1[[#This Row],[Area]]="Mumbai",Table1[[#This Row],[Income]],0)</f>
        <v>0</v>
      </c>
      <c r="CR300" s="51">
        <f ca="1">IF(Table1[[#This Row],[Area]]="Hyderabad",Table1[[#This Row],[Income]],0)</f>
        <v>0</v>
      </c>
      <c r="CS300" s="51">
        <f ca="1">IF(Table1[[#This Row],[Area]]="Chennai",Table1[[#This Row],[Income]],0)</f>
        <v>0</v>
      </c>
      <c r="CT300" s="51">
        <f ca="1">IF(Table1[[#This Row],[Area]]="Goa",Table1[[#This Row],[Income]],0)</f>
        <v>0</v>
      </c>
      <c r="CU300" s="51">
        <f ca="1">IF(Table1[[#This Row],[Area]]="Kochi",Table1[[#This Row],[Income]],0)</f>
        <v>0</v>
      </c>
      <c r="CV300" s="51">
        <f ca="1">IF(Table1[[#This Row],[Area]]="Kolkata",Table1[[#This Row],[Income]],0)</f>
        <v>0</v>
      </c>
      <c r="CW300" s="51"/>
      <c r="CX300" s="51"/>
      <c r="CY300" s="51"/>
      <c r="CZ300" s="51"/>
      <c r="DA300" s="51"/>
      <c r="DB300" s="51"/>
      <c r="DC300" s="51"/>
      <c r="DD300" s="51"/>
      <c r="DE300" s="51"/>
      <c r="DF300" s="51"/>
      <c r="DG300" s="16"/>
      <c r="DI300" s="10">
        <f ca="1">IF(Table1[[#This Row],[Field of Work]]="Teaching",Table1[[#This Row],[Income]],0)</f>
        <v>0</v>
      </c>
      <c r="DJ300" s="51">
        <f ca="1">IF(Table1[[#This Row],[Field of Work]]="Health",Table1[[#This Row],[Income]],0)</f>
        <v>0</v>
      </c>
      <c r="DK300" s="51">
        <f ca="1">IF(Table1[[#This Row],[Field of Work]]="Agriculture",Table1[[#This Row],[Income]],0)</f>
        <v>0</v>
      </c>
      <c r="DL300" s="51">
        <f ca="1">IF(Table1[[#This Row],[Field of Work]]="Information Technology",Table1[[#This Row],[Income]],0)</f>
        <v>0</v>
      </c>
      <c r="DM300" s="51">
        <f ca="1">IF(Table1[[#This Row],[Field of Work]]="Construction",Table1[[#This Row],[Income]],0)</f>
        <v>51358</v>
      </c>
      <c r="DN300" s="51">
        <f ca="1">IF(Table1[[#This Row],[Field of Work]]="General Work",Table1[[#This Row],[Income]],0)</f>
        <v>0</v>
      </c>
      <c r="DO300" s="51"/>
      <c r="DP300" s="51"/>
      <c r="DQ300" s="51"/>
      <c r="DR300" s="51"/>
      <c r="DS300" s="51"/>
      <c r="DT300" s="16"/>
      <c r="DW300" s="10">
        <f ca="1">IF(Table1[[#This Row],[Value of Debts]]&gt;Table1[[#This Row],[Income]],1,0)</f>
        <v>1</v>
      </c>
      <c r="DX300" s="51"/>
      <c r="DY300" s="16"/>
      <c r="EB300" s="48">
        <f t="shared" ca="1" si="203"/>
        <v>36</v>
      </c>
      <c r="EC300" s="51"/>
      <c r="ED300" s="51"/>
      <c r="EE300" s="16"/>
    </row>
    <row r="301" spans="1:135" ht="18.75">
      <c r="A301" s="1">
        <f t="shared" ca="1" si="189"/>
        <v>1</v>
      </c>
      <c r="B301" s="1" t="str">
        <f t="shared" ca="1" si="190"/>
        <v>Man</v>
      </c>
      <c r="C301" s="1">
        <f t="shared" ca="1" si="191"/>
        <v>34</v>
      </c>
      <c r="D301" s="1">
        <f t="shared" ca="1" si="192"/>
        <v>4</v>
      </c>
      <c r="E301" s="1" t="str">
        <f t="shared" ca="1" si="193"/>
        <v>Information Technology</v>
      </c>
      <c r="F301" s="1">
        <f t="shared" ca="1" si="194"/>
        <v>3</v>
      </c>
      <c r="G301" s="1" t="str">
        <f t="shared" ca="1" si="195"/>
        <v>University</v>
      </c>
      <c r="H301" s="1">
        <f t="shared" ca="1" si="196"/>
        <v>3</v>
      </c>
      <c r="I301" s="1">
        <f t="shared" ca="1" si="171"/>
        <v>2</v>
      </c>
      <c r="J301" s="1">
        <f t="shared" ca="1" si="197"/>
        <v>36334</v>
      </c>
      <c r="K301" s="1">
        <f t="shared" ca="1" si="198"/>
        <v>5</v>
      </c>
      <c r="L301" s="1" t="str">
        <f t="shared" ca="1" si="199"/>
        <v>Pune</v>
      </c>
      <c r="M301" s="1">
        <f t="shared" ca="1" si="204"/>
        <v>218004</v>
      </c>
      <c r="N301" s="1">
        <f t="shared" ca="1" si="200"/>
        <v>187162.69079496004</v>
      </c>
      <c r="O301" s="1">
        <f t="shared" ca="1" si="205"/>
        <v>17658.010438130361</v>
      </c>
      <c r="P301" s="1">
        <f t="shared" ca="1" si="201"/>
        <v>16931</v>
      </c>
      <c r="Q301" s="1">
        <f t="shared" ca="1" si="206"/>
        <v>26097.928981266556</v>
      </c>
      <c r="R301" s="1">
        <f t="shared" ca="1" si="207"/>
        <v>5948.8105796188538</v>
      </c>
      <c r="S301" s="1">
        <f t="shared" ca="1" si="208"/>
        <v>241610.8210177492</v>
      </c>
      <c r="T301" s="1">
        <f t="shared" ca="1" si="209"/>
        <v>230191.61977622661</v>
      </c>
      <c r="U301" s="1">
        <f t="shared" ca="1" si="210"/>
        <v>11419.201241522591</v>
      </c>
      <c r="W301" s="10">
        <f ca="1">IF(Table1[[#This Row],[Gender]]="Man",1,0)</f>
        <v>1</v>
      </c>
      <c r="X301" s="51">
        <f ca="1">IF(Table1[[#This Row],[Gender]]="Woman",1,0)</f>
        <v>0</v>
      </c>
      <c r="Y301" s="51"/>
      <c r="Z301" s="51"/>
      <c r="AA301" s="51"/>
      <c r="AB301" s="51"/>
      <c r="AC301" s="51"/>
      <c r="AD301" s="51"/>
      <c r="AE301" s="51"/>
      <c r="AF301" s="51"/>
      <c r="AG301" s="51"/>
      <c r="AH301" s="51"/>
      <c r="AI301" s="51"/>
      <c r="AJ301" s="16"/>
      <c r="AN301" s="10">
        <f t="shared" ca="1" si="172"/>
        <v>0</v>
      </c>
      <c r="AO301" s="51">
        <f t="shared" ca="1" si="173"/>
        <v>0</v>
      </c>
      <c r="AP301" s="51">
        <f t="shared" ca="1" si="174"/>
        <v>0</v>
      </c>
      <c r="AQ301" s="51">
        <f t="shared" ca="1" si="175"/>
        <v>1</v>
      </c>
      <c r="AR301" s="51">
        <f t="shared" ca="1" si="176"/>
        <v>0</v>
      </c>
      <c r="AS301" s="51">
        <f t="shared" ca="1" si="177"/>
        <v>0</v>
      </c>
      <c r="AT301" s="51"/>
      <c r="AU301" s="51"/>
      <c r="AV301" s="51"/>
      <c r="AW301" s="51"/>
      <c r="AX301" s="51"/>
      <c r="AY301" s="16"/>
      <c r="AZ301" s="51"/>
      <c r="BA301" s="20">
        <f t="shared" ca="1" si="178"/>
        <v>0</v>
      </c>
      <c r="BB301" s="21">
        <f t="shared" ca="1" si="179"/>
        <v>0</v>
      </c>
      <c r="BC301" s="21">
        <f t="shared" ca="1" si="180"/>
        <v>0</v>
      </c>
      <c r="BD301" s="21">
        <f t="shared" ca="1" si="181"/>
        <v>0</v>
      </c>
      <c r="BE301" s="21">
        <f t="shared" ca="1" si="182"/>
        <v>1</v>
      </c>
      <c r="BF301" s="21">
        <f t="shared" ca="1" si="183"/>
        <v>0</v>
      </c>
      <c r="BG301" s="21">
        <f t="shared" ca="1" si="184"/>
        <v>0</v>
      </c>
      <c r="BH301" s="21">
        <f t="shared" ca="1" si="185"/>
        <v>0</v>
      </c>
      <c r="BI301" s="21">
        <f t="shared" ca="1" si="186"/>
        <v>0</v>
      </c>
      <c r="BJ301" s="21">
        <f t="shared" ca="1" si="187"/>
        <v>0</v>
      </c>
      <c r="BK301" s="21">
        <f t="shared" ca="1" si="188"/>
        <v>0</v>
      </c>
      <c r="BL301" s="51"/>
      <c r="BM301" s="51"/>
      <c r="BN301" s="51"/>
      <c r="BO301" s="51"/>
      <c r="BP301" s="51"/>
      <c r="BQ301" s="51"/>
      <c r="BR301" s="51"/>
      <c r="BS301" s="51"/>
      <c r="BT301" s="51"/>
      <c r="BU301" s="51"/>
      <c r="BV301" s="16"/>
      <c r="BZ301" s="10">
        <f ca="1">Table1[[#This Row],[Cars Value]]/Table1[[#This Row],[Cars Owned]]</f>
        <v>8829.0052190651804</v>
      </c>
      <c r="CA301" s="16"/>
      <c r="CB301" s="51"/>
      <c r="CC301" s="10">
        <f ca="1">IF(Table1[[#This Row],[Value of Debts]]&gt;$CD$3,1,0)</f>
        <v>1</v>
      </c>
      <c r="CD301" s="51"/>
      <c r="CE301" s="16"/>
      <c r="CF301" s="51"/>
      <c r="CG301" s="39">
        <f ca="1">Table1[[#This Row],[Mortgage left]]/Table1[[#This Row],[Value of House ]]</f>
        <v>0.8585287003676999</v>
      </c>
      <c r="CH301" s="51">
        <f t="shared" ca="1" si="202"/>
        <v>1</v>
      </c>
      <c r="CI301" s="51"/>
      <c r="CJ301" s="16"/>
      <c r="CL301" s="10">
        <f ca="1">IF(Table1[[#This Row],[Area]]="New Delhi",Table1[[#This Row],[Income]],0)</f>
        <v>0</v>
      </c>
      <c r="CM301" s="51">
        <f ca="1">IF(Table1[[#This Row],[Area]]="Gurgoan",Table1[[#This Row],[Income]],0)</f>
        <v>0</v>
      </c>
      <c r="CN301" s="51">
        <f ca="1">IF(Table1[[#This Row],[Area]]="Noida",Table1[[#This Row],[Income]],0)</f>
        <v>0</v>
      </c>
      <c r="CO301" s="51">
        <f ca="1">IF(Table1[[#This Row],[Area]]="Faridabad",Table1[[#This Row],[Income]],0)</f>
        <v>0</v>
      </c>
      <c r="CP301" s="51">
        <f ca="1">IF(Table1[[#This Row],[Area]]="Pune",Table1[[#This Row],[Income]],0)</f>
        <v>36334</v>
      </c>
      <c r="CQ301" s="51">
        <f ca="1">IF(Table1[[#This Row],[Area]]="Mumbai",Table1[[#This Row],[Income]],0)</f>
        <v>0</v>
      </c>
      <c r="CR301" s="51">
        <f ca="1">IF(Table1[[#This Row],[Area]]="Hyderabad",Table1[[#This Row],[Income]],0)</f>
        <v>0</v>
      </c>
      <c r="CS301" s="51">
        <f ca="1">IF(Table1[[#This Row],[Area]]="Chennai",Table1[[#This Row],[Income]],0)</f>
        <v>0</v>
      </c>
      <c r="CT301" s="51">
        <f ca="1">IF(Table1[[#This Row],[Area]]="Goa",Table1[[#This Row],[Income]],0)</f>
        <v>0</v>
      </c>
      <c r="CU301" s="51">
        <f ca="1">IF(Table1[[#This Row],[Area]]="Kochi",Table1[[#This Row],[Income]],0)</f>
        <v>0</v>
      </c>
      <c r="CV301" s="51">
        <f ca="1">IF(Table1[[#This Row],[Area]]="Kolkata",Table1[[#This Row],[Income]],0)</f>
        <v>0</v>
      </c>
      <c r="CW301" s="51"/>
      <c r="CX301" s="51"/>
      <c r="CY301" s="51"/>
      <c r="CZ301" s="51"/>
      <c r="DA301" s="51"/>
      <c r="DB301" s="51"/>
      <c r="DC301" s="51"/>
      <c r="DD301" s="51"/>
      <c r="DE301" s="51"/>
      <c r="DF301" s="51"/>
      <c r="DG301" s="16"/>
      <c r="DI301" s="10">
        <f ca="1">IF(Table1[[#This Row],[Field of Work]]="Teaching",Table1[[#This Row],[Income]],0)</f>
        <v>0</v>
      </c>
      <c r="DJ301" s="51">
        <f ca="1">IF(Table1[[#This Row],[Field of Work]]="Health",Table1[[#This Row],[Income]],0)</f>
        <v>0</v>
      </c>
      <c r="DK301" s="51">
        <f ca="1">IF(Table1[[#This Row],[Field of Work]]="Agriculture",Table1[[#This Row],[Income]],0)</f>
        <v>0</v>
      </c>
      <c r="DL301" s="51">
        <f ca="1">IF(Table1[[#This Row],[Field of Work]]="Information Technology",Table1[[#This Row],[Income]],0)</f>
        <v>36334</v>
      </c>
      <c r="DM301" s="51">
        <f ca="1">IF(Table1[[#This Row],[Field of Work]]="Construction",Table1[[#This Row],[Income]],0)</f>
        <v>0</v>
      </c>
      <c r="DN301" s="51">
        <f ca="1">IF(Table1[[#This Row],[Field of Work]]="General Work",Table1[[#This Row],[Income]],0)</f>
        <v>0</v>
      </c>
      <c r="DO301" s="51"/>
      <c r="DP301" s="51"/>
      <c r="DQ301" s="51"/>
      <c r="DR301" s="51"/>
      <c r="DS301" s="51"/>
      <c r="DT301" s="16"/>
      <c r="DW301" s="10">
        <f ca="1">IF(Table1[[#This Row],[Value of Debts]]&gt;Table1[[#This Row],[Income]],1,0)</f>
        <v>1</v>
      </c>
      <c r="DX301" s="51"/>
      <c r="DY301" s="16"/>
      <c r="EB301" s="48">
        <f t="shared" ca="1" si="203"/>
        <v>0</v>
      </c>
      <c r="EC301" s="51"/>
      <c r="ED301" s="51"/>
      <c r="EE301" s="16"/>
    </row>
    <row r="302" spans="1:135" ht="18.75">
      <c r="A302" s="1">
        <f t="shared" ca="1" si="189"/>
        <v>1</v>
      </c>
      <c r="B302" s="1" t="str">
        <f t="shared" ca="1" si="190"/>
        <v>Man</v>
      </c>
      <c r="C302" s="1">
        <f t="shared" ca="1" si="191"/>
        <v>35</v>
      </c>
      <c r="D302" s="1">
        <f t="shared" ca="1" si="192"/>
        <v>4</v>
      </c>
      <c r="E302" s="1" t="str">
        <f t="shared" ca="1" si="193"/>
        <v>Information Technology</v>
      </c>
      <c r="F302" s="1">
        <f t="shared" ca="1" si="194"/>
        <v>5</v>
      </c>
      <c r="G302" s="1" t="str">
        <f t="shared" ca="1" si="195"/>
        <v>Other</v>
      </c>
      <c r="H302" s="1">
        <f t="shared" ca="1" si="196"/>
        <v>3</v>
      </c>
      <c r="I302" s="1">
        <f t="shared" ca="1" si="171"/>
        <v>1</v>
      </c>
      <c r="J302" s="1">
        <f t="shared" ca="1" si="197"/>
        <v>34971</v>
      </c>
      <c r="K302" s="1">
        <f t="shared" ca="1" si="198"/>
        <v>2</v>
      </c>
      <c r="L302" s="1" t="str">
        <f t="shared" ca="1" si="199"/>
        <v>Gurgoan</v>
      </c>
      <c r="M302" s="1">
        <f t="shared" ca="1" si="204"/>
        <v>209826</v>
      </c>
      <c r="N302" s="1">
        <f t="shared" ca="1" si="200"/>
        <v>45601.302758610531</v>
      </c>
      <c r="O302" s="1">
        <f t="shared" ca="1" si="205"/>
        <v>29058.788816757682</v>
      </c>
      <c r="P302" s="1">
        <f t="shared" ca="1" si="201"/>
        <v>24945</v>
      </c>
      <c r="Q302" s="1">
        <f t="shared" ca="1" si="206"/>
        <v>66114.761861603198</v>
      </c>
      <c r="R302" s="1">
        <f t="shared" ca="1" si="207"/>
        <v>40171.770245738619</v>
      </c>
      <c r="S302" s="1">
        <f t="shared" ca="1" si="208"/>
        <v>279056.55906249629</v>
      </c>
      <c r="T302" s="1">
        <f t="shared" ca="1" si="209"/>
        <v>136661.06462021373</v>
      </c>
      <c r="U302" s="1">
        <f t="shared" ca="1" si="210"/>
        <v>142395.49444228256</v>
      </c>
      <c r="W302" s="10">
        <f ca="1">IF(Table1[[#This Row],[Gender]]="Man",1,0)</f>
        <v>1</v>
      </c>
      <c r="X302" s="51">
        <f ca="1">IF(Table1[[#This Row],[Gender]]="Woman",1,0)</f>
        <v>0</v>
      </c>
      <c r="Y302" s="51"/>
      <c r="Z302" s="51"/>
      <c r="AA302" s="51"/>
      <c r="AB302" s="51"/>
      <c r="AC302" s="51"/>
      <c r="AD302" s="51"/>
      <c r="AE302" s="51"/>
      <c r="AF302" s="51"/>
      <c r="AG302" s="51"/>
      <c r="AH302" s="51"/>
      <c r="AI302" s="51"/>
      <c r="AJ302" s="16"/>
      <c r="AN302" s="10">
        <f t="shared" ca="1" si="172"/>
        <v>0</v>
      </c>
      <c r="AO302" s="51">
        <f t="shared" ca="1" si="173"/>
        <v>0</v>
      </c>
      <c r="AP302" s="51">
        <f t="shared" ca="1" si="174"/>
        <v>0</v>
      </c>
      <c r="AQ302" s="51">
        <f t="shared" ca="1" si="175"/>
        <v>1</v>
      </c>
      <c r="AR302" s="51">
        <f t="shared" ca="1" si="176"/>
        <v>0</v>
      </c>
      <c r="AS302" s="51">
        <f t="shared" ca="1" si="177"/>
        <v>0</v>
      </c>
      <c r="AT302" s="51"/>
      <c r="AU302" s="51"/>
      <c r="AV302" s="51"/>
      <c r="AW302" s="51"/>
      <c r="AX302" s="51"/>
      <c r="AY302" s="16"/>
      <c r="AZ302" s="51"/>
      <c r="BA302" s="20">
        <f t="shared" ca="1" si="178"/>
        <v>0</v>
      </c>
      <c r="BB302" s="21">
        <f t="shared" ca="1" si="179"/>
        <v>1</v>
      </c>
      <c r="BC302" s="21">
        <f t="shared" ca="1" si="180"/>
        <v>0</v>
      </c>
      <c r="BD302" s="21">
        <f t="shared" ca="1" si="181"/>
        <v>0</v>
      </c>
      <c r="BE302" s="21">
        <f t="shared" ca="1" si="182"/>
        <v>0</v>
      </c>
      <c r="BF302" s="21">
        <f t="shared" ca="1" si="183"/>
        <v>0</v>
      </c>
      <c r="BG302" s="21">
        <f t="shared" ca="1" si="184"/>
        <v>0</v>
      </c>
      <c r="BH302" s="21">
        <f t="shared" ca="1" si="185"/>
        <v>0</v>
      </c>
      <c r="BI302" s="21">
        <f t="shared" ca="1" si="186"/>
        <v>0</v>
      </c>
      <c r="BJ302" s="21">
        <f t="shared" ca="1" si="187"/>
        <v>0</v>
      </c>
      <c r="BK302" s="21">
        <f t="shared" ca="1" si="188"/>
        <v>0</v>
      </c>
      <c r="BL302" s="51"/>
      <c r="BM302" s="51"/>
      <c r="BN302" s="51"/>
      <c r="BO302" s="51"/>
      <c r="BP302" s="51"/>
      <c r="BQ302" s="51"/>
      <c r="BR302" s="51"/>
      <c r="BS302" s="51"/>
      <c r="BT302" s="51"/>
      <c r="BU302" s="51"/>
      <c r="BV302" s="16"/>
      <c r="BZ302" s="10">
        <f ca="1">Table1[[#This Row],[Cars Value]]/Table1[[#This Row],[Cars Owned]]</f>
        <v>29058.788816757682</v>
      </c>
      <c r="CA302" s="16"/>
      <c r="CB302" s="51"/>
      <c r="CC302" s="10">
        <f ca="1">IF(Table1[[#This Row],[Value of Debts]]&gt;$CD$3,1,0)</f>
        <v>1</v>
      </c>
      <c r="CD302" s="51"/>
      <c r="CE302" s="16"/>
      <c r="CF302" s="51"/>
      <c r="CG302" s="39">
        <f ca="1">Table1[[#This Row],[Mortgage left]]/Table1[[#This Row],[Value of House ]]</f>
        <v>0.21732913346587426</v>
      </c>
      <c r="CH302" s="51">
        <f t="shared" ca="1" si="202"/>
        <v>0</v>
      </c>
      <c r="CI302" s="51"/>
      <c r="CJ302" s="16"/>
      <c r="CL302" s="10">
        <f ca="1">IF(Table1[[#This Row],[Area]]="New Delhi",Table1[[#This Row],[Income]],0)</f>
        <v>0</v>
      </c>
      <c r="CM302" s="51">
        <f ca="1">IF(Table1[[#This Row],[Area]]="Gurgoan",Table1[[#This Row],[Income]],0)</f>
        <v>34971</v>
      </c>
      <c r="CN302" s="51">
        <f ca="1">IF(Table1[[#This Row],[Area]]="Noida",Table1[[#This Row],[Income]],0)</f>
        <v>0</v>
      </c>
      <c r="CO302" s="51">
        <f ca="1">IF(Table1[[#This Row],[Area]]="Faridabad",Table1[[#This Row],[Income]],0)</f>
        <v>0</v>
      </c>
      <c r="CP302" s="51">
        <f ca="1">IF(Table1[[#This Row],[Area]]="Pune",Table1[[#This Row],[Income]],0)</f>
        <v>0</v>
      </c>
      <c r="CQ302" s="51">
        <f ca="1">IF(Table1[[#This Row],[Area]]="Mumbai",Table1[[#This Row],[Income]],0)</f>
        <v>0</v>
      </c>
      <c r="CR302" s="51">
        <f ca="1">IF(Table1[[#This Row],[Area]]="Hyderabad",Table1[[#This Row],[Income]],0)</f>
        <v>0</v>
      </c>
      <c r="CS302" s="51">
        <f ca="1">IF(Table1[[#This Row],[Area]]="Chennai",Table1[[#This Row],[Income]],0)</f>
        <v>0</v>
      </c>
      <c r="CT302" s="51">
        <f ca="1">IF(Table1[[#This Row],[Area]]="Goa",Table1[[#This Row],[Income]],0)</f>
        <v>0</v>
      </c>
      <c r="CU302" s="51">
        <f ca="1">IF(Table1[[#This Row],[Area]]="Kochi",Table1[[#This Row],[Income]],0)</f>
        <v>0</v>
      </c>
      <c r="CV302" s="51">
        <f ca="1">IF(Table1[[#This Row],[Area]]="Kolkata",Table1[[#This Row],[Income]],0)</f>
        <v>0</v>
      </c>
      <c r="CW302" s="51"/>
      <c r="CX302" s="51"/>
      <c r="CY302" s="51"/>
      <c r="CZ302" s="51"/>
      <c r="DA302" s="51"/>
      <c r="DB302" s="51"/>
      <c r="DC302" s="51"/>
      <c r="DD302" s="51"/>
      <c r="DE302" s="51"/>
      <c r="DF302" s="51"/>
      <c r="DG302" s="16"/>
      <c r="DI302" s="10">
        <f ca="1">IF(Table1[[#This Row],[Field of Work]]="Teaching",Table1[[#This Row],[Income]],0)</f>
        <v>0</v>
      </c>
      <c r="DJ302" s="51">
        <f ca="1">IF(Table1[[#This Row],[Field of Work]]="Health",Table1[[#This Row],[Income]],0)</f>
        <v>0</v>
      </c>
      <c r="DK302" s="51">
        <f ca="1">IF(Table1[[#This Row],[Field of Work]]="Agriculture",Table1[[#This Row],[Income]],0)</f>
        <v>0</v>
      </c>
      <c r="DL302" s="51">
        <f ca="1">IF(Table1[[#This Row],[Field of Work]]="Information Technology",Table1[[#This Row],[Income]],0)</f>
        <v>34971</v>
      </c>
      <c r="DM302" s="51">
        <f ca="1">IF(Table1[[#This Row],[Field of Work]]="Construction",Table1[[#This Row],[Income]],0)</f>
        <v>0</v>
      </c>
      <c r="DN302" s="51">
        <f ca="1">IF(Table1[[#This Row],[Field of Work]]="General Work",Table1[[#This Row],[Income]],0)</f>
        <v>0</v>
      </c>
      <c r="DO302" s="51"/>
      <c r="DP302" s="51"/>
      <c r="DQ302" s="51"/>
      <c r="DR302" s="51"/>
      <c r="DS302" s="51"/>
      <c r="DT302" s="16"/>
      <c r="DW302" s="10">
        <f ca="1">IF(Table1[[#This Row],[Value of Debts]]&gt;Table1[[#This Row],[Income]],1,0)</f>
        <v>1</v>
      </c>
      <c r="DX302" s="51"/>
      <c r="DY302" s="16"/>
      <c r="EB302" s="48">
        <f t="shared" ca="1" si="203"/>
        <v>35</v>
      </c>
      <c r="EC302" s="51"/>
      <c r="ED302" s="51"/>
      <c r="EE302" s="16"/>
    </row>
    <row r="303" spans="1:135" ht="18.75">
      <c r="A303" s="1">
        <f t="shared" ca="1" si="189"/>
        <v>2</v>
      </c>
      <c r="B303" s="1" t="str">
        <f t="shared" ca="1" si="190"/>
        <v>Woman</v>
      </c>
      <c r="C303" s="1">
        <f t="shared" ca="1" si="191"/>
        <v>43</v>
      </c>
      <c r="D303" s="1">
        <f t="shared" ca="1" si="192"/>
        <v>3</v>
      </c>
      <c r="E303" s="1" t="str">
        <f t="shared" ca="1" si="193"/>
        <v>Teaching</v>
      </c>
      <c r="F303" s="1">
        <f t="shared" ca="1" si="194"/>
        <v>4</v>
      </c>
      <c r="G303" s="1" t="str">
        <f t="shared" ca="1" si="195"/>
        <v>Technical</v>
      </c>
      <c r="H303" s="1">
        <f t="shared" ca="1" si="196"/>
        <v>1</v>
      </c>
      <c r="I303" s="1">
        <f t="shared" ca="1" si="171"/>
        <v>2</v>
      </c>
      <c r="J303" s="1">
        <f t="shared" ca="1" si="197"/>
        <v>73080</v>
      </c>
      <c r="K303" s="1">
        <f t="shared" ca="1" si="198"/>
        <v>7</v>
      </c>
      <c r="L303" s="1" t="str">
        <f t="shared" ca="1" si="199"/>
        <v>Hyderabad</v>
      </c>
      <c r="M303" s="1">
        <f t="shared" ca="1" si="204"/>
        <v>365400</v>
      </c>
      <c r="N303" s="1">
        <f t="shared" ca="1" si="200"/>
        <v>232280.92910217569</v>
      </c>
      <c r="O303" s="1">
        <f t="shared" ca="1" si="205"/>
        <v>100504.95751166756</v>
      </c>
      <c r="P303" s="1">
        <f t="shared" ca="1" si="201"/>
        <v>3352</v>
      </c>
      <c r="Q303" s="1">
        <f t="shared" ca="1" si="206"/>
        <v>137512.48896896129</v>
      </c>
      <c r="R303" s="1">
        <f t="shared" ca="1" si="207"/>
        <v>26128.947439500349</v>
      </c>
      <c r="S303" s="1">
        <f t="shared" ca="1" si="208"/>
        <v>492033.90495116793</v>
      </c>
      <c r="T303" s="1">
        <f t="shared" ca="1" si="209"/>
        <v>373145.41807113698</v>
      </c>
      <c r="U303" s="1">
        <f t="shared" ca="1" si="210"/>
        <v>118888.48688003095</v>
      </c>
      <c r="W303" s="10">
        <f ca="1">IF(Table1[[#This Row],[Gender]]="Man",1,0)</f>
        <v>0</v>
      </c>
      <c r="X303" s="51">
        <f ca="1">IF(Table1[[#This Row],[Gender]]="Woman",1,0)</f>
        <v>1</v>
      </c>
      <c r="Y303" s="51"/>
      <c r="Z303" s="51"/>
      <c r="AA303" s="51"/>
      <c r="AB303" s="51"/>
      <c r="AC303" s="51"/>
      <c r="AD303" s="51"/>
      <c r="AE303" s="51"/>
      <c r="AF303" s="51"/>
      <c r="AG303" s="51"/>
      <c r="AH303" s="51"/>
      <c r="AI303" s="51"/>
      <c r="AJ303" s="16"/>
      <c r="AN303" s="10">
        <f t="shared" ca="1" si="172"/>
        <v>1</v>
      </c>
      <c r="AO303" s="51">
        <f t="shared" ca="1" si="173"/>
        <v>0</v>
      </c>
      <c r="AP303" s="51">
        <f t="shared" ca="1" si="174"/>
        <v>0</v>
      </c>
      <c r="AQ303" s="51">
        <f t="shared" ca="1" si="175"/>
        <v>0</v>
      </c>
      <c r="AR303" s="51">
        <f t="shared" ca="1" si="176"/>
        <v>0</v>
      </c>
      <c r="AS303" s="51">
        <f t="shared" ca="1" si="177"/>
        <v>0</v>
      </c>
      <c r="AT303" s="51"/>
      <c r="AU303" s="51"/>
      <c r="AV303" s="51"/>
      <c r="AW303" s="51"/>
      <c r="AX303" s="51"/>
      <c r="AY303" s="16"/>
      <c r="AZ303" s="51"/>
      <c r="BA303" s="20">
        <f t="shared" ca="1" si="178"/>
        <v>0</v>
      </c>
      <c r="BB303" s="21">
        <f t="shared" ca="1" si="179"/>
        <v>0</v>
      </c>
      <c r="BC303" s="21">
        <f t="shared" ca="1" si="180"/>
        <v>0</v>
      </c>
      <c r="BD303" s="21">
        <f t="shared" ca="1" si="181"/>
        <v>0</v>
      </c>
      <c r="BE303" s="21">
        <f t="shared" ca="1" si="182"/>
        <v>0</v>
      </c>
      <c r="BF303" s="21">
        <f t="shared" ca="1" si="183"/>
        <v>0</v>
      </c>
      <c r="BG303" s="21">
        <f t="shared" ca="1" si="184"/>
        <v>1</v>
      </c>
      <c r="BH303" s="21">
        <f t="shared" ca="1" si="185"/>
        <v>0</v>
      </c>
      <c r="BI303" s="21">
        <f t="shared" ca="1" si="186"/>
        <v>0</v>
      </c>
      <c r="BJ303" s="21">
        <f t="shared" ca="1" si="187"/>
        <v>0</v>
      </c>
      <c r="BK303" s="21">
        <f t="shared" ca="1" si="188"/>
        <v>0</v>
      </c>
      <c r="BL303" s="51"/>
      <c r="BM303" s="51"/>
      <c r="BN303" s="51"/>
      <c r="BO303" s="51"/>
      <c r="BP303" s="51"/>
      <c r="BQ303" s="51"/>
      <c r="BR303" s="51"/>
      <c r="BS303" s="51"/>
      <c r="BT303" s="51"/>
      <c r="BU303" s="51"/>
      <c r="BV303" s="16"/>
      <c r="BZ303" s="10">
        <f ca="1">Table1[[#This Row],[Cars Value]]/Table1[[#This Row],[Cars Owned]]</f>
        <v>50252.478755833778</v>
      </c>
      <c r="CA303" s="16"/>
      <c r="CB303" s="51"/>
      <c r="CC303" s="10">
        <f ca="1">IF(Table1[[#This Row],[Value of Debts]]&gt;$CD$3,1,0)</f>
        <v>1</v>
      </c>
      <c r="CD303" s="51"/>
      <c r="CE303" s="16"/>
      <c r="CF303" s="51"/>
      <c r="CG303" s="39">
        <f ca="1">Table1[[#This Row],[Mortgage left]]/Table1[[#This Row],[Value of House ]]</f>
        <v>0.6356894611444327</v>
      </c>
      <c r="CH303" s="51">
        <f t="shared" ca="1" si="202"/>
        <v>1</v>
      </c>
      <c r="CI303" s="51"/>
      <c r="CJ303" s="16"/>
      <c r="CL303" s="10">
        <f ca="1">IF(Table1[[#This Row],[Area]]="New Delhi",Table1[[#This Row],[Income]],0)</f>
        <v>0</v>
      </c>
      <c r="CM303" s="51">
        <f ca="1">IF(Table1[[#This Row],[Area]]="Gurgoan",Table1[[#This Row],[Income]],0)</f>
        <v>0</v>
      </c>
      <c r="CN303" s="51">
        <f ca="1">IF(Table1[[#This Row],[Area]]="Noida",Table1[[#This Row],[Income]],0)</f>
        <v>0</v>
      </c>
      <c r="CO303" s="51">
        <f ca="1">IF(Table1[[#This Row],[Area]]="Faridabad",Table1[[#This Row],[Income]],0)</f>
        <v>0</v>
      </c>
      <c r="CP303" s="51">
        <f ca="1">IF(Table1[[#This Row],[Area]]="Pune",Table1[[#This Row],[Income]],0)</f>
        <v>0</v>
      </c>
      <c r="CQ303" s="51">
        <f ca="1">IF(Table1[[#This Row],[Area]]="Mumbai",Table1[[#This Row],[Income]],0)</f>
        <v>0</v>
      </c>
      <c r="CR303" s="51">
        <f ca="1">IF(Table1[[#This Row],[Area]]="Hyderabad",Table1[[#This Row],[Income]],0)</f>
        <v>73080</v>
      </c>
      <c r="CS303" s="51">
        <f ca="1">IF(Table1[[#This Row],[Area]]="Chennai",Table1[[#This Row],[Income]],0)</f>
        <v>0</v>
      </c>
      <c r="CT303" s="51">
        <f ca="1">IF(Table1[[#This Row],[Area]]="Goa",Table1[[#This Row],[Income]],0)</f>
        <v>0</v>
      </c>
      <c r="CU303" s="51">
        <f ca="1">IF(Table1[[#This Row],[Area]]="Kochi",Table1[[#This Row],[Income]],0)</f>
        <v>0</v>
      </c>
      <c r="CV303" s="51">
        <f ca="1">IF(Table1[[#This Row],[Area]]="Kolkata",Table1[[#This Row],[Income]],0)</f>
        <v>0</v>
      </c>
      <c r="CW303" s="51"/>
      <c r="CX303" s="51"/>
      <c r="CY303" s="51"/>
      <c r="CZ303" s="51"/>
      <c r="DA303" s="51"/>
      <c r="DB303" s="51"/>
      <c r="DC303" s="51"/>
      <c r="DD303" s="51"/>
      <c r="DE303" s="51"/>
      <c r="DF303" s="51"/>
      <c r="DG303" s="16"/>
      <c r="DI303" s="10">
        <f ca="1">IF(Table1[[#This Row],[Field of Work]]="Teaching",Table1[[#This Row],[Income]],0)</f>
        <v>73080</v>
      </c>
      <c r="DJ303" s="51">
        <f ca="1">IF(Table1[[#This Row],[Field of Work]]="Health",Table1[[#This Row],[Income]],0)</f>
        <v>0</v>
      </c>
      <c r="DK303" s="51">
        <f ca="1">IF(Table1[[#This Row],[Field of Work]]="Agriculture",Table1[[#This Row],[Income]],0)</f>
        <v>0</v>
      </c>
      <c r="DL303" s="51">
        <f ca="1">IF(Table1[[#This Row],[Field of Work]]="Information Technology",Table1[[#This Row],[Income]],0)</f>
        <v>0</v>
      </c>
      <c r="DM303" s="51">
        <f ca="1">IF(Table1[[#This Row],[Field of Work]]="Construction",Table1[[#This Row],[Income]],0)</f>
        <v>0</v>
      </c>
      <c r="DN303" s="51">
        <f ca="1">IF(Table1[[#This Row],[Field of Work]]="General Work",Table1[[#This Row],[Income]],0)</f>
        <v>0</v>
      </c>
      <c r="DO303" s="51"/>
      <c r="DP303" s="51"/>
      <c r="DQ303" s="51"/>
      <c r="DR303" s="51"/>
      <c r="DS303" s="51"/>
      <c r="DT303" s="16"/>
      <c r="DW303" s="10">
        <f ca="1">IF(Table1[[#This Row],[Value of Debts]]&gt;Table1[[#This Row],[Income]],1,0)</f>
        <v>1</v>
      </c>
      <c r="DX303" s="51"/>
      <c r="DY303" s="16"/>
      <c r="EB303" s="48">
        <f t="shared" ca="1" si="203"/>
        <v>43</v>
      </c>
      <c r="EC303" s="51"/>
      <c r="ED303" s="51"/>
      <c r="EE303" s="16"/>
    </row>
    <row r="304" spans="1:135" ht="18.75">
      <c r="A304" s="1">
        <f t="shared" ca="1" si="189"/>
        <v>1</v>
      </c>
      <c r="B304" s="1" t="str">
        <f t="shared" ca="1" si="190"/>
        <v>Man</v>
      </c>
      <c r="C304" s="1">
        <f t="shared" ca="1" si="191"/>
        <v>32</v>
      </c>
      <c r="D304" s="1">
        <f t="shared" ca="1" si="192"/>
        <v>1</v>
      </c>
      <c r="E304" s="1" t="str">
        <f t="shared" ca="1" si="193"/>
        <v>Health</v>
      </c>
      <c r="F304" s="1">
        <f t="shared" ca="1" si="194"/>
        <v>4</v>
      </c>
      <c r="G304" s="1" t="str">
        <f t="shared" ca="1" si="195"/>
        <v>Technical</v>
      </c>
      <c r="H304" s="1">
        <f t="shared" ca="1" si="196"/>
        <v>3</v>
      </c>
      <c r="I304" s="1">
        <f t="shared" ca="1" si="171"/>
        <v>3</v>
      </c>
      <c r="J304" s="1">
        <f t="shared" ca="1" si="197"/>
        <v>39843</v>
      </c>
      <c r="K304" s="1">
        <f t="shared" ca="1" si="198"/>
        <v>3</v>
      </c>
      <c r="L304" s="1" t="str">
        <f t="shared" ca="1" si="199"/>
        <v>Faridabad</v>
      </c>
      <c r="M304" s="1">
        <f t="shared" ca="1" si="204"/>
        <v>239058</v>
      </c>
      <c r="N304" s="1">
        <f t="shared" ca="1" si="200"/>
        <v>6901.1046994197577</v>
      </c>
      <c r="O304" s="1">
        <f t="shared" ca="1" si="205"/>
        <v>110664.19099998941</v>
      </c>
      <c r="P304" s="1">
        <f t="shared" ca="1" si="201"/>
        <v>37703</v>
      </c>
      <c r="Q304" s="1">
        <f t="shared" ca="1" si="206"/>
        <v>54816.698824936298</v>
      </c>
      <c r="R304" s="1">
        <f t="shared" ca="1" si="207"/>
        <v>28091.473711382903</v>
      </c>
      <c r="S304" s="1">
        <f t="shared" ca="1" si="208"/>
        <v>377813.66471137229</v>
      </c>
      <c r="T304" s="1">
        <f t="shared" ca="1" si="209"/>
        <v>99420.803524356059</v>
      </c>
      <c r="U304" s="1">
        <f t="shared" ca="1" si="210"/>
        <v>278392.86118701624</v>
      </c>
      <c r="W304" s="10">
        <f ca="1">IF(Table1[[#This Row],[Gender]]="Man",1,0)</f>
        <v>1</v>
      </c>
      <c r="X304" s="51">
        <f ca="1">IF(Table1[[#This Row],[Gender]]="Woman",1,0)</f>
        <v>0</v>
      </c>
      <c r="Y304" s="51"/>
      <c r="Z304" s="51"/>
      <c r="AA304" s="51"/>
      <c r="AB304" s="51"/>
      <c r="AC304" s="51"/>
      <c r="AD304" s="51"/>
      <c r="AE304" s="51"/>
      <c r="AF304" s="51"/>
      <c r="AG304" s="51"/>
      <c r="AH304" s="51"/>
      <c r="AI304" s="51"/>
      <c r="AJ304" s="16"/>
      <c r="AN304" s="10">
        <f t="shared" ca="1" si="172"/>
        <v>0</v>
      </c>
      <c r="AO304" s="51">
        <f t="shared" ca="1" si="173"/>
        <v>1</v>
      </c>
      <c r="AP304" s="51">
        <f t="shared" ca="1" si="174"/>
        <v>0</v>
      </c>
      <c r="AQ304" s="51">
        <f t="shared" ca="1" si="175"/>
        <v>0</v>
      </c>
      <c r="AR304" s="51">
        <f t="shared" ca="1" si="176"/>
        <v>0</v>
      </c>
      <c r="AS304" s="51">
        <f t="shared" ca="1" si="177"/>
        <v>0</v>
      </c>
      <c r="AT304" s="51"/>
      <c r="AU304" s="51"/>
      <c r="AV304" s="51"/>
      <c r="AW304" s="51"/>
      <c r="AX304" s="51"/>
      <c r="AY304" s="16"/>
      <c r="AZ304" s="51"/>
      <c r="BA304" s="20">
        <f t="shared" ca="1" si="178"/>
        <v>0</v>
      </c>
      <c r="BB304" s="21">
        <f t="shared" ca="1" si="179"/>
        <v>0</v>
      </c>
      <c r="BC304" s="21">
        <f t="shared" ca="1" si="180"/>
        <v>0</v>
      </c>
      <c r="BD304" s="21">
        <f t="shared" ca="1" si="181"/>
        <v>1</v>
      </c>
      <c r="BE304" s="21">
        <f t="shared" ca="1" si="182"/>
        <v>0</v>
      </c>
      <c r="BF304" s="21">
        <f t="shared" ca="1" si="183"/>
        <v>0</v>
      </c>
      <c r="BG304" s="21">
        <f t="shared" ca="1" si="184"/>
        <v>0</v>
      </c>
      <c r="BH304" s="21">
        <f t="shared" ca="1" si="185"/>
        <v>0</v>
      </c>
      <c r="BI304" s="21">
        <f t="shared" ca="1" si="186"/>
        <v>0</v>
      </c>
      <c r="BJ304" s="21">
        <f t="shared" ca="1" si="187"/>
        <v>0</v>
      </c>
      <c r="BK304" s="21">
        <f t="shared" ca="1" si="188"/>
        <v>0</v>
      </c>
      <c r="BL304" s="51"/>
      <c r="BM304" s="51"/>
      <c r="BN304" s="51"/>
      <c r="BO304" s="51"/>
      <c r="BP304" s="51"/>
      <c r="BQ304" s="51"/>
      <c r="BR304" s="51"/>
      <c r="BS304" s="51"/>
      <c r="BT304" s="51"/>
      <c r="BU304" s="51"/>
      <c r="BV304" s="16"/>
      <c r="BZ304" s="10">
        <f ca="1">Table1[[#This Row],[Cars Value]]/Table1[[#This Row],[Cars Owned]]</f>
        <v>36888.06366666314</v>
      </c>
      <c r="CA304" s="16"/>
      <c r="CB304" s="51"/>
      <c r="CC304" s="10">
        <f ca="1">IF(Table1[[#This Row],[Value of Debts]]&gt;$CD$3,1,0)</f>
        <v>1</v>
      </c>
      <c r="CD304" s="51"/>
      <c r="CE304" s="16"/>
      <c r="CF304" s="51"/>
      <c r="CG304" s="39">
        <f ca="1">Table1[[#This Row],[Mortgage left]]/Table1[[#This Row],[Value of House ]]</f>
        <v>2.8867909458875074E-2</v>
      </c>
      <c r="CH304" s="51">
        <f t="shared" ca="1" si="202"/>
        <v>0</v>
      </c>
      <c r="CI304" s="51"/>
      <c r="CJ304" s="16"/>
      <c r="CL304" s="10">
        <f ca="1">IF(Table1[[#This Row],[Area]]="New Delhi",Table1[[#This Row],[Income]],0)</f>
        <v>0</v>
      </c>
      <c r="CM304" s="51">
        <f ca="1">IF(Table1[[#This Row],[Area]]="Gurgoan",Table1[[#This Row],[Income]],0)</f>
        <v>0</v>
      </c>
      <c r="CN304" s="51">
        <f ca="1">IF(Table1[[#This Row],[Area]]="Noida",Table1[[#This Row],[Income]],0)</f>
        <v>0</v>
      </c>
      <c r="CO304" s="51">
        <f ca="1">IF(Table1[[#This Row],[Area]]="Faridabad",Table1[[#This Row],[Income]],0)</f>
        <v>39843</v>
      </c>
      <c r="CP304" s="51">
        <f ca="1">IF(Table1[[#This Row],[Area]]="Pune",Table1[[#This Row],[Income]],0)</f>
        <v>0</v>
      </c>
      <c r="CQ304" s="51">
        <f ca="1">IF(Table1[[#This Row],[Area]]="Mumbai",Table1[[#This Row],[Income]],0)</f>
        <v>0</v>
      </c>
      <c r="CR304" s="51">
        <f ca="1">IF(Table1[[#This Row],[Area]]="Hyderabad",Table1[[#This Row],[Income]],0)</f>
        <v>0</v>
      </c>
      <c r="CS304" s="51">
        <f ca="1">IF(Table1[[#This Row],[Area]]="Chennai",Table1[[#This Row],[Income]],0)</f>
        <v>0</v>
      </c>
      <c r="CT304" s="51">
        <f ca="1">IF(Table1[[#This Row],[Area]]="Goa",Table1[[#This Row],[Income]],0)</f>
        <v>0</v>
      </c>
      <c r="CU304" s="51">
        <f ca="1">IF(Table1[[#This Row],[Area]]="Kochi",Table1[[#This Row],[Income]],0)</f>
        <v>0</v>
      </c>
      <c r="CV304" s="51">
        <f ca="1">IF(Table1[[#This Row],[Area]]="Kolkata",Table1[[#This Row],[Income]],0)</f>
        <v>0</v>
      </c>
      <c r="CW304" s="51"/>
      <c r="CX304" s="51"/>
      <c r="CY304" s="51"/>
      <c r="CZ304" s="51"/>
      <c r="DA304" s="51"/>
      <c r="DB304" s="51"/>
      <c r="DC304" s="51"/>
      <c r="DD304" s="51"/>
      <c r="DE304" s="51"/>
      <c r="DF304" s="51"/>
      <c r="DG304" s="16"/>
      <c r="DI304" s="10">
        <f ca="1">IF(Table1[[#This Row],[Field of Work]]="Teaching",Table1[[#This Row],[Income]],0)</f>
        <v>0</v>
      </c>
      <c r="DJ304" s="51">
        <f ca="1">IF(Table1[[#This Row],[Field of Work]]="Health",Table1[[#This Row],[Income]],0)</f>
        <v>39843</v>
      </c>
      <c r="DK304" s="51">
        <f ca="1">IF(Table1[[#This Row],[Field of Work]]="Agriculture",Table1[[#This Row],[Income]],0)</f>
        <v>0</v>
      </c>
      <c r="DL304" s="51">
        <f ca="1">IF(Table1[[#This Row],[Field of Work]]="Information Technology",Table1[[#This Row],[Income]],0)</f>
        <v>0</v>
      </c>
      <c r="DM304" s="51">
        <f ca="1">IF(Table1[[#This Row],[Field of Work]]="Construction",Table1[[#This Row],[Income]],0)</f>
        <v>0</v>
      </c>
      <c r="DN304" s="51">
        <f ca="1">IF(Table1[[#This Row],[Field of Work]]="General Work",Table1[[#This Row],[Income]],0)</f>
        <v>0</v>
      </c>
      <c r="DO304" s="51"/>
      <c r="DP304" s="51"/>
      <c r="DQ304" s="51"/>
      <c r="DR304" s="51"/>
      <c r="DS304" s="51"/>
      <c r="DT304" s="16"/>
      <c r="DW304" s="10">
        <f ca="1">IF(Table1[[#This Row],[Value of Debts]]&gt;Table1[[#This Row],[Income]],1,0)</f>
        <v>1</v>
      </c>
      <c r="DX304" s="51"/>
      <c r="DY304" s="16"/>
      <c r="EB304" s="48">
        <f t="shared" ca="1" si="203"/>
        <v>32</v>
      </c>
      <c r="EC304" s="51"/>
      <c r="ED304" s="51"/>
      <c r="EE304" s="16"/>
    </row>
    <row r="305" spans="1:135" ht="18.75">
      <c r="A305" s="1">
        <f t="shared" ca="1" si="189"/>
        <v>2</v>
      </c>
      <c r="B305" s="1" t="str">
        <f t="shared" ca="1" si="190"/>
        <v>Woman</v>
      </c>
      <c r="C305" s="1">
        <f t="shared" ca="1" si="191"/>
        <v>43</v>
      </c>
      <c r="D305" s="1">
        <f t="shared" ca="1" si="192"/>
        <v>1</v>
      </c>
      <c r="E305" s="1" t="str">
        <f t="shared" ca="1" si="193"/>
        <v>Health</v>
      </c>
      <c r="F305" s="1">
        <f t="shared" ca="1" si="194"/>
        <v>4</v>
      </c>
      <c r="G305" s="1" t="str">
        <f t="shared" ca="1" si="195"/>
        <v>Technical</v>
      </c>
      <c r="H305" s="1">
        <f t="shared" ca="1" si="196"/>
        <v>3</v>
      </c>
      <c r="I305" s="1">
        <f t="shared" ca="1" si="171"/>
        <v>2</v>
      </c>
      <c r="J305" s="1">
        <f t="shared" ca="1" si="197"/>
        <v>50891</v>
      </c>
      <c r="K305" s="1">
        <f t="shared" ca="1" si="198"/>
        <v>6</v>
      </c>
      <c r="L305" s="1" t="str">
        <f t="shared" ca="1" si="199"/>
        <v>Mumbai</v>
      </c>
      <c r="M305" s="1">
        <f t="shared" ca="1" si="204"/>
        <v>203564</v>
      </c>
      <c r="N305" s="1">
        <f t="shared" ca="1" si="200"/>
        <v>11111.94286770783</v>
      </c>
      <c r="O305" s="1">
        <f t="shared" ca="1" si="205"/>
        <v>63496.066455379681</v>
      </c>
      <c r="P305" s="1">
        <f t="shared" ca="1" si="201"/>
        <v>28967</v>
      </c>
      <c r="Q305" s="1">
        <f t="shared" ca="1" si="206"/>
        <v>78277.025288641991</v>
      </c>
      <c r="R305" s="1">
        <f t="shared" ca="1" si="207"/>
        <v>761.12493250111584</v>
      </c>
      <c r="S305" s="1">
        <f t="shared" ca="1" si="208"/>
        <v>267821.19138788083</v>
      </c>
      <c r="T305" s="1">
        <f t="shared" ca="1" si="209"/>
        <v>118355.96815634982</v>
      </c>
      <c r="U305" s="1">
        <f t="shared" ca="1" si="210"/>
        <v>149465.22323153101</v>
      </c>
      <c r="W305" s="10">
        <f ca="1">IF(Table1[[#This Row],[Gender]]="Man",1,0)</f>
        <v>0</v>
      </c>
      <c r="X305" s="51">
        <f ca="1">IF(Table1[[#This Row],[Gender]]="Woman",1,0)</f>
        <v>1</v>
      </c>
      <c r="Y305" s="51"/>
      <c r="Z305" s="51"/>
      <c r="AA305" s="51"/>
      <c r="AB305" s="51"/>
      <c r="AC305" s="51"/>
      <c r="AD305" s="51"/>
      <c r="AE305" s="51"/>
      <c r="AF305" s="51"/>
      <c r="AG305" s="51"/>
      <c r="AH305" s="51"/>
      <c r="AI305" s="51"/>
      <c r="AJ305" s="16"/>
      <c r="AN305" s="10">
        <f t="shared" ca="1" si="172"/>
        <v>0</v>
      </c>
      <c r="AO305" s="51">
        <f t="shared" ca="1" si="173"/>
        <v>1</v>
      </c>
      <c r="AP305" s="51">
        <f t="shared" ca="1" si="174"/>
        <v>0</v>
      </c>
      <c r="AQ305" s="51">
        <f t="shared" ca="1" si="175"/>
        <v>0</v>
      </c>
      <c r="AR305" s="51">
        <f t="shared" ca="1" si="176"/>
        <v>0</v>
      </c>
      <c r="AS305" s="51">
        <f t="shared" ca="1" si="177"/>
        <v>0</v>
      </c>
      <c r="AT305" s="51"/>
      <c r="AU305" s="51"/>
      <c r="AV305" s="51"/>
      <c r="AW305" s="51"/>
      <c r="AX305" s="51"/>
      <c r="AY305" s="16"/>
      <c r="AZ305" s="51"/>
      <c r="BA305" s="20">
        <f t="shared" ca="1" si="178"/>
        <v>0</v>
      </c>
      <c r="BB305" s="21">
        <f t="shared" ca="1" si="179"/>
        <v>0</v>
      </c>
      <c r="BC305" s="21">
        <f t="shared" ca="1" si="180"/>
        <v>0</v>
      </c>
      <c r="BD305" s="21">
        <f t="shared" ca="1" si="181"/>
        <v>0</v>
      </c>
      <c r="BE305" s="21">
        <f t="shared" ca="1" si="182"/>
        <v>0</v>
      </c>
      <c r="BF305" s="21">
        <f t="shared" ca="1" si="183"/>
        <v>1</v>
      </c>
      <c r="BG305" s="21">
        <f t="shared" ca="1" si="184"/>
        <v>0</v>
      </c>
      <c r="BH305" s="21">
        <f t="shared" ca="1" si="185"/>
        <v>0</v>
      </c>
      <c r="BI305" s="21">
        <f t="shared" ca="1" si="186"/>
        <v>0</v>
      </c>
      <c r="BJ305" s="21">
        <f t="shared" ca="1" si="187"/>
        <v>0</v>
      </c>
      <c r="BK305" s="21">
        <f t="shared" ca="1" si="188"/>
        <v>0</v>
      </c>
      <c r="BL305" s="51"/>
      <c r="BM305" s="51"/>
      <c r="BN305" s="51"/>
      <c r="BO305" s="51"/>
      <c r="BP305" s="51"/>
      <c r="BQ305" s="51"/>
      <c r="BR305" s="51"/>
      <c r="BS305" s="51"/>
      <c r="BT305" s="51"/>
      <c r="BU305" s="51"/>
      <c r="BV305" s="16"/>
      <c r="BZ305" s="10">
        <f ca="1">Table1[[#This Row],[Cars Value]]/Table1[[#This Row],[Cars Owned]]</f>
        <v>31748.033227689841</v>
      </c>
      <c r="CA305" s="16"/>
      <c r="CB305" s="51"/>
      <c r="CC305" s="10">
        <f ca="1">IF(Table1[[#This Row],[Value of Debts]]&gt;$CD$3,1,0)</f>
        <v>1</v>
      </c>
      <c r="CD305" s="51"/>
      <c r="CE305" s="16"/>
      <c r="CF305" s="51"/>
      <c r="CG305" s="39">
        <f ca="1">Table1[[#This Row],[Mortgage left]]/Table1[[#This Row],[Value of House ]]</f>
        <v>5.4586974453772918E-2</v>
      </c>
      <c r="CH305" s="51">
        <f t="shared" ca="1" si="202"/>
        <v>0</v>
      </c>
      <c r="CI305" s="51"/>
      <c r="CJ305" s="16"/>
      <c r="CL305" s="10">
        <f ca="1">IF(Table1[[#This Row],[Area]]="New Delhi",Table1[[#This Row],[Income]],0)</f>
        <v>0</v>
      </c>
      <c r="CM305" s="51">
        <f ca="1">IF(Table1[[#This Row],[Area]]="Gurgoan",Table1[[#This Row],[Income]],0)</f>
        <v>0</v>
      </c>
      <c r="CN305" s="51">
        <f ca="1">IF(Table1[[#This Row],[Area]]="Noida",Table1[[#This Row],[Income]],0)</f>
        <v>0</v>
      </c>
      <c r="CO305" s="51">
        <f ca="1">IF(Table1[[#This Row],[Area]]="Faridabad",Table1[[#This Row],[Income]],0)</f>
        <v>0</v>
      </c>
      <c r="CP305" s="51">
        <f ca="1">IF(Table1[[#This Row],[Area]]="Pune",Table1[[#This Row],[Income]],0)</f>
        <v>0</v>
      </c>
      <c r="CQ305" s="51">
        <f ca="1">IF(Table1[[#This Row],[Area]]="Mumbai",Table1[[#This Row],[Income]],0)</f>
        <v>50891</v>
      </c>
      <c r="CR305" s="51">
        <f ca="1">IF(Table1[[#This Row],[Area]]="Hyderabad",Table1[[#This Row],[Income]],0)</f>
        <v>0</v>
      </c>
      <c r="CS305" s="51">
        <f ca="1">IF(Table1[[#This Row],[Area]]="Chennai",Table1[[#This Row],[Income]],0)</f>
        <v>0</v>
      </c>
      <c r="CT305" s="51">
        <f ca="1">IF(Table1[[#This Row],[Area]]="Goa",Table1[[#This Row],[Income]],0)</f>
        <v>0</v>
      </c>
      <c r="CU305" s="51">
        <f ca="1">IF(Table1[[#This Row],[Area]]="Kochi",Table1[[#This Row],[Income]],0)</f>
        <v>0</v>
      </c>
      <c r="CV305" s="51">
        <f ca="1">IF(Table1[[#This Row],[Area]]="Kolkata",Table1[[#This Row],[Income]],0)</f>
        <v>0</v>
      </c>
      <c r="CW305" s="51"/>
      <c r="CX305" s="51"/>
      <c r="CY305" s="51"/>
      <c r="CZ305" s="51"/>
      <c r="DA305" s="51"/>
      <c r="DB305" s="51"/>
      <c r="DC305" s="51"/>
      <c r="DD305" s="51"/>
      <c r="DE305" s="51"/>
      <c r="DF305" s="51"/>
      <c r="DG305" s="16"/>
      <c r="DI305" s="10">
        <f ca="1">IF(Table1[[#This Row],[Field of Work]]="Teaching",Table1[[#This Row],[Income]],0)</f>
        <v>0</v>
      </c>
      <c r="DJ305" s="51">
        <f ca="1">IF(Table1[[#This Row],[Field of Work]]="Health",Table1[[#This Row],[Income]],0)</f>
        <v>50891</v>
      </c>
      <c r="DK305" s="51">
        <f ca="1">IF(Table1[[#This Row],[Field of Work]]="Agriculture",Table1[[#This Row],[Income]],0)</f>
        <v>0</v>
      </c>
      <c r="DL305" s="51">
        <f ca="1">IF(Table1[[#This Row],[Field of Work]]="Information Technology",Table1[[#This Row],[Income]],0)</f>
        <v>0</v>
      </c>
      <c r="DM305" s="51">
        <f ca="1">IF(Table1[[#This Row],[Field of Work]]="Construction",Table1[[#This Row],[Income]],0)</f>
        <v>0</v>
      </c>
      <c r="DN305" s="51">
        <f ca="1">IF(Table1[[#This Row],[Field of Work]]="General Work",Table1[[#This Row],[Income]],0)</f>
        <v>0</v>
      </c>
      <c r="DO305" s="51"/>
      <c r="DP305" s="51"/>
      <c r="DQ305" s="51"/>
      <c r="DR305" s="51"/>
      <c r="DS305" s="51"/>
      <c r="DT305" s="16"/>
      <c r="DW305" s="10">
        <f ca="1">IF(Table1[[#This Row],[Value of Debts]]&gt;Table1[[#This Row],[Income]],1,0)</f>
        <v>1</v>
      </c>
      <c r="DX305" s="51"/>
      <c r="DY305" s="16"/>
      <c r="EB305" s="48">
        <f t="shared" ca="1" si="203"/>
        <v>43</v>
      </c>
      <c r="EC305" s="51"/>
      <c r="ED305" s="51"/>
      <c r="EE305" s="16"/>
    </row>
    <row r="306" spans="1:135" ht="18.75">
      <c r="A306" s="1">
        <f t="shared" ca="1" si="189"/>
        <v>1</v>
      </c>
      <c r="B306" s="1" t="str">
        <f t="shared" ca="1" si="190"/>
        <v>Man</v>
      </c>
      <c r="C306" s="1">
        <f t="shared" ca="1" si="191"/>
        <v>32</v>
      </c>
      <c r="D306" s="1">
        <f t="shared" ca="1" si="192"/>
        <v>6</v>
      </c>
      <c r="E306" s="1" t="str">
        <f t="shared" ca="1" si="193"/>
        <v>Agriculture</v>
      </c>
      <c r="F306" s="1">
        <f t="shared" ca="1" si="194"/>
        <v>4</v>
      </c>
      <c r="G306" s="1" t="str">
        <f t="shared" ca="1" si="195"/>
        <v>Technical</v>
      </c>
      <c r="H306" s="1">
        <f t="shared" ca="1" si="196"/>
        <v>3</v>
      </c>
      <c r="I306" s="1">
        <f t="shared" ca="1" si="171"/>
        <v>1</v>
      </c>
      <c r="J306" s="1">
        <f t="shared" ca="1" si="197"/>
        <v>46248</v>
      </c>
      <c r="K306" s="1">
        <f t="shared" ca="1" si="198"/>
        <v>1</v>
      </c>
      <c r="L306" s="1" t="str">
        <f t="shared" ca="1" si="199"/>
        <v>New Delhi</v>
      </c>
      <c r="M306" s="1">
        <f t="shared" ca="1" si="204"/>
        <v>231240</v>
      </c>
      <c r="N306" s="1">
        <f t="shared" ca="1" si="200"/>
        <v>54290.736426238538</v>
      </c>
      <c r="O306" s="1">
        <f t="shared" ca="1" si="205"/>
        <v>34556.515825975774</v>
      </c>
      <c r="P306" s="1">
        <f t="shared" ca="1" si="201"/>
        <v>27271</v>
      </c>
      <c r="Q306" s="1">
        <f t="shared" ca="1" si="206"/>
        <v>65607.875882563822</v>
      </c>
      <c r="R306" s="1">
        <f t="shared" ca="1" si="207"/>
        <v>60464.151708137702</v>
      </c>
      <c r="S306" s="1">
        <f t="shared" ca="1" si="208"/>
        <v>326260.66753411351</v>
      </c>
      <c r="T306" s="1">
        <f t="shared" ca="1" si="209"/>
        <v>147169.61230880237</v>
      </c>
      <c r="U306" s="1">
        <f t="shared" ca="1" si="210"/>
        <v>179091.05522531114</v>
      </c>
      <c r="W306" s="10">
        <f ca="1">IF(Table1[[#This Row],[Gender]]="Man",1,0)</f>
        <v>1</v>
      </c>
      <c r="X306" s="51">
        <f ca="1">IF(Table1[[#This Row],[Gender]]="Woman",1,0)</f>
        <v>0</v>
      </c>
      <c r="Y306" s="51"/>
      <c r="Z306" s="51"/>
      <c r="AA306" s="51"/>
      <c r="AB306" s="51"/>
      <c r="AC306" s="51"/>
      <c r="AD306" s="51"/>
      <c r="AE306" s="51"/>
      <c r="AF306" s="51"/>
      <c r="AG306" s="51"/>
      <c r="AH306" s="51"/>
      <c r="AI306" s="51"/>
      <c r="AJ306" s="16"/>
      <c r="AN306" s="10">
        <f t="shared" ca="1" si="172"/>
        <v>0</v>
      </c>
      <c r="AO306" s="51">
        <f t="shared" ca="1" si="173"/>
        <v>0</v>
      </c>
      <c r="AP306" s="51">
        <f t="shared" ca="1" si="174"/>
        <v>1</v>
      </c>
      <c r="AQ306" s="51">
        <f t="shared" ca="1" si="175"/>
        <v>0</v>
      </c>
      <c r="AR306" s="51">
        <f t="shared" ca="1" si="176"/>
        <v>0</v>
      </c>
      <c r="AS306" s="51">
        <f t="shared" ca="1" si="177"/>
        <v>0</v>
      </c>
      <c r="AT306" s="51"/>
      <c r="AU306" s="51"/>
      <c r="AV306" s="51"/>
      <c r="AW306" s="51"/>
      <c r="AX306" s="51"/>
      <c r="AY306" s="16"/>
      <c r="AZ306" s="51"/>
      <c r="BA306" s="20">
        <f t="shared" ca="1" si="178"/>
        <v>1</v>
      </c>
      <c r="BB306" s="21">
        <f t="shared" ca="1" si="179"/>
        <v>0</v>
      </c>
      <c r="BC306" s="21">
        <f t="shared" ca="1" si="180"/>
        <v>0</v>
      </c>
      <c r="BD306" s="21">
        <f t="shared" ca="1" si="181"/>
        <v>0</v>
      </c>
      <c r="BE306" s="21">
        <f t="shared" ca="1" si="182"/>
        <v>0</v>
      </c>
      <c r="BF306" s="21">
        <f t="shared" ca="1" si="183"/>
        <v>0</v>
      </c>
      <c r="BG306" s="21">
        <f t="shared" ca="1" si="184"/>
        <v>0</v>
      </c>
      <c r="BH306" s="21">
        <f t="shared" ca="1" si="185"/>
        <v>0</v>
      </c>
      <c r="BI306" s="21">
        <f t="shared" ca="1" si="186"/>
        <v>0</v>
      </c>
      <c r="BJ306" s="21">
        <f t="shared" ca="1" si="187"/>
        <v>0</v>
      </c>
      <c r="BK306" s="21">
        <f t="shared" ca="1" si="188"/>
        <v>0</v>
      </c>
      <c r="BL306" s="51"/>
      <c r="BM306" s="51"/>
      <c r="BN306" s="51"/>
      <c r="BO306" s="51"/>
      <c r="BP306" s="51"/>
      <c r="BQ306" s="51"/>
      <c r="BR306" s="51"/>
      <c r="BS306" s="51"/>
      <c r="BT306" s="51"/>
      <c r="BU306" s="51"/>
      <c r="BV306" s="16"/>
      <c r="BZ306" s="10">
        <f ca="1">Table1[[#This Row],[Cars Value]]/Table1[[#This Row],[Cars Owned]]</f>
        <v>34556.515825975774</v>
      </c>
      <c r="CA306" s="16"/>
      <c r="CB306" s="51"/>
      <c r="CC306" s="10">
        <f ca="1">IF(Table1[[#This Row],[Value of Debts]]&gt;$CD$3,1,0)</f>
        <v>1</v>
      </c>
      <c r="CD306" s="51"/>
      <c r="CE306" s="16"/>
      <c r="CF306" s="51"/>
      <c r="CG306" s="39">
        <f ca="1">Table1[[#This Row],[Mortgage left]]/Table1[[#This Row],[Value of House ]]</f>
        <v>0.23478090480123914</v>
      </c>
      <c r="CH306" s="51">
        <f t="shared" ca="1" si="202"/>
        <v>0</v>
      </c>
      <c r="CI306" s="51"/>
      <c r="CJ306" s="16"/>
      <c r="CL306" s="10">
        <f ca="1">IF(Table1[[#This Row],[Area]]="New Delhi",Table1[[#This Row],[Income]],0)</f>
        <v>46248</v>
      </c>
      <c r="CM306" s="51">
        <f ca="1">IF(Table1[[#This Row],[Area]]="Gurgoan",Table1[[#This Row],[Income]],0)</f>
        <v>0</v>
      </c>
      <c r="CN306" s="51">
        <f ca="1">IF(Table1[[#This Row],[Area]]="Noida",Table1[[#This Row],[Income]],0)</f>
        <v>0</v>
      </c>
      <c r="CO306" s="51">
        <f ca="1">IF(Table1[[#This Row],[Area]]="Faridabad",Table1[[#This Row],[Income]],0)</f>
        <v>0</v>
      </c>
      <c r="CP306" s="51">
        <f ca="1">IF(Table1[[#This Row],[Area]]="Pune",Table1[[#This Row],[Income]],0)</f>
        <v>0</v>
      </c>
      <c r="CQ306" s="51">
        <f ca="1">IF(Table1[[#This Row],[Area]]="Mumbai",Table1[[#This Row],[Income]],0)</f>
        <v>0</v>
      </c>
      <c r="CR306" s="51">
        <f ca="1">IF(Table1[[#This Row],[Area]]="Hyderabad",Table1[[#This Row],[Income]],0)</f>
        <v>0</v>
      </c>
      <c r="CS306" s="51">
        <f ca="1">IF(Table1[[#This Row],[Area]]="Chennai",Table1[[#This Row],[Income]],0)</f>
        <v>0</v>
      </c>
      <c r="CT306" s="51">
        <f ca="1">IF(Table1[[#This Row],[Area]]="Goa",Table1[[#This Row],[Income]],0)</f>
        <v>0</v>
      </c>
      <c r="CU306" s="51">
        <f ca="1">IF(Table1[[#This Row],[Area]]="Kochi",Table1[[#This Row],[Income]],0)</f>
        <v>0</v>
      </c>
      <c r="CV306" s="51">
        <f ca="1">IF(Table1[[#This Row],[Area]]="Kolkata",Table1[[#This Row],[Income]],0)</f>
        <v>0</v>
      </c>
      <c r="CW306" s="51"/>
      <c r="CX306" s="51"/>
      <c r="CY306" s="51"/>
      <c r="CZ306" s="51"/>
      <c r="DA306" s="51"/>
      <c r="DB306" s="51"/>
      <c r="DC306" s="51"/>
      <c r="DD306" s="51"/>
      <c r="DE306" s="51"/>
      <c r="DF306" s="51"/>
      <c r="DG306" s="16"/>
      <c r="DI306" s="10">
        <f ca="1">IF(Table1[[#This Row],[Field of Work]]="Teaching",Table1[[#This Row],[Income]],0)</f>
        <v>0</v>
      </c>
      <c r="DJ306" s="51">
        <f ca="1">IF(Table1[[#This Row],[Field of Work]]="Health",Table1[[#This Row],[Income]],0)</f>
        <v>0</v>
      </c>
      <c r="DK306" s="51">
        <f ca="1">IF(Table1[[#This Row],[Field of Work]]="Agriculture",Table1[[#This Row],[Income]],0)</f>
        <v>46248</v>
      </c>
      <c r="DL306" s="51">
        <f ca="1">IF(Table1[[#This Row],[Field of Work]]="Information Technology",Table1[[#This Row],[Income]],0)</f>
        <v>0</v>
      </c>
      <c r="DM306" s="51">
        <f ca="1">IF(Table1[[#This Row],[Field of Work]]="Construction",Table1[[#This Row],[Income]],0)</f>
        <v>0</v>
      </c>
      <c r="DN306" s="51">
        <f ca="1">IF(Table1[[#This Row],[Field of Work]]="General Work",Table1[[#This Row],[Income]],0)</f>
        <v>0</v>
      </c>
      <c r="DO306" s="51"/>
      <c r="DP306" s="51"/>
      <c r="DQ306" s="51"/>
      <c r="DR306" s="51"/>
      <c r="DS306" s="51"/>
      <c r="DT306" s="16"/>
      <c r="DW306" s="10">
        <f ca="1">IF(Table1[[#This Row],[Value of Debts]]&gt;Table1[[#This Row],[Income]],1,0)</f>
        <v>1</v>
      </c>
      <c r="DX306" s="51"/>
      <c r="DY306" s="16"/>
      <c r="EB306" s="48">
        <f t="shared" ca="1" si="203"/>
        <v>32</v>
      </c>
      <c r="EC306" s="51"/>
      <c r="ED306" s="51"/>
      <c r="EE306" s="16"/>
    </row>
    <row r="307" spans="1:135" ht="18.75">
      <c r="A307" s="1">
        <f t="shared" ca="1" si="189"/>
        <v>2</v>
      </c>
      <c r="B307" s="1" t="str">
        <f t="shared" ca="1" si="190"/>
        <v>Woman</v>
      </c>
      <c r="C307" s="1">
        <f t="shared" ca="1" si="191"/>
        <v>44</v>
      </c>
      <c r="D307" s="1">
        <f t="shared" ca="1" si="192"/>
        <v>1</v>
      </c>
      <c r="E307" s="1" t="str">
        <f t="shared" ca="1" si="193"/>
        <v>Health</v>
      </c>
      <c r="F307" s="1">
        <f t="shared" ca="1" si="194"/>
        <v>4</v>
      </c>
      <c r="G307" s="1" t="str">
        <f t="shared" ca="1" si="195"/>
        <v>Technical</v>
      </c>
      <c r="H307" s="1">
        <f t="shared" ca="1" si="196"/>
        <v>0</v>
      </c>
      <c r="I307" s="1">
        <f t="shared" ca="1" si="171"/>
        <v>1</v>
      </c>
      <c r="J307" s="1">
        <f t="shared" ca="1" si="197"/>
        <v>38267</v>
      </c>
      <c r="K307" s="1">
        <f t="shared" ca="1" si="198"/>
        <v>4</v>
      </c>
      <c r="L307" s="1" t="str">
        <f t="shared" ca="1" si="199"/>
        <v>Noida</v>
      </c>
      <c r="M307" s="1">
        <f t="shared" ca="1" si="204"/>
        <v>114801</v>
      </c>
      <c r="N307" s="1">
        <f t="shared" ca="1" si="200"/>
        <v>42656.524100984228</v>
      </c>
      <c r="O307" s="1">
        <f t="shared" ca="1" si="205"/>
        <v>18568.926523263162</v>
      </c>
      <c r="P307" s="1">
        <f t="shared" ca="1" si="201"/>
        <v>18385</v>
      </c>
      <c r="Q307" s="1">
        <f t="shared" ca="1" si="206"/>
        <v>75212.672389069397</v>
      </c>
      <c r="R307" s="1">
        <f t="shared" ca="1" si="207"/>
        <v>57114.701387217356</v>
      </c>
      <c r="S307" s="1">
        <f t="shared" ca="1" si="208"/>
        <v>190484.62791048051</v>
      </c>
      <c r="T307" s="1">
        <f t="shared" ca="1" si="209"/>
        <v>136254.19649005361</v>
      </c>
      <c r="U307" s="1">
        <f t="shared" ca="1" si="210"/>
        <v>54230.431420426903</v>
      </c>
      <c r="W307" s="10">
        <f ca="1">IF(Table1[[#This Row],[Gender]]="Man",1,0)</f>
        <v>0</v>
      </c>
      <c r="X307" s="51">
        <f ca="1">IF(Table1[[#This Row],[Gender]]="Woman",1,0)</f>
        <v>1</v>
      </c>
      <c r="Y307" s="51"/>
      <c r="Z307" s="51"/>
      <c r="AA307" s="51"/>
      <c r="AB307" s="51"/>
      <c r="AC307" s="51"/>
      <c r="AD307" s="51"/>
      <c r="AE307" s="51"/>
      <c r="AF307" s="51"/>
      <c r="AG307" s="51"/>
      <c r="AH307" s="51"/>
      <c r="AI307" s="51"/>
      <c r="AJ307" s="16"/>
      <c r="AN307" s="10">
        <f t="shared" ca="1" si="172"/>
        <v>0</v>
      </c>
      <c r="AO307" s="51">
        <f t="shared" ca="1" si="173"/>
        <v>1</v>
      </c>
      <c r="AP307" s="51">
        <f t="shared" ca="1" si="174"/>
        <v>0</v>
      </c>
      <c r="AQ307" s="51">
        <f t="shared" ca="1" si="175"/>
        <v>0</v>
      </c>
      <c r="AR307" s="51">
        <f t="shared" ca="1" si="176"/>
        <v>0</v>
      </c>
      <c r="AS307" s="51">
        <f t="shared" ca="1" si="177"/>
        <v>0</v>
      </c>
      <c r="AT307" s="51"/>
      <c r="AU307" s="51"/>
      <c r="AV307" s="51"/>
      <c r="AW307" s="51"/>
      <c r="AX307" s="51"/>
      <c r="AY307" s="16"/>
      <c r="AZ307" s="51"/>
      <c r="BA307" s="20">
        <f t="shared" ca="1" si="178"/>
        <v>0</v>
      </c>
      <c r="BB307" s="21">
        <f t="shared" ca="1" si="179"/>
        <v>0</v>
      </c>
      <c r="BC307" s="21">
        <f t="shared" ca="1" si="180"/>
        <v>1</v>
      </c>
      <c r="BD307" s="21">
        <f t="shared" ca="1" si="181"/>
        <v>0</v>
      </c>
      <c r="BE307" s="21">
        <f t="shared" ca="1" si="182"/>
        <v>0</v>
      </c>
      <c r="BF307" s="21">
        <f t="shared" ca="1" si="183"/>
        <v>0</v>
      </c>
      <c r="BG307" s="21">
        <f t="shared" ca="1" si="184"/>
        <v>0</v>
      </c>
      <c r="BH307" s="21">
        <f t="shared" ca="1" si="185"/>
        <v>0</v>
      </c>
      <c r="BI307" s="21">
        <f t="shared" ca="1" si="186"/>
        <v>0</v>
      </c>
      <c r="BJ307" s="21">
        <f t="shared" ca="1" si="187"/>
        <v>0</v>
      </c>
      <c r="BK307" s="21">
        <f t="shared" ca="1" si="188"/>
        <v>0</v>
      </c>
      <c r="BL307" s="51"/>
      <c r="BM307" s="51"/>
      <c r="BN307" s="51"/>
      <c r="BO307" s="51"/>
      <c r="BP307" s="51"/>
      <c r="BQ307" s="51"/>
      <c r="BR307" s="51"/>
      <c r="BS307" s="51"/>
      <c r="BT307" s="51"/>
      <c r="BU307" s="51"/>
      <c r="BV307" s="16"/>
      <c r="BZ307" s="10">
        <f ca="1">Table1[[#This Row],[Cars Value]]/Table1[[#This Row],[Cars Owned]]</f>
        <v>18568.926523263162</v>
      </c>
      <c r="CA307" s="16"/>
      <c r="CB307" s="51"/>
      <c r="CC307" s="10">
        <f ca="1">IF(Table1[[#This Row],[Value of Debts]]&gt;$CD$3,1,0)</f>
        <v>1</v>
      </c>
      <c r="CD307" s="51"/>
      <c r="CE307" s="16"/>
      <c r="CF307" s="51"/>
      <c r="CG307" s="39">
        <f ca="1">Table1[[#This Row],[Mortgage left]]/Table1[[#This Row],[Value of House ]]</f>
        <v>0.37156927292431452</v>
      </c>
      <c r="CH307" s="51">
        <f t="shared" ca="1" si="202"/>
        <v>1</v>
      </c>
      <c r="CI307" s="51"/>
      <c r="CJ307" s="16"/>
      <c r="CL307" s="10">
        <f ca="1">IF(Table1[[#This Row],[Area]]="New Delhi",Table1[[#This Row],[Income]],0)</f>
        <v>0</v>
      </c>
      <c r="CM307" s="51">
        <f ca="1">IF(Table1[[#This Row],[Area]]="Gurgoan",Table1[[#This Row],[Income]],0)</f>
        <v>0</v>
      </c>
      <c r="CN307" s="51">
        <f ca="1">IF(Table1[[#This Row],[Area]]="Noida",Table1[[#This Row],[Income]],0)</f>
        <v>38267</v>
      </c>
      <c r="CO307" s="51">
        <f ca="1">IF(Table1[[#This Row],[Area]]="Faridabad",Table1[[#This Row],[Income]],0)</f>
        <v>0</v>
      </c>
      <c r="CP307" s="51">
        <f ca="1">IF(Table1[[#This Row],[Area]]="Pune",Table1[[#This Row],[Income]],0)</f>
        <v>0</v>
      </c>
      <c r="CQ307" s="51">
        <f ca="1">IF(Table1[[#This Row],[Area]]="Mumbai",Table1[[#This Row],[Income]],0)</f>
        <v>0</v>
      </c>
      <c r="CR307" s="51">
        <f ca="1">IF(Table1[[#This Row],[Area]]="Hyderabad",Table1[[#This Row],[Income]],0)</f>
        <v>0</v>
      </c>
      <c r="CS307" s="51">
        <f ca="1">IF(Table1[[#This Row],[Area]]="Chennai",Table1[[#This Row],[Income]],0)</f>
        <v>0</v>
      </c>
      <c r="CT307" s="51">
        <f ca="1">IF(Table1[[#This Row],[Area]]="Goa",Table1[[#This Row],[Income]],0)</f>
        <v>0</v>
      </c>
      <c r="CU307" s="51">
        <f ca="1">IF(Table1[[#This Row],[Area]]="Kochi",Table1[[#This Row],[Income]],0)</f>
        <v>0</v>
      </c>
      <c r="CV307" s="51">
        <f ca="1">IF(Table1[[#This Row],[Area]]="Kolkata",Table1[[#This Row],[Income]],0)</f>
        <v>0</v>
      </c>
      <c r="CW307" s="51"/>
      <c r="CX307" s="51"/>
      <c r="CY307" s="51"/>
      <c r="CZ307" s="51"/>
      <c r="DA307" s="51"/>
      <c r="DB307" s="51"/>
      <c r="DC307" s="51"/>
      <c r="DD307" s="51"/>
      <c r="DE307" s="51"/>
      <c r="DF307" s="51"/>
      <c r="DG307" s="16"/>
      <c r="DI307" s="10">
        <f ca="1">IF(Table1[[#This Row],[Field of Work]]="Teaching",Table1[[#This Row],[Income]],0)</f>
        <v>0</v>
      </c>
      <c r="DJ307" s="51">
        <f ca="1">IF(Table1[[#This Row],[Field of Work]]="Health",Table1[[#This Row],[Income]],0)</f>
        <v>38267</v>
      </c>
      <c r="DK307" s="51">
        <f ca="1">IF(Table1[[#This Row],[Field of Work]]="Agriculture",Table1[[#This Row],[Income]],0)</f>
        <v>0</v>
      </c>
      <c r="DL307" s="51">
        <f ca="1">IF(Table1[[#This Row],[Field of Work]]="Information Technology",Table1[[#This Row],[Income]],0)</f>
        <v>0</v>
      </c>
      <c r="DM307" s="51">
        <f ca="1">IF(Table1[[#This Row],[Field of Work]]="Construction",Table1[[#This Row],[Income]],0)</f>
        <v>0</v>
      </c>
      <c r="DN307" s="51">
        <f ca="1">IF(Table1[[#This Row],[Field of Work]]="General Work",Table1[[#This Row],[Income]],0)</f>
        <v>0</v>
      </c>
      <c r="DO307" s="51"/>
      <c r="DP307" s="51"/>
      <c r="DQ307" s="51"/>
      <c r="DR307" s="51"/>
      <c r="DS307" s="51"/>
      <c r="DT307" s="16"/>
      <c r="DW307" s="10">
        <f ca="1">IF(Table1[[#This Row],[Value of Debts]]&gt;Table1[[#This Row],[Income]],1,0)</f>
        <v>1</v>
      </c>
      <c r="DX307" s="51"/>
      <c r="DY307" s="16"/>
      <c r="EB307" s="48">
        <f t="shared" ca="1" si="203"/>
        <v>0</v>
      </c>
      <c r="EC307" s="51"/>
      <c r="ED307" s="51"/>
      <c r="EE307" s="16"/>
    </row>
    <row r="308" spans="1:135" ht="18.75">
      <c r="A308" s="1">
        <f t="shared" ca="1" si="189"/>
        <v>1</v>
      </c>
      <c r="B308" s="1" t="str">
        <f t="shared" ca="1" si="190"/>
        <v>Man</v>
      </c>
      <c r="C308" s="1">
        <f t="shared" ca="1" si="191"/>
        <v>29</v>
      </c>
      <c r="D308" s="1">
        <f t="shared" ca="1" si="192"/>
        <v>5</v>
      </c>
      <c r="E308" s="1" t="str">
        <f t="shared" ca="1" si="193"/>
        <v>General Work</v>
      </c>
      <c r="F308" s="1">
        <f t="shared" ca="1" si="194"/>
        <v>2</v>
      </c>
      <c r="G308" s="1" t="str">
        <f t="shared" ca="1" si="195"/>
        <v>College</v>
      </c>
      <c r="H308" s="1">
        <f t="shared" ca="1" si="196"/>
        <v>4</v>
      </c>
      <c r="I308" s="1">
        <f t="shared" ca="1" si="171"/>
        <v>3</v>
      </c>
      <c r="J308" s="1">
        <f t="shared" ca="1" si="197"/>
        <v>81859</v>
      </c>
      <c r="K308" s="1">
        <f t="shared" ca="1" si="198"/>
        <v>5</v>
      </c>
      <c r="L308" s="1" t="str">
        <f t="shared" ca="1" si="199"/>
        <v>Pune</v>
      </c>
      <c r="M308" s="1">
        <f t="shared" ca="1" si="204"/>
        <v>409295</v>
      </c>
      <c r="N308" s="1">
        <f t="shared" ca="1" si="200"/>
        <v>138780.3179761052</v>
      </c>
      <c r="O308" s="1">
        <f t="shared" ca="1" si="205"/>
        <v>169680.15733777298</v>
      </c>
      <c r="P308" s="1">
        <f t="shared" ca="1" si="201"/>
        <v>150022</v>
      </c>
      <c r="Q308" s="1">
        <f t="shared" ca="1" si="206"/>
        <v>67884.38307633785</v>
      </c>
      <c r="R308" s="1">
        <f t="shared" ca="1" si="207"/>
        <v>105993.20822641633</v>
      </c>
      <c r="S308" s="1">
        <f t="shared" ca="1" si="208"/>
        <v>684968.36556418939</v>
      </c>
      <c r="T308" s="1">
        <f t="shared" ca="1" si="209"/>
        <v>356686.70105244307</v>
      </c>
      <c r="U308" s="1">
        <f t="shared" ca="1" si="210"/>
        <v>328281.66451174632</v>
      </c>
      <c r="W308" s="10">
        <f ca="1">IF(Table1[[#This Row],[Gender]]="Man",1,0)</f>
        <v>1</v>
      </c>
      <c r="X308" s="51">
        <f ca="1">IF(Table1[[#This Row],[Gender]]="Woman",1,0)</f>
        <v>0</v>
      </c>
      <c r="Y308" s="51"/>
      <c r="Z308" s="51"/>
      <c r="AA308" s="51"/>
      <c r="AB308" s="51"/>
      <c r="AC308" s="51"/>
      <c r="AD308" s="51"/>
      <c r="AE308" s="51"/>
      <c r="AF308" s="51"/>
      <c r="AG308" s="51"/>
      <c r="AH308" s="51"/>
      <c r="AI308" s="51"/>
      <c r="AJ308" s="16"/>
      <c r="AN308" s="10">
        <f t="shared" ca="1" si="172"/>
        <v>0</v>
      </c>
      <c r="AO308" s="51">
        <f t="shared" ca="1" si="173"/>
        <v>0</v>
      </c>
      <c r="AP308" s="51">
        <f t="shared" ca="1" si="174"/>
        <v>0</v>
      </c>
      <c r="AQ308" s="51">
        <f t="shared" ca="1" si="175"/>
        <v>0</v>
      </c>
      <c r="AR308" s="51">
        <f t="shared" ca="1" si="176"/>
        <v>0</v>
      </c>
      <c r="AS308" s="51">
        <f t="shared" ca="1" si="177"/>
        <v>1</v>
      </c>
      <c r="AT308" s="51"/>
      <c r="AU308" s="51"/>
      <c r="AV308" s="51"/>
      <c r="AW308" s="51"/>
      <c r="AX308" s="51"/>
      <c r="AY308" s="16"/>
      <c r="AZ308" s="51"/>
      <c r="BA308" s="20">
        <f t="shared" ca="1" si="178"/>
        <v>0</v>
      </c>
      <c r="BB308" s="21">
        <f t="shared" ca="1" si="179"/>
        <v>0</v>
      </c>
      <c r="BC308" s="21">
        <f t="shared" ca="1" si="180"/>
        <v>0</v>
      </c>
      <c r="BD308" s="21">
        <f t="shared" ca="1" si="181"/>
        <v>0</v>
      </c>
      <c r="BE308" s="21">
        <f t="shared" ca="1" si="182"/>
        <v>1</v>
      </c>
      <c r="BF308" s="21">
        <f t="shared" ca="1" si="183"/>
        <v>0</v>
      </c>
      <c r="BG308" s="21">
        <f t="shared" ca="1" si="184"/>
        <v>0</v>
      </c>
      <c r="BH308" s="21">
        <f t="shared" ca="1" si="185"/>
        <v>0</v>
      </c>
      <c r="BI308" s="21">
        <f t="shared" ca="1" si="186"/>
        <v>0</v>
      </c>
      <c r="BJ308" s="21">
        <f t="shared" ca="1" si="187"/>
        <v>0</v>
      </c>
      <c r="BK308" s="21">
        <f t="shared" ca="1" si="188"/>
        <v>0</v>
      </c>
      <c r="BL308" s="51"/>
      <c r="BM308" s="51"/>
      <c r="BN308" s="51"/>
      <c r="BO308" s="51"/>
      <c r="BP308" s="51"/>
      <c r="BQ308" s="51"/>
      <c r="BR308" s="51"/>
      <c r="BS308" s="51"/>
      <c r="BT308" s="51"/>
      <c r="BU308" s="51"/>
      <c r="BV308" s="16"/>
      <c r="BZ308" s="10">
        <f ca="1">Table1[[#This Row],[Cars Value]]/Table1[[#This Row],[Cars Owned]]</f>
        <v>56560.052445924324</v>
      </c>
      <c r="CA308" s="16"/>
      <c r="CB308" s="51"/>
      <c r="CC308" s="10">
        <f ca="1">IF(Table1[[#This Row],[Value of Debts]]&gt;$CD$3,1,0)</f>
        <v>1</v>
      </c>
      <c r="CD308" s="51"/>
      <c r="CE308" s="16"/>
      <c r="CF308" s="51"/>
      <c r="CG308" s="39">
        <f ca="1">Table1[[#This Row],[Mortgage left]]/Table1[[#This Row],[Value of House ]]</f>
        <v>0.33907161821206028</v>
      </c>
      <c r="CH308" s="51">
        <f t="shared" ca="1" si="202"/>
        <v>1</v>
      </c>
      <c r="CI308" s="51"/>
      <c r="CJ308" s="16"/>
      <c r="CL308" s="10">
        <f ca="1">IF(Table1[[#This Row],[Area]]="New Delhi",Table1[[#This Row],[Income]],0)</f>
        <v>0</v>
      </c>
      <c r="CM308" s="51">
        <f ca="1">IF(Table1[[#This Row],[Area]]="Gurgoan",Table1[[#This Row],[Income]],0)</f>
        <v>0</v>
      </c>
      <c r="CN308" s="51">
        <f ca="1">IF(Table1[[#This Row],[Area]]="Noida",Table1[[#This Row],[Income]],0)</f>
        <v>0</v>
      </c>
      <c r="CO308" s="51">
        <f ca="1">IF(Table1[[#This Row],[Area]]="Faridabad",Table1[[#This Row],[Income]],0)</f>
        <v>0</v>
      </c>
      <c r="CP308" s="51">
        <f ca="1">IF(Table1[[#This Row],[Area]]="Pune",Table1[[#This Row],[Income]],0)</f>
        <v>81859</v>
      </c>
      <c r="CQ308" s="51">
        <f ca="1">IF(Table1[[#This Row],[Area]]="Mumbai",Table1[[#This Row],[Income]],0)</f>
        <v>0</v>
      </c>
      <c r="CR308" s="51">
        <f ca="1">IF(Table1[[#This Row],[Area]]="Hyderabad",Table1[[#This Row],[Income]],0)</f>
        <v>0</v>
      </c>
      <c r="CS308" s="51">
        <f ca="1">IF(Table1[[#This Row],[Area]]="Chennai",Table1[[#This Row],[Income]],0)</f>
        <v>0</v>
      </c>
      <c r="CT308" s="51">
        <f ca="1">IF(Table1[[#This Row],[Area]]="Goa",Table1[[#This Row],[Income]],0)</f>
        <v>0</v>
      </c>
      <c r="CU308" s="51">
        <f ca="1">IF(Table1[[#This Row],[Area]]="Kochi",Table1[[#This Row],[Income]],0)</f>
        <v>0</v>
      </c>
      <c r="CV308" s="51">
        <f ca="1">IF(Table1[[#This Row],[Area]]="Kolkata",Table1[[#This Row],[Income]],0)</f>
        <v>0</v>
      </c>
      <c r="CW308" s="51"/>
      <c r="CX308" s="51"/>
      <c r="CY308" s="51"/>
      <c r="CZ308" s="51"/>
      <c r="DA308" s="51"/>
      <c r="DB308" s="51"/>
      <c r="DC308" s="51"/>
      <c r="DD308" s="51"/>
      <c r="DE308" s="51"/>
      <c r="DF308" s="51"/>
      <c r="DG308" s="16"/>
      <c r="DI308" s="10">
        <f ca="1">IF(Table1[[#This Row],[Field of Work]]="Teaching",Table1[[#This Row],[Income]],0)</f>
        <v>0</v>
      </c>
      <c r="DJ308" s="51">
        <f ca="1">IF(Table1[[#This Row],[Field of Work]]="Health",Table1[[#This Row],[Income]],0)</f>
        <v>0</v>
      </c>
      <c r="DK308" s="51">
        <f ca="1">IF(Table1[[#This Row],[Field of Work]]="Agriculture",Table1[[#This Row],[Income]],0)</f>
        <v>0</v>
      </c>
      <c r="DL308" s="51">
        <f ca="1">IF(Table1[[#This Row],[Field of Work]]="Information Technology",Table1[[#This Row],[Income]],0)</f>
        <v>0</v>
      </c>
      <c r="DM308" s="51">
        <f ca="1">IF(Table1[[#This Row],[Field of Work]]="Construction",Table1[[#This Row],[Income]],0)</f>
        <v>0</v>
      </c>
      <c r="DN308" s="51">
        <f ca="1">IF(Table1[[#This Row],[Field of Work]]="General Work",Table1[[#This Row],[Income]],0)</f>
        <v>81859</v>
      </c>
      <c r="DO308" s="51"/>
      <c r="DP308" s="51"/>
      <c r="DQ308" s="51"/>
      <c r="DR308" s="51"/>
      <c r="DS308" s="51"/>
      <c r="DT308" s="16"/>
      <c r="DW308" s="10">
        <f ca="1">IF(Table1[[#This Row],[Value of Debts]]&gt;Table1[[#This Row],[Income]],1,0)</f>
        <v>1</v>
      </c>
      <c r="DX308" s="51"/>
      <c r="DY308" s="16"/>
      <c r="EB308" s="48">
        <f t="shared" ca="1" si="203"/>
        <v>29</v>
      </c>
      <c r="EC308" s="51"/>
      <c r="ED308" s="51"/>
      <c r="EE308" s="16"/>
    </row>
    <row r="309" spans="1:135" ht="18.75">
      <c r="A309" s="1">
        <f t="shared" ca="1" si="189"/>
        <v>2</v>
      </c>
      <c r="B309" s="1" t="str">
        <f t="shared" ca="1" si="190"/>
        <v>Woman</v>
      </c>
      <c r="C309" s="1">
        <f t="shared" ca="1" si="191"/>
        <v>31</v>
      </c>
      <c r="D309" s="1">
        <f t="shared" ca="1" si="192"/>
        <v>2</v>
      </c>
      <c r="E309" s="1" t="str">
        <f t="shared" ca="1" si="193"/>
        <v>Construction</v>
      </c>
      <c r="F309" s="1">
        <f t="shared" ca="1" si="194"/>
        <v>2</v>
      </c>
      <c r="G309" s="1" t="str">
        <f t="shared" ca="1" si="195"/>
        <v>College</v>
      </c>
      <c r="H309" s="1">
        <f t="shared" ca="1" si="196"/>
        <v>2</v>
      </c>
      <c r="I309" s="1">
        <f t="shared" ca="1" si="171"/>
        <v>3</v>
      </c>
      <c r="J309" s="1">
        <f t="shared" ca="1" si="197"/>
        <v>74534</v>
      </c>
      <c r="K309" s="1">
        <f t="shared" ca="1" si="198"/>
        <v>10</v>
      </c>
      <c r="L309" s="1" t="str">
        <f t="shared" ca="1" si="199"/>
        <v>Goa</v>
      </c>
      <c r="M309" s="1">
        <f t="shared" ca="1" si="204"/>
        <v>223602</v>
      </c>
      <c r="N309" s="1">
        <f t="shared" ca="1" si="200"/>
        <v>92458.908475113407</v>
      </c>
      <c r="O309" s="1">
        <f t="shared" ca="1" si="205"/>
        <v>117026.15831279398</v>
      </c>
      <c r="P309" s="1">
        <f t="shared" ca="1" si="201"/>
        <v>82527</v>
      </c>
      <c r="Q309" s="1">
        <f t="shared" ca="1" si="206"/>
        <v>144325.90192289956</v>
      </c>
      <c r="R309" s="1">
        <f t="shared" ca="1" si="207"/>
        <v>73970.607142266745</v>
      </c>
      <c r="S309" s="1">
        <f t="shared" ca="1" si="208"/>
        <v>414598.76545506075</v>
      </c>
      <c r="T309" s="1">
        <f t="shared" ca="1" si="209"/>
        <v>319311.81039801298</v>
      </c>
      <c r="U309" s="1">
        <f t="shared" ca="1" si="210"/>
        <v>95286.955057047773</v>
      </c>
      <c r="W309" s="10">
        <f ca="1">IF(Table1[[#This Row],[Gender]]="Man",1,0)</f>
        <v>0</v>
      </c>
      <c r="X309" s="51">
        <f ca="1">IF(Table1[[#This Row],[Gender]]="Woman",1,0)</f>
        <v>1</v>
      </c>
      <c r="Y309" s="51"/>
      <c r="Z309" s="51"/>
      <c r="AA309" s="51"/>
      <c r="AB309" s="51"/>
      <c r="AC309" s="51"/>
      <c r="AD309" s="51"/>
      <c r="AE309" s="51"/>
      <c r="AF309" s="51"/>
      <c r="AG309" s="51"/>
      <c r="AH309" s="51"/>
      <c r="AI309" s="51"/>
      <c r="AJ309" s="16"/>
      <c r="AN309" s="10">
        <f t="shared" ca="1" si="172"/>
        <v>0</v>
      </c>
      <c r="AO309" s="51">
        <f t="shared" ca="1" si="173"/>
        <v>0</v>
      </c>
      <c r="AP309" s="51">
        <f t="shared" ca="1" si="174"/>
        <v>0</v>
      </c>
      <c r="AQ309" s="51">
        <f t="shared" ca="1" si="175"/>
        <v>0</v>
      </c>
      <c r="AR309" s="51">
        <f t="shared" ca="1" si="176"/>
        <v>1</v>
      </c>
      <c r="AS309" s="51">
        <f t="shared" ca="1" si="177"/>
        <v>0</v>
      </c>
      <c r="AT309" s="51"/>
      <c r="AU309" s="51"/>
      <c r="AV309" s="51"/>
      <c r="AW309" s="51"/>
      <c r="AX309" s="51"/>
      <c r="AY309" s="16"/>
      <c r="AZ309" s="51"/>
      <c r="BA309" s="20">
        <f t="shared" ca="1" si="178"/>
        <v>0</v>
      </c>
      <c r="BB309" s="21">
        <f t="shared" ca="1" si="179"/>
        <v>0</v>
      </c>
      <c r="BC309" s="21">
        <f t="shared" ca="1" si="180"/>
        <v>0</v>
      </c>
      <c r="BD309" s="21">
        <f t="shared" ca="1" si="181"/>
        <v>0</v>
      </c>
      <c r="BE309" s="21">
        <f t="shared" ca="1" si="182"/>
        <v>0</v>
      </c>
      <c r="BF309" s="21">
        <f t="shared" ca="1" si="183"/>
        <v>0</v>
      </c>
      <c r="BG309" s="21">
        <f t="shared" ca="1" si="184"/>
        <v>0</v>
      </c>
      <c r="BH309" s="21">
        <f t="shared" ca="1" si="185"/>
        <v>0</v>
      </c>
      <c r="BI309" s="21">
        <f t="shared" ca="1" si="186"/>
        <v>1</v>
      </c>
      <c r="BJ309" s="21">
        <f t="shared" ca="1" si="187"/>
        <v>0</v>
      </c>
      <c r="BK309" s="21">
        <f t="shared" ca="1" si="188"/>
        <v>0</v>
      </c>
      <c r="BL309" s="51"/>
      <c r="BM309" s="51"/>
      <c r="BN309" s="51"/>
      <c r="BO309" s="51"/>
      <c r="BP309" s="51"/>
      <c r="BQ309" s="51"/>
      <c r="BR309" s="51"/>
      <c r="BS309" s="51"/>
      <c r="BT309" s="51"/>
      <c r="BU309" s="51"/>
      <c r="BV309" s="16"/>
      <c r="BZ309" s="10">
        <f ca="1">Table1[[#This Row],[Cars Value]]/Table1[[#This Row],[Cars Owned]]</f>
        <v>39008.719437597996</v>
      </c>
      <c r="CA309" s="16"/>
      <c r="CB309" s="51"/>
      <c r="CC309" s="10">
        <f ca="1">IF(Table1[[#This Row],[Value of Debts]]&gt;$CD$3,1,0)</f>
        <v>1</v>
      </c>
      <c r="CD309" s="51"/>
      <c r="CE309" s="16"/>
      <c r="CF309" s="51"/>
      <c r="CG309" s="39">
        <f ca="1">Table1[[#This Row],[Mortgage left]]/Table1[[#This Row],[Value of House ]]</f>
        <v>0.41349768103645496</v>
      </c>
      <c r="CH309" s="51">
        <f t="shared" ca="1" si="202"/>
        <v>1</v>
      </c>
      <c r="CI309" s="51"/>
      <c r="CJ309" s="16"/>
      <c r="CL309" s="10">
        <f ca="1">IF(Table1[[#This Row],[Area]]="New Delhi",Table1[[#This Row],[Income]],0)</f>
        <v>0</v>
      </c>
      <c r="CM309" s="51">
        <f ca="1">IF(Table1[[#This Row],[Area]]="Gurgoan",Table1[[#This Row],[Income]],0)</f>
        <v>0</v>
      </c>
      <c r="CN309" s="51">
        <f ca="1">IF(Table1[[#This Row],[Area]]="Noida",Table1[[#This Row],[Income]],0)</f>
        <v>0</v>
      </c>
      <c r="CO309" s="51">
        <f ca="1">IF(Table1[[#This Row],[Area]]="Faridabad",Table1[[#This Row],[Income]],0)</f>
        <v>0</v>
      </c>
      <c r="CP309" s="51">
        <f ca="1">IF(Table1[[#This Row],[Area]]="Pune",Table1[[#This Row],[Income]],0)</f>
        <v>0</v>
      </c>
      <c r="CQ309" s="51">
        <f ca="1">IF(Table1[[#This Row],[Area]]="Mumbai",Table1[[#This Row],[Income]],0)</f>
        <v>0</v>
      </c>
      <c r="CR309" s="51">
        <f ca="1">IF(Table1[[#This Row],[Area]]="Hyderabad",Table1[[#This Row],[Income]],0)</f>
        <v>0</v>
      </c>
      <c r="CS309" s="51">
        <f ca="1">IF(Table1[[#This Row],[Area]]="Chennai",Table1[[#This Row],[Income]],0)</f>
        <v>0</v>
      </c>
      <c r="CT309" s="51">
        <f ca="1">IF(Table1[[#This Row],[Area]]="Goa",Table1[[#This Row],[Income]],0)</f>
        <v>74534</v>
      </c>
      <c r="CU309" s="51">
        <f ca="1">IF(Table1[[#This Row],[Area]]="Kochi",Table1[[#This Row],[Income]],0)</f>
        <v>0</v>
      </c>
      <c r="CV309" s="51">
        <f ca="1">IF(Table1[[#This Row],[Area]]="Kolkata",Table1[[#This Row],[Income]],0)</f>
        <v>0</v>
      </c>
      <c r="CW309" s="51"/>
      <c r="CX309" s="51"/>
      <c r="CY309" s="51"/>
      <c r="CZ309" s="51"/>
      <c r="DA309" s="51"/>
      <c r="DB309" s="51"/>
      <c r="DC309" s="51"/>
      <c r="DD309" s="51"/>
      <c r="DE309" s="51"/>
      <c r="DF309" s="51"/>
      <c r="DG309" s="16"/>
      <c r="DI309" s="10">
        <f ca="1">IF(Table1[[#This Row],[Field of Work]]="Teaching",Table1[[#This Row],[Income]],0)</f>
        <v>0</v>
      </c>
      <c r="DJ309" s="51">
        <f ca="1">IF(Table1[[#This Row],[Field of Work]]="Health",Table1[[#This Row],[Income]],0)</f>
        <v>0</v>
      </c>
      <c r="DK309" s="51">
        <f ca="1">IF(Table1[[#This Row],[Field of Work]]="Agriculture",Table1[[#This Row],[Income]],0)</f>
        <v>0</v>
      </c>
      <c r="DL309" s="51">
        <f ca="1">IF(Table1[[#This Row],[Field of Work]]="Information Technology",Table1[[#This Row],[Income]],0)</f>
        <v>0</v>
      </c>
      <c r="DM309" s="51">
        <f ca="1">IF(Table1[[#This Row],[Field of Work]]="Construction",Table1[[#This Row],[Income]],0)</f>
        <v>74534</v>
      </c>
      <c r="DN309" s="51">
        <f ca="1">IF(Table1[[#This Row],[Field of Work]]="General Work",Table1[[#This Row],[Income]],0)</f>
        <v>0</v>
      </c>
      <c r="DO309" s="51"/>
      <c r="DP309" s="51"/>
      <c r="DQ309" s="51"/>
      <c r="DR309" s="51"/>
      <c r="DS309" s="51"/>
      <c r="DT309" s="16"/>
      <c r="DW309" s="10">
        <f ca="1">IF(Table1[[#This Row],[Value of Debts]]&gt;Table1[[#This Row],[Income]],1,0)</f>
        <v>1</v>
      </c>
      <c r="DX309" s="51"/>
      <c r="DY309" s="16"/>
      <c r="EB309" s="48">
        <f t="shared" ca="1" si="203"/>
        <v>0</v>
      </c>
      <c r="EC309" s="51"/>
      <c r="ED309" s="51"/>
      <c r="EE309" s="16"/>
    </row>
    <row r="310" spans="1:135" ht="18.75">
      <c r="A310" s="1">
        <f t="shared" ca="1" si="189"/>
        <v>2</v>
      </c>
      <c r="B310" s="1" t="str">
        <f t="shared" ca="1" si="190"/>
        <v>Woman</v>
      </c>
      <c r="C310" s="1">
        <f t="shared" ca="1" si="191"/>
        <v>37</v>
      </c>
      <c r="D310" s="1">
        <f t="shared" ca="1" si="192"/>
        <v>6</v>
      </c>
      <c r="E310" s="1" t="str">
        <f t="shared" ca="1" si="193"/>
        <v>Agriculture</v>
      </c>
      <c r="F310" s="1">
        <f t="shared" ca="1" si="194"/>
        <v>2</v>
      </c>
      <c r="G310" s="1" t="str">
        <f t="shared" ca="1" si="195"/>
        <v>College</v>
      </c>
      <c r="H310" s="1">
        <f t="shared" ca="1" si="196"/>
        <v>1</v>
      </c>
      <c r="I310" s="1">
        <f t="shared" ca="1" si="171"/>
        <v>2</v>
      </c>
      <c r="J310" s="1">
        <f t="shared" ca="1" si="197"/>
        <v>73557</v>
      </c>
      <c r="K310" s="1">
        <f t="shared" ca="1" si="198"/>
        <v>2</v>
      </c>
      <c r="L310" s="1" t="str">
        <f t="shared" ca="1" si="199"/>
        <v>Gurgoan</v>
      </c>
      <c r="M310" s="1">
        <f t="shared" ca="1" si="204"/>
        <v>294228</v>
      </c>
      <c r="N310" s="1">
        <f t="shared" ca="1" si="200"/>
        <v>216068.27661648934</v>
      </c>
      <c r="O310" s="1">
        <f t="shared" ca="1" si="205"/>
        <v>14465.921844040578</v>
      </c>
      <c r="P310" s="1">
        <f t="shared" ca="1" si="201"/>
        <v>1749</v>
      </c>
      <c r="Q310" s="1">
        <f t="shared" ca="1" si="206"/>
        <v>68699.431739850916</v>
      </c>
      <c r="R310" s="1">
        <f t="shared" ca="1" si="207"/>
        <v>31036.656012890802</v>
      </c>
      <c r="S310" s="1">
        <f t="shared" ca="1" si="208"/>
        <v>339730.57785693137</v>
      </c>
      <c r="T310" s="1">
        <f t="shared" ca="1" si="209"/>
        <v>286516.70835634024</v>
      </c>
      <c r="U310" s="1">
        <f t="shared" ca="1" si="210"/>
        <v>53213.869500591129</v>
      </c>
      <c r="W310" s="10">
        <f ca="1">IF(Table1[[#This Row],[Gender]]="Man",1,0)</f>
        <v>0</v>
      </c>
      <c r="X310" s="51">
        <f ca="1">IF(Table1[[#This Row],[Gender]]="Woman",1,0)</f>
        <v>1</v>
      </c>
      <c r="Y310" s="51"/>
      <c r="Z310" s="51"/>
      <c r="AA310" s="51"/>
      <c r="AB310" s="51"/>
      <c r="AC310" s="51"/>
      <c r="AD310" s="51"/>
      <c r="AE310" s="51"/>
      <c r="AF310" s="51"/>
      <c r="AG310" s="51"/>
      <c r="AH310" s="51"/>
      <c r="AI310" s="51"/>
      <c r="AJ310" s="16"/>
      <c r="AN310" s="10">
        <f t="shared" ca="1" si="172"/>
        <v>0</v>
      </c>
      <c r="AO310" s="51">
        <f t="shared" ca="1" si="173"/>
        <v>0</v>
      </c>
      <c r="AP310" s="51">
        <f t="shared" ca="1" si="174"/>
        <v>1</v>
      </c>
      <c r="AQ310" s="51">
        <f t="shared" ca="1" si="175"/>
        <v>0</v>
      </c>
      <c r="AR310" s="51">
        <f t="shared" ca="1" si="176"/>
        <v>0</v>
      </c>
      <c r="AS310" s="51">
        <f t="shared" ca="1" si="177"/>
        <v>0</v>
      </c>
      <c r="AT310" s="51"/>
      <c r="AU310" s="51"/>
      <c r="AV310" s="51"/>
      <c r="AW310" s="51"/>
      <c r="AX310" s="51"/>
      <c r="AY310" s="16"/>
      <c r="AZ310" s="51"/>
      <c r="BA310" s="20">
        <f t="shared" ca="1" si="178"/>
        <v>0</v>
      </c>
      <c r="BB310" s="21">
        <f t="shared" ca="1" si="179"/>
        <v>1</v>
      </c>
      <c r="BC310" s="21">
        <f t="shared" ca="1" si="180"/>
        <v>0</v>
      </c>
      <c r="BD310" s="21">
        <f t="shared" ca="1" si="181"/>
        <v>0</v>
      </c>
      <c r="BE310" s="21">
        <f t="shared" ca="1" si="182"/>
        <v>0</v>
      </c>
      <c r="BF310" s="21">
        <f t="shared" ca="1" si="183"/>
        <v>0</v>
      </c>
      <c r="BG310" s="21">
        <f t="shared" ca="1" si="184"/>
        <v>0</v>
      </c>
      <c r="BH310" s="21">
        <f t="shared" ca="1" si="185"/>
        <v>0</v>
      </c>
      <c r="BI310" s="21">
        <f t="shared" ca="1" si="186"/>
        <v>0</v>
      </c>
      <c r="BJ310" s="21">
        <f t="shared" ca="1" si="187"/>
        <v>0</v>
      </c>
      <c r="BK310" s="21">
        <f t="shared" ca="1" si="188"/>
        <v>0</v>
      </c>
      <c r="BL310" s="51"/>
      <c r="BM310" s="51"/>
      <c r="BN310" s="51"/>
      <c r="BO310" s="51"/>
      <c r="BP310" s="51"/>
      <c r="BQ310" s="51"/>
      <c r="BR310" s="51"/>
      <c r="BS310" s="51"/>
      <c r="BT310" s="51"/>
      <c r="BU310" s="51"/>
      <c r="BV310" s="16"/>
      <c r="BZ310" s="10">
        <f ca="1">Table1[[#This Row],[Cars Value]]/Table1[[#This Row],[Cars Owned]]</f>
        <v>7232.9609220202892</v>
      </c>
      <c r="CA310" s="16"/>
      <c r="CB310" s="51"/>
      <c r="CC310" s="10">
        <f ca="1">IF(Table1[[#This Row],[Value of Debts]]&gt;$CD$3,1,0)</f>
        <v>1</v>
      </c>
      <c r="CD310" s="51"/>
      <c r="CE310" s="16"/>
      <c r="CF310" s="51"/>
      <c r="CG310" s="39">
        <f ca="1">Table1[[#This Row],[Mortgage left]]/Table1[[#This Row],[Value of House ]]</f>
        <v>0.7343566098960308</v>
      </c>
      <c r="CH310" s="51">
        <f t="shared" ca="1" si="202"/>
        <v>1</v>
      </c>
      <c r="CI310" s="51"/>
      <c r="CJ310" s="16"/>
      <c r="CL310" s="10">
        <f ca="1">IF(Table1[[#This Row],[Area]]="New Delhi",Table1[[#This Row],[Income]],0)</f>
        <v>0</v>
      </c>
      <c r="CM310" s="51">
        <f ca="1">IF(Table1[[#This Row],[Area]]="Gurgoan",Table1[[#This Row],[Income]],0)</f>
        <v>73557</v>
      </c>
      <c r="CN310" s="51">
        <f ca="1">IF(Table1[[#This Row],[Area]]="Noida",Table1[[#This Row],[Income]],0)</f>
        <v>0</v>
      </c>
      <c r="CO310" s="51">
        <f ca="1">IF(Table1[[#This Row],[Area]]="Faridabad",Table1[[#This Row],[Income]],0)</f>
        <v>0</v>
      </c>
      <c r="CP310" s="51">
        <f ca="1">IF(Table1[[#This Row],[Area]]="Pune",Table1[[#This Row],[Income]],0)</f>
        <v>0</v>
      </c>
      <c r="CQ310" s="51">
        <f ca="1">IF(Table1[[#This Row],[Area]]="Mumbai",Table1[[#This Row],[Income]],0)</f>
        <v>0</v>
      </c>
      <c r="CR310" s="51">
        <f ca="1">IF(Table1[[#This Row],[Area]]="Hyderabad",Table1[[#This Row],[Income]],0)</f>
        <v>0</v>
      </c>
      <c r="CS310" s="51">
        <f ca="1">IF(Table1[[#This Row],[Area]]="Chennai",Table1[[#This Row],[Income]],0)</f>
        <v>0</v>
      </c>
      <c r="CT310" s="51">
        <f ca="1">IF(Table1[[#This Row],[Area]]="Goa",Table1[[#This Row],[Income]],0)</f>
        <v>0</v>
      </c>
      <c r="CU310" s="51">
        <f ca="1">IF(Table1[[#This Row],[Area]]="Kochi",Table1[[#This Row],[Income]],0)</f>
        <v>0</v>
      </c>
      <c r="CV310" s="51">
        <f ca="1">IF(Table1[[#This Row],[Area]]="Kolkata",Table1[[#This Row],[Income]],0)</f>
        <v>0</v>
      </c>
      <c r="CW310" s="51"/>
      <c r="CX310" s="51"/>
      <c r="CY310" s="51"/>
      <c r="CZ310" s="51"/>
      <c r="DA310" s="51"/>
      <c r="DB310" s="51"/>
      <c r="DC310" s="51"/>
      <c r="DD310" s="51"/>
      <c r="DE310" s="51"/>
      <c r="DF310" s="51"/>
      <c r="DG310" s="16"/>
      <c r="DI310" s="10">
        <f ca="1">IF(Table1[[#This Row],[Field of Work]]="Teaching",Table1[[#This Row],[Income]],0)</f>
        <v>0</v>
      </c>
      <c r="DJ310" s="51">
        <f ca="1">IF(Table1[[#This Row],[Field of Work]]="Health",Table1[[#This Row],[Income]],0)</f>
        <v>0</v>
      </c>
      <c r="DK310" s="51">
        <f ca="1">IF(Table1[[#This Row],[Field of Work]]="Agriculture",Table1[[#This Row],[Income]],0)</f>
        <v>73557</v>
      </c>
      <c r="DL310" s="51">
        <f ca="1">IF(Table1[[#This Row],[Field of Work]]="Information Technology",Table1[[#This Row],[Income]],0)</f>
        <v>0</v>
      </c>
      <c r="DM310" s="51">
        <f ca="1">IF(Table1[[#This Row],[Field of Work]]="Construction",Table1[[#This Row],[Income]],0)</f>
        <v>0</v>
      </c>
      <c r="DN310" s="51">
        <f ca="1">IF(Table1[[#This Row],[Field of Work]]="General Work",Table1[[#This Row],[Income]],0)</f>
        <v>0</v>
      </c>
      <c r="DO310" s="51"/>
      <c r="DP310" s="51"/>
      <c r="DQ310" s="51"/>
      <c r="DR310" s="51"/>
      <c r="DS310" s="51"/>
      <c r="DT310" s="16"/>
      <c r="DW310" s="10">
        <f ca="1">IF(Table1[[#This Row],[Value of Debts]]&gt;Table1[[#This Row],[Income]],1,0)</f>
        <v>1</v>
      </c>
      <c r="DX310" s="51"/>
      <c r="DY310" s="16"/>
      <c r="EB310" s="48">
        <f t="shared" ca="1" si="203"/>
        <v>0</v>
      </c>
      <c r="EC310" s="51"/>
      <c r="ED310" s="51"/>
      <c r="EE310" s="16"/>
    </row>
    <row r="311" spans="1:135" ht="18.75">
      <c r="A311" s="1">
        <f t="shared" ca="1" si="189"/>
        <v>2</v>
      </c>
      <c r="B311" s="1" t="str">
        <f t="shared" ca="1" si="190"/>
        <v>Woman</v>
      </c>
      <c r="C311" s="1">
        <f t="shared" ca="1" si="191"/>
        <v>38</v>
      </c>
      <c r="D311" s="1">
        <f t="shared" ca="1" si="192"/>
        <v>5</v>
      </c>
      <c r="E311" s="1" t="str">
        <f t="shared" ca="1" si="193"/>
        <v>General Work</v>
      </c>
      <c r="F311" s="1">
        <f t="shared" ca="1" si="194"/>
        <v>5</v>
      </c>
      <c r="G311" s="1" t="str">
        <f t="shared" ca="1" si="195"/>
        <v>Other</v>
      </c>
      <c r="H311" s="1">
        <f t="shared" ca="1" si="196"/>
        <v>0</v>
      </c>
      <c r="I311" s="1">
        <f t="shared" ca="1" si="171"/>
        <v>1</v>
      </c>
      <c r="J311" s="1">
        <f t="shared" ca="1" si="197"/>
        <v>25582</v>
      </c>
      <c r="K311" s="1">
        <f t="shared" ca="1" si="198"/>
        <v>10</v>
      </c>
      <c r="L311" s="1" t="str">
        <f t="shared" ca="1" si="199"/>
        <v>Goa</v>
      </c>
      <c r="M311" s="1">
        <f t="shared" ca="1" si="204"/>
        <v>76746</v>
      </c>
      <c r="N311" s="1">
        <f t="shared" ca="1" si="200"/>
        <v>7651.8243326228512</v>
      </c>
      <c r="O311" s="1">
        <f t="shared" ca="1" si="205"/>
        <v>20985.204456879132</v>
      </c>
      <c r="P311" s="1">
        <f t="shared" ca="1" si="201"/>
        <v>11098</v>
      </c>
      <c r="Q311" s="1">
        <f t="shared" ca="1" si="206"/>
        <v>15866.975563282602</v>
      </c>
      <c r="R311" s="1">
        <f t="shared" ca="1" si="207"/>
        <v>29277.856096655971</v>
      </c>
      <c r="S311" s="1">
        <f t="shared" ca="1" si="208"/>
        <v>127009.06055353511</v>
      </c>
      <c r="T311" s="1">
        <f t="shared" ca="1" si="209"/>
        <v>34616.799895905453</v>
      </c>
      <c r="U311" s="1">
        <f t="shared" ca="1" si="210"/>
        <v>92392.260657629653</v>
      </c>
      <c r="W311" s="10">
        <f ca="1">IF(Table1[[#This Row],[Gender]]="Man",1,0)</f>
        <v>0</v>
      </c>
      <c r="X311" s="51">
        <f ca="1">IF(Table1[[#This Row],[Gender]]="Woman",1,0)</f>
        <v>1</v>
      </c>
      <c r="Y311" s="51"/>
      <c r="Z311" s="51"/>
      <c r="AA311" s="51"/>
      <c r="AB311" s="51"/>
      <c r="AC311" s="51"/>
      <c r="AD311" s="51"/>
      <c r="AE311" s="51"/>
      <c r="AF311" s="51"/>
      <c r="AG311" s="51"/>
      <c r="AH311" s="51"/>
      <c r="AI311" s="51"/>
      <c r="AJ311" s="16"/>
      <c r="AN311" s="10">
        <f t="shared" ca="1" si="172"/>
        <v>0</v>
      </c>
      <c r="AO311" s="51">
        <f t="shared" ca="1" si="173"/>
        <v>0</v>
      </c>
      <c r="AP311" s="51">
        <f t="shared" ca="1" si="174"/>
        <v>0</v>
      </c>
      <c r="AQ311" s="51">
        <f t="shared" ca="1" si="175"/>
        <v>0</v>
      </c>
      <c r="AR311" s="51">
        <f t="shared" ca="1" si="176"/>
        <v>0</v>
      </c>
      <c r="AS311" s="51">
        <f t="shared" ca="1" si="177"/>
        <v>1</v>
      </c>
      <c r="AT311" s="51"/>
      <c r="AU311" s="51"/>
      <c r="AV311" s="51"/>
      <c r="AW311" s="51"/>
      <c r="AX311" s="51"/>
      <c r="AY311" s="16"/>
      <c r="AZ311" s="51"/>
      <c r="BA311" s="20">
        <f t="shared" ca="1" si="178"/>
        <v>0</v>
      </c>
      <c r="BB311" s="21">
        <f t="shared" ca="1" si="179"/>
        <v>0</v>
      </c>
      <c r="BC311" s="21">
        <f t="shared" ca="1" si="180"/>
        <v>0</v>
      </c>
      <c r="BD311" s="21">
        <f t="shared" ca="1" si="181"/>
        <v>0</v>
      </c>
      <c r="BE311" s="21">
        <f t="shared" ca="1" si="182"/>
        <v>0</v>
      </c>
      <c r="BF311" s="21">
        <f t="shared" ca="1" si="183"/>
        <v>0</v>
      </c>
      <c r="BG311" s="21">
        <f t="shared" ca="1" si="184"/>
        <v>0</v>
      </c>
      <c r="BH311" s="21">
        <f t="shared" ca="1" si="185"/>
        <v>0</v>
      </c>
      <c r="BI311" s="21">
        <f t="shared" ca="1" si="186"/>
        <v>1</v>
      </c>
      <c r="BJ311" s="21">
        <f t="shared" ca="1" si="187"/>
        <v>0</v>
      </c>
      <c r="BK311" s="21">
        <f t="shared" ca="1" si="188"/>
        <v>0</v>
      </c>
      <c r="BL311" s="51"/>
      <c r="BM311" s="51"/>
      <c r="BN311" s="51"/>
      <c r="BO311" s="51"/>
      <c r="BP311" s="51"/>
      <c r="BQ311" s="51"/>
      <c r="BR311" s="51"/>
      <c r="BS311" s="51"/>
      <c r="BT311" s="51"/>
      <c r="BU311" s="51"/>
      <c r="BV311" s="16"/>
      <c r="BZ311" s="10">
        <f ca="1">Table1[[#This Row],[Cars Value]]/Table1[[#This Row],[Cars Owned]]</f>
        <v>20985.204456879132</v>
      </c>
      <c r="CA311" s="16"/>
      <c r="CB311" s="51"/>
      <c r="CC311" s="10">
        <f ca="1">IF(Table1[[#This Row],[Value of Debts]]&gt;$CD$3,1,0)</f>
        <v>1</v>
      </c>
      <c r="CD311" s="51"/>
      <c r="CE311" s="16"/>
      <c r="CF311" s="51"/>
      <c r="CG311" s="39">
        <f ca="1">Table1[[#This Row],[Mortgage left]]/Table1[[#This Row],[Value of House ]]</f>
        <v>9.9703233166847149E-2</v>
      </c>
      <c r="CH311" s="51">
        <f t="shared" ca="1" si="202"/>
        <v>0</v>
      </c>
      <c r="CI311" s="51"/>
      <c r="CJ311" s="16"/>
      <c r="CL311" s="10">
        <f ca="1">IF(Table1[[#This Row],[Area]]="New Delhi",Table1[[#This Row],[Income]],0)</f>
        <v>0</v>
      </c>
      <c r="CM311" s="51">
        <f ca="1">IF(Table1[[#This Row],[Area]]="Gurgoan",Table1[[#This Row],[Income]],0)</f>
        <v>0</v>
      </c>
      <c r="CN311" s="51">
        <f ca="1">IF(Table1[[#This Row],[Area]]="Noida",Table1[[#This Row],[Income]],0)</f>
        <v>0</v>
      </c>
      <c r="CO311" s="51">
        <f ca="1">IF(Table1[[#This Row],[Area]]="Faridabad",Table1[[#This Row],[Income]],0)</f>
        <v>0</v>
      </c>
      <c r="CP311" s="51">
        <f ca="1">IF(Table1[[#This Row],[Area]]="Pune",Table1[[#This Row],[Income]],0)</f>
        <v>0</v>
      </c>
      <c r="CQ311" s="51">
        <f ca="1">IF(Table1[[#This Row],[Area]]="Mumbai",Table1[[#This Row],[Income]],0)</f>
        <v>0</v>
      </c>
      <c r="CR311" s="51">
        <f ca="1">IF(Table1[[#This Row],[Area]]="Hyderabad",Table1[[#This Row],[Income]],0)</f>
        <v>0</v>
      </c>
      <c r="CS311" s="51">
        <f ca="1">IF(Table1[[#This Row],[Area]]="Chennai",Table1[[#This Row],[Income]],0)</f>
        <v>0</v>
      </c>
      <c r="CT311" s="51">
        <f ca="1">IF(Table1[[#This Row],[Area]]="Goa",Table1[[#This Row],[Income]],0)</f>
        <v>25582</v>
      </c>
      <c r="CU311" s="51">
        <f ca="1">IF(Table1[[#This Row],[Area]]="Kochi",Table1[[#This Row],[Income]],0)</f>
        <v>0</v>
      </c>
      <c r="CV311" s="51">
        <f ca="1">IF(Table1[[#This Row],[Area]]="Kolkata",Table1[[#This Row],[Income]],0)</f>
        <v>0</v>
      </c>
      <c r="CW311" s="51"/>
      <c r="CX311" s="51"/>
      <c r="CY311" s="51"/>
      <c r="CZ311" s="51"/>
      <c r="DA311" s="51"/>
      <c r="DB311" s="51"/>
      <c r="DC311" s="51"/>
      <c r="DD311" s="51"/>
      <c r="DE311" s="51"/>
      <c r="DF311" s="51"/>
      <c r="DG311" s="16"/>
      <c r="DI311" s="10">
        <f ca="1">IF(Table1[[#This Row],[Field of Work]]="Teaching",Table1[[#This Row],[Income]],0)</f>
        <v>0</v>
      </c>
      <c r="DJ311" s="51">
        <f ca="1">IF(Table1[[#This Row],[Field of Work]]="Health",Table1[[#This Row],[Income]],0)</f>
        <v>0</v>
      </c>
      <c r="DK311" s="51">
        <f ca="1">IF(Table1[[#This Row],[Field of Work]]="Agriculture",Table1[[#This Row],[Income]],0)</f>
        <v>0</v>
      </c>
      <c r="DL311" s="51">
        <f ca="1">IF(Table1[[#This Row],[Field of Work]]="Information Technology",Table1[[#This Row],[Income]],0)</f>
        <v>0</v>
      </c>
      <c r="DM311" s="51">
        <f ca="1">IF(Table1[[#This Row],[Field of Work]]="Construction",Table1[[#This Row],[Income]],0)</f>
        <v>0</v>
      </c>
      <c r="DN311" s="51">
        <f ca="1">IF(Table1[[#This Row],[Field of Work]]="General Work",Table1[[#This Row],[Income]],0)</f>
        <v>25582</v>
      </c>
      <c r="DO311" s="51"/>
      <c r="DP311" s="51"/>
      <c r="DQ311" s="51"/>
      <c r="DR311" s="51"/>
      <c r="DS311" s="51"/>
      <c r="DT311" s="16"/>
      <c r="DW311" s="10">
        <f ca="1">IF(Table1[[#This Row],[Value of Debts]]&gt;Table1[[#This Row],[Income]],1,0)</f>
        <v>1</v>
      </c>
      <c r="DX311" s="51"/>
      <c r="DY311" s="16"/>
      <c r="EB311" s="48">
        <f t="shared" ca="1" si="203"/>
        <v>0</v>
      </c>
      <c r="EC311" s="51"/>
      <c r="ED311" s="51"/>
      <c r="EE311" s="16"/>
    </row>
    <row r="312" spans="1:135" ht="18.75">
      <c r="A312" s="1">
        <f t="shared" ca="1" si="189"/>
        <v>2</v>
      </c>
      <c r="B312" s="1" t="str">
        <f t="shared" ca="1" si="190"/>
        <v>Woman</v>
      </c>
      <c r="C312" s="1">
        <f t="shared" ca="1" si="191"/>
        <v>43</v>
      </c>
      <c r="D312" s="1">
        <f t="shared" ca="1" si="192"/>
        <v>2</v>
      </c>
      <c r="E312" s="1" t="str">
        <f t="shared" ca="1" si="193"/>
        <v>Construction</v>
      </c>
      <c r="F312" s="1">
        <f t="shared" ca="1" si="194"/>
        <v>1</v>
      </c>
      <c r="G312" s="1" t="str">
        <f t="shared" ca="1" si="195"/>
        <v>High School</v>
      </c>
      <c r="H312" s="1">
        <f t="shared" ca="1" si="196"/>
        <v>3</v>
      </c>
      <c r="I312" s="1">
        <f t="shared" ca="1" si="171"/>
        <v>1</v>
      </c>
      <c r="J312" s="1">
        <f t="shared" ca="1" si="197"/>
        <v>54056</v>
      </c>
      <c r="K312" s="1">
        <f t="shared" ca="1" si="198"/>
        <v>9</v>
      </c>
      <c r="L312" s="1" t="str">
        <f t="shared" ca="1" si="199"/>
        <v>Kochi</v>
      </c>
      <c r="M312" s="1">
        <f t="shared" ca="1" si="204"/>
        <v>324336</v>
      </c>
      <c r="N312" s="1">
        <f t="shared" ca="1" si="200"/>
        <v>248073.71928435867</v>
      </c>
      <c r="O312" s="1">
        <f t="shared" ca="1" si="205"/>
        <v>20844.729845530153</v>
      </c>
      <c r="P312" s="1">
        <f t="shared" ca="1" si="201"/>
        <v>564</v>
      </c>
      <c r="Q312" s="1">
        <f t="shared" ca="1" si="206"/>
        <v>78494.927040102004</v>
      </c>
      <c r="R312" s="1">
        <f t="shared" ca="1" si="207"/>
        <v>15293.064027230321</v>
      </c>
      <c r="S312" s="1">
        <f t="shared" ca="1" si="208"/>
        <v>360473.79387276049</v>
      </c>
      <c r="T312" s="1">
        <f t="shared" ca="1" si="209"/>
        <v>327132.64632446069</v>
      </c>
      <c r="U312" s="1">
        <f t="shared" ca="1" si="210"/>
        <v>33341.147548299807</v>
      </c>
      <c r="W312" s="10">
        <f ca="1">IF(Table1[[#This Row],[Gender]]="Man",1,0)</f>
        <v>0</v>
      </c>
      <c r="X312" s="51">
        <f ca="1">IF(Table1[[#This Row],[Gender]]="Woman",1,0)</f>
        <v>1</v>
      </c>
      <c r="Y312" s="51"/>
      <c r="Z312" s="51"/>
      <c r="AA312" s="51"/>
      <c r="AB312" s="51"/>
      <c r="AC312" s="51"/>
      <c r="AD312" s="51"/>
      <c r="AE312" s="51"/>
      <c r="AF312" s="51"/>
      <c r="AG312" s="51"/>
      <c r="AH312" s="51"/>
      <c r="AI312" s="51"/>
      <c r="AJ312" s="16"/>
      <c r="AN312" s="10">
        <f t="shared" ca="1" si="172"/>
        <v>0</v>
      </c>
      <c r="AO312" s="51">
        <f t="shared" ca="1" si="173"/>
        <v>0</v>
      </c>
      <c r="AP312" s="51">
        <f t="shared" ca="1" si="174"/>
        <v>0</v>
      </c>
      <c r="AQ312" s="51">
        <f t="shared" ca="1" si="175"/>
        <v>0</v>
      </c>
      <c r="AR312" s="51">
        <f t="shared" ca="1" si="176"/>
        <v>1</v>
      </c>
      <c r="AS312" s="51">
        <f t="shared" ca="1" si="177"/>
        <v>0</v>
      </c>
      <c r="AT312" s="51"/>
      <c r="AU312" s="51"/>
      <c r="AV312" s="51"/>
      <c r="AW312" s="51"/>
      <c r="AX312" s="51"/>
      <c r="AY312" s="16"/>
      <c r="AZ312" s="51"/>
      <c r="BA312" s="20">
        <f t="shared" ca="1" si="178"/>
        <v>0</v>
      </c>
      <c r="BB312" s="21">
        <f t="shared" ca="1" si="179"/>
        <v>0</v>
      </c>
      <c r="BC312" s="21">
        <f t="shared" ca="1" si="180"/>
        <v>0</v>
      </c>
      <c r="BD312" s="21">
        <f t="shared" ca="1" si="181"/>
        <v>0</v>
      </c>
      <c r="BE312" s="21">
        <f t="shared" ca="1" si="182"/>
        <v>0</v>
      </c>
      <c r="BF312" s="21">
        <f t="shared" ca="1" si="183"/>
        <v>0</v>
      </c>
      <c r="BG312" s="21">
        <f t="shared" ca="1" si="184"/>
        <v>0</v>
      </c>
      <c r="BH312" s="21">
        <f t="shared" ca="1" si="185"/>
        <v>0</v>
      </c>
      <c r="BI312" s="21">
        <f t="shared" ca="1" si="186"/>
        <v>0</v>
      </c>
      <c r="BJ312" s="21">
        <f t="shared" ca="1" si="187"/>
        <v>1</v>
      </c>
      <c r="BK312" s="21">
        <f t="shared" ca="1" si="188"/>
        <v>0</v>
      </c>
      <c r="BL312" s="51"/>
      <c r="BM312" s="51"/>
      <c r="BN312" s="51"/>
      <c r="BO312" s="51"/>
      <c r="BP312" s="51"/>
      <c r="BQ312" s="51"/>
      <c r="BR312" s="51"/>
      <c r="BS312" s="51"/>
      <c r="BT312" s="51"/>
      <c r="BU312" s="51"/>
      <c r="BV312" s="16"/>
      <c r="BZ312" s="10">
        <f ca="1">Table1[[#This Row],[Cars Value]]/Table1[[#This Row],[Cars Owned]]</f>
        <v>20844.729845530153</v>
      </c>
      <c r="CA312" s="16"/>
      <c r="CB312" s="51"/>
      <c r="CC312" s="10">
        <f ca="1">IF(Table1[[#This Row],[Value of Debts]]&gt;$CD$3,1,0)</f>
        <v>1</v>
      </c>
      <c r="CD312" s="51"/>
      <c r="CE312" s="16"/>
      <c r="CF312" s="51"/>
      <c r="CG312" s="39">
        <f ca="1">Table1[[#This Row],[Mortgage left]]/Table1[[#This Row],[Value of House ]]</f>
        <v>0.7648664326018656</v>
      </c>
      <c r="CH312" s="51">
        <f t="shared" ca="1" si="202"/>
        <v>1</v>
      </c>
      <c r="CI312" s="51"/>
      <c r="CJ312" s="16"/>
      <c r="CL312" s="10">
        <f ca="1">IF(Table1[[#This Row],[Area]]="New Delhi",Table1[[#This Row],[Income]],0)</f>
        <v>0</v>
      </c>
      <c r="CM312" s="51">
        <f ca="1">IF(Table1[[#This Row],[Area]]="Gurgoan",Table1[[#This Row],[Income]],0)</f>
        <v>0</v>
      </c>
      <c r="CN312" s="51">
        <f ca="1">IF(Table1[[#This Row],[Area]]="Noida",Table1[[#This Row],[Income]],0)</f>
        <v>0</v>
      </c>
      <c r="CO312" s="51">
        <f ca="1">IF(Table1[[#This Row],[Area]]="Faridabad",Table1[[#This Row],[Income]],0)</f>
        <v>0</v>
      </c>
      <c r="CP312" s="51">
        <f ca="1">IF(Table1[[#This Row],[Area]]="Pune",Table1[[#This Row],[Income]],0)</f>
        <v>0</v>
      </c>
      <c r="CQ312" s="51">
        <f ca="1">IF(Table1[[#This Row],[Area]]="Mumbai",Table1[[#This Row],[Income]],0)</f>
        <v>0</v>
      </c>
      <c r="CR312" s="51">
        <f ca="1">IF(Table1[[#This Row],[Area]]="Hyderabad",Table1[[#This Row],[Income]],0)</f>
        <v>0</v>
      </c>
      <c r="CS312" s="51">
        <f ca="1">IF(Table1[[#This Row],[Area]]="Chennai",Table1[[#This Row],[Income]],0)</f>
        <v>0</v>
      </c>
      <c r="CT312" s="51">
        <f ca="1">IF(Table1[[#This Row],[Area]]="Goa",Table1[[#This Row],[Income]],0)</f>
        <v>0</v>
      </c>
      <c r="CU312" s="51">
        <f ca="1">IF(Table1[[#This Row],[Area]]="Kochi",Table1[[#This Row],[Income]],0)</f>
        <v>54056</v>
      </c>
      <c r="CV312" s="51">
        <f ca="1">IF(Table1[[#This Row],[Area]]="Kolkata",Table1[[#This Row],[Income]],0)</f>
        <v>0</v>
      </c>
      <c r="CW312" s="51"/>
      <c r="CX312" s="51"/>
      <c r="CY312" s="51"/>
      <c r="CZ312" s="51"/>
      <c r="DA312" s="51"/>
      <c r="DB312" s="51"/>
      <c r="DC312" s="51"/>
      <c r="DD312" s="51"/>
      <c r="DE312" s="51"/>
      <c r="DF312" s="51"/>
      <c r="DG312" s="16"/>
      <c r="DI312" s="10">
        <f ca="1">IF(Table1[[#This Row],[Field of Work]]="Teaching",Table1[[#This Row],[Income]],0)</f>
        <v>0</v>
      </c>
      <c r="DJ312" s="51">
        <f ca="1">IF(Table1[[#This Row],[Field of Work]]="Health",Table1[[#This Row],[Income]],0)</f>
        <v>0</v>
      </c>
      <c r="DK312" s="51">
        <f ca="1">IF(Table1[[#This Row],[Field of Work]]="Agriculture",Table1[[#This Row],[Income]],0)</f>
        <v>0</v>
      </c>
      <c r="DL312" s="51">
        <f ca="1">IF(Table1[[#This Row],[Field of Work]]="Information Technology",Table1[[#This Row],[Income]],0)</f>
        <v>0</v>
      </c>
      <c r="DM312" s="51">
        <f ca="1">IF(Table1[[#This Row],[Field of Work]]="Construction",Table1[[#This Row],[Income]],0)</f>
        <v>54056</v>
      </c>
      <c r="DN312" s="51">
        <f ca="1">IF(Table1[[#This Row],[Field of Work]]="General Work",Table1[[#This Row],[Income]],0)</f>
        <v>0</v>
      </c>
      <c r="DO312" s="51"/>
      <c r="DP312" s="51"/>
      <c r="DQ312" s="51"/>
      <c r="DR312" s="51"/>
      <c r="DS312" s="51"/>
      <c r="DT312" s="16"/>
      <c r="DW312" s="10">
        <f ca="1">IF(Table1[[#This Row],[Value of Debts]]&gt;Table1[[#This Row],[Income]],1,0)</f>
        <v>1</v>
      </c>
      <c r="DX312" s="51"/>
      <c r="DY312" s="16"/>
      <c r="EB312" s="48">
        <f t="shared" ca="1" si="203"/>
        <v>0</v>
      </c>
      <c r="EC312" s="51"/>
      <c r="ED312" s="51"/>
      <c r="EE312" s="16"/>
    </row>
    <row r="313" spans="1:135" ht="18.75">
      <c r="A313" s="1">
        <f t="shared" ca="1" si="189"/>
        <v>2</v>
      </c>
      <c r="B313" s="1" t="str">
        <f t="shared" ca="1" si="190"/>
        <v>Woman</v>
      </c>
      <c r="C313" s="1">
        <f t="shared" ca="1" si="191"/>
        <v>42</v>
      </c>
      <c r="D313" s="1">
        <f t="shared" ca="1" si="192"/>
        <v>1</v>
      </c>
      <c r="E313" s="1" t="str">
        <f t="shared" ca="1" si="193"/>
        <v>Health</v>
      </c>
      <c r="F313" s="1">
        <f t="shared" ca="1" si="194"/>
        <v>4</v>
      </c>
      <c r="G313" s="1" t="str">
        <f t="shared" ca="1" si="195"/>
        <v>Technical</v>
      </c>
      <c r="H313" s="1">
        <f t="shared" ca="1" si="196"/>
        <v>4</v>
      </c>
      <c r="I313" s="1">
        <f t="shared" ca="1" si="171"/>
        <v>1</v>
      </c>
      <c r="J313" s="1">
        <f t="shared" ca="1" si="197"/>
        <v>36781</v>
      </c>
      <c r="K313" s="1">
        <f t="shared" ca="1" si="198"/>
        <v>2</v>
      </c>
      <c r="L313" s="1" t="str">
        <f t="shared" ca="1" si="199"/>
        <v>Gurgoan</v>
      </c>
      <c r="M313" s="1">
        <f t="shared" ca="1" si="204"/>
        <v>110343</v>
      </c>
      <c r="N313" s="1">
        <f t="shared" ca="1" si="200"/>
        <v>77068.412652825602</v>
      </c>
      <c r="O313" s="1">
        <f t="shared" ca="1" si="205"/>
        <v>11409.558728348624</v>
      </c>
      <c r="P313" s="1">
        <f t="shared" ca="1" si="201"/>
        <v>2466</v>
      </c>
      <c r="Q313" s="1">
        <f t="shared" ca="1" si="206"/>
        <v>29968.17242811506</v>
      </c>
      <c r="R313" s="1">
        <f t="shared" ca="1" si="207"/>
        <v>6259.8419755962495</v>
      </c>
      <c r="S313" s="1">
        <f t="shared" ca="1" si="208"/>
        <v>128012.40070394488</v>
      </c>
      <c r="T313" s="1">
        <f t="shared" ca="1" si="209"/>
        <v>109502.58508094065</v>
      </c>
      <c r="U313" s="1">
        <f t="shared" ca="1" si="210"/>
        <v>18509.815623004222</v>
      </c>
      <c r="W313" s="10">
        <f ca="1">IF(Table1[[#This Row],[Gender]]="Man",1,0)</f>
        <v>0</v>
      </c>
      <c r="X313" s="51">
        <f ca="1">IF(Table1[[#This Row],[Gender]]="Woman",1,0)</f>
        <v>1</v>
      </c>
      <c r="Y313" s="51"/>
      <c r="Z313" s="51"/>
      <c r="AA313" s="51"/>
      <c r="AB313" s="51"/>
      <c r="AC313" s="51"/>
      <c r="AD313" s="51"/>
      <c r="AE313" s="51"/>
      <c r="AF313" s="51"/>
      <c r="AG313" s="51"/>
      <c r="AH313" s="51"/>
      <c r="AI313" s="51"/>
      <c r="AJ313" s="16"/>
      <c r="AN313" s="10">
        <f t="shared" ca="1" si="172"/>
        <v>0</v>
      </c>
      <c r="AO313" s="51">
        <f t="shared" ca="1" si="173"/>
        <v>1</v>
      </c>
      <c r="AP313" s="51">
        <f t="shared" ca="1" si="174"/>
        <v>0</v>
      </c>
      <c r="AQ313" s="51">
        <f t="shared" ca="1" si="175"/>
        <v>0</v>
      </c>
      <c r="AR313" s="51">
        <f t="shared" ca="1" si="176"/>
        <v>0</v>
      </c>
      <c r="AS313" s="51">
        <f t="shared" ca="1" si="177"/>
        <v>0</v>
      </c>
      <c r="AT313" s="51"/>
      <c r="AU313" s="51"/>
      <c r="AV313" s="51"/>
      <c r="AW313" s="51"/>
      <c r="AX313" s="51"/>
      <c r="AY313" s="16"/>
      <c r="AZ313" s="51"/>
      <c r="BA313" s="20">
        <f t="shared" ca="1" si="178"/>
        <v>0</v>
      </c>
      <c r="BB313" s="21">
        <f t="shared" ca="1" si="179"/>
        <v>1</v>
      </c>
      <c r="BC313" s="21">
        <f t="shared" ca="1" si="180"/>
        <v>0</v>
      </c>
      <c r="BD313" s="21">
        <f t="shared" ca="1" si="181"/>
        <v>0</v>
      </c>
      <c r="BE313" s="21">
        <f t="shared" ca="1" si="182"/>
        <v>0</v>
      </c>
      <c r="BF313" s="21">
        <f t="shared" ca="1" si="183"/>
        <v>0</v>
      </c>
      <c r="BG313" s="21">
        <f t="shared" ca="1" si="184"/>
        <v>0</v>
      </c>
      <c r="BH313" s="21">
        <f t="shared" ca="1" si="185"/>
        <v>0</v>
      </c>
      <c r="BI313" s="21">
        <f t="shared" ca="1" si="186"/>
        <v>0</v>
      </c>
      <c r="BJ313" s="21">
        <f t="shared" ca="1" si="187"/>
        <v>0</v>
      </c>
      <c r="BK313" s="21">
        <f t="shared" ca="1" si="188"/>
        <v>0</v>
      </c>
      <c r="BL313" s="51"/>
      <c r="BM313" s="51"/>
      <c r="BN313" s="51"/>
      <c r="BO313" s="51"/>
      <c r="BP313" s="51"/>
      <c r="BQ313" s="51"/>
      <c r="BR313" s="51"/>
      <c r="BS313" s="51"/>
      <c r="BT313" s="51"/>
      <c r="BU313" s="51"/>
      <c r="BV313" s="16"/>
      <c r="BZ313" s="10">
        <f ca="1">Table1[[#This Row],[Cars Value]]/Table1[[#This Row],[Cars Owned]]</f>
        <v>11409.558728348624</v>
      </c>
      <c r="CA313" s="16"/>
      <c r="CB313" s="51"/>
      <c r="CC313" s="10">
        <f ca="1">IF(Table1[[#This Row],[Value of Debts]]&gt;$CD$3,1,0)</f>
        <v>1</v>
      </c>
      <c r="CD313" s="51"/>
      <c r="CE313" s="16"/>
      <c r="CF313" s="51"/>
      <c r="CG313" s="39">
        <f ca="1">Table1[[#This Row],[Mortgage left]]/Table1[[#This Row],[Value of House ]]</f>
        <v>0.69844405764593676</v>
      </c>
      <c r="CH313" s="51">
        <f t="shared" ca="1" si="202"/>
        <v>1</v>
      </c>
      <c r="CI313" s="51"/>
      <c r="CJ313" s="16"/>
      <c r="CL313" s="10">
        <f ca="1">IF(Table1[[#This Row],[Area]]="New Delhi",Table1[[#This Row],[Income]],0)</f>
        <v>0</v>
      </c>
      <c r="CM313" s="51">
        <f ca="1">IF(Table1[[#This Row],[Area]]="Gurgoan",Table1[[#This Row],[Income]],0)</f>
        <v>36781</v>
      </c>
      <c r="CN313" s="51">
        <f ca="1">IF(Table1[[#This Row],[Area]]="Noida",Table1[[#This Row],[Income]],0)</f>
        <v>0</v>
      </c>
      <c r="CO313" s="51">
        <f ca="1">IF(Table1[[#This Row],[Area]]="Faridabad",Table1[[#This Row],[Income]],0)</f>
        <v>0</v>
      </c>
      <c r="CP313" s="51">
        <f ca="1">IF(Table1[[#This Row],[Area]]="Pune",Table1[[#This Row],[Income]],0)</f>
        <v>0</v>
      </c>
      <c r="CQ313" s="51">
        <f ca="1">IF(Table1[[#This Row],[Area]]="Mumbai",Table1[[#This Row],[Income]],0)</f>
        <v>0</v>
      </c>
      <c r="CR313" s="51">
        <f ca="1">IF(Table1[[#This Row],[Area]]="Hyderabad",Table1[[#This Row],[Income]],0)</f>
        <v>0</v>
      </c>
      <c r="CS313" s="51">
        <f ca="1">IF(Table1[[#This Row],[Area]]="Chennai",Table1[[#This Row],[Income]],0)</f>
        <v>0</v>
      </c>
      <c r="CT313" s="51">
        <f ca="1">IF(Table1[[#This Row],[Area]]="Goa",Table1[[#This Row],[Income]],0)</f>
        <v>0</v>
      </c>
      <c r="CU313" s="51">
        <f ca="1">IF(Table1[[#This Row],[Area]]="Kochi",Table1[[#This Row],[Income]],0)</f>
        <v>0</v>
      </c>
      <c r="CV313" s="51">
        <f ca="1">IF(Table1[[#This Row],[Area]]="Kolkata",Table1[[#This Row],[Income]],0)</f>
        <v>0</v>
      </c>
      <c r="CW313" s="51"/>
      <c r="CX313" s="51"/>
      <c r="CY313" s="51"/>
      <c r="CZ313" s="51"/>
      <c r="DA313" s="51"/>
      <c r="DB313" s="51"/>
      <c r="DC313" s="51"/>
      <c r="DD313" s="51"/>
      <c r="DE313" s="51"/>
      <c r="DF313" s="51"/>
      <c r="DG313" s="16"/>
      <c r="DI313" s="10">
        <f ca="1">IF(Table1[[#This Row],[Field of Work]]="Teaching",Table1[[#This Row],[Income]],0)</f>
        <v>0</v>
      </c>
      <c r="DJ313" s="51">
        <f ca="1">IF(Table1[[#This Row],[Field of Work]]="Health",Table1[[#This Row],[Income]],0)</f>
        <v>36781</v>
      </c>
      <c r="DK313" s="51">
        <f ca="1">IF(Table1[[#This Row],[Field of Work]]="Agriculture",Table1[[#This Row],[Income]],0)</f>
        <v>0</v>
      </c>
      <c r="DL313" s="51">
        <f ca="1">IF(Table1[[#This Row],[Field of Work]]="Information Technology",Table1[[#This Row],[Income]],0)</f>
        <v>0</v>
      </c>
      <c r="DM313" s="51">
        <f ca="1">IF(Table1[[#This Row],[Field of Work]]="Construction",Table1[[#This Row],[Income]],0)</f>
        <v>0</v>
      </c>
      <c r="DN313" s="51">
        <f ca="1">IF(Table1[[#This Row],[Field of Work]]="General Work",Table1[[#This Row],[Income]],0)</f>
        <v>0</v>
      </c>
      <c r="DO313" s="51"/>
      <c r="DP313" s="51"/>
      <c r="DQ313" s="51"/>
      <c r="DR313" s="51"/>
      <c r="DS313" s="51"/>
      <c r="DT313" s="16"/>
      <c r="DW313" s="10">
        <f ca="1">IF(Table1[[#This Row],[Value of Debts]]&gt;Table1[[#This Row],[Income]],1,0)</f>
        <v>1</v>
      </c>
      <c r="DX313" s="51"/>
      <c r="DY313" s="16"/>
      <c r="EB313" s="48">
        <f t="shared" ca="1" si="203"/>
        <v>0</v>
      </c>
      <c r="EC313" s="51"/>
      <c r="ED313" s="51"/>
      <c r="EE313" s="16"/>
    </row>
    <row r="314" spans="1:135" ht="18.75">
      <c r="A314" s="1">
        <f t="shared" ca="1" si="189"/>
        <v>2</v>
      </c>
      <c r="B314" s="1" t="str">
        <f t="shared" ca="1" si="190"/>
        <v>Woman</v>
      </c>
      <c r="C314" s="1">
        <f t="shared" ca="1" si="191"/>
        <v>43</v>
      </c>
      <c r="D314" s="1">
        <f t="shared" ca="1" si="192"/>
        <v>2</v>
      </c>
      <c r="E314" s="1" t="str">
        <f t="shared" ca="1" si="193"/>
        <v>Construction</v>
      </c>
      <c r="F314" s="1">
        <f t="shared" ca="1" si="194"/>
        <v>3</v>
      </c>
      <c r="G314" s="1" t="str">
        <f t="shared" ca="1" si="195"/>
        <v>University</v>
      </c>
      <c r="H314" s="1">
        <f t="shared" ca="1" si="196"/>
        <v>2</v>
      </c>
      <c r="I314" s="1">
        <f t="shared" ca="1" si="171"/>
        <v>3</v>
      </c>
      <c r="J314" s="1">
        <f t="shared" ca="1" si="197"/>
        <v>72963</v>
      </c>
      <c r="K314" s="1">
        <f t="shared" ca="1" si="198"/>
        <v>9</v>
      </c>
      <c r="L314" s="1" t="str">
        <f t="shared" ca="1" si="199"/>
        <v>Kochi</v>
      </c>
      <c r="M314" s="1">
        <f t="shared" ca="1" si="204"/>
        <v>218889</v>
      </c>
      <c r="N314" s="1">
        <f t="shared" ca="1" si="200"/>
        <v>118960.91900026338</v>
      </c>
      <c r="O314" s="1">
        <f t="shared" ca="1" si="205"/>
        <v>153417.79580413934</v>
      </c>
      <c r="P314" s="1">
        <f t="shared" ca="1" si="201"/>
        <v>7130</v>
      </c>
      <c r="Q314" s="1">
        <f t="shared" ca="1" si="206"/>
        <v>24994.57542625683</v>
      </c>
      <c r="R314" s="1">
        <f t="shared" ca="1" si="207"/>
        <v>78931.468924284505</v>
      </c>
      <c r="S314" s="1">
        <f t="shared" ca="1" si="208"/>
        <v>451238.26472842385</v>
      </c>
      <c r="T314" s="1">
        <f t="shared" ca="1" si="209"/>
        <v>151085.49442652022</v>
      </c>
      <c r="U314" s="1">
        <f t="shared" ca="1" si="210"/>
        <v>300152.7703019036</v>
      </c>
      <c r="W314" s="10">
        <f ca="1">IF(Table1[[#This Row],[Gender]]="Man",1,0)</f>
        <v>0</v>
      </c>
      <c r="X314" s="51">
        <f ca="1">IF(Table1[[#This Row],[Gender]]="Woman",1,0)</f>
        <v>1</v>
      </c>
      <c r="Y314" s="51"/>
      <c r="Z314" s="51"/>
      <c r="AA314" s="51"/>
      <c r="AB314" s="51"/>
      <c r="AC314" s="51"/>
      <c r="AD314" s="51"/>
      <c r="AE314" s="51"/>
      <c r="AF314" s="51"/>
      <c r="AG314" s="51"/>
      <c r="AH314" s="51"/>
      <c r="AI314" s="51"/>
      <c r="AJ314" s="16"/>
      <c r="AN314" s="10">
        <f t="shared" ca="1" si="172"/>
        <v>0</v>
      </c>
      <c r="AO314" s="51">
        <f t="shared" ca="1" si="173"/>
        <v>0</v>
      </c>
      <c r="AP314" s="51">
        <f t="shared" ca="1" si="174"/>
        <v>0</v>
      </c>
      <c r="AQ314" s="51">
        <f t="shared" ca="1" si="175"/>
        <v>0</v>
      </c>
      <c r="AR314" s="51">
        <f t="shared" ca="1" si="176"/>
        <v>1</v>
      </c>
      <c r="AS314" s="51">
        <f t="shared" ca="1" si="177"/>
        <v>0</v>
      </c>
      <c r="AT314" s="51"/>
      <c r="AU314" s="51"/>
      <c r="AV314" s="51"/>
      <c r="AW314" s="51"/>
      <c r="AX314" s="51"/>
      <c r="AY314" s="16"/>
      <c r="AZ314" s="51"/>
      <c r="BA314" s="20">
        <f t="shared" ca="1" si="178"/>
        <v>0</v>
      </c>
      <c r="BB314" s="21">
        <f t="shared" ca="1" si="179"/>
        <v>0</v>
      </c>
      <c r="BC314" s="21">
        <f t="shared" ca="1" si="180"/>
        <v>0</v>
      </c>
      <c r="BD314" s="21">
        <f t="shared" ca="1" si="181"/>
        <v>0</v>
      </c>
      <c r="BE314" s="21">
        <f t="shared" ca="1" si="182"/>
        <v>0</v>
      </c>
      <c r="BF314" s="21">
        <f t="shared" ca="1" si="183"/>
        <v>0</v>
      </c>
      <c r="BG314" s="21">
        <f t="shared" ca="1" si="184"/>
        <v>0</v>
      </c>
      <c r="BH314" s="21">
        <f t="shared" ca="1" si="185"/>
        <v>0</v>
      </c>
      <c r="BI314" s="21">
        <f t="shared" ca="1" si="186"/>
        <v>0</v>
      </c>
      <c r="BJ314" s="21">
        <f t="shared" ca="1" si="187"/>
        <v>1</v>
      </c>
      <c r="BK314" s="21">
        <f t="shared" ca="1" si="188"/>
        <v>0</v>
      </c>
      <c r="BL314" s="51"/>
      <c r="BM314" s="51"/>
      <c r="BN314" s="51"/>
      <c r="BO314" s="51"/>
      <c r="BP314" s="51"/>
      <c r="BQ314" s="51"/>
      <c r="BR314" s="51"/>
      <c r="BS314" s="51"/>
      <c r="BT314" s="51"/>
      <c r="BU314" s="51"/>
      <c r="BV314" s="16"/>
      <c r="BZ314" s="10">
        <f ca="1">Table1[[#This Row],[Cars Value]]/Table1[[#This Row],[Cars Owned]]</f>
        <v>51139.265268046445</v>
      </c>
      <c r="CA314" s="16"/>
      <c r="CB314" s="51"/>
      <c r="CC314" s="10">
        <f ca="1">IF(Table1[[#This Row],[Value of Debts]]&gt;$CD$3,1,0)</f>
        <v>1</v>
      </c>
      <c r="CD314" s="51"/>
      <c r="CE314" s="16"/>
      <c r="CF314" s="51"/>
      <c r="CG314" s="39">
        <f ca="1">Table1[[#This Row],[Mortgage left]]/Table1[[#This Row],[Value of House ]]</f>
        <v>0.54347600382049066</v>
      </c>
      <c r="CH314" s="51">
        <f t="shared" ca="1" si="202"/>
        <v>1</v>
      </c>
      <c r="CI314" s="51"/>
      <c r="CJ314" s="16"/>
      <c r="CL314" s="10">
        <f ca="1">IF(Table1[[#This Row],[Area]]="New Delhi",Table1[[#This Row],[Income]],0)</f>
        <v>0</v>
      </c>
      <c r="CM314" s="51">
        <f ca="1">IF(Table1[[#This Row],[Area]]="Gurgoan",Table1[[#This Row],[Income]],0)</f>
        <v>0</v>
      </c>
      <c r="CN314" s="51">
        <f ca="1">IF(Table1[[#This Row],[Area]]="Noida",Table1[[#This Row],[Income]],0)</f>
        <v>0</v>
      </c>
      <c r="CO314" s="51">
        <f ca="1">IF(Table1[[#This Row],[Area]]="Faridabad",Table1[[#This Row],[Income]],0)</f>
        <v>0</v>
      </c>
      <c r="CP314" s="51">
        <f ca="1">IF(Table1[[#This Row],[Area]]="Pune",Table1[[#This Row],[Income]],0)</f>
        <v>0</v>
      </c>
      <c r="CQ314" s="51">
        <f ca="1">IF(Table1[[#This Row],[Area]]="Mumbai",Table1[[#This Row],[Income]],0)</f>
        <v>0</v>
      </c>
      <c r="CR314" s="51">
        <f ca="1">IF(Table1[[#This Row],[Area]]="Hyderabad",Table1[[#This Row],[Income]],0)</f>
        <v>0</v>
      </c>
      <c r="CS314" s="51">
        <f ca="1">IF(Table1[[#This Row],[Area]]="Chennai",Table1[[#This Row],[Income]],0)</f>
        <v>0</v>
      </c>
      <c r="CT314" s="51">
        <f ca="1">IF(Table1[[#This Row],[Area]]="Goa",Table1[[#This Row],[Income]],0)</f>
        <v>0</v>
      </c>
      <c r="CU314" s="51">
        <f ca="1">IF(Table1[[#This Row],[Area]]="Kochi",Table1[[#This Row],[Income]],0)</f>
        <v>72963</v>
      </c>
      <c r="CV314" s="51">
        <f ca="1">IF(Table1[[#This Row],[Area]]="Kolkata",Table1[[#This Row],[Income]],0)</f>
        <v>0</v>
      </c>
      <c r="CW314" s="51"/>
      <c r="CX314" s="51"/>
      <c r="CY314" s="51"/>
      <c r="CZ314" s="51"/>
      <c r="DA314" s="51"/>
      <c r="DB314" s="51"/>
      <c r="DC314" s="51"/>
      <c r="DD314" s="51"/>
      <c r="DE314" s="51"/>
      <c r="DF314" s="51"/>
      <c r="DG314" s="16"/>
      <c r="DI314" s="10">
        <f ca="1">IF(Table1[[#This Row],[Field of Work]]="Teaching",Table1[[#This Row],[Income]],0)</f>
        <v>0</v>
      </c>
      <c r="DJ314" s="51">
        <f ca="1">IF(Table1[[#This Row],[Field of Work]]="Health",Table1[[#This Row],[Income]],0)</f>
        <v>0</v>
      </c>
      <c r="DK314" s="51">
        <f ca="1">IF(Table1[[#This Row],[Field of Work]]="Agriculture",Table1[[#This Row],[Income]],0)</f>
        <v>0</v>
      </c>
      <c r="DL314" s="51">
        <f ca="1">IF(Table1[[#This Row],[Field of Work]]="Information Technology",Table1[[#This Row],[Income]],0)</f>
        <v>0</v>
      </c>
      <c r="DM314" s="51">
        <f ca="1">IF(Table1[[#This Row],[Field of Work]]="Construction",Table1[[#This Row],[Income]],0)</f>
        <v>72963</v>
      </c>
      <c r="DN314" s="51">
        <f ca="1">IF(Table1[[#This Row],[Field of Work]]="General Work",Table1[[#This Row],[Income]],0)</f>
        <v>0</v>
      </c>
      <c r="DO314" s="51"/>
      <c r="DP314" s="51"/>
      <c r="DQ314" s="51"/>
      <c r="DR314" s="51"/>
      <c r="DS314" s="51"/>
      <c r="DT314" s="16"/>
      <c r="DW314" s="10">
        <f ca="1">IF(Table1[[#This Row],[Value of Debts]]&gt;Table1[[#This Row],[Income]],1,0)</f>
        <v>1</v>
      </c>
      <c r="DX314" s="51"/>
      <c r="DY314" s="16"/>
      <c r="EB314" s="48">
        <f t="shared" ca="1" si="203"/>
        <v>43</v>
      </c>
      <c r="EC314" s="51"/>
      <c r="ED314" s="51"/>
      <c r="EE314" s="16"/>
    </row>
    <row r="315" spans="1:135" ht="18.75">
      <c r="A315" s="1">
        <f t="shared" ca="1" si="189"/>
        <v>2</v>
      </c>
      <c r="B315" s="1" t="str">
        <f t="shared" ca="1" si="190"/>
        <v>Woman</v>
      </c>
      <c r="C315" s="1">
        <f t="shared" ca="1" si="191"/>
        <v>27</v>
      </c>
      <c r="D315" s="1">
        <f t="shared" ca="1" si="192"/>
        <v>4</v>
      </c>
      <c r="E315" s="1" t="str">
        <f t="shared" ca="1" si="193"/>
        <v>Information Technology</v>
      </c>
      <c r="F315" s="1">
        <f t="shared" ca="1" si="194"/>
        <v>3</v>
      </c>
      <c r="G315" s="1" t="str">
        <f t="shared" ca="1" si="195"/>
        <v>University</v>
      </c>
      <c r="H315" s="1">
        <f t="shared" ca="1" si="196"/>
        <v>3</v>
      </c>
      <c r="I315" s="1">
        <f t="shared" ca="1" si="171"/>
        <v>3</v>
      </c>
      <c r="J315" s="1">
        <f t="shared" ca="1" si="197"/>
        <v>47398</v>
      </c>
      <c r="K315" s="1">
        <f t="shared" ca="1" si="198"/>
        <v>7</v>
      </c>
      <c r="L315" s="1" t="str">
        <f t="shared" ca="1" si="199"/>
        <v>Hyderabad</v>
      </c>
      <c r="M315" s="1">
        <f t="shared" ca="1" si="204"/>
        <v>189592</v>
      </c>
      <c r="N315" s="1">
        <f t="shared" ca="1" si="200"/>
        <v>3653.0171518882444</v>
      </c>
      <c r="O315" s="1">
        <f t="shared" ca="1" si="205"/>
        <v>93122.898177845069</v>
      </c>
      <c r="P315" s="1">
        <f t="shared" ca="1" si="201"/>
        <v>1536</v>
      </c>
      <c r="Q315" s="1">
        <f t="shared" ca="1" si="206"/>
        <v>5684.9108320551604</v>
      </c>
      <c r="R315" s="1">
        <f t="shared" ca="1" si="207"/>
        <v>23997.885718642399</v>
      </c>
      <c r="S315" s="1">
        <f t="shared" ca="1" si="208"/>
        <v>306712.78389648744</v>
      </c>
      <c r="T315" s="1">
        <f t="shared" ca="1" si="209"/>
        <v>10873.927983943406</v>
      </c>
      <c r="U315" s="1">
        <f t="shared" ca="1" si="210"/>
        <v>295838.85591254401</v>
      </c>
      <c r="W315" s="10">
        <f ca="1">IF(Table1[[#This Row],[Gender]]="Man",1,0)</f>
        <v>0</v>
      </c>
      <c r="X315" s="51">
        <f ca="1">IF(Table1[[#This Row],[Gender]]="Woman",1,0)</f>
        <v>1</v>
      </c>
      <c r="Y315" s="51"/>
      <c r="Z315" s="51"/>
      <c r="AA315" s="51"/>
      <c r="AB315" s="51"/>
      <c r="AC315" s="51"/>
      <c r="AD315" s="51"/>
      <c r="AE315" s="51"/>
      <c r="AF315" s="51"/>
      <c r="AG315" s="51"/>
      <c r="AH315" s="51"/>
      <c r="AI315" s="51"/>
      <c r="AJ315" s="16"/>
      <c r="AN315" s="10">
        <f t="shared" ca="1" si="172"/>
        <v>0</v>
      </c>
      <c r="AO315" s="51">
        <f t="shared" ca="1" si="173"/>
        <v>0</v>
      </c>
      <c r="AP315" s="51">
        <f t="shared" ca="1" si="174"/>
        <v>0</v>
      </c>
      <c r="AQ315" s="51">
        <f t="shared" ca="1" si="175"/>
        <v>1</v>
      </c>
      <c r="AR315" s="51">
        <f t="shared" ca="1" si="176"/>
        <v>0</v>
      </c>
      <c r="AS315" s="51">
        <f t="shared" ca="1" si="177"/>
        <v>0</v>
      </c>
      <c r="AT315" s="51"/>
      <c r="AU315" s="51"/>
      <c r="AV315" s="51"/>
      <c r="AW315" s="51"/>
      <c r="AX315" s="51"/>
      <c r="AY315" s="16"/>
      <c r="AZ315" s="51"/>
      <c r="BA315" s="20">
        <f t="shared" ca="1" si="178"/>
        <v>0</v>
      </c>
      <c r="BB315" s="21">
        <f t="shared" ca="1" si="179"/>
        <v>0</v>
      </c>
      <c r="BC315" s="21">
        <f t="shared" ca="1" si="180"/>
        <v>0</v>
      </c>
      <c r="BD315" s="21">
        <f t="shared" ca="1" si="181"/>
        <v>0</v>
      </c>
      <c r="BE315" s="21">
        <f t="shared" ca="1" si="182"/>
        <v>0</v>
      </c>
      <c r="BF315" s="21">
        <f t="shared" ca="1" si="183"/>
        <v>0</v>
      </c>
      <c r="BG315" s="21">
        <f t="shared" ca="1" si="184"/>
        <v>1</v>
      </c>
      <c r="BH315" s="21">
        <f t="shared" ca="1" si="185"/>
        <v>0</v>
      </c>
      <c r="BI315" s="21">
        <f t="shared" ca="1" si="186"/>
        <v>0</v>
      </c>
      <c r="BJ315" s="21">
        <f t="shared" ca="1" si="187"/>
        <v>0</v>
      </c>
      <c r="BK315" s="21">
        <f t="shared" ca="1" si="188"/>
        <v>0</v>
      </c>
      <c r="BL315" s="51"/>
      <c r="BM315" s="51"/>
      <c r="BN315" s="51"/>
      <c r="BO315" s="51"/>
      <c r="BP315" s="51"/>
      <c r="BQ315" s="51"/>
      <c r="BR315" s="51"/>
      <c r="BS315" s="51"/>
      <c r="BT315" s="51"/>
      <c r="BU315" s="51"/>
      <c r="BV315" s="16"/>
      <c r="BZ315" s="10">
        <f ca="1">Table1[[#This Row],[Cars Value]]/Table1[[#This Row],[Cars Owned]]</f>
        <v>31040.966059281691</v>
      </c>
      <c r="CA315" s="16"/>
      <c r="CB315" s="51"/>
      <c r="CC315" s="10">
        <f ca="1">IF(Table1[[#This Row],[Value of Debts]]&gt;$CD$3,1,0)</f>
        <v>0</v>
      </c>
      <c r="CD315" s="51"/>
      <c r="CE315" s="16"/>
      <c r="CF315" s="51"/>
      <c r="CG315" s="39">
        <f ca="1">Table1[[#This Row],[Mortgage left]]/Table1[[#This Row],[Value of House ]]</f>
        <v>1.9267781087220159E-2</v>
      </c>
      <c r="CH315" s="51">
        <f t="shared" ca="1" si="202"/>
        <v>0</v>
      </c>
      <c r="CI315" s="51"/>
      <c r="CJ315" s="16"/>
      <c r="CL315" s="10">
        <f ca="1">IF(Table1[[#This Row],[Area]]="New Delhi",Table1[[#This Row],[Income]],0)</f>
        <v>0</v>
      </c>
      <c r="CM315" s="51">
        <f ca="1">IF(Table1[[#This Row],[Area]]="Gurgoan",Table1[[#This Row],[Income]],0)</f>
        <v>0</v>
      </c>
      <c r="CN315" s="51">
        <f ca="1">IF(Table1[[#This Row],[Area]]="Noida",Table1[[#This Row],[Income]],0)</f>
        <v>0</v>
      </c>
      <c r="CO315" s="51">
        <f ca="1">IF(Table1[[#This Row],[Area]]="Faridabad",Table1[[#This Row],[Income]],0)</f>
        <v>0</v>
      </c>
      <c r="CP315" s="51">
        <f ca="1">IF(Table1[[#This Row],[Area]]="Pune",Table1[[#This Row],[Income]],0)</f>
        <v>0</v>
      </c>
      <c r="CQ315" s="51">
        <f ca="1">IF(Table1[[#This Row],[Area]]="Mumbai",Table1[[#This Row],[Income]],0)</f>
        <v>0</v>
      </c>
      <c r="CR315" s="51">
        <f ca="1">IF(Table1[[#This Row],[Area]]="Hyderabad",Table1[[#This Row],[Income]],0)</f>
        <v>47398</v>
      </c>
      <c r="CS315" s="51">
        <f ca="1">IF(Table1[[#This Row],[Area]]="Chennai",Table1[[#This Row],[Income]],0)</f>
        <v>0</v>
      </c>
      <c r="CT315" s="51">
        <f ca="1">IF(Table1[[#This Row],[Area]]="Goa",Table1[[#This Row],[Income]],0)</f>
        <v>0</v>
      </c>
      <c r="CU315" s="51">
        <f ca="1">IF(Table1[[#This Row],[Area]]="Kochi",Table1[[#This Row],[Income]],0)</f>
        <v>0</v>
      </c>
      <c r="CV315" s="51">
        <f ca="1">IF(Table1[[#This Row],[Area]]="Kolkata",Table1[[#This Row],[Income]],0)</f>
        <v>0</v>
      </c>
      <c r="CW315" s="51"/>
      <c r="CX315" s="51"/>
      <c r="CY315" s="51"/>
      <c r="CZ315" s="51"/>
      <c r="DA315" s="51"/>
      <c r="DB315" s="51"/>
      <c r="DC315" s="51"/>
      <c r="DD315" s="51"/>
      <c r="DE315" s="51"/>
      <c r="DF315" s="51"/>
      <c r="DG315" s="16"/>
      <c r="DI315" s="10">
        <f ca="1">IF(Table1[[#This Row],[Field of Work]]="Teaching",Table1[[#This Row],[Income]],0)</f>
        <v>0</v>
      </c>
      <c r="DJ315" s="51">
        <f ca="1">IF(Table1[[#This Row],[Field of Work]]="Health",Table1[[#This Row],[Income]],0)</f>
        <v>0</v>
      </c>
      <c r="DK315" s="51">
        <f ca="1">IF(Table1[[#This Row],[Field of Work]]="Agriculture",Table1[[#This Row],[Income]],0)</f>
        <v>0</v>
      </c>
      <c r="DL315" s="51">
        <f ca="1">IF(Table1[[#This Row],[Field of Work]]="Information Technology",Table1[[#This Row],[Income]],0)</f>
        <v>47398</v>
      </c>
      <c r="DM315" s="51">
        <f ca="1">IF(Table1[[#This Row],[Field of Work]]="Construction",Table1[[#This Row],[Income]],0)</f>
        <v>0</v>
      </c>
      <c r="DN315" s="51">
        <f ca="1">IF(Table1[[#This Row],[Field of Work]]="General Work",Table1[[#This Row],[Income]],0)</f>
        <v>0</v>
      </c>
      <c r="DO315" s="51"/>
      <c r="DP315" s="51"/>
      <c r="DQ315" s="51"/>
      <c r="DR315" s="51"/>
      <c r="DS315" s="51"/>
      <c r="DT315" s="16"/>
      <c r="DW315" s="10">
        <f ca="1">IF(Table1[[#This Row],[Value of Debts]]&gt;Table1[[#This Row],[Income]],1,0)</f>
        <v>0</v>
      </c>
      <c r="DX315" s="51"/>
      <c r="DY315" s="16"/>
      <c r="EB315" s="48">
        <f t="shared" ca="1" si="203"/>
        <v>27</v>
      </c>
      <c r="EC315" s="51"/>
      <c r="ED315" s="51"/>
      <c r="EE315" s="16"/>
    </row>
    <row r="316" spans="1:135" ht="18.75">
      <c r="A316" s="1">
        <f t="shared" ca="1" si="189"/>
        <v>1</v>
      </c>
      <c r="B316" s="1" t="str">
        <f t="shared" ca="1" si="190"/>
        <v>Man</v>
      </c>
      <c r="C316" s="1">
        <f t="shared" ca="1" si="191"/>
        <v>38</v>
      </c>
      <c r="D316" s="1">
        <f t="shared" ca="1" si="192"/>
        <v>6</v>
      </c>
      <c r="E316" s="1" t="str">
        <f t="shared" ca="1" si="193"/>
        <v>Agriculture</v>
      </c>
      <c r="F316" s="1">
        <f t="shared" ca="1" si="194"/>
        <v>2</v>
      </c>
      <c r="G316" s="1" t="str">
        <f t="shared" ca="1" si="195"/>
        <v>College</v>
      </c>
      <c r="H316" s="1">
        <f t="shared" ca="1" si="196"/>
        <v>0</v>
      </c>
      <c r="I316" s="1">
        <f t="shared" ca="1" si="171"/>
        <v>2</v>
      </c>
      <c r="J316" s="1">
        <f t="shared" ca="1" si="197"/>
        <v>67448</v>
      </c>
      <c r="K316" s="1">
        <f t="shared" ca="1" si="198"/>
        <v>2</v>
      </c>
      <c r="L316" s="1" t="str">
        <f t="shared" ca="1" si="199"/>
        <v>Gurgoan</v>
      </c>
      <c r="M316" s="1">
        <f t="shared" ca="1" si="204"/>
        <v>202344</v>
      </c>
      <c r="N316" s="1">
        <f t="shared" ca="1" si="200"/>
        <v>140661.83301101613</v>
      </c>
      <c r="O316" s="1">
        <f t="shared" ca="1" si="205"/>
        <v>21652.43628194058</v>
      </c>
      <c r="P316" s="1">
        <f t="shared" ca="1" si="201"/>
        <v>16923</v>
      </c>
      <c r="Q316" s="1">
        <f t="shared" ca="1" si="206"/>
        <v>118043.98425339251</v>
      </c>
      <c r="R316" s="1">
        <f t="shared" ca="1" si="207"/>
        <v>78749.551320350729</v>
      </c>
      <c r="S316" s="1">
        <f t="shared" ca="1" si="208"/>
        <v>302745.98760229128</v>
      </c>
      <c r="T316" s="1">
        <f t="shared" ca="1" si="209"/>
        <v>275628.81726440863</v>
      </c>
      <c r="U316" s="1">
        <f t="shared" ca="1" si="210"/>
        <v>27117.17033788265</v>
      </c>
      <c r="W316" s="10">
        <f ca="1">IF(Table1[[#This Row],[Gender]]="Man",1,0)</f>
        <v>1</v>
      </c>
      <c r="X316" s="51">
        <f ca="1">IF(Table1[[#This Row],[Gender]]="Woman",1,0)</f>
        <v>0</v>
      </c>
      <c r="Y316" s="51"/>
      <c r="Z316" s="51"/>
      <c r="AA316" s="51"/>
      <c r="AB316" s="51"/>
      <c r="AC316" s="51"/>
      <c r="AD316" s="51"/>
      <c r="AE316" s="51"/>
      <c r="AF316" s="51"/>
      <c r="AG316" s="51"/>
      <c r="AH316" s="51"/>
      <c r="AI316" s="51"/>
      <c r="AJ316" s="16"/>
      <c r="AN316" s="10">
        <f t="shared" ca="1" si="172"/>
        <v>0</v>
      </c>
      <c r="AO316" s="51">
        <f t="shared" ca="1" si="173"/>
        <v>0</v>
      </c>
      <c r="AP316" s="51">
        <f t="shared" ca="1" si="174"/>
        <v>1</v>
      </c>
      <c r="AQ316" s="51">
        <f t="shared" ca="1" si="175"/>
        <v>0</v>
      </c>
      <c r="AR316" s="51">
        <f t="shared" ca="1" si="176"/>
        <v>0</v>
      </c>
      <c r="AS316" s="51">
        <f t="shared" ca="1" si="177"/>
        <v>0</v>
      </c>
      <c r="AT316" s="51"/>
      <c r="AU316" s="51"/>
      <c r="AV316" s="51"/>
      <c r="AW316" s="51"/>
      <c r="AX316" s="51"/>
      <c r="AY316" s="16"/>
      <c r="AZ316" s="51"/>
      <c r="BA316" s="20">
        <f t="shared" ca="1" si="178"/>
        <v>0</v>
      </c>
      <c r="BB316" s="21">
        <f t="shared" ca="1" si="179"/>
        <v>1</v>
      </c>
      <c r="BC316" s="21">
        <f t="shared" ca="1" si="180"/>
        <v>0</v>
      </c>
      <c r="BD316" s="21">
        <f t="shared" ca="1" si="181"/>
        <v>0</v>
      </c>
      <c r="BE316" s="21">
        <f t="shared" ca="1" si="182"/>
        <v>0</v>
      </c>
      <c r="BF316" s="21">
        <f t="shared" ca="1" si="183"/>
        <v>0</v>
      </c>
      <c r="BG316" s="21">
        <f t="shared" ca="1" si="184"/>
        <v>0</v>
      </c>
      <c r="BH316" s="21">
        <f t="shared" ca="1" si="185"/>
        <v>0</v>
      </c>
      <c r="BI316" s="21">
        <f t="shared" ca="1" si="186"/>
        <v>0</v>
      </c>
      <c r="BJ316" s="21">
        <f t="shared" ca="1" si="187"/>
        <v>0</v>
      </c>
      <c r="BK316" s="21">
        <f t="shared" ca="1" si="188"/>
        <v>0</v>
      </c>
      <c r="BL316" s="51"/>
      <c r="BM316" s="51"/>
      <c r="BN316" s="51"/>
      <c r="BO316" s="51"/>
      <c r="BP316" s="51"/>
      <c r="BQ316" s="51"/>
      <c r="BR316" s="51"/>
      <c r="BS316" s="51"/>
      <c r="BT316" s="51"/>
      <c r="BU316" s="51"/>
      <c r="BV316" s="16"/>
      <c r="BZ316" s="10">
        <f ca="1">Table1[[#This Row],[Cars Value]]/Table1[[#This Row],[Cars Owned]]</f>
        <v>10826.21814097029</v>
      </c>
      <c r="CA316" s="16"/>
      <c r="CB316" s="51"/>
      <c r="CC316" s="10">
        <f ca="1">IF(Table1[[#This Row],[Value of Debts]]&gt;$CD$3,1,0)</f>
        <v>1</v>
      </c>
      <c r="CD316" s="51"/>
      <c r="CE316" s="16"/>
      <c r="CF316" s="51"/>
      <c r="CG316" s="39">
        <f ca="1">Table1[[#This Row],[Mortgage left]]/Table1[[#This Row],[Value of House ]]</f>
        <v>0.69516186796255952</v>
      </c>
      <c r="CH316" s="51">
        <f t="shared" ca="1" si="202"/>
        <v>1</v>
      </c>
      <c r="CI316" s="51"/>
      <c r="CJ316" s="16"/>
      <c r="CL316" s="10">
        <f ca="1">IF(Table1[[#This Row],[Area]]="New Delhi",Table1[[#This Row],[Income]],0)</f>
        <v>0</v>
      </c>
      <c r="CM316" s="51">
        <f ca="1">IF(Table1[[#This Row],[Area]]="Gurgoan",Table1[[#This Row],[Income]],0)</f>
        <v>67448</v>
      </c>
      <c r="CN316" s="51">
        <f ca="1">IF(Table1[[#This Row],[Area]]="Noida",Table1[[#This Row],[Income]],0)</f>
        <v>0</v>
      </c>
      <c r="CO316" s="51">
        <f ca="1">IF(Table1[[#This Row],[Area]]="Faridabad",Table1[[#This Row],[Income]],0)</f>
        <v>0</v>
      </c>
      <c r="CP316" s="51">
        <f ca="1">IF(Table1[[#This Row],[Area]]="Pune",Table1[[#This Row],[Income]],0)</f>
        <v>0</v>
      </c>
      <c r="CQ316" s="51">
        <f ca="1">IF(Table1[[#This Row],[Area]]="Mumbai",Table1[[#This Row],[Income]],0)</f>
        <v>0</v>
      </c>
      <c r="CR316" s="51">
        <f ca="1">IF(Table1[[#This Row],[Area]]="Hyderabad",Table1[[#This Row],[Income]],0)</f>
        <v>0</v>
      </c>
      <c r="CS316" s="51">
        <f ca="1">IF(Table1[[#This Row],[Area]]="Chennai",Table1[[#This Row],[Income]],0)</f>
        <v>0</v>
      </c>
      <c r="CT316" s="51">
        <f ca="1">IF(Table1[[#This Row],[Area]]="Goa",Table1[[#This Row],[Income]],0)</f>
        <v>0</v>
      </c>
      <c r="CU316" s="51">
        <f ca="1">IF(Table1[[#This Row],[Area]]="Kochi",Table1[[#This Row],[Income]],0)</f>
        <v>0</v>
      </c>
      <c r="CV316" s="51">
        <f ca="1">IF(Table1[[#This Row],[Area]]="Kolkata",Table1[[#This Row],[Income]],0)</f>
        <v>0</v>
      </c>
      <c r="CW316" s="51"/>
      <c r="CX316" s="51"/>
      <c r="CY316" s="51"/>
      <c r="CZ316" s="51"/>
      <c r="DA316" s="51"/>
      <c r="DB316" s="51"/>
      <c r="DC316" s="51"/>
      <c r="DD316" s="51"/>
      <c r="DE316" s="51"/>
      <c r="DF316" s="51"/>
      <c r="DG316" s="16"/>
      <c r="DI316" s="10">
        <f ca="1">IF(Table1[[#This Row],[Field of Work]]="Teaching",Table1[[#This Row],[Income]],0)</f>
        <v>0</v>
      </c>
      <c r="DJ316" s="51">
        <f ca="1">IF(Table1[[#This Row],[Field of Work]]="Health",Table1[[#This Row],[Income]],0)</f>
        <v>0</v>
      </c>
      <c r="DK316" s="51">
        <f ca="1">IF(Table1[[#This Row],[Field of Work]]="Agriculture",Table1[[#This Row],[Income]],0)</f>
        <v>67448</v>
      </c>
      <c r="DL316" s="51">
        <f ca="1">IF(Table1[[#This Row],[Field of Work]]="Information Technology",Table1[[#This Row],[Income]],0)</f>
        <v>0</v>
      </c>
      <c r="DM316" s="51">
        <f ca="1">IF(Table1[[#This Row],[Field of Work]]="Construction",Table1[[#This Row],[Income]],0)</f>
        <v>0</v>
      </c>
      <c r="DN316" s="51">
        <f ca="1">IF(Table1[[#This Row],[Field of Work]]="General Work",Table1[[#This Row],[Income]],0)</f>
        <v>0</v>
      </c>
      <c r="DO316" s="51"/>
      <c r="DP316" s="51"/>
      <c r="DQ316" s="51"/>
      <c r="DR316" s="51"/>
      <c r="DS316" s="51"/>
      <c r="DT316" s="16"/>
      <c r="DW316" s="10">
        <f ca="1">IF(Table1[[#This Row],[Value of Debts]]&gt;Table1[[#This Row],[Income]],1,0)</f>
        <v>1</v>
      </c>
      <c r="DX316" s="51"/>
      <c r="DY316" s="16"/>
      <c r="EB316" s="48">
        <f t="shared" ca="1" si="203"/>
        <v>0</v>
      </c>
      <c r="EC316" s="51"/>
      <c r="ED316" s="51"/>
      <c r="EE316" s="16"/>
    </row>
    <row r="317" spans="1:135" ht="18.75">
      <c r="A317" s="1">
        <f t="shared" ca="1" si="189"/>
        <v>1</v>
      </c>
      <c r="B317" s="1" t="str">
        <f t="shared" ca="1" si="190"/>
        <v>Man</v>
      </c>
      <c r="C317" s="1">
        <f t="shared" ca="1" si="191"/>
        <v>31</v>
      </c>
      <c r="D317" s="1">
        <f t="shared" ca="1" si="192"/>
        <v>5</v>
      </c>
      <c r="E317" s="1" t="str">
        <f t="shared" ca="1" si="193"/>
        <v>General Work</v>
      </c>
      <c r="F317" s="1">
        <f t="shared" ca="1" si="194"/>
        <v>4</v>
      </c>
      <c r="G317" s="1" t="str">
        <f t="shared" ca="1" si="195"/>
        <v>Technical</v>
      </c>
      <c r="H317" s="1">
        <f t="shared" ca="1" si="196"/>
        <v>0</v>
      </c>
      <c r="I317" s="1">
        <f t="shared" ca="1" si="171"/>
        <v>2</v>
      </c>
      <c r="J317" s="1">
        <f t="shared" ca="1" si="197"/>
        <v>55382</v>
      </c>
      <c r="K317" s="1">
        <f t="shared" ca="1" si="198"/>
        <v>10</v>
      </c>
      <c r="L317" s="1" t="str">
        <f t="shared" ca="1" si="199"/>
        <v>Goa</v>
      </c>
      <c r="M317" s="1">
        <f t="shared" ca="1" si="204"/>
        <v>166146</v>
      </c>
      <c r="N317" s="1">
        <f t="shared" ca="1" si="200"/>
        <v>79593.049884724489</v>
      </c>
      <c r="O317" s="1">
        <f t="shared" ca="1" si="205"/>
        <v>16465.953404795062</v>
      </c>
      <c r="P317" s="1">
        <f t="shared" ca="1" si="201"/>
        <v>9706</v>
      </c>
      <c r="Q317" s="1">
        <f t="shared" ca="1" si="206"/>
        <v>81885.452733200596</v>
      </c>
      <c r="R317" s="1">
        <f t="shared" ca="1" si="207"/>
        <v>67250.243888547498</v>
      </c>
      <c r="S317" s="1">
        <f t="shared" ca="1" si="208"/>
        <v>249862.19729334256</v>
      </c>
      <c r="T317" s="1">
        <f t="shared" ca="1" si="209"/>
        <v>171184.50261792509</v>
      </c>
      <c r="U317" s="1">
        <f t="shared" ca="1" si="210"/>
        <v>78677.694675417471</v>
      </c>
      <c r="W317" s="10">
        <f ca="1">IF(Table1[[#This Row],[Gender]]="Man",1,0)</f>
        <v>1</v>
      </c>
      <c r="X317" s="51">
        <f ca="1">IF(Table1[[#This Row],[Gender]]="Woman",1,0)</f>
        <v>0</v>
      </c>
      <c r="Y317" s="51"/>
      <c r="Z317" s="51"/>
      <c r="AA317" s="51"/>
      <c r="AB317" s="51"/>
      <c r="AC317" s="51"/>
      <c r="AD317" s="51"/>
      <c r="AE317" s="51"/>
      <c r="AF317" s="51"/>
      <c r="AG317" s="51"/>
      <c r="AH317" s="51"/>
      <c r="AI317" s="51"/>
      <c r="AJ317" s="16"/>
      <c r="AN317" s="10">
        <f t="shared" ca="1" si="172"/>
        <v>0</v>
      </c>
      <c r="AO317" s="51">
        <f t="shared" ca="1" si="173"/>
        <v>0</v>
      </c>
      <c r="AP317" s="51">
        <f t="shared" ca="1" si="174"/>
        <v>0</v>
      </c>
      <c r="AQ317" s="51">
        <f t="shared" ca="1" si="175"/>
        <v>0</v>
      </c>
      <c r="AR317" s="51">
        <f t="shared" ca="1" si="176"/>
        <v>0</v>
      </c>
      <c r="AS317" s="51">
        <f t="shared" ca="1" si="177"/>
        <v>1</v>
      </c>
      <c r="AT317" s="51"/>
      <c r="AU317" s="51"/>
      <c r="AV317" s="51"/>
      <c r="AW317" s="51"/>
      <c r="AX317" s="51"/>
      <c r="AY317" s="16"/>
      <c r="AZ317" s="51"/>
      <c r="BA317" s="20">
        <f t="shared" ca="1" si="178"/>
        <v>0</v>
      </c>
      <c r="BB317" s="21">
        <f t="shared" ca="1" si="179"/>
        <v>0</v>
      </c>
      <c r="BC317" s="21">
        <f t="shared" ca="1" si="180"/>
        <v>0</v>
      </c>
      <c r="BD317" s="21">
        <f t="shared" ca="1" si="181"/>
        <v>0</v>
      </c>
      <c r="BE317" s="21">
        <f t="shared" ca="1" si="182"/>
        <v>0</v>
      </c>
      <c r="BF317" s="21">
        <f t="shared" ca="1" si="183"/>
        <v>0</v>
      </c>
      <c r="BG317" s="21">
        <f t="shared" ca="1" si="184"/>
        <v>0</v>
      </c>
      <c r="BH317" s="21">
        <f t="shared" ca="1" si="185"/>
        <v>0</v>
      </c>
      <c r="BI317" s="21">
        <f t="shared" ca="1" si="186"/>
        <v>1</v>
      </c>
      <c r="BJ317" s="21">
        <f t="shared" ca="1" si="187"/>
        <v>0</v>
      </c>
      <c r="BK317" s="21">
        <f t="shared" ca="1" si="188"/>
        <v>0</v>
      </c>
      <c r="BL317" s="51"/>
      <c r="BM317" s="51"/>
      <c r="BN317" s="51"/>
      <c r="BO317" s="51"/>
      <c r="BP317" s="51"/>
      <c r="BQ317" s="51"/>
      <c r="BR317" s="51"/>
      <c r="BS317" s="51"/>
      <c r="BT317" s="51"/>
      <c r="BU317" s="51"/>
      <c r="BV317" s="16"/>
      <c r="BZ317" s="10">
        <f ca="1">Table1[[#This Row],[Cars Value]]/Table1[[#This Row],[Cars Owned]]</f>
        <v>8232.976702397531</v>
      </c>
      <c r="CA317" s="16"/>
      <c r="CB317" s="51"/>
      <c r="CC317" s="10">
        <f ca="1">IF(Table1[[#This Row],[Value of Debts]]&gt;$CD$3,1,0)</f>
        <v>1</v>
      </c>
      <c r="CD317" s="51"/>
      <c r="CE317" s="16"/>
      <c r="CF317" s="51"/>
      <c r="CG317" s="39">
        <f ca="1">Table1[[#This Row],[Mortgage left]]/Table1[[#This Row],[Value of House ]]</f>
        <v>0.47905486671195507</v>
      </c>
      <c r="CH317" s="51">
        <f t="shared" ca="1" si="202"/>
        <v>1</v>
      </c>
      <c r="CI317" s="51"/>
      <c r="CJ317" s="16"/>
      <c r="CL317" s="10">
        <f ca="1">IF(Table1[[#This Row],[Area]]="New Delhi",Table1[[#This Row],[Income]],0)</f>
        <v>0</v>
      </c>
      <c r="CM317" s="51">
        <f ca="1">IF(Table1[[#This Row],[Area]]="Gurgoan",Table1[[#This Row],[Income]],0)</f>
        <v>0</v>
      </c>
      <c r="CN317" s="51">
        <f ca="1">IF(Table1[[#This Row],[Area]]="Noida",Table1[[#This Row],[Income]],0)</f>
        <v>0</v>
      </c>
      <c r="CO317" s="51">
        <f ca="1">IF(Table1[[#This Row],[Area]]="Faridabad",Table1[[#This Row],[Income]],0)</f>
        <v>0</v>
      </c>
      <c r="CP317" s="51">
        <f ca="1">IF(Table1[[#This Row],[Area]]="Pune",Table1[[#This Row],[Income]],0)</f>
        <v>0</v>
      </c>
      <c r="CQ317" s="51">
        <f ca="1">IF(Table1[[#This Row],[Area]]="Mumbai",Table1[[#This Row],[Income]],0)</f>
        <v>0</v>
      </c>
      <c r="CR317" s="51">
        <f ca="1">IF(Table1[[#This Row],[Area]]="Hyderabad",Table1[[#This Row],[Income]],0)</f>
        <v>0</v>
      </c>
      <c r="CS317" s="51">
        <f ca="1">IF(Table1[[#This Row],[Area]]="Chennai",Table1[[#This Row],[Income]],0)</f>
        <v>0</v>
      </c>
      <c r="CT317" s="51">
        <f ca="1">IF(Table1[[#This Row],[Area]]="Goa",Table1[[#This Row],[Income]],0)</f>
        <v>55382</v>
      </c>
      <c r="CU317" s="51">
        <f ca="1">IF(Table1[[#This Row],[Area]]="Kochi",Table1[[#This Row],[Income]],0)</f>
        <v>0</v>
      </c>
      <c r="CV317" s="51">
        <f ca="1">IF(Table1[[#This Row],[Area]]="Kolkata",Table1[[#This Row],[Income]],0)</f>
        <v>0</v>
      </c>
      <c r="CW317" s="51"/>
      <c r="CX317" s="51"/>
      <c r="CY317" s="51"/>
      <c r="CZ317" s="51"/>
      <c r="DA317" s="51"/>
      <c r="DB317" s="51"/>
      <c r="DC317" s="51"/>
      <c r="DD317" s="51"/>
      <c r="DE317" s="51"/>
      <c r="DF317" s="51"/>
      <c r="DG317" s="16"/>
      <c r="DI317" s="10">
        <f ca="1">IF(Table1[[#This Row],[Field of Work]]="Teaching",Table1[[#This Row],[Income]],0)</f>
        <v>0</v>
      </c>
      <c r="DJ317" s="51">
        <f ca="1">IF(Table1[[#This Row],[Field of Work]]="Health",Table1[[#This Row],[Income]],0)</f>
        <v>0</v>
      </c>
      <c r="DK317" s="51">
        <f ca="1">IF(Table1[[#This Row],[Field of Work]]="Agriculture",Table1[[#This Row],[Income]],0)</f>
        <v>0</v>
      </c>
      <c r="DL317" s="51">
        <f ca="1">IF(Table1[[#This Row],[Field of Work]]="Information Technology",Table1[[#This Row],[Income]],0)</f>
        <v>0</v>
      </c>
      <c r="DM317" s="51">
        <f ca="1">IF(Table1[[#This Row],[Field of Work]]="Construction",Table1[[#This Row],[Income]],0)</f>
        <v>0</v>
      </c>
      <c r="DN317" s="51">
        <f ca="1">IF(Table1[[#This Row],[Field of Work]]="General Work",Table1[[#This Row],[Income]],0)</f>
        <v>55382</v>
      </c>
      <c r="DO317" s="51"/>
      <c r="DP317" s="51"/>
      <c r="DQ317" s="51"/>
      <c r="DR317" s="51"/>
      <c r="DS317" s="51"/>
      <c r="DT317" s="16"/>
      <c r="DW317" s="10">
        <f ca="1">IF(Table1[[#This Row],[Value of Debts]]&gt;Table1[[#This Row],[Income]],1,0)</f>
        <v>1</v>
      </c>
      <c r="DX317" s="51"/>
      <c r="DY317" s="16"/>
      <c r="EB317" s="48">
        <f t="shared" ca="1" si="203"/>
        <v>0</v>
      </c>
      <c r="EC317" s="51"/>
      <c r="ED317" s="51"/>
      <c r="EE317" s="16"/>
    </row>
    <row r="318" spans="1:135" ht="18.75">
      <c r="A318" s="1">
        <f t="shared" ca="1" si="189"/>
        <v>2</v>
      </c>
      <c r="B318" s="1" t="str">
        <f t="shared" ca="1" si="190"/>
        <v>Woman</v>
      </c>
      <c r="C318" s="1">
        <f t="shared" ca="1" si="191"/>
        <v>25</v>
      </c>
      <c r="D318" s="1">
        <f t="shared" ca="1" si="192"/>
        <v>5</v>
      </c>
      <c r="E318" s="1" t="str">
        <f t="shared" ca="1" si="193"/>
        <v>General Work</v>
      </c>
      <c r="F318" s="1">
        <f t="shared" ca="1" si="194"/>
        <v>4</v>
      </c>
      <c r="G318" s="1" t="str">
        <f t="shared" ca="1" si="195"/>
        <v>Technical</v>
      </c>
      <c r="H318" s="1">
        <f t="shared" ca="1" si="196"/>
        <v>1</v>
      </c>
      <c r="I318" s="1">
        <f t="shared" ca="1" si="171"/>
        <v>1</v>
      </c>
      <c r="J318" s="1">
        <f t="shared" ca="1" si="197"/>
        <v>83846</v>
      </c>
      <c r="K318" s="1">
        <f t="shared" ca="1" si="198"/>
        <v>10</v>
      </c>
      <c r="L318" s="1" t="str">
        <f t="shared" ca="1" si="199"/>
        <v>Goa</v>
      </c>
      <c r="M318" s="1">
        <f t="shared" ca="1" si="204"/>
        <v>419230</v>
      </c>
      <c r="N318" s="1">
        <f t="shared" ca="1" si="200"/>
        <v>122516.50418461897</v>
      </c>
      <c r="O318" s="1">
        <f t="shared" ca="1" si="205"/>
        <v>15204.869665319035</v>
      </c>
      <c r="P318" s="1">
        <f t="shared" ca="1" si="201"/>
        <v>10711</v>
      </c>
      <c r="Q318" s="1">
        <f t="shared" ca="1" si="206"/>
        <v>107083.37426743892</v>
      </c>
      <c r="R318" s="1">
        <f t="shared" ca="1" si="207"/>
        <v>108074.14883574046</v>
      </c>
      <c r="S318" s="1">
        <f t="shared" ca="1" si="208"/>
        <v>542509.0185010595</v>
      </c>
      <c r="T318" s="1">
        <f t="shared" ca="1" si="209"/>
        <v>240310.87845205789</v>
      </c>
      <c r="U318" s="1">
        <f t="shared" ca="1" si="210"/>
        <v>302198.14004900161</v>
      </c>
      <c r="W318" s="10">
        <f ca="1">IF(Table1[[#This Row],[Gender]]="Man",1,0)</f>
        <v>0</v>
      </c>
      <c r="X318" s="51">
        <f ca="1">IF(Table1[[#This Row],[Gender]]="Woman",1,0)</f>
        <v>1</v>
      </c>
      <c r="Y318" s="51"/>
      <c r="Z318" s="51"/>
      <c r="AA318" s="51"/>
      <c r="AB318" s="51"/>
      <c r="AC318" s="51"/>
      <c r="AD318" s="51"/>
      <c r="AE318" s="51"/>
      <c r="AF318" s="51"/>
      <c r="AG318" s="51"/>
      <c r="AH318" s="51"/>
      <c r="AI318" s="51"/>
      <c r="AJ318" s="16"/>
      <c r="AN318" s="10">
        <f t="shared" ca="1" si="172"/>
        <v>0</v>
      </c>
      <c r="AO318" s="51">
        <f t="shared" ca="1" si="173"/>
        <v>0</v>
      </c>
      <c r="AP318" s="51">
        <f t="shared" ca="1" si="174"/>
        <v>0</v>
      </c>
      <c r="AQ318" s="51">
        <f t="shared" ca="1" si="175"/>
        <v>0</v>
      </c>
      <c r="AR318" s="51">
        <f t="shared" ca="1" si="176"/>
        <v>0</v>
      </c>
      <c r="AS318" s="51">
        <f t="shared" ca="1" si="177"/>
        <v>1</v>
      </c>
      <c r="AT318" s="51"/>
      <c r="AU318" s="51"/>
      <c r="AV318" s="51"/>
      <c r="AW318" s="51"/>
      <c r="AX318" s="51"/>
      <c r="AY318" s="16"/>
      <c r="AZ318" s="51"/>
      <c r="BA318" s="20">
        <f t="shared" ca="1" si="178"/>
        <v>0</v>
      </c>
      <c r="BB318" s="21">
        <f t="shared" ca="1" si="179"/>
        <v>0</v>
      </c>
      <c r="BC318" s="21">
        <f t="shared" ca="1" si="180"/>
        <v>0</v>
      </c>
      <c r="BD318" s="21">
        <f t="shared" ca="1" si="181"/>
        <v>0</v>
      </c>
      <c r="BE318" s="21">
        <f t="shared" ca="1" si="182"/>
        <v>0</v>
      </c>
      <c r="BF318" s="21">
        <f t="shared" ca="1" si="183"/>
        <v>0</v>
      </c>
      <c r="BG318" s="21">
        <f t="shared" ca="1" si="184"/>
        <v>0</v>
      </c>
      <c r="BH318" s="21">
        <f t="shared" ca="1" si="185"/>
        <v>0</v>
      </c>
      <c r="BI318" s="21">
        <f t="shared" ca="1" si="186"/>
        <v>1</v>
      </c>
      <c r="BJ318" s="21">
        <f t="shared" ca="1" si="187"/>
        <v>0</v>
      </c>
      <c r="BK318" s="21">
        <f t="shared" ca="1" si="188"/>
        <v>0</v>
      </c>
      <c r="BL318" s="51"/>
      <c r="BM318" s="51"/>
      <c r="BN318" s="51"/>
      <c r="BO318" s="51"/>
      <c r="BP318" s="51"/>
      <c r="BQ318" s="51"/>
      <c r="BR318" s="51"/>
      <c r="BS318" s="51"/>
      <c r="BT318" s="51"/>
      <c r="BU318" s="51"/>
      <c r="BV318" s="16"/>
      <c r="BZ318" s="10">
        <f ca="1">Table1[[#This Row],[Cars Value]]/Table1[[#This Row],[Cars Owned]]</f>
        <v>15204.869665319035</v>
      </c>
      <c r="CA318" s="16"/>
      <c r="CB318" s="51"/>
      <c r="CC318" s="10">
        <f ca="1">IF(Table1[[#This Row],[Value of Debts]]&gt;$CD$3,1,0)</f>
        <v>1</v>
      </c>
      <c r="CD318" s="51"/>
      <c r="CE318" s="16"/>
      <c r="CF318" s="51"/>
      <c r="CG318" s="39">
        <f ca="1">Table1[[#This Row],[Mortgage left]]/Table1[[#This Row],[Value of House ]]</f>
        <v>0.29224173886558447</v>
      </c>
      <c r="CH318" s="51">
        <f t="shared" ca="1" si="202"/>
        <v>0</v>
      </c>
      <c r="CI318" s="51"/>
      <c r="CJ318" s="16"/>
      <c r="CL318" s="10">
        <f ca="1">IF(Table1[[#This Row],[Area]]="New Delhi",Table1[[#This Row],[Income]],0)</f>
        <v>0</v>
      </c>
      <c r="CM318" s="51">
        <f ca="1">IF(Table1[[#This Row],[Area]]="Gurgoan",Table1[[#This Row],[Income]],0)</f>
        <v>0</v>
      </c>
      <c r="CN318" s="51">
        <f ca="1">IF(Table1[[#This Row],[Area]]="Noida",Table1[[#This Row],[Income]],0)</f>
        <v>0</v>
      </c>
      <c r="CO318" s="51">
        <f ca="1">IF(Table1[[#This Row],[Area]]="Faridabad",Table1[[#This Row],[Income]],0)</f>
        <v>0</v>
      </c>
      <c r="CP318" s="51">
        <f ca="1">IF(Table1[[#This Row],[Area]]="Pune",Table1[[#This Row],[Income]],0)</f>
        <v>0</v>
      </c>
      <c r="CQ318" s="51">
        <f ca="1">IF(Table1[[#This Row],[Area]]="Mumbai",Table1[[#This Row],[Income]],0)</f>
        <v>0</v>
      </c>
      <c r="CR318" s="51">
        <f ca="1">IF(Table1[[#This Row],[Area]]="Hyderabad",Table1[[#This Row],[Income]],0)</f>
        <v>0</v>
      </c>
      <c r="CS318" s="51">
        <f ca="1">IF(Table1[[#This Row],[Area]]="Chennai",Table1[[#This Row],[Income]],0)</f>
        <v>0</v>
      </c>
      <c r="CT318" s="51">
        <f ca="1">IF(Table1[[#This Row],[Area]]="Goa",Table1[[#This Row],[Income]],0)</f>
        <v>83846</v>
      </c>
      <c r="CU318" s="51">
        <f ca="1">IF(Table1[[#This Row],[Area]]="Kochi",Table1[[#This Row],[Income]],0)</f>
        <v>0</v>
      </c>
      <c r="CV318" s="51">
        <f ca="1">IF(Table1[[#This Row],[Area]]="Kolkata",Table1[[#This Row],[Income]],0)</f>
        <v>0</v>
      </c>
      <c r="CW318" s="51"/>
      <c r="CX318" s="51"/>
      <c r="CY318" s="51"/>
      <c r="CZ318" s="51"/>
      <c r="DA318" s="51"/>
      <c r="DB318" s="51"/>
      <c r="DC318" s="51"/>
      <c r="DD318" s="51"/>
      <c r="DE318" s="51"/>
      <c r="DF318" s="51"/>
      <c r="DG318" s="16"/>
      <c r="DI318" s="10">
        <f ca="1">IF(Table1[[#This Row],[Field of Work]]="Teaching",Table1[[#This Row],[Income]],0)</f>
        <v>0</v>
      </c>
      <c r="DJ318" s="51">
        <f ca="1">IF(Table1[[#This Row],[Field of Work]]="Health",Table1[[#This Row],[Income]],0)</f>
        <v>0</v>
      </c>
      <c r="DK318" s="51">
        <f ca="1">IF(Table1[[#This Row],[Field of Work]]="Agriculture",Table1[[#This Row],[Income]],0)</f>
        <v>0</v>
      </c>
      <c r="DL318" s="51">
        <f ca="1">IF(Table1[[#This Row],[Field of Work]]="Information Technology",Table1[[#This Row],[Income]],0)</f>
        <v>0</v>
      </c>
      <c r="DM318" s="51">
        <f ca="1">IF(Table1[[#This Row],[Field of Work]]="Construction",Table1[[#This Row],[Income]],0)</f>
        <v>0</v>
      </c>
      <c r="DN318" s="51">
        <f ca="1">IF(Table1[[#This Row],[Field of Work]]="General Work",Table1[[#This Row],[Income]],0)</f>
        <v>83846</v>
      </c>
      <c r="DO318" s="51"/>
      <c r="DP318" s="51"/>
      <c r="DQ318" s="51"/>
      <c r="DR318" s="51"/>
      <c r="DS318" s="51"/>
      <c r="DT318" s="16"/>
      <c r="DW318" s="10">
        <f ca="1">IF(Table1[[#This Row],[Value of Debts]]&gt;Table1[[#This Row],[Income]],1,0)</f>
        <v>1</v>
      </c>
      <c r="DX318" s="51"/>
      <c r="DY318" s="16"/>
      <c r="EB318" s="48">
        <f t="shared" ca="1" si="203"/>
        <v>25</v>
      </c>
      <c r="EC318" s="51"/>
      <c r="ED318" s="51"/>
      <c r="EE318" s="16"/>
    </row>
    <row r="319" spans="1:135" ht="18.75">
      <c r="A319" s="1">
        <f t="shared" ca="1" si="189"/>
        <v>1</v>
      </c>
      <c r="B319" s="1" t="str">
        <f t="shared" ca="1" si="190"/>
        <v>Man</v>
      </c>
      <c r="C319" s="1">
        <f t="shared" ca="1" si="191"/>
        <v>36</v>
      </c>
      <c r="D319" s="1">
        <f t="shared" ca="1" si="192"/>
        <v>3</v>
      </c>
      <c r="E319" s="1" t="str">
        <f t="shared" ca="1" si="193"/>
        <v>Teaching</v>
      </c>
      <c r="F319" s="1">
        <f t="shared" ca="1" si="194"/>
        <v>3</v>
      </c>
      <c r="G319" s="1" t="str">
        <f t="shared" ca="1" si="195"/>
        <v>University</v>
      </c>
      <c r="H319" s="1">
        <f t="shared" ca="1" si="196"/>
        <v>1</v>
      </c>
      <c r="I319" s="1">
        <f t="shared" ca="1" si="171"/>
        <v>1</v>
      </c>
      <c r="J319" s="1">
        <f t="shared" ca="1" si="197"/>
        <v>88139</v>
      </c>
      <c r="K319" s="1">
        <f t="shared" ca="1" si="198"/>
        <v>4</v>
      </c>
      <c r="L319" s="1" t="str">
        <f t="shared" ca="1" si="199"/>
        <v>Noida</v>
      </c>
      <c r="M319" s="1">
        <f t="shared" ca="1" si="204"/>
        <v>528834</v>
      </c>
      <c r="N319" s="1">
        <f t="shared" ca="1" si="200"/>
        <v>462645.52385234978</v>
      </c>
      <c r="O319" s="1">
        <f t="shared" ca="1" si="205"/>
        <v>57276.273443518803</v>
      </c>
      <c r="P319" s="1">
        <f t="shared" ca="1" si="201"/>
        <v>42942</v>
      </c>
      <c r="Q319" s="1">
        <f t="shared" ca="1" si="206"/>
        <v>129485.58923772624</v>
      </c>
      <c r="R319" s="1">
        <f t="shared" ca="1" si="207"/>
        <v>24477.662957382348</v>
      </c>
      <c r="S319" s="1">
        <f t="shared" ca="1" si="208"/>
        <v>610587.93640090118</v>
      </c>
      <c r="T319" s="1">
        <f t="shared" ca="1" si="209"/>
        <v>635073.11309007602</v>
      </c>
      <c r="U319" s="1">
        <f t="shared" ca="1" si="210"/>
        <v>-24485.176689174841</v>
      </c>
      <c r="W319" s="10">
        <f ca="1">IF(Table1[[#This Row],[Gender]]="Man",1,0)</f>
        <v>1</v>
      </c>
      <c r="X319" s="51">
        <f ca="1">IF(Table1[[#This Row],[Gender]]="Woman",1,0)</f>
        <v>0</v>
      </c>
      <c r="Y319" s="51"/>
      <c r="Z319" s="51"/>
      <c r="AA319" s="51"/>
      <c r="AB319" s="51"/>
      <c r="AC319" s="51"/>
      <c r="AD319" s="51"/>
      <c r="AE319" s="51"/>
      <c r="AF319" s="51"/>
      <c r="AG319" s="51"/>
      <c r="AH319" s="51"/>
      <c r="AI319" s="51"/>
      <c r="AJ319" s="16"/>
      <c r="AN319" s="10">
        <f t="shared" ca="1" si="172"/>
        <v>1</v>
      </c>
      <c r="AO319" s="51">
        <f t="shared" ca="1" si="173"/>
        <v>0</v>
      </c>
      <c r="AP319" s="51">
        <f t="shared" ca="1" si="174"/>
        <v>0</v>
      </c>
      <c r="AQ319" s="51">
        <f t="shared" ca="1" si="175"/>
        <v>0</v>
      </c>
      <c r="AR319" s="51">
        <f t="shared" ca="1" si="176"/>
        <v>0</v>
      </c>
      <c r="AS319" s="51">
        <f t="shared" ca="1" si="177"/>
        <v>0</v>
      </c>
      <c r="AT319" s="51"/>
      <c r="AU319" s="51"/>
      <c r="AV319" s="51"/>
      <c r="AW319" s="51"/>
      <c r="AX319" s="51"/>
      <c r="AY319" s="16"/>
      <c r="AZ319" s="51"/>
      <c r="BA319" s="20">
        <f t="shared" ca="1" si="178"/>
        <v>0</v>
      </c>
      <c r="BB319" s="21">
        <f t="shared" ca="1" si="179"/>
        <v>0</v>
      </c>
      <c r="BC319" s="21">
        <f t="shared" ca="1" si="180"/>
        <v>1</v>
      </c>
      <c r="BD319" s="21">
        <f t="shared" ca="1" si="181"/>
        <v>0</v>
      </c>
      <c r="BE319" s="21">
        <f t="shared" ca="1" si="182"/>
        <v>0</v>
      </c>
      <c r="BF319" s="21">
        <f t="shared" ca="1" si="183"/>
        <v>0</v>
      </c>
      <c r="BG319" s="21">
        <f t="shared" ca="1" si="184"/>
        <v>0</v>
      </c>
      <c r="BH319" s="21">
        <f t="shared" ca="1" si="185"/>
        <v>0</v>
      </c>
      <c r="BI319" s="21">
        <f t="shared" ca="1" si="186"/>
        <v>0</v>
      </c>
      <c r="BJ319" s="21">
        <f t="shared" ca="1" si="187"/>
        <v>0</v>
      </c>
      <c r="BK319" s="21">
        <f t="shared" ca="1" si="188"/>
        <v>0</v>
      </c>
      <c r="BL319" s="51"/>
      <c r="BM319" s="51"/>
      <c r="BN319" s="51"/>
      <c r="BO319" s="51"/>
      <c r="BP319" s="51"/>
      <c r="BQ319" s="51"/>
      <c r="BR319" s="51"/>
      <c r="BS319" s="51"/>
      <c r="BT319" s="51"/>
      <c r="BU319" s="51"/>
      <c r="BV319" s="16"/>
      <c r="BZ319" s="10">
        <f ca="1">Table1[[#This Row],[Cars Value]]/Table1[[#This Row],[Cars Owned]]</f>
        <v>57276.273443518803</v>
      </c>
      <c r="CA319" s="16"/>
      <c r="CB319" s="51"/>
      <c r="CC319" s="10">
        <f ca="1">IF(Table1[[#This Row],[Value of Debts]]&gt;$CD$3,1,0)</f>
        <v>1</v>
      </c>
      <c r="CD319" s="51"/>
      <c r="CE319" s="16"/>
      <c r="CF319" s="51"/>
      <c r="CG319" s="39">
        <f ca="1">Table1[[#This Row],[Mortgage left]]/Table1[[#This Row],[Value of House ]]</f>
        <v>0.87484073235145576</v>
      </c>
      <c r="CH319" s="51">
        <f t="shared" ca="1" si="202"/>
        <v>1</v>
      </c>
      <c r="CI319" s="51"/>
      <c r="CJ319" s="16"/>
      <c r="CL319" s="10">
        <f ca="1">IF(Table1[[#This Row],[Area]]="New Delhi",Table1[[#This Row],[Income]],0)</f>
        <v>0</v>
      </c>
      <c r="CM319" s="51">
        <f ca="1">IF(Table1[[#This Row],[Area]]="Gurgoan",Table1[[#This Row],[Income]],0)</f>
        <v>0</v>
      </c>
      <c r="CN319" s="51">
        <f ca="1">IF(Table1[[#This Row],[Area]]="Noida",Table1[[#This Row],[Income]],0)</f>
        <v>88139</v>
      </c>
      <c r="CO319" s="51">
        <f ca="1">IF(Table1[[#This Row],[Area]]="Faridabad",Table1[[#This Row],[Income]],0)</f>
        <v>0</v>
      </c>
      <c r="CP319" s="51">
        <f ca="1">IF(Table1[[#This Row],[Area]]="Pune",Table1[[#This Row],[Income]],0)</f>
        <v>0</v>
      </c>
      <c r="CQ319" s="51">
        <f ca="1">IF(Table1[[#This Row],[Area]]="Mumbai",Table1[[#This Row],[Income]],0)</f>
        <v>0</v>
      </c>
      <c r="CR319" s="51">
        <f ca="1">IF(Table1[[#This Row],[Area]]="Hyderabad",Table1[[#This Row],[Income]],0)</f>
        <v>0</v>
      </c>
      <c r="CS319" s="51">
        <f ca="1">IF(Table1[[#This Row],[Area]]="Chennai",Table1[[#This Row],[Income]],0)</f>
        <v>0</v>
      </c>
      <c r="CT319" s="51">
        <f ca="1">IF(Table1[[#This Row],[Area]]="Goa",Table1[[#This Row],[Income]],0)</f>
        <v>0</v>
      </c>
      <c r="CU319" s="51">
        <f ca="1">IF(Table1[[#This Row],[Area]]="Kochi",Table1[[#This Row],[Income]],0)</f>
        <v>0</v>
      </c>
      <c r="CV319" s="51">
        <f ca="1">IF(Table1[[#This Row],[Area]]="Kolkata",Table1[[#This Row],[Income]],0)</f>
        <v>0</v>
      </c>
      <c r="CW319" s="51"/>
      <c r="CX319" s="51"/>
      <c r="CY319" s="51"/>
      <c r="CZ319" s="51"/>
      <c r="DA319" s="51"/>
      <c r="DB319" s="51"/>
      <c r="DC319" s="51"/>
      <c r="DD319" s="51"/>
      <c r="DE319" s="51"/>
      <c r="DF319" s="51"/>
      <c r="DG319" s="16"/>
      <c r="DI319" s="10">
        <f ca="1">IF(Table1[[#This Row],[Field of Work]]="Teaching",Table1[[#This Row],[Income]],0)</f>
        <v>88139</v>
      </c>
      <c r="DJ319" s="51">
        <f ca="1">IF(Table1[[#This Row],[Field of Work]]="Health",Table1[[#This Row],[Income]],0)</f>
        <v>0</v>
      </c>
      <c r="DK319" s="51">
        <f ca="1">IF(Table1[[#This Row],[Field of Work]]="Agriculture",Table1[[#This Row],[Income]],0)</f>
        <v>0</v>
      </c>
      <c r="DL319" s="51">
        <f ca="1">IF(Table1[[#This Row],[Field of Work]]="Information Technology",Table1[[#This Row],[Income]],0)</f>
        <v>0</v>
      </c>
      <c r="DM319" s="51">
        <f ca="1">IF(Table1[[#This Row],[Field of Work]]="Construction",Table1[[#This Row],[Income]],0)</f>
        <v>0</v>
      </c>
      <c r="DN319" s="51">
        <f ca="1">IF(Table1[[#This Row],[Field of Work]]="General Work",Table1[[#This Row],[Income]],0)</f>
        <v>0</v>
      </c>
      <c r="DO319" s="51"/>
      <c r="DP319" s="51"/>
      <c r="DQ319" s="51"/>
      <c r="DR319" s="51"/>
      <c r="DS319" s="51"/>
      <c r="DT319" s="16"/>
      <c r="DW319" s="10">
        <f ca="1">IF(Table1[[#This Row],[Value of Debts]]&gt;Table1[[#This Row],[Income]],1,0)</f>
        <v>1</v>
      </c>
      <c r="DX319" s="51"/>
      <c r="DY319" s="16"/>
      <c r="EB319" s="48">
        <f t="shared" ca="1" si="203"/>
        <v>0</v>
      </c>
      <c r="EC319" s="51"/>
      <c r="ED319" s="51"/>
      <c r="EE319" s="16"/>
    </row>
    <row r="320" spans="1:135" ht="18.75">
      <c r="A320" s="1">
        <f t="shared" ca="1" si="189"/>
        <v>2</v>
      </c>
      <c r="B320" s="1" t="str">
        <f t="shared" ca="1" si="190"/>
        <v>Woman</v>
      </c>
      <c r="C320" s="1">
        <f t="shared" ca="1" si="191"/>
        <v>37</v>
      </c>
      <c r="D320" s="1">
        <f t="shared" ca="1" si="192"/>
        <v>3</v>
      </c>
      <c r="E320" s="1" t="str">
        <f t="shared" ca="1" si="193"/>
        <v>Teaching</v>
      </c>
      <c r="F320" s="1">
        <f t="shared" ca="1" si="194"/>
        <v>2</v>
      </c>
      <c r="G320" s="1" t="str">
        <f t="shared" ca="1" si="195"/>
        <v>College</v>
      </c>
      <c r="H320" s="1">
        <f t="shared" ca="1" si="196"/>
        <v>4</v>
      </c>
      <c r="I320" s="1">
        <f t="shared" ca="1" si="171"/>
        <v>1</v>
      </c>
      <c r="J320" s="1">
        <f t="shared" ca="1" si="197"/>
        <v>42058</v>
      </c>
      <c r="K320" s="1">
        <f t="shared" ca="1" si="198"/>
        <v>10</v>
      </c>
      <c r="L320" s="1" t="str">
        <f t="shared" ca="1" si="199"/>
        <v>Goa</v>
      </c>
      <c r="M320" s="1">
        <f t="shared" ca="1" si="204"/>
        <v>126174</v>
      </c>
      <c r="N320" s="1">
        <f t="shared" ca="1" si="200"/>
        <v>16871.708590619201</v>
      </c>
      <c r="O320" s="1">
        <f t="shared" ca="1" si="205"/>
        <v>36872.738123540097</v>
      </c>
      <c r="P320" s="1">
        <f t="shared" ca="1" si="201"/>
        <v>36566</v>
      </c>
      <c r="Q320" s="1">
        <f t="shared" ca="1" si="206"/>
        <v>81929.802311325911</v>
      </c>
      <c r="R320" s="1">
        <f t="shared" ca="1" si="207"/>
        <v>43421.169729334477</v>
      </c>
      <c r="S320" s="1">
        <f t="shared" ca="1" si="208"/>
        <v>206467.90785287457</v>
      </c>
      <c r="T320" s="1">
        <f t="shared" ca="1" si="209"/>
        <v>135367.51090194512</v>
      </c>
      <c r="U320" s="1">
        <f t="shared" ca="1" si="210"/>
        <v>71100.396950929455</v>
      </c>
      <c r="W320" s="10">
        <f ca="1">IF(Table1[[#This Row],[Gender]]="Man",1,0)</f>
        <v>0</v>
      </c>
      <c r="X320" s="51">
        <f ca="1">IF(Table1[[#This Row],[Gender]]="Woman",1,0)</f>
        <v>1</v>
      </c>
      <c r="Y320" s="51"/>
      <c r="Z320" s="51"/>
      <c r="AA320" s="51"/>
      <c r="AB320" s="51"/>
      <c r="AC320" s="51"/>
      <c r="AD320" s="51"/>
      <c r="AE320" s="51"/>
      <c r="AF320" s="51"/>
      <c r="AG320" s="51"/>
      <c r="AH320" s="51"/>
      <c r="AI320" s="51"/>
      <c r="AJ320" s="16"/>
      <c r="AN320" s="10">
        <f t="shared" ca="1" si="172"/>
        <v>1</v>
      </c>
      <c r="AO320" s="51">
        <f t="shared" ca="1" si="173"/>
        <v>0</v>
      </c>
      <c r="AP320" s="51">
        <f t="shared" ca="1" si="174"/>
        <v>0</v>
      </c>
      <c r="AQ320" s="51">
        <f t="shared" ca="1" si="175"/>
        <v>0</v>
      </c>
      <c r="AR320" s="51">
        <f t="shared" ca="1" si="176"/>
        <v>0</v>
      </c>
      <c r="AS320" s="51">
        <f t="shared" ca="1" si="177"/>
        <v>0</v>
      </c>
      <c r="AT320" s="51"/>
      <c r="AU320" s="51"/>
      <c r="AV320" s="51"/>
      <c r="AW320" s="51"/>
      <c r="AX320" s="51"/>
      <c r="AY320" s="16"/>
      <c r="AZ320" s="51"/>
      <c r="BA320" s="20">
        <f t="shared" ca="1" si="178"/>
        <v>0</v>
      </c>
      <c r="BB320" s="21">
        <f t="shared" ca="1" si="179"/>
        <v>0</v>
      </c>
      <c r="BC320" s="21">
        <f t="shared" ca="1" si="180"/>
        <v>0</v>
      </c>
      <c r="BD320" s="21">
        <f t="shared" ca="1" si="181"/>
        <v>0</v>
      </c>
      <c r="BE320" s="21">
        <f t="shared" ca="1" si="182"/>
        <v>0</v>
      </c>
      <c r="BF320" s="21">
        <f t="shared" ca="1" si="183"/>
        <v>0</v>
      </c>
      <c r="BG320" s="21">
        <f t="shared" ca="1" si="184"/>
        <v>0</v>
      </c>
      <c r="BH320" s="21">
        <f t="shared" ca="1" si="185"/>
        <v>0</v>
      </c>
      <c r="BI320" s="21">
        <f t="shared" ca="1" si="186"/>
        <v>1</v>
      </c>
      <c r="BJ320" s="21">
        <f t="shared" ca="1" si="187"/>
        <v>0</v>
      </c>
      <c r="BK320" s="21">
        <f t="shared" ca="1" si="188"/>
        <v>0</v>
      </c>
      <c r="BL320" s="51"/>
      <c r="BM320" s="51"/>
      <c r="BN320" s="51"/>
      <c r="BO320" s="51"/>
      <c r="BP320" s="51"/>
      <c r="BQ320" s="51"/>
      <c r="BR320" s="51"/>
      <c r="BS320" s="51"/>
      <c r="BT320" s="51"/>
      <c r="BU320" s="51"/>
      <c r="BV320" s="16"/>
      <c r="BZ320" s="10">
        <f ca="1">Table1[[#This Row],[Cars Value]]/Table1[[#This Row],[Cars Owned]]</f>
        <v>36872.738123540097</v>
      </c>
      <c r="CA320" s="16"/>
      <c r="CB320" s="51"/>
      <c r="CC320" s="10">
        <f ca="1">IF(Table1[[#This Row],[Value of Debts]]&gt;$CD$3,1,0)</f>
        <v>1</v>
      </c>
      <c r="CD320" s="51"/>
      <c r="CE320" s="16"/>
      <c r="CF320" s="51"/>
      <c r="CG320" s="39">
        <f ca="1">Table1[[#This Row],[Mortgage left]]/Table1[[#This Row],[Value of House ]]</f>
        <v>0.13371779122972405</v>
      </c>
      <c r="CH320" s="51">
        <f t="shared" ca="1" si="202"/>
        <v>0</v>
      </c>
      <c r="CI320" s="51"/>
      <c r="CJ320" s="16"/>
      <c r="CL320" s="10">
        <f ca="1">IF(Table1[[#This Row],[Area]]="New Delhi",Table1[[#This Row],[Income]],0)</f>
        <v>0</v>
      </c>
      <c r="CM320" s="51">
        <f ca="1">IF(Table1[[#This Row],[Area]]="Gurgoan",Table1[[#This Row],[Income]],0)</f>
        <v>0</v>
      </c>
      <c r="CN320" s="51">
        <f ca="1">IF(Table1[[#This Row],[Area]]="Noida",Table1[[#This Row],[Income]],0)</f>
        <v>0</v>
      </c>
      <c r="CO320" s="51">
        <f ca="1">IF(Table1[[#This Row],[Area]]="Faridabad",Table1[[#This Row],[Income]],0)</f>
        <v>0</v>
      </c>
      <c r="CP320" s="51">
        <f ca="1">IF(Table1[[#This Row],[Area]]="Pune",Table1[[#This Row],[Income]],0)</f>
        <v>0</v>
      </c>
      <c r="CQ320" s="51">
        <f ca="1">IF(Table1[[#This Row],[Area]]="Mumbai",Table1[[#This Row],[Income]],0)</f>
        <v>0</v>
      </c>
      <c r="CR320" s="51">
        <f ca="1">IF(Table1[[#This Row],[Area]]="Hyderabad",Table1[[#This Row],[Income]],0)</f>
        <v>0</v>
      </c>
      <c r="CS320" s="51">
        <f ca="1">IF(Table1[[#This Row],[Area]]="Chennai",Table1[[#This Row],[Income]],0)</f>
        <v>0</v>
      </c>
      <c r="CT320" s="51">
        <f ca="1">IF(Table1[[#This Row],[Area]]="Goa",Table1[[#This Row],[Income]],0)</f>
        <v>42058</v>
      </c>
      <c r="CU320" s="51">
        <f ca="1">IF(Table1[[#This Row],[Area]]="Kochi",Table1[[#This Row],[Income]],0)</f>
        <v>0</v>
      </c>
      <c r="CV320" s="51">
        <f ca="1">IF(Table1[[#This Row],[Area]]="Kolkata",Table1[[#This Row],[Income]],0)</f>
        <v>0</v>
      </c>
      <c r="CW320" s="51"/>
      <c r="CX320" s="51"/>
      <c r="CY320" s="51"/>
      <c r="CZ320" s="51"/>
      <c r="DA320" s="51"/>
      <c r="DB320" s="51"/>
      <c r="DC320" s="51"/>
      <c r="DD320" s="51"/>
      <c r="DE320" s="51"/>
      <c r="DF320" s="51"/>
      <c r="DG320" s="16"/>
      <c r="DI320" s="10">
        <f ca="1">IF(Table1[[#This Row],[Field of Work]]="Teaching",Table1[[#This Row],[Income]],0)</f>
        <v>42058</v>
      </c>
      <c r="DJ320" s="51">
        <f ca="1">IF(Table1[[#This Row],[Field of Work]]="Health",Table1[[#This Row],[Income]],0)</f>
        <v>0</v>
      </c>
      <c r="DK320" s="51">
        <f ca="1">IF(Table1[[#This Row],[Field of Work]]="Agriculture",Table1[[#This Row],[Income]],0)</f>
        <v>0</v>
      </c>
      <c r="DL320" s="51">
        <f ca="1">IF(Table1[[#This Row],[Field of Work]]="Information Technology",Table1[[#This Row],[Income]],0)</f>
        <v>0</v>
      </c>
      <c r="DM320" s="51">
        <f ca="1">IF(Table1[[#This Row],[Field of Work]]="Construction",Table1[[#This Row],[Income]],0)</f>
        <v>0</v>
      </c>
      <c r="DN320" s="51">
        <f ca="1">IF(Table1[[#This Row],[Field of Work]]="General Work",Table1[[#This Row],[Income]],0)</f>
        <v>0</v>
      </c>
      <c r="DO320" s="51"/>
      <c r="DP320" s="51"/>
      <c r="DQ320" s="51"/>
      <c r="DR320" s="51"/>
      <c r="DS320" s="51"/>
      <c r="DT320" s="16"/>
      <c r="DW320" s="10">
        <f ca="1">IF(Table1[[#This Row],[Value of Debts]]&gt;Table1[[#This Row],[Income]],1,0)</f>
        <v>1</v>
      </c>
      <c r="DX320" s="51"/>
      <c r="DY320" s="16"/>
      <c r="EB320" s="48">
        <f t="shared" ca="1" si="203"/>
        <v>0</v>
      </c>
      <c r="EC320" s="51"/>
      <c r="ED320" s="51"/>
      <c r="EE320" s="16"/>
    </row>
    <row r="321" spans="1:135" ht="18.75">
      <c r="A321" s="1">
        <f t="shared" ca="1" si="189"/>
        <v>1</v>
      </c>
      <c r="B321" s="1" t="str">
        <f t="shared" ca="1" si="190"/>
        <v>Man</v>
      </c>
      <c r="C321" s="1">
        <f t="shared" ca="1" si="191"/>
        <v>27</v>
      </c>
      <c r="D321" s="1">
        <f t="shared" ca="1" si="192"/>
        <v>3</v>
      </c>
      <c r="E321" s="1" t="str">
        <f t="shared" ca="1" si="193"/>
        <v>Teaching</v>
      </c>
      <c r="F321" s="1">
        <f t="shared" ca="1" si="194"/>
        <v>3</v>
      </c>
      <c r="G321" s="1" t="str">
        <f t="shared" ca="1" si="195"/>
        <v>University</v>
      </c>
      <c r="H321" s="1">
        <f t="shared" ca="1" si="196"/>
        <v>0</v>
      </c>
      <c r="I321" s="1">
        <f t="shared" ca="1" si="171"/>
        <v>1</v>
      </c>
      <c r="J321" s="1">
        <f t="shared" ca="1" si="197"/>
        <v>27658</v>
      </c>
      <c r="K321" s="1">
        <f t="shared" ca="1" si="198"/>
        <v>3</v>
      </c>
      <c r="L321" s="1" t="str">
        <f t="shared" ca="1" si="199"/>
        <v>Faridabad</v>
      </c>
      <c r="M321" s="1">
        <f t="shared" ca="1" si="204"/>
        <v>82974</v>
      </c>
      <c r="N321" s="1">
        <f t="shared" ca="1" si="200"/>
        <v>48080.488679230053</v>
      </c>
      <c r="O321" s="1">
        <f t="shared" ca="1" si="205"/>
        <v>9453.0590646622204</v>
      </c>
      <c r="P321" s="1">
        <f t="shared" ca="1" si="201"/>
        <v>1834</v>
      </c>
      <c r="Q321" s="1">
        <f t="shared" ca="1" si="206"/>
        <v>51192.601731936033</v>
      </c>
      <c r="R321" s="1">
        <f t="shared" ca="1" si="207"/>
        <v>17394.28163713466</v>
      </c>
      <c r="S321" s="1">
        <f t="shared" ca="1" si="208"/>
        <v>109821.34070179687</v>
      </c>
      <c r="T321" s="1">
        <f t="shared" ca="1" si="209"/>
        <v>101107.09041116608</v>
      </c>
      <c r="U321" s="1">
        <f t="shared" ca="1" si="210"/>
        <v>8714.2502906307927</v>
      </c>
      <c r="W321" s="10">
        <f ca="1">IF(Table1[[#This Row],[Gender]]="Man",1,0)</f>
        <v>1</v>
      </c>
      <c r="X321" s="51">
        <f ca="1">IF(Table1[[#This Row],[Gender]]="Woman",1,0)</f>
        <v>0</v>
      </c>
      <c r="Y321" s="51"/>
      <c r="Z321" s="51"/>
      <c r="AA321" s="51"/>
      <c r="AB321" s="51"/>
      <c r="AC321" s="51"/>
      <c r="AD321" s="51"/>
      <c r="AE321" s="51"/>
      <c r="AF321" s="51"/>
      <c r="AG321" s="51"/>
      <c r="AH321" s="51"/>
      <c r="AI321" s="51"/>
      <c r="AJ321" s="16"/>
      <c r="AN321" s="10">
        <f t="shared" ca="1" si="172"/>
        <v>1</v>
      </c>
      <c r="AO321" s="51">
        <f t="shared" ca="1" si="173"/>
        <v>0</v>
      </c>
      <c r="AP321" s="51">
        <f t="shared" ca="1" si="174"/>
        <v>0</v>
      </c>
      <c r="AQ321" s="51">
        <f t="shared" ca="1" si="175"/>
        <v>0</v>
      </c>
      <c r="AR321" s="51">
        <f t="shared" ca="1" si="176"/>
        <v>0</v>
      </c>
      <c r="AS321" s="51">
        <f t="shared" ca="1" si="177"/>
        <v>0</v>
      </c>
      <c r="AT321" s="51"/>
      <c r="AU321" s="51"/>
      <c r="AV321" s="51"/>
      <c r="AW321" s="51"/>
      <c r="AX321" s="51"/>
      <c r="AY321" s="16"/>
      <c r="AZ321" s="51"/>
      <c r="BA321" s="20">
        <f t="shared" ca="1" si="178"/>
        <v>0</v>
      </c>
      <c r="BB321" s="21">
        <f t="shared" ca="1" si="179"/>
        <v>0</v>
      </c>
      <c r="BC321" s="21">
        <f t="shared" ca="1" si="180"/>
        <v>0</v>
      </c>
      <c r="BD321" s="21">
        <f t="shared" ca="1" si="181"/>
        <v>1</v>
      </c>
      <c r="BE321" s="21">
        <f t="shared" ca="1" si="182"/>
        <v>0</v>
      </c>
      <c r="BF321" s="21">
        <f t="shared" ca="1" si="183"/>
        <v>0</v>
      </c>
      <c r="BG321" s="21">
        <f t="shared" ca="1" si="184"/>
        <v>0</v>
      </c>
      <c r="BH321" s="21">
        <f t="shared" ca="1" si="185"/>
        <v>0</v>
      </c>
      <c r="BI321" s="21">
        <f t="shared" ca="1" si="186"/>
        <v>0</v>
      </c>
      <c r="BJ321" s="21">
        <f t="shared" ca="1" si="187"/>
        <v>0</v>
      </c>
      <c r="BK321" s="21">
        <f t="shared" ca="1" si="188"/>
        <v>0</v>
      </c>
      <c r="BL321" s="51"/>
      <c r="BM321" s="51"/>
      <c r="BN321" s="51"/>
      <c r="BO321" s="51"/>
      <c r="BP321" s="51"/>
      <c r="BQ321" s="51"/>
      <c r="BR321" s="51"/>
      <c r="BS321" s="51"/>
      <c r="BT321" s="51"/>
      <c r="BU321" s="51"/>
      <c r="BV321" s="16"/>
      <c r="BZ321" s="10">
        <f ca="1">Table1[[#This Row],[Cars Value]]/Table1[[#This Row],[Cars Owned]]</f>
        <v>9453.0590646622204</v>
      </c>
      <c r="CA321" s="16"/>
      <c r="CB321" s="51"/>
      <c r="CC321" s="10">
        <f ca="1">IF(Table1[[#This Row],[Value of Debts]]&gt;$CD$3,1,0)</f>
        <v>1</v>
      </c>
      <c r="CD321" s="51"/>
      <c r="CE321" s="16"/>
      <c r="CF321" s="51"/>
      <c r="CG321" s="39">
        <f ca="1">Table1[[#This Row],[Mortgage left]]/Table1[[#This Row],[Value of House ]]</f>
        <v>0.57946451514004449</v>
      </c>
      <c r="CH321" s="51">
        <f t="shared" ca="1" si="202"/>
        <v>1</v>
      </c>
      <c r="CI321" s="51"/>
      <c r="CJ321" s="16"/>
      <c r="CL321" s="10">
        <f ca="1">IF(Table1[[#This Row],[Area]]="New Delhi",Table1[[#This Row],[Income]],0)</f>
        <v>0</v>
      </c>
      <c r="CM321" s="51">
        <f ca="1">IF(Table1[[#This Row],[Area]]="Gurgoan",Table1[[#This Row],[Income]],0)</f>
        <v>0</v>
      </c>
      <c r="CN321" s="51">
        <f ca="1">IF(Table1[[#This Row],[Area]]="Noida",Table1[[#This Row],[Income]],0)</f>
        <v>0</v>
      </c>
      <c r="CO321" s="51">
        <f ca="1">IF(Table1[[#This Row],[Area]]="Faridabad",Table1[[#This Row],[Income]],0)</f>
        <v>27658</v>
      </c>
      <c r="CP321" s="51">
        <f ca="1">IF(Table1[[#This Row],[Area]]="Pune",Table1[[#This Row],[Income]],0)</f>
        <v>0</v>
      </c>
      <c r="CQ321" s="51">
        <f ca="1">IF(Table1[[#This Row],[Area]]="Mumbai",Table1[[#This Row],[Income]],0)</f>
        <v>0</v>
      </c>
      <c r="CR321" s="51">
        <f ca="1">IF(Table1[[#This Row],[Area]]="Hyderabad",Table1[[#This Row],[Income]],0)</f>
        <v>0</v>
      </c>
      <c r="CS321" s="51">
        <f ca="1">IF(Table1[[#This Row],[Area]]="Chennai",Table1[[#This Row],[Income]],0)</f>
        <v>0</v>
      </c>
      <c r="CT321" s="51">
        <f ca="1">IF(Table1[[#This Row],[Area]]="Goa",Table1[[#This Row],[Income]],0)</f>
        <v>0</v>
      </c>
      <c r="CU321" s="51">
        <f ca="1">IF(Table1[[#This Row],[Area]]="Kochi",Table1[[#This Row],[Income]],0)</f>
        <v>0</v>
      </c>
      <c r="CV321" s="51">
        <f ca="1">IF(Table1[[#This Row],[Area]]="Kolkata",Table1[[#This Row],[Income]],0)</f>
        <v>0</v>
      </c>
      <c r="CW321" s="51"/>
      <c r="CX321" s="51"/>
      <c r="CY321" s="51"/>
      <c r="CZ321" s="51"/>
      <c r="DA321" s="51"/>
      <c r="DB321" s="51"/>
      <c r="DC321" s="51"/>
      <c r="DD321" s="51"/>
      <c r="DE321" s="51"/>
      <c r="DF321" s="51"/>
      <c r="DG321" s="16"/>
      <c r="DI321" s="10">
        <f ca="1">IF(Table1[[#This Row],[Field of Work]]="Teaching",Table1[[#This Row],[Income]],0)</f>
        <v>27658</v>
      </c>
      <c r="DJ321" s="51">
        <f ca="1">IF(Table1[[#This Row],[Field of Work]]="Health",Table1[[#This Row],[Income]],0)</f>
        <v>0</v>
      </c>
      <c r="DK321" s="51">
        <f ca="1">IF(Table1[[#This Row],[Field of Work]]="Agriculture",Table1[[#This Row],[Income]],0)</f>
        <v>0</v>
      </c>
      <c r="DL321" s="51">
        <f ca="1">IF(Table1[[#This Row],[Field of Work]]="Information Technology",Table1[[#This Row],[Income]],0)</f>
        <v>0</v>
      </c>
      <c r="DM321" s="51">
        <f ca="1">IF(Table1[[#This Row],[Field of Work]]="Construction",Table1[[#This Row],[Income]],0)</f>
        <v>0</v>
      </c>
      <c r="DN321" s="51">
        <f ca="1">IF(Table1[[#This Row],[Field of Work]]="General Work",Table1[[#This Row],[Income]],0)</f>
        <v>0</v>
      </c>
      <c r="DO321" s="51"/>
      <c r="DP321" s="51"/>
      <c r="DQ321" s="51"/>
      <c r="DR321" s="51"/>
      <c r="DS321" s="51"/>
      <c r="DT321" s="16"/>
      <c r="DW321" s="10">
        <f ca="1">IF(Table1[[#This Row],[Value of Debts]]&gt;Table1[[#This Row],[Income]],1,0)</f>
        <v>1</v>
      </c>
      <c r="DX321" s="51"/>
      <c r="DY321" s="16"/>
      <c r="EB321" s="48">
        <f t="shared" ca="1" si="203"/>
        <v>0</v>
      </c>
      <c r="EC321" s="51"/>
      <c r="ED321" s="51"/>
      <c r="EE321" s="16"/>
    </row>
    <row r="322" spans="1:135" ht="18.75">
      <c r="A322" s="1">
        <f t="shared" ca="1" si="189"/>
        <v>1</v>
      </c>
      <c r="B322" s="1" t="str">
        <f t="shared" ca="1" si="190"/>
        <v>Man</v>
      </c>
      <c r="C322" s="1">
        <f t="shared" ca="1" si="191"/>
        <v>39</v>
      </c>
      <c r="D322" s="1">
        <f t="shared" ca="1" si="192"/>
        <v>5</v>
      </c>
      <c r="E322" s="1" t="str">
        <f t="shared" ca="1" si="193"/>
        <v>General Work</v>
      </c>
      <c r="F322" s="1">
        <f t="shared" ca="1" si="194"/>
        <v>3</v>
      </c>
      <c r="G322" s="1" t="str">
        <f t="shared" ca="1" si="195"/>
        <v>University</v>
      </c>
      <c r="H322" s="1">
        <f t="shared" ca="1" si="196"/>
        <v>4</v>
      </c>
      <c r="I322" s="1">
        <f t="shared" ca="1" si="171"/>
        <v>2</v>
      </c>
      <c r="J322" s="1">
        <f t="shared" ca="1" si="197"/>
        <v>43596</v>
      </c>
      <c r="K322" s="1">
        <f t="shared" ca="1" si="198"/>
        <v>3</v>
      </c>
      <c r="L322" s="1" t="str">
        <f t="shared" ca="1" si="199"/>
        <v>Faridabad</v>
      </c>
      <c r="M322" s="1">
        <f t="shared" ca="1" si="204"/>
        <v>217980</v>
      </c>
      <c r="N322" s="1">
        <f t="shared" ca="1" si="200"/>
        <v>141098.24689301741</v>
      </c>
      <c r="O322" s="1">
        <f t="shared" ca="1" si="205"/>
        <v>77675.246294508179</v>
      </c>
      <c r="P322" s="1">
        <f t="shared" ca="1" si="201"/>
        <v>14945</v>
      </c>
      <c r="Q322" s="1">
        <f t="shared" ca="1" si="206"/>
        <v>55376.794137326578</v>
      </c>
      <c r="R322" s="1">
        <f t="shared" ca="1" si="207"/>
        <v>38339.129147878863</v>
      </c>
      <c r="S322" s="1">
        <f t="shared" ca="1" si="208"/>
        <v>333994.37544238701</v>
      </c>
      <c r="T322" s="1">
        <f t="shared" ca="1" si="209"/>
        <v>211420.04103034397</v>
      </c>
      <c r="U322" s="1">
        <f t="shared" ca="1" si="210"/>
        <v>122574.33441204304</v>
      </c>
      <c r="W322" s="10">
        <f ca="1">IF(Table1[[#This Row],[Gender]]="Man",1,0)</f>
        <v>1</v>
      </c>
      <c r="X322" s="51">
        <f ca="1">IF(Table1[[#This Row],[Gender]]="Woman",1,0)</f>
        <v>0</v>
      </c>
      <c r="Y322" s="51"/>
      <c r="Z322" s="51"/>
      <c r="AA322" s="51"/>
      <c r="AB322" s="51"/>
      <c r="AC322" s="51"/>
      <c r="AD322" s="51"/>
      <c r="AE322" s="51"/>
      <c r="AF322" s="51"/>
      <c r="AG322" s="51"/>
      <c r="AH322" s="51"/>
      <c r="AI322" s="51"/>
      <c r="AJ322" s="16"/>
      <c r="AN322" s="10">
        <f t="shared" ca="1" si="172"/>
        <v>0</v>
      </c>
      <c r="AO322" s="51">
        <f t="shared" ca="1" si="173"/>
        <v>0</v>
      </c>
      <c r="AP322" s="51">
        <f t="shared" ca="1" si="174"/>
        <v>0</v>
      </c>
      <c r="AQ322" s="51">
        <f t="shared" ca="1" si="175"/>
        <v>0</v>
      </c>
      <c r="AR322" s="51">
        <f t="shared" ca="1" si="176"/>
        <v>0</v>
      </c>
      <c r="AS322" s="51">
        <f t="shared" ca="1" si="177"/>
        <v>1</v>
      </c>
      <c r="AT322" s="51"/>
      <c r="AU322" s="51"/>
      <c r="AV322" s="51"/>
      <c r="AW322" s="51"/>
      <c r="AX322" s="51"/>
      <c r="AY322" s="16"/>
      <c r="AZ322" s="51"/>
      <c r="BA322" s="20">
        <f t="shared" ca="1" si="178"/>
        <v>0</v>
      </c>
      <c r="BB322" s="21">
        <f t="shared" ca="1" si="179"/>
        <v>0</v>
      </c>
      <c r="BC322" s="21">
        <f t="shared" ca="1" si="180"/>
        <v>0</v>
      </c>
      <c r="BD322" s="21">
        <f t="shared" ca="1" si="181"/>
        <v>1</v>
      </c>
      <c r="BE322" s="21">
        <f t="shared" ca="1" si="182"/>
        <v>0</v>
      </c>
      <c r="BF322" s="21">
        <f t="shared" ca="1" si="183"/>
        <v>0</v>
      </c>
      <c r="BG322" s="21">
        <f t="shared" ca="1" si="184"/>
        <v>0</v>
      </c>
      <c r="BH322" s="21">
        <f t="shared" ca="1" si="185"/>
        <v>0</v>
      </c>
      <c r="BI322" s="21">
        <f t="shared" ca="1" si="186"/>
        <v>0</v>
      </c>
      <c r="BJ322" s="21">
        <f t="shared" ca="1" si="187"/>
        <v>0</v>
      </c>
      <c r="BK322" s="21">
        <f t="shared" ca="1" si="188"/>
        <v>0</v>
      </c>
      <c r="BL322" s="51"/>
      <c r="BM322" s="51"/>
      <c r="BN322" s="51"/>
      <c r="BO322" s="51"/>
      <c r="BP322" s="51"/>
      <c r="BQ322" s="51"/>
      <c r="BR322" s="51"/>
      <c r="BS322" s="51"/>
      <c r="BT322" s="51"/>
      <c r="BU322" s="51"/>
      <c r="BV322" s="16"/>
      <c r="BZ322" s="10">
        <f ca="1">Table1[[#This Row],[Cars Value]]/Table1[[#This Row],[Cars Owned]]</f>
        <v>38837.623147254089</v>
      </c>
      <c r="CA322" s="16"/>
      <c r="CB322" s="51"/>
      <c r="CC322" s="10">
        <f ca="1">IF(Table1[[#This Row],[Value of Debts]]&gt;$CD$3,1,0)</f>
        <v>1</v>
      </c>
      <c r="CD322" s="51"/>
      <c r="CE322" s="16"/>
      <c r="CF322" s="51"/>
      <c r="CG322" s="39">
        <f ca="1">Table1[[#This Row],[Mortgage left]]/Table1[[#This Row],[Value of House ]]</f>
        <v>0.64729904988080289</v>
      </c>
      <c r="CH322" s="51">
        <f t="shared" ca="1" si="202"/>
        <v>1</v>
      </c>
      <c r="CI322" s="51"/>
      <c r="CJ322" s="16"/>
      <c r="CL322" s="10">
        <f ca="1">IF(Table1[[#This Row],[Area]]="New Delhi",Table1[[#This Row],[Income]],0)</f>
        <v>0</v>
      </c>
      <c r="CM322" s="51">
        <f ca="1">IF(Table1[[#This Row],[Area]]="Gurgoan",Table1[[#This Row],[Income]],0)</f>
        <v>0</v>
      </c>
      <c r="CN322" s="51">
        <f ca="1">IF(Table1[[#This Row],[Area]]="Noida",Table1[[#This Row],[Income]],0)</f>
        <v>0</v>
      </c>
      <c r="CO322" s="51">
        <f ca="1">IF(Table1[[#This Row],[Area]]="Faridabad",Table1[[#This Row],[Income]],0)</f>
        <v>43596</v>
      </c>
      <c r="CP322" s="51">
        <f ca="1">IF(Table1[[#This Row],[Area]]="Pune",Table1[[#This Row],[Income]],0)</f>
        <v>0</v>
      </c>
      <c r="CQ322" s="51">
        <f ca="1">IF(Table1[[#This Row],[Area]]="Mumbai",Table1[[#This Row],[Income]],0)</f>
        <v>0</v>
      </c>
      <c r="CR322" s="51">
        <f ca="1">IF(Table1[[#This Row],[Area]]="Hyderabad",Table1[[#This Row],[Income]],0)</f>
        <v>0</v>
      </c>
      <c r="CS322" s="51">
        <f ca="1">IF(Table1[[#This Row],[Area]]="Chennai",Table1[[#This Row],[Income]],0)</f>
        <v>0</v>
      </c>
      <c r="CT322" s="51">
        <f ca="1">IF(Table1[[#This Row],[Area]]="Goa",Table1[[#This Row],[Income]],0)</f>
        <v>0</v>
      </c>
      <c r="CU322" s="51">
        <f ca="1">IF(Table1[[#This Row],[Area]]="Kochi",Table1[[#This Row],[Income]],0)</f>
        <v>0</v>
      </c>
      <c r="CV322" s="51">
        <f ca="1">IF(Table1[[#This Row],[Area]]="Kolkata",Table1[[#This Row],[Income]],0)</f>
        <v>0</v>
      </c>
      <c r="CW322" s="51"/>
      <c r="CX322" s="51"/>
      <c r="CY322" s="51"/>
      <c r="CZ322" s="51"/>
      <c r="DA322" s="51"/>
      <c r="DB322" s="51"/>
      <c r="DC322" s="51"/>
      <c r="DD322" s="51"/>
      <c r="DE322" s="51"/>
      <c r="DF322" s="51"/>
      <c r="DG322" s="16"/>
      <c r="DI322" s="10">
        <f ca="1">IF(Table1[[#This Row],[Field of Work]]="Teaching",Table1[[#This Row],[Income]],0)</f>
        <v>0</v>
      </c>
      <c r="DJ322" s="51">
        <f ca="1">IF(Table1[[#This Row],[Field of Work]]="Health",Table1[[#This Row],[Income]],0)</f>
        <v>0</v>
      </c>
      <c r="DK322" s="51">
        <f ca="1">IF(Table1[[#This Row],[Field of Work]]="Agriculture",Table1[[#This Row],[Income]],0)</f>
        <v>0</v>
      </c>
      <c r="DL322" s="51">
        <f ca="1">IF(Table1[[#This Row],[Field of Work]]="Information Technology",Table1[[#This Row],[Income]],0)</f>
        <v>0</v>
      </c>
      <c r="DM322" s="51">
        <f ca="1">IF(Table1[[#This Row],[Field of Work]]="Construction",Table1[[#This Row],[Income]],0)</f>
        <v>0</v>
      </c>
      <c r="DN322" s="51">
        <f ca="1">IF(Table1[[#This Row],[Field of Work]]="General Work",Table1[[#This Row],[Income]],0)</f>
        <v>43596</v>
      </c>
      <c r="DO322" s="51"/>
      <c r="DP322" s="51"/>
      <c r="DQ322" s="51"/>
      <c r="DR322" s="51"/>
      <c r="DS322" s="51"/>
      <c r="DT322" s="16"/>
      <c r="DW322" s="10">
        <f ca="1">IF(Table1[[#This Row],[Value of Debts]]&gt;Table1[[#This Row],[Income]],1,0)</f>
        <v>1</v>
      </c>
      <c r="DX322" s="51"/>
      <c r="DY322" s="16"/>
      <c r="EB322" s="48">
        <f t="shared" ca="1" si="203"/>
        <v>39</v>
      </c>
      <c r="EC322" s="51"/>
      <c r="ED322" s="51"/>
      <c r="EE322" s="16"/>
    </row>
    <row r="323" spans="1:135" ht="18.75">
      <c r="A323" s="1">
        <f t="shared" ca="1" si="189"/>
        <v>1</v>
      </c>
      <c r="B323" s="1" t="str">
        <f t="shared" ca="1" si="190"/>
        <v>Man</v>
      </c>
      <c r="C323" s="1">
        <f t="shared" ca="1" si="191"/>
        <v>40</v>
      </c>
      <c r="D323" s="1">
        <f t="shared" ca="1" si="192"/>
        <v>1</v>
      </c>
      <c r="E323" s="1" t="str">
        <f t="shared" ca="1" si="193"/>
        <v>Health</v>
      </c>
      <c r="F323" s="1">
        <f t="shared" ca="1" si="194"/>
        <v>5</v>
      </c>
      <c r="G323" s="1" t="str">
        <f t="shared" ca="1" si="195"/>
        <v>Other</v>
      </c>
      <c r="H323" s="1">
        <f t="shared" ca="1" si="196"/>
        <v>4</v>
      </c>
      <c r="I323" s="1">
        <f t="shared" ca="1" si="171"/>
        <v>3</v>
      </c>
      <c r="J323" s="1">
        <f t="shared" ca="1" si="197"/>
        <v>75544</v>
      </c>
      <c r="K323" s="1">
        <f t="shared" ca="1" si="198"/>
        <v>5</v>
      </c>
      <c r="L323" s="1" t="str">
        <f t="shared" ca="1" si="199"/>
        <v>Pune</v>
      </c>
      <c r="M323" s="1">
        <f t="shared" ca="1" si="204"/>
        <v>302176</v>
      </c>
      <c r="N323" s="1">
        <f t="shared" ca="1" si="200"/>
        <v>102216.36467849067</v>
      </c>
      <c r="O323" s="1">
        <f t="shared" ca="1" si="205"/>
        <v>146945.74215358368</v>
      </c>
      <c r="P323" s="1">
        <f t="shared" ca="1" si="201"/>
        <v>37288</v>
      </c>
      <c r="Q323" s="1">
        <f t="shared" ca="1" si="206"/>
        <v>102530.94755742117</v>
      </c>
      <c r="R323" s="1">
        <f t="shared" ca="1" si="207"/>
        <v>92434.075142714035</v>
      </c>
      <c r="S323" s="1">
        <f t="shared" ca="1" si="208"/>
        <v>541555.81729629776</v>
      </c>
      <c r="T323" s="1">
        <f t="shared" ca="1" si="209"/>
        <v>242035.31223591184</v>
      </c>
      <c r="U323" s="1">
        <f t="shared" ca="1" si="210"/>
        <v>299520.50506038591</v>
      </c>
      <c r="W323" s="10">
        <f ca="1">IF(Table1[[#This Row],[Gender]]="Man",1,0)</f>
        <v>1</v>
      </c>
      <c r="X323" s="51">
        <f ca="1">IF(Table1[[#This Row],[Gender]]="Woman",1,0)</f>
        <v>0</v>
      </c>
      <c r="Y323" s="51"/>
      <c r="Z323" s="51"/>
      <c r="AA323" s="51"/>
      <c r="AB323" s="51"/>
      <c r="AC323" s="51"/>
      <c r="AD323" s="51"/>
      <c r="AE323" s="51"/>
      <c r="AF323" s="51"/>
      <c r="AG323" s="51"/>
      <c r="AH323" s="51"/>
      <c r="AI323" s="51"/>
      <c r="AJ323" s="16"/>
      <c r="AN323" s="10">
        <f t="shared" ca="1" si="172"/>
        <v>0</v>
      </c>
      <c r="AO323" s="51">
        <f t="shared" ca="1" si="173"/>
        <v>1</v>
      </c>
      <c r="AP323" s="51">
        <f t="shared" ca="1" si="174"/>
        <v>0</v>
      </c>
      <c r="AQ323" s="51">
        <f t="shared" ca="1" si="175"/>
        <v>0</v>
      </c>
      <c r="AR323" s="51">
        <f t="shared" ca="1" si="176"/>
        <v>0</v>
      </c>
      <c r="AS323" s="51">
        <f t="shared" ca="1" si="177"/>
        <v>0</v>
      </c>
      <c r="AT323" s="51"/>
      <c r="AU323" s="51"/>
      <c r="AV323" s="51"/>
      <c r="AW323" s="51"/>
      <c r="AX323" s="51"/>
      <c r="AY323" s="16"/>
      <c r="AZ323" s="51"/>
      <c r="BA323" s="20">
        <f t="shared" ca="1" si="178"/>
        <v>0</v>
      </c>
      <c r="BB323" s="21">
        <f t="shared" ca="1" si="179"/>
        <v>0</v>
      </c>
      <c r="BC323" s="21">
        <f t="shared" ca="1" si="180"/>
        <v>0</v>
      </c>
      <c r="BD323" s="21">
        <f t="shared" ca="1" si="181"/>
        <v>0</v>
      </c>
      <c r="BE323" s="21">
        <f t="shared" ca="1" si="182"/>
        <v>1</v>
      </c>
      <c r="BF323" s="21">
        <f t="shared" ca="1" si="183"/>
        <v>0</v>
      </c>
      <c r="BG323" s="21">
        <f t="shared" ca="1" si="184"/>
        <v>0</v>
      </c>
      <c r="BH323" s="21">
        <f t="shared" ca="1" si="185"/>
        <v>0</v>
      </c>
      <c r="BI323" s="21">
        <f t="shared" ca="1" si="186"/>
        <v>0</v>
      </c>
      <c r="BJ323" s="21">
        <f t="shared" ca="1" si="187"/>
        <v>0</v>
      </c>
      <c r="BK323" s="21">
        <f t="shared" ca="1" si="188"/>
        <v>0</v>
      </c>
      <c r="BL323" s="51"/>
      <c r="BM323" s="51"/>
      <c r="BN323" s="51"/>
      <c r="BO323" s="51"/>
      <c r="BP323" s="51"/>
      <c r="BQ323" s="51"/>
      <c r="BR323" s="51"/>
      <c r="BS323" s="51"/>
      <c r="BT323" s="51"/>
      <c r="BU323" s="51"/>
      <c r="BV323" s="16"/>
      <c r="BZ323" s="10">
        <f ca="1">Table1[[#This Row],[Cars Value]]/Table1[[#This Row],[Cars Owned]]</f>
        <v>48981.914051194559</v>
      </c>
      <c r="CA323" s="16"/>
      <c r="CB323" s="51"/>
      <c r="CC323" s="10">
        <f ca="1">IF(Table1[[#This Row],[Value of Debts]]&gt;$CD$3,1,0)</f>
        <v>1</v>
      </c>
      <c r="CD323" s="51"/>
      <c r="CE323" s="16"/>
      <c r="CF323" s="51"/>
      <c r="CG323" s="39">
        <f ca="1">Table1[[#This Row],[Mortgage left]]/Table1[[#This Row],[Value of House ]]</f>
        <v>0.33826764759110806</v>
      </c>
      <c r="CH323" s="51">
        <f t="shared" ca="1" si="202"/>
        <v>1</v>
      </c>
      <c r="CI323" s="51"/>
      <c r="CJ323" s="16"/>
      <c r="CL323" s="10">
        <f ca="1">IF(Table1[[#This Row],[Area]]="New Delhi",Table1[[#This Row],[Income]],0)</f>
        <v>0</v>
      </c>
      <c r="CM323" s="51">
        <f ca="1">IF(Table1[[#This Row],[Area]]="Gurgoan",Table1[[#This Row],[Income]],0)</f>
        <v>0</v>
      </c>
      <c r="CN323" s="51">
        <f ca="1">IF(Table1[[#This Row],[Area]]="Noida",Table1[[#This Row],[Income]],0)</f>
        <v>0</v>
      </c>
      <c r="CO323" s="51">
        <f ca="1">IF(Table1[[#This Row],[Area]]="Faridabad",Table1[[#This Row],[Income]],0)</f>
        <v>0</v>
      </c>
      <c r="CP323" s="51">
        <f ca="1">IF(Table1[[#This Row],[Area]]="Pune",Table1[[#This Row],[Income]],0)</f>
        <v>75544</v>
      </c>
      <c r="CQ323" s="51">
        <f ca="1">IF(Table1[[#This Row],[Area]]="Mumbai",Table1[[#This Row],[Income]],0)</f>
        <v>0</v>
      </c>
      <c r="CR323" s="51">
        <f ca="1">IF(Table1[[#This Row],[Area]]="Hyderabad",Table1[[#This Row],[Income]],0)</f>
        <v>0</v>
      </c>
      <c r="CS323" s="51">
        <f ca="1">IF(Table1[[#This Row],[Area]]="Chennai",Table1[[#This Row],[Income]],0)</f>
        <v>0</v>
      </c>
      <c r="CT323" s="51">
        <f ca="1">IF(Table1[[#This Row],[Area]]="Goa",Table1[[#This Row],[Income]],0)</f>
        <v>0</v>
      </c>
      <c r="CU323" s="51">
        <f ca="1">IF(Table1[[#This Row],[Area]]="Kochi",Table1[[#This Row],[Income]],0)</f>
        <v>0</v>
      </c>
      <c r="CV323" s="51">
        <f ca="1">IF(Table1[[#This Row],[Area]]="Kolkata",Table1[[#This Row],[Income]],0)</f>
        <v>0</v>
      </c>
      <c r="CW323" s="51"/>
      <c r="CX323" s="51"/>
      <c r="CY323" s="51"/>
      <c r="CZ323" s="51"/>
      <c r="DA323" s="51"/>
      <c r="DB323" s="51"/>
      <c r="DC323" s="51"/>
      <c r="DD323" s="51"/>
      <c r="DE323" s="51"/>
      <c r="DF323" s="51"/>
      <c r="DG323" s="16"/>
      <c r="DI323" s="10">
        <f ca="1">IF(Table1[[#This Row],[Field of Work]]="Teaching",Table1[[#This Row],[Income]],0)</f>
        <v>0</v>
      </c>
      <c r="DJ323" s="51">
        <f ca="1">IF(Table1[[#This Row],[Field of Work]]="Health",Table1[[#This Row],[Income]],0)</f>
        <v>75544</v>
      </c>
      <c r="DK323" s="51">
        <f ca="1">IF(Table1[[#This Row],[Field of Work]]="Agriculture",Table1[[#This Row],[Income]],0)</f>
        <v>0</v>
      </c>
      <c r="DL323" s="51">
        <f ca="1">IF(Table1[[#This Row],[Field of Work]]="Information Technology",Table1[[#This Row],[Income]],0)</f>
        <v>0</v>
      </c>
      <c r="DM323" s="51">
        <f ca="1">IF(Table1[[#This Row],[Field of Work]]="Construction",Table1[[#This Row],[Income]],0)</f>
        <v>0</v>
      </c>
      <c r="DN323" s="51">
        <f ca="1">IF(Table1[[#This Row],[Field of Work]]="General Work",Table1[[#This Row],[Income]],0)</f>
        <v>0</v>
      </c>
      <c r="DO323" s="51"/>
      <c r="DP323" s="51"/>
      <c r="DQ323" s="51"/>
      <c r="DR323" s="51"/>
      <c r="DS323" s="51"/>
      <c r="DT323" s="16"/>
      <c r="DW323" s="10">
        <f ca="1">IF(Table1[[#This Row],[Value of Debts]]&gt;Table1[[#This Row],[Income]],1,0)</f>
        <v>1</v>
      </c>
      <c r="DX323" s="51"/>
      <c r="DY323" s="16"/>
      <c r="EB323" s="48">
        <f t="shared" ca="1" si="203"/>
        <v>40</v>
      </c>
      <c r="EC323" s="51"/>
      <c r="ED323" s="51"/>
      <c r="EE323" s="16"/>
    </row>
    <row r="324" spans="1:135" ht="18.75">
      <c r="A324" s="1">
        <f t="shared" ca="1" si="189"/>
        <v>1</v>
      </c>
      <c r="B324" s="1" t="str">
        <f t="shared" ca="1" si="190"/>
        <v>Man</v>
      </c>
      <c r="C324" s="1">
        <f t="shared" ca="1" si="191"/>
        <v>37</v>
      </c>
      <c r="D324" s="1">
        <f t="shared" ca="1" si="192"/>
        <v>3</v>
      </c>
      <c r="E324" s="1" t="str">
        <f t="shared" ca="1" si="193"/>
        <v>Teaching</v>
      </c>
      <c r="F324" s="1">
        <f t="shared" ca="1" si="194"/>
        <v>2</v>
      </c>
      <c r="G324" s="1" t="str">
        <f t="shared" ca="1" si="195"/>
        <v>College</v>
      </c>
      <c r="H324" s="1">
        <f t="shared" ca="1" si="196"/>
        <v>1</v>
      </c>
      <c r="I324" s="1">
        <f t="shared" ref="I324:I387" ca="1" si="211">RANDBETWEEN(1,3)</f>
        <v>3</v>
      </c>
      <c r="J324" s="1">
        <f t="shared" ca="1" si="197"/>
        <v>74990</v>
      </c>
      <c r="K324" s="1">
        <f t="shared" ca="1" si="198"/>
        <v>8</v>
      </c>
      <c r="L324" s="1" t="str">
        <f t="shared" ca="1" si="199"/>
        <v>Chennai</v>
      </c>
      <c r="M324" s="1">
        <f t="shared" ca="1" si="204"/>
        <v>299960</v>
      </c>
      <c r="N324" s="1">
        <f t="shared" ca="1" si="200"/>
        <v>15491.354251097287</v>
      </c>
      <c r="O324" s="1">
        <f t="shared" ca="1" si="205"/>
        <v>153556.2151674201</v>
      </c>
      <c r="P324" s="1">
        <f t="shared" ca="1" si="201"/>
        <v>82035</v>
      </c>
      <c r="Q324" s="1">
        <f t="shared" ca="1" si="206"/>
        <v>24695.734385651882</v>
      </c>
      <c r="R324" s="1">
        <f t="shared" ca="1" si="207"/>
        <v>21079.279839697152</v>
      </c>
      <c r="S324" s="1">
        <f t="shared" ca="1" si="208"/>
        <v>474595.49500711728</v>
      </c>
      <c r="T324" s="1">
        <f t="shared" ca="1" si="209"/>
        <v>122222.08863674918</v>
      </c>
      <c r="U324" s="1">
        <f t="shared" ca="1" si="210"/>
        <v>352373.40637036809</v>
      </c>
      <c r="W324" s="10">
        <f ca="1">IF(Table1[[#This Row],[Gender]]="Man",1,0)</f>
        <v>1</v>
      </c>
      <c r="X324" s="51">
        <f ca="1">IF(Table1[[#This Row],[Gender]]="Woman",1,0)</f>
        <v>0</v>
      </c>
      <c r="Y324" s="51"/>
      <c r="Z324" s="51"/>
      <c r="AA324" s="51"/>
      <c r="AB324" s="51"/>
      <c r="AC324" s="51"/>
      <c r="AD324" s="51"/>
      <c r="AE324" s="51"/>
      <c r="AF324" s="51"/>
      <c r="AG324" s="51"/>
      <c r="AH324" s="51"/>
      <c r="AI324" s="51"/>
      <c r="AJ324" s="16"/>
      <c r="AN324" s="10">
        <f t="shared" ref="AN324:AN387" ca="1" si="212">IF(E324="Teaching",1,0)</f>
        <v>1</v>
      </c>
      <c r="AO324" s="51">
        <f t="shared" ref="AO324:AO387" ca="1" si="213">IF(E324="Health",1,0)</f>
        <v>0</v>
      </c>
      <c r="AP324" s="51">
        <f t="shared" ref="AP324:AP387" ca="1" si="214">IF(E324="Agriculture",1,0)</f>
        <v>0</v>
      </c>
      <c r="AQ324" s="51">
        <f t="shared" ref="AQ324:AQ387" ca="1" si="215">IF(E324="Information Technology",1,0)</f>
        <v>0</v>
      </c>
      <c r="AR324" s="51">
        <f t="shared" ref="AR324:AR387" ca="1" si="216">IF(E324="Construction",1,0)</f>
        <v>0</v>
      </c>
      <c r="AS324" s="51">
        <f t="shared" ref="AS324:AS387" ca="1" si="217">IF(E324="General Work",1,0)</f>
        <v>0</v>
      </c>
      <c r="AT324" s="51"/>
      <c r="AU324" s="51"/>
      <c r="AV324" s="51"/>
      <c r="AW324" s="51"/>
      <c r="AX324" s="51"/>
      <c r="AY324" s="16"/>
      <c r="AZ324" s="51"/>
      <c r="BA324" s="20">
        <f t="shared" ref="BA324:BA387" ca="1" si="218">IF(L324="New Delhi",1,0)</f>
        <v>0</v>
      </c>
      <c r="BB324" s="21">
        <f t="shared" ref="BB324:BB387" ca="1" si="219">IF(L324="Gurgoan",1,0)</f>
        <v>0</v>
      </c>
      <c r="BC324" s="21">
        <f t="shared" ref="BC324:BC387" ca="1" si="220">IF(L324="Noida",1,0)</f>
        <v>0</v>
      </c>
      <c r="BD324" s="21">
        <f t="shared" ref="BD324:BD387" ca="1" si="221">IF(L324="Faridabad",1,0)</f>
        <v>0</v>
      </c>
      <c r="BE324" s="21">
        <f t="shared" ref="BE324:BE387" ca="1" si="222">IF(L324="Pune",1,0)</f>
        <v>0</v>
      </c>
      <c r="BF324" s="21">
        <f t="shared" ref="BF324:BF387" ca="1" si="223">IF(L324="Mumbai",1,0)</f>
        <v>0</v>
      </c>
      <c r="BG324" s="21">
        <f t="shared" ref="BG324:BG387" ca="1" si="224">IF(L324="Hyderabad",1,0)</f>
        <v>0</v>
      </c>
      <c r="BH324" s="21">
        <f t="shared" ref="BH324:BH387" ca="1" si="225">IF(L324="Chennai",1,0)</f>
        <v>1</v>
      </c>
      <c r="BI324" s="21">
        <f t="shared" ref="BI324:BI387" ca="1" si="226">IF(L324="Goa",1,0)</f>
        <v>0</v>
      </c>
      <c r="BJ324" s="21">
        <f t="shared" ref="BJ324:BJ387" ca="1" si="227">IF(L324="Kochi",1,0)</f>
        <v>0</v>
      </c>
      <c r="BK324" s="21">
        <f t="shared" ref="BK324:BK387" ca="1" si="228">IF(L324="Kolkata",1,0)</f>
        <v>0</v>
      </c>
      <c r="BL324" s="51"/>
      <c r="BM324" s="51"/>
      <c r="BN324" s="51"/>
      <c r="BO324" s="51"/>
      <c r="BP324" s="51"/>
      <c r="BQ324" s="51"/>
      <c r="BR324" s="51"/>
      <c r="BS324" s="51"/>
      <c r="BT324" s="51"/>
      <c r="BU324" s="51"/>
      <c r="BV324" s="16"/>
      <c r="BZ324" s="10">
        <f ca="1">Table1[[#This Row],[Cars Value]]/Table1[[#This Row],[Cars Owned]]</f>
        <v>51185.405055806703</v>
      </c>
      <c r="CA324" s="16"/>
      <c r="CB324" s="51"/>
      <c r="CC324" s="10">
        <f ca="1">IF(Table1[[#This Row],[Value of Debts]]&gt;$CD$3,1,0)</f>
        <v>1</v>
      </c>
      <c r="CD324" s="51"/>
      <c r="CE324" s="16"/>
      <c r="CF324" s="51"/>
      <c r="CG324" s="39">
        <f ca="1">Table1[[#This Row],[Mortgage left]]/Table1[[#This Row],[Value of House ]]</f>
        <v>5.1644733468120041E-2</v>
      </c>
      <c r="CH324" s="51">
        <f t="shared" ca="1" si="202"/>
        <v>0</v>
      </c>
      <c r="CI324" s="51"/>
      <c r="CJ324" s="16"/>
      <c r="CL324" s="10">
        <f ca="1">IF(Table1[[#This Row],[Area]]="New Delhi",Table1[[#This Row],[Income]],0)</f>
        <v>0</v>
      </c>
      <c r="CM324" s="51">
        <f ca="1">IF(Table1[[#This Row],[Area]]="Gurgoan",Table1[[#This Row],[Income]],0)</f>
        <v>0</v>
      </c>
      <c r="CN324" s="51">
        <f ca="1">IF(Table1[[#This Row],[Area]]="Noida",Table1[[#This Row],[Income]],0)</f>
        <v>0</v>
      </c>
      <c r="CO324" s="51">
        <f ca="1">IF(Table1[[#This Row],[Area]]="Faridabad",Table1[[#This Row],[Income]],0)</f>
        <v>0</v>
      </c>
      <c r="CP324" s="51">
        <f ca="1">IF(Table1[[#This Row],[Area]]="Pune",Table1[[#This Row],[Income]],0)</f>
        <v>0</v>
      </c>
      <c r="CQ324" s="51">
        <f ca="1">IF(Table1[[#This Row],[Area]]="Mumbai",Table1[[#This Row],[Income]],0)</f>
        <v>0</v>
      </c>
      <c r="CR324" s="51">
        <f ca="1">IF(Table1[[#This Row],[Area]]="Hyderabad",Table1[[#This Row],[Income]],0)</f>
        <v>0</v>
      </c>
      <c r="CS324" s="51">
        <f ca="1">IF(Table1[[#This Row],[Area]]="Chennai",Table1[[#This Row],[Income]],0)</f>
        <v>74990</v>
      </c>
      <c r="CT324" s="51">
        <f ca="1">IF(Table1[[#This Row],[Area]]="Goa",Table1[[#This Row],[Income]],0)</f>
        <v>0</v>
      </c>
      <c r="CU324" s="51">
        <f ca="1">IF(Table1[[#This Row],[Area]]="Kochi",Table1[[#This Row],[Income]],0)</f>
        <v>0</v>
      </c>
      <c r="CV324" s="51">
        <f ca="1">IF(Table1[[#This Row],[Area]]="Kolkata",Table1[[#This Row],[Income]],0)</f>
        <v>0</v>
      </c>
      <c r="CW324" s="51"/>
      <c r="CX324" s="51"/>
      <c r="CY324" s="51"/>
      <c r="CZ324" s="51"/>
      <c r="DA324" s="51"/>
      <c r="DB324" s="51"/>
      <c r="DC324" s="51"/>
      <c r="DD324" s="51"/>
      <c r="DE324" s="51"/>
      <c r="DF324" s="51"/>
      <c r="DG324" s="16"/>
      <c r="DI324" s="10">
        <f ca="1">IF(Table1[[#This Row],[Field of Work]]="Teaching",Table1[[#This Row],[Income]],0)</f>
        <v>74990</v>
      </c>
      <c r="DJ324" s="51">
        <f ca="1">IF(Table1[[#This Row],[Field of Work]]="Health",Table1[[#This Row],[Income]],0)</f>
        <v>0</v>
      </c>
      <c r="DK324" s="51">
        <f ca="1">IF(Table1[[#This Row],[Field of Work]]="Agriculture",Table1[[#This Row],[Income]],0)</f>
        <v>0</v>
      </c>
      <c r="DL324" s="51">
        <f ca="1">IF(Table1[[#This Row],[Field of Work]]="Information Technology",Table1[[#This Row],[Income]],0)</f>
        <v>0</v>
      </c>
      <c r="DM324" s="51">
        <f ca="1">IF(Table1[[#This Row],[Field of Work]]="Construction",Table1[[#This Row],[Income]],0)</f>
        <v>0</v>
      </c>
      <c r="DN324" s="51">
        <f ca="1">IF(Table1[[#This Row],[Field of Work]]="General Work",Table1[[#This Row],[Income]],0)</f>
        <v>0</v>
      </c>
      <c r="DO324" s="51"/>
      <c r="DP324" s="51"/>
      <c r="DQ324" s="51"/>
      <c r="DR324" s="51"/>
      <c r="DS324" s="51"/>
      <c r="DT324" s="16"/>
      <c r="DW324" s="10">
        <f ca="1">IF(Table1[[#This Row],[Value of Debts]]&gt;Table1[[#This Row],[Income]],1,0)</f>
        <v>1</v>
      </c>
      <c r="DX324" s="51"/>
      <c r="DY324" s="16"/>
      <c r="EB324" s="48">
        <f t="shared" ca="1" si="203"/>
        <v>37</v>
      </c>
      <c r="EC324" s="51"/>
      <c r="ED324" s="51"/>
      <c r="EE324" s="16"/>
    </row>
    <row r="325" spans="1:135" ht="18.75">
      <c r="A325" s="1">
        <f t="shared" ref="A325:A388" ca="1" si="229">RANDBETWEEN(1,2)</f>
        <v>1</v>
      </c>
      <c r="B325" s="1" t="str">
        <f t="shared" ref="B325:B388" ca="1" si="230">IF(A325=1,"Man","Woman")</f>
        <v>Man</v>
      </c>
      <c r="C325" s="1">
        <f t="shared" ref="C325:C388" ca="1" si="231">RANDBETWEEN(25,45)</f>
        <v>43</v>
      </c>
      <c r="D325" s="1">
        <f t="shared" ref="D325:D388" ca="1" si="232">RANDBETWEEN(1,6)</f>
        <v>2</v>
      </c>
      <c r="E325" s="1" t="str">
        <f t="shared" ref="E325:E388" ca="1" si="233">VLOOKUP(D325,$Y$5:$Z$10,2)</f>
        <v>Construction</v>
      </c>
      <c r="F325" s="1">
        <f t="shared" ref="F325:F388" ca="1" si="234">RANDBETWEEN(1,5)</f>
        <v>4</v>
      </c>
      <c r="G325" s="1" t="str">
        <f t="shared" ref="G325:G388" ca="1" si="235">VLOOKUP(F325,$AA$5:$AB$9,2)</f>
        <v>Technical</v>
      </c>
      <c r="H325" s="1">
        <f t="shared" ref="H325:H388" ca="1" si="236">RANDBETWEEN(0,4)</f>
        <v>4</v>
      </c>
      <c r="I325" s="1">
        <f t="shared" ca="1" si="211"/>
        <v>3</v>
      </c>
      <c r="J325" s="1">
        <f t="shared" ref="J325:J388" ca="1" si="237">RANDBETWEEN(25000,90000)</f>
        <v>28391</v>
      </c>
      <c r="K325" s="1">
        <f t="shared" ref="K325:K388" ca="1" si="238">RANDBETWEEN(1,11)</f>
        <v>11</v>
      </c>
      <c r="L325" s="1" t="str">
        <f t="shared" ref="L325:L388" ca="1" si="239">VLOOKUP(K325,$AD$5:$AE$15,2)</f>
        <v>Kolkata</v>
      </c>
      <c r="M325" s="1">
        <f t="shared" ca="1" si="204"/>
        <v>113564</v>
      </c>
      <c r="N325" s="1">
        <f t="shared" ref="N325:N388" ca="1" si="240">RAND()*M325</f>
        <v>88966.461228847838</v>
      </c>
      <c r="O325" s="1">
        <f t="shared" ca="1" si="205"/>
        <v>30745.907128545998</v>
      </c>
      <c r="P325" s="1">
        <f t="shared" ref="P325:P388" ca="1" si="241">RANDBETWEEN(0,O325)</f>
        <v>1489</v>
      </c>
      <c r="Q325" s="1">
        <f t="shared" ca="1" si="206"/>
        <v>52753.112674491756</v>
      </c>
      <c r="R325" s="1">
        <f t="shared" ca="1" si="207"/>
        <v>27754.161705555118</v>
      </c>
      <c r="S325" s="1">
        <f t="shared" ca="1" si="208"/>
        <v>172064.06883410114</v>
      </c>
      <c r="T325" s="1">
        <f t="shared" ca="1" si="209"/>
        <v>143208.57390333959</v>
      </c>
      <c r="U325" s="1">
        <f t="shared" ca="1" si="210"/>
        <v>28855.494930761546</v>
      </c>
      <c r="W325" s="10">
        <f ca="1">IF(Table1[[#This Row],[Gender]]="Man",1,0)</f>
        <v>1</v>
      </c>
      <c r="X325" s="51">
        <f ca="1">IF(Table1[[#This Row],[Gender]]="Woman",1,0)</f>
        <v>0</v>
      </c>
      <c r="Y325" s="51"/>
      <c r="Z325" s="51"/>
      <c r="AA325" s="51"/>
      <c r="AB325" s="51"/>
      <c r="AC325" s="51"/>
      <c r="AD325" s="51"/>
      <c r="AE325" s="51"/>
      <c r="AF325" s="51"/>
      <c r="AG325" s="51"/>
      <c r="AH325" s="51"/>
      <c r="AI325" s="51"/>
      <c r="AJ325" s="16"/>
      <c r="AN325" s="10">
        <f t="shared" ca="1" si="212"/>
        <v>0</v>
      </c>
      <c r="AO325" s="51">
        <f t="shared" ca="1" si="213"/>
        <v>0</v>
      </c>
      <c r="AP325" s="51">
        <f t="shared" ca="1" si="214"/>
        <v>0</v>
      </c>
      <c r="AQ325" s="51">
        <f t="shared" ca="1" si="215"/>
        <v>0</v>
      </c>
      <c r="AR325" s="51">
        <f t="shared" ca="1" si="216"/>
        <v>1</v>
      </c>
      <c r="AS325" s="51">
        <f t="shared" ca="1" si="217"/>
        <v>0</v>
      </c>
      <c r="AT325" s="51"/>
      <c r="AU325" s="51"/>
      <c r="AV325" s="51"/>
      <c r="AW325" s="51"/>
      <c r="AX325" s="51"/>
      <c r="AY325" s="16"/>
      <c r="AZ325" s="51"/>
      <c r="BA325" s="20">
        <f t="shared" ca="1" si="218"/>
        <v>0</v>
      </c>
      <c r="BB325" s="21">
        <f t="shared" ca="1" si="219"/>
        <v>0</v>
      </c>
      <c r="BC325" s="21">
        <f t="shared" ca="1" si="220"/>
        <v>0</v>
      </c>
      <c r="BD325" s="21">
        <f t="shared" ca="1" si="221"/>
        <v>0</v>
      </c>
      <c r="BE325" s="21">
        <f t="shared" ca="1" si="222"/>
        <v>0</v>
      </c>
      <c r="BF325" s="21">
        <f t="shared" ca="1" si="223"/>
        <v>0</v>
      </c>
      <c r="BG325" s="21">
        <f t="shared" ca="1" si="224"/>
        <v>0</v>
      </c>
      <c r="BH325" s="21">
        <f t="shared" ca="1" si="225"/>
        <v>0</v>
      </c>
      <c r="BI325" s="21">
        <f t="shared" ca="1" si="226"/>
        <v>0</v>
      </c>
      <c r="BJ325" s="21">
        <f t="shared" ca="1" si="227"/>
        <v>0</v>
      </c>
      <c r="BK325" s="21">
        <f t="shared" ca="1" si="228"/>
        <v>1</v>
      </c>
      <c r="BL325" s="51"/>
      <c r="BM325" s="51"/>
      <c r="BN325" s="51"/>
      <c r="BO325" s="51"/>
      <c r="BP325" s="51"/>
      <c r="BQ325" s="51"/>
      <c r="BR325" s="51"/>
      <c r="BS325" s="51"/>
      <c r="BT325" s="51"/>
      <c r="BU325" s="51"/>
      <c r="BV325" s="16"/>
      <c r="BZ325" s="10">
        <f ca="1">Table1[[#This Row],[Cars Value]]/Table1[[#This Row],[Cars Owned]]</f>
        <v>10248.635709515333</v>
      </c>
      <c r="CA325" s="16"/>
      <c r="CB325" s="51"/>
      <c r="CC325" s="10">
        <f ca="1">IF(Table1[[#This Row],[Value of Debts]]&gt;$CD$3,1,0)</f>
        <v>1</v>
      </c>
      <c r="CD325" s="51"/>
      <c r="CE325" s="16"/>
      <c r="CF325" s="51"/>
      <c r="CG325" s="39">
        <f ca="1">Table1[[#This Row],[Mortgage left]]/Table1[[#This Row],[Value of House ]]</f>
        <v>0.78340373030932198</v>
      </c>
      <c r="CH325" s="51">
        <f t="shared" ref="CH325:CH388" ca="1" si="242">IF(CG325&gt;$CI$3,1,0)</f>
        <v>1</v>
      </c>
      <c r="CI325" s="51"/>
      <c r="CJ325" s="16"/>
      <c r="CL325" s="10">
        <f ca="1">IF(Table1[[#This Row],[Area]]="New Delhi",Table1[[#This Row],[Income]],0)</f>
        <v>0</v>
      </c>
      <c r="CM325" s="51">
        <f ca="1">IF(Table1[[#This Row],[Area]]="Gurgoan",Table1[[#This Row],[Income]],0)</f>
        <v>0</v>
      </c>
      <c r="CN325" s="51">
        <f ca="1">IF(Table1[[#This Row],[Area]]="Noida",Table1[[#This Row],[Income]],0)</f>
        <v>0</v>
      </c>
      <c r="CO325" s="51">
        <f ca="1">IF(Table1[[#This Row],[Area]]="Faridabad",Table1[[#This Row],[Income]],0)</f>
        <v>0</v>
      </c>
      <c r="CP325" s="51">
        <f ca="1">IF(Table1[[#This Row],[Area]]="Pune",Table1[[#This Row],[Income]],0)</f>
        <v>0</v>
      </c>
      <c r="CQ325" s="51">
        <f ca="1">IF(Table1[[#This Row],[Area]]="Mumbai",Table1[[#This Row],[Income]],0)</f>
        <v>0</v>
      </c>
      <c r="CR325" s="51">
        <f ca="1">IF(Table1[[#This Row],[Area]]="Hyderabad",Table1[[#This Row],[Income]],0)</f>
        <v>0</v>
      </c>
      <c r="CS325" s="51">
        <f ca="1">IF(Table1[[#This Row],[Area]]="Chennai",Table1[[#This Row],[Income]],0)</f>
        <v>0</v>
      </c>
      <c r="CT325" s="51">
        <f ca="1">IF(Table1[[#This Row],[Area]]="Goa",Table1[[#This Row],[Income]],0)</f>
        <v>0</v>
      </c>
      <c r="CU325" s="51">
        <f ca="1">IF(Table1[[#This Row],[Area]]="Kochi",Table1[[#This Row],[Income]],0)</f>
        <v>0</v>
      </c>
      <c r="CV325" s="51">
        <f ca="1">IF(Table1[[#This Row],[Area]]="Kolkata",Table1[[#This Row],[Income]],0)</f>
        <v>28391</v>
      </c>
      <c r="CW325" s="51"/>
      <c r="CX325" s="51"/>
      <c r="CY325" s="51"/>
      <c r="CZ325" s="51"/>
      <c r="DA325" s="51"/>
      <c r="DB325" s="51"/>
      <c r="DC325" s="51"/>
      <c r="DD325" s="51"/>
      <c r="DE325" s="51"/>
      <c r="DF325" s="51"/>
      <c r="DG325" s="16"/>
      <c r="DI325" s="10">
        <f ca="1">IF(Table1[[#This Row],[Field of Work]]="Teaching",Table1[[#This Row],[Income]],0)</f>
        <v>0</v>
      </c>
      <c r="DJ325" s="51">
        <f ca="1">IF(Table1[[#This Row],[Field of Work]]="Health",Table1[[#This Row],[Income]],0)</f>
        <v>0</v>
      </c>
      <c r="DK325" s="51">
        <f ca="1">IF(Table1[[#This Row],[Field of Work]]="Agriculture",Table1[[#This Row],[Income]],0)</f>
        <v>0</v>
      </c>
      <c r="DL325" s="51">
        <f ca="1">IF(Table1[[#This Row],[Field of Work]]="Information Technology",Table1[[#This Row],[Income]],0)</f>
        <v>0</v>
      </c>
      <c r="DM325" s="51">
        <f ca="1">IF(Table1[[#This Row],[Field of Work]]="Construction",Table1[[#This Row],[Income]],0)</f>
        <v>28391</v>
      </c>
      <c r="DN325" s="51">
        <f ca="1">IF(Table1[[#This Row],[Field of Work]]="General Work",Table1[[#This Row],[Income]],0)</f>
        <v>0</v>
      </c>
      <c r="DO325" s="51"/>
      <c r="DP325" s="51"/>
      <c r="DQ325" s="51"/>
      <c r="DR325" s="51"/>
      <c r="DS325" s="51"/>
      <c r="DT325" s="16"/>
      <c r="DW325" s="10">
        <f ca="1">IF(Table1[[#This Row],[Value of Debts]]&gt;Table1[[#This Row],[Income]],1,0)</f>
        <v>1</v>
      </c>
      <c r="DX325" s="51"/>
      <c r="DY325" s="16"/>
      <c r="EB325" s="48">
        <f t="shared" ref="EB325:EB388" ca="1" si="243">IF(U325&gt;$EC$4,C325,0)</f>
        <v>0</v>
      </c>
      <c r="EC325" s="51"/>
      <c r="ED325" s="51"/>
      <c r="EE325" s="16"/>
    </row>
    <row r="326" spans="1:135" ht="18.75">
      <c r="A326" s="1">
        <f t="shared" ca="1" si="229"/>
        <v>1</v>
      </c>
      <c r="B326" s="1" t="str">
        <f t="shared" ca="1" si="230"/>
        <v>Man</v>
      </c>
      <c r="C326" s="1">
        <f t="shared" ca="1" si="231"/>
        <v>33</v>
      </c>
      <c r="D326" s="1">
        <f t="shared" ca="1" si="232"/>
        <v>1</v>
      </c>
      <c r="E326" s="1" t="str">
        <f t="shared" ca="1" si="233"/>
        <v>Health</v>
      </c>
      <c r="F326" s="1">
        <f t="shared" ca="1" si="234"/>
        <v>3</v>
      </c>
      <c r="G326" s="1" t="str">
        <f t="shared" ca="1" si="235"/>
        <v>University</v>
      </c>
      <c r="H326" s="1">
        <f t="shared" ca="1" si="236"/>
        <v>1</v>
      </c>
      <c r="I326" s="1">
        <f t="shared" ca="1" si="211"/>
        <v>2</v>
      </c>
      <c r="J326" s="1">
        <f t="shared" ca="1" si="237"/>
        <v>84374</v>
      </c>
      <c r="K326" s="1">
        <f t="shared" ca="1" si="238"/>
        <v>4</v>
      </c>
      <c r="L326" s="1" t="str">
        <f t="shared" ca="1" si="239"/>
        <v>Noida</v>
      </c>
      <c r="M326" s="1">
        <f t="shared" ca="1" si="204"/>
        <v>337496</v>
      </c>
      <c r="N326" s="1">
        <f t="shared" ca="1" si="240"/>
        <v>239752.51823401049</v>
      </c>
      <c r="O326" s="1">
        <f t="shared" ca="1" si="205"/>
        <v>101315.45824672196</v>
      </c>
      <c r="P326" s="1">
        <f t="shared" ca="1" si="241"/>
        <v>54491</v>
      </c>
      <c r="Q326" s="1">
        <f t="shared" ca="1" si="206"/>
        <v>106794.98787136294</v>
      </c>
      <c r="R326" s="1">
        <f t="shared" ca="1" si="207"/>
        <v>7188.2882148838125</v>
      </c>
      <c r="S326" s="1">
        <f t="shared" ca="1" si="208"/>
        <v>445999.74646160577</v>
      </c>
      <c r="T326" s="1">
        <f t="shared" ca="1" si="209"/>
        <v>401038.50610537344</v>
      </c>
      <c r="U326" s="1">
        <f t="shared" ca="1" si="210"/>
        <v>44961.240356232331</v>
      </c>
      <c r="W326" s="10">
        <f ca="1">IF(Table1[[#This Row],[Gender]]="Man",1,0)</f>
        <v>1</v>
      </c>
      <c r="X326" s="51">
        <f ca="1">IF(Table1[[#This Row],[Gender]]="Woman",1,0)</f>
        <v>0</v>
      </c>
      <c r="Y326" s="51"/>
      <c r="Z326" s="51"/>
      <c r="AA326" s="51"/>
      <c r="AB326" s="51"/>
      <c r="AC326" s="51"/>
      <c r="AD326" s="51"/>
      <c r="AE326" s="51"/>
      <c r="AF326" s="51"/>
      <c r="AG326" s="51"/>
      <c r="AH326" s="51"/>
      <c r="AI326" s="51"/>
      <c r="AJ326" s="16"/>
      <c r="AN326" s="10">
        <f t="shared" ca="1" si="212"/>
        <v>0</v>
      </c>
      <c r="AO326" s="51">
        <f t="shared" ca="1" si="213"/>
        <v>1</v>
      </c>
      <c r="AP326" s="51">
        <f t="shared" ca="1" si="214"/>
        <v>0</v>
      </c>
      <c r="AQ326" s="51">
        <f t="shared" ca="1" si="215"/>
        <v>0</v>
      </c>
      <c r="AR326" s="51">
        <f t="shared" ca="1" si="216"/>
        <v>0</v>
      </c>
      <c r="AS326" s="51">
        <f t="shared" ca="1" si="217"/>
        <v>0</v>
      </c>
      <c r="AT326" s="51"/>
      <c r="AU326" s="51"/>
      <c r="AV326" s="51"/>
      <c r="AW326" s="51"/>
      <c r="AX326" s="51"/>
      <c r="AY326" s="16"/>
      <c r="AZ326" s="51"/>
      <c r="BA326" s="20">
        <f t="shared" ca="1" si="218"/>
        <v>0</v>
      </c>
      <c r="BB326" s="21">
        <f t="shared" ca="1" si="219"/>
        <v>0</v>
      </c>
      <c r="BC326" s="21">
        <f t="shared" ca="1" si="220"/>
        <v>1</v>
      </c>
      <c r="BD326" s="21">
        <f t="shared" ca="1" si="221"/>
        <v>0</v>
      </c>
      <c r="BE326" s="21">
        <f t="shared" ca="1" si="222"/>
        <v>0</v>
      </c>
      <c r="BF326" s="21">
        <f t="shared" ca="1" si="223"/>
        <v>0</v>
      </c>
      <c r="BG326" s="21">
        <f t="shared" ca="1" si="224"/>
        <v>0</v>
      </c>
      <c r="BH326" s="21">
        <f t="shared" ca="1" si="225"/>
        <v>0</v>
      </c>
      <c r="BI326" s="21">
        <f t="shared" ca="1" si="226"/>
        <v>0</v>
      </c>
      <c r="BJ326" s="21">
        <f t="shared" ca="1" si="227"/>
        <v>0</v>
      </c>
      <c r="BK326" s="21">
        <f t="shared" ca="1" si="228"/>
        <v>0</v>
      </c>
      <c r="BL326" s="51"/>
      <c r="BM326" s="51"/>
      <c r="BN326" s="51"/>
      <c r="BO326" s="51"/>
      <c r="BP326" s="51"/>
      <c r="BQ326" s="51"/>
      <c r="BR326" s="51"/>
      <c r="BS326" s="51"/>
      <c r="BT326" s="51"/>
      <c r="BU326" s="51"/>
      <c r="BV326" s="16"/>
      <c r="BZ326" s="10">
        <f ca="1">Table1[[#This Row],[Cars Value]]/Table1[[#This Row],[Cars Owned]]</f>
        <v>50657.729123360979</v>
      </c>
      <c r="CA326" s="16"/>
      <c r="CB326" s="51"/>
      <c r="CC326" s="10">
        <f ca="1">IF(Table1[[#This Row],[Value of Debts]]&gt;$CD$3,1,0)</f>
        <v>1</v>
      </c>
      <c r="CD326" s="51"/>
      <c r="CE326" s="16"/>
      <c r="CF326" s="51"/>
      <c r="CG326" s="39">
        <f ca="1">Table1[[#This Row],[Mortgage left]]/Table1[[#This Row],[Value of House ]]</f>
        <v>0.71038625119708232</v>
      </c>
      <c r="CH326" s="51">
        <f t="shared" ca="1" si="242"/>
        <v>1</v>
      </c>
      <c r="CI326" s="51"/>
      <c r="CJ326" s="16"/>
      <c r="CL326" s="10">
        <f ca="1">IF(Table1[[#This Row],[Area]]="New Delhi",Table1[[#This Row],[Income]],0)</f>
        <v>0</v>
      </c>
      <c r="CM326" s="51">
        <f ca="1">IF(Table1[[#This Row],[Area]]="Gurgoan",Table1[[#This Row],[Income]],0)</f>
        <v>0</v>
      </c>
      <c r="CN326" s="51">
        <f ca="1">IF(Table1[[#This Row],[Area]]="Noida",Table1[[#This Row],[Income]],0)</f>
        <v>84374</v>
      </c>
      <c r="CO326" s="51">
        <f ca="1">IF(Table1[[#This Row],[Area]]="Faridabad",Table1[[#This Row],[Income]],0)</f>
        <v>0</v>
      </c>
      <c r="CP326" s="51">
        <f ca="1">IF(Table1[[#This Row],[Area]]="Pune",Table1[[#This Row],[Income]],0)</f>
        <v>0</v>
      </c>
      <c r="CQ326" s="51">
        <f ca="1">IF(Table1[[#This Row],[Area]]="Mumbai",Table1[[#This Row],[Income]],0)</f>
        <v>0</v>
      </c>
      <c r="CR326" s="51">
        <f ca="1">IF(Table1[[#This Row],[Area]]="Hyderabad",Table1[[#This Row],[Income]],0)</f>
        <v>0</v>
      </c>
      <c r="CS326" s="51">
        <f ca="1">IF(Table1[[#This Row],[Area]]="Chennai",Table1[[#This Row],[Income]],0)</f>
        <v>0</v>
      </c>
      <c r="CT326" s="51">
        <f ca="1">IF(Table1[[#This Row],[Area]]="Goa",Table1[[#This Row],[Income]],0)</f>
        <v>0</v>
      </c>
      <c r="CU326" s="51">
        <f ca="1">IF(Table1[[#This Row],[Area]]="Kochi",Table1[[#This Row],[Income]],0)</f>
        <v>0</v>
      </c>
      <c r="CV326" s="51">
        <f ca="1">IF(Table1[[#This Row],[Area]]="Kolkata",Table1[[#This Row],[Income]],0)</f>
        <v>0</v>
      </c>
      <c r="CW326" s="51"/>
      <c r="CX326" s="51"/>
      <c r="CY326" s="51"/>
      <c r="CZ326" s="51"/>
      <c r="DA326" s="51"/>
      <c r="DB326" s="51"/>
      <c r="DC326" s="51"/>
      <c r="DD326" s="51"/>
      <c r="DE326" s="51"/>
      <c r="DF326" s="51"/>
      <c r="DG326" s="16"/>
      <c r="DI326" s="10">
        <f ca="1">IF(Table1[[#This Row],[Field of Work]]="Teaching",Table1[[#This Row],[Income]],0)</f>
        <v>0</v>
      </c>
      <c r="DJ326" s="51">
        <f ca="1">IF(Table1[[#This Row],[Field of Work]]="Health",Table1[[#This Row],[Income]],0)</f>
        <v>84374</v>
      </c>
      <c r="DK326" s="51">
        <f ca="1">IF(Table1[[#This Row],[Field of Work]]="Agriculture",Table1[[#This Row],[Income]],0)</f>
        <v>0</v>
      </c>
      <c r="DL326" s="51">
        <f ca="1">IF(Table1[[#This Row],[Field of Work]]="Information Technology",Table1[[#This Row],[Income]],0)</f>
        <v>0</v>
      </c>
      <c r="DM326" s="51">
        <f ca="1">IF(Table1[[#This Row],[Field of Work]]="Construction",Table1[[#This Row],[Income]],0)</f>
        <v>0</v>
      </c>
      <c r="DN326" s="51">
        <f ca="1">IF(Table1[[#This Row],[Field of Work]]="General Work",Table1[[#This Row],[Income]],0)</f>
        <v>0</v>
      </c>
      <c r="DO326" s="51"/>
      <c r="DP326" s="51"/>
      <c r="DQ326" s="51"/>
      <c r="DR326" s="51"/>
      <c r="DS326" s="51"/>
      <c r="DT326" s="16"/>
      <c r="DW326" s="10">
        <f ca="1">IF(Table1[[#This Row],[Value of Debts]]&gt;Table1[[#This Row],[Income]],1,0)</f>
        <v>1</v>
      </c>
      <c r="DX326" s="51"/>
      <c r="DY326" s="16"/>
      <c r="EB326" s="48">
        <f t="shared" ca="1" si="243"/>
        <v>0</v>
      </c>
      <c r="EC326" s="51"/>
      <c r="ED326" s="51"/>
      <c r="EE326" s="16"/>
    </row>
    <row r="327" spans="1:135" ht="18.75">
      <c r="A327" s="1">
        <f t="shared" ca="1" si="229"/>
        <v>2</v>
      </c>
      <c r="B327" s="1" t="str">
        <f t="shared" ca="1" si="230"/>
        <v>Woman</v>
      </c>
      <c r="C327" s="1">
        <f t="shared" ca="1" si="231"/>
        <v>35</v>
      </c>
      <c r="D327" s="1">
        <f t="shared" ca="1" si="232"/>
        <v>2</v>
      </c>
      <c r="E327" s="1" t="str">
        <f t="shared" ca="1" si="233"/>
        <v>Construction</v>
      </c>
      <c r="F327" s="1">
        <f t="shared" ca="1" si="234"/>
        <v>5</v>
      </c>
      <c r="G327" s="1" t="str">
        <f t="shared" ca="1" si="235"/>
        <v>Other</v>
      </c>
      <c r="H327" s="1">
        <f t="shared" ca="1" si="236"/>
        <v>3</v>
      </c>
      <c r="I327" s="1">
        <f t="shared" ca="1" si="211"/>
        <v>1</v>
      </c>
      <c r="J327" s="1">
        <f t="shared" ca="1" si="237"/>
        <v>31927</v>
      </c>
      <c r="K327" s="1">
        <f t="shared" ca="1" si="238"/>
        <v>11</v>
      </c>
      <c r="L327" s="1" t="str">
        <f t="shared" ca="1" si="239"/>
        <v>Kolkata</v>
      </c>
      <c r="M327" s="1">
        <f t="shared" ca="1" si="204"/>
        <v>159635</v>
      </c>
      <c r="N327" s="1">
        <f t="shared" ca="1" si="240"/>
        <v>125736.36399589863</v>
      </c>
      <c r="O327" s="1">
        <f t="shared" ca="1" si="205"/>
        <v>6511.5234693246075</v>
      </c>
      <c r="P327" s="1">
        <f t="shared" ca="1" si="241"/>
        <v>2688</v>
      </c>
      <c r="Q327" s="1">
        <f t="shared" ca="1" si="206"/>
        <v>11349.081420225655</v>
      </c>
      <c r="R327" s="1">
        <f t="shared" ca="1" si="207"/>
        <v>2647.3585003323783</v>
      </c>
      <c r="S327" s="1">
        <f t="shared" ca="1" si="208"/>
        <v>168793.88196965697</v>
      </c>
      <c r="T327" s="1">
        <f t="shared" ca="1" si="209"/>
        <v>139773.44541612428</v>
      </c>
      <c r="U327" s="1">
        <f t="shared" ca="1" si="210"/>
        <v>29020.436553532694</v>
      </c>
      <c r="W327" s="10">
        <f ca="1">IF(Table1[[#This Row],[Gender]]="Man",1,0)</f>
        <v>0</v>
      </c>
      <c r="X327" s="51">
        <f ca="1">IF(Table1[[#This Row],[Gender]]="Woman",1,0)</f>
        <v>1</v>
      </c>
      <c r="Y327" s="51"/>
      <c r="Z327" s="51"/>
      <c r="AA327" s="51"/>
      <c r="AB327" s="51"/>
      <c r="AC327" s="51"/>
      <c r="AD327" s="51"/>
      <c r="AE327" s="51"/>
      <c r="AF327" s="51"/>
      <c r="AG327" s="51"/>
      <c r="AH327" s="51"/>
      <c r="AI327" s="51"/>
      <c r="AJ327" s="16"/>
      <c r="AN327" s="10">
        <f t="shared" ca="1" si="212"/>
        <v>0</v>
      </c>
      <c r="AO327" s="51">
        <f t="shared" ca="1" si="213"/>
        <v>0</v>
      </c>
      <c r="AP327" s="51">
        <f t="shared" ca="1" si="214"/>
        <v>0</v>
      </c>
      <c r="AQ327" s="51">
        <f t="shared" ca="1" si="215"/>
        <v>0</v>
      </c>
      <c r="AR327" s="51">
        <f t="shared" ca="1" si="216"/>
        <v>1</v>
      </c>
      <c r="AS327" s="51">
        <f t="shared" ca="1" si="217"/>
        <v>0</v>
      </c>
      <c r="AT327" s="51"/>
      <c r="AU327" s="51"/>
      <c r="AV327" s="51"/>
      <c r="AW327" s="51"/>
      <c r="AX327" s="51"/>
      <c r="AY327" s="16"/>
      <c r="AZ327" s="51"/>
      <c r="BA327" s="20">
        <f t="shared" ca="1" si="218"/>
        <v>0</v>
      </c>
      <c r="BB327" s="21">
        <f t="shared" ca="1" si="219"/>
        <v>0</v>
      </c>
      <c r="BC327" s="21">
        <f t="shared" ca="1" si="220"/>
        <v>0</v>
      </c>
      <c r="BD327" s="21">
        <f t="shared" ca="1" si="221"/>
        <v>0</v>
      </c>
      <c r="BE327" s="21">
        <f t="shared" ca="1" si="222"/>
        <v>0</v>
      </c>
      <c r="BF327" s="21">
        <f t="shared" ca="1" si="223"/>
        <v>0</v>
      </c>
      <c r="BG327" s="21">
        <f t="shared" ca="1" si="224"/>
        <v>0</v>
      </c>
      <c r="BH327" s="21">
        <f t="shared" ca="1" si="225"/>
        <v>0</v>
      </c>
      <c r="BI327" s="21">
        <f t="shared" ca="1" si="226"/>
        <v>0</v>
      </c>
      <c r="BJ327" s="21">
        <f t="shared" ca="1" si="227"/>
        <v>0</v>
      </c>
      <c r="BK327" s="21">
        <f t="shared" ca="1" si="228"/>
        <v>1</v>
      </c>
      <c r="BL327" s="51"/>
      <c r="BM327" s="51"/>
      <c r="BN327" s="51"/>
      <c r="BO327" s="51"/>
      <c r="BP327" s="51"/>
      <c r="BQ327" s="51"/>
      <c r="BR327" s="51"/>
      <c r="BS327" s="51"/>
      <c r="BT327" s="51"/>
      <c r="BU327" s="51"/>
      <c r="BV327" s="16"/>
      <c r="BZ327" s="10">
        <f ca="1">Table1[[#This Row],[Cars Value]]/Table1[[#This Row],[Cars Owned]]</f>
        <v>6511.5234693246075</v>
      </c>
      <c r="CA327" s="16"/>
      <c r="CB327" s="51"/>
      <c r="CC327" s="10">
        <f ca="1">IF(Table1[[#This Row],[Value of Debts]]&gt;$CD$3,1,0)</f>
        <v>1</v>
      </c>
      <c r="CD327" s="51"/>
      <c r="CE327" s="16"/>
      <c r="CF327" s="51"/>
      <c r="CG327" s="39">
        <f ca="1">Table1[[#This Row],[Mortgage left]]/Table1[[#This Row],[Value of House ]]</f>
        <v>0.78764909948256101</v>
      </c>
      <c r="CH327" s="51">
        <f t="shared" ca="1" si="242"/>
        <v>1</v>
      </c>
      <c r="CI327" s="51"/>
      <c r="CJ327" s="16"/>
      <c r="CL327" s="10">
        <f ca="1">IF(Table1[[#This Row],[Area]]="New Delhi",Table1[[#This Row],[Income]],0)</f>
        <v>0</v>
      </c>
      <c r="CM327" s="51">
        <f ca="1">IF(Table1[[#This Row],[Area]]="Gurgoan",Table1[[#This Row],[Income]],0)</f>
        <v>0</v>
      </c>
      <c r="CN327" s="51">
        <f ca="1">IF(Table1[[#This Row],[Area]]="Noida",Table1[[#This Row],[Income]],0)</f>
        <v>0</v>
      </c>
      <c r="CO327" s="51">
        <f ca="1">IF(Table1[[#This Row],[Area]]="Faridabad",Table1[[#This Row],[Income]],0)</f>
        <v>0</v>
      </c>
      <c r="CP327" s="51">
        <f ca="1">IF(Table1[[#This Row],[Area]]="Pune",Table1[[#This Row],[Income]],0)</f>
        <v>0</v>
      </c>
      <c r="CQ327" s="51">
        <f ca="1">IF(Table1[[#This Row],[Area]]="Mumbai",Table1[[#This Row],[Income]],0)</f>
        <v>0</v>
      </c>
      <c r="CR327" s="51">
        <f ca="1">IF(Table1[[#This Row],[Area]]="Hyderabad",Table1[[#This Row],[Income]],0)</f>
        <v>0</v>
      </c>
      <c r="CS327" s="51">
        <f ca="1">IF(Table1[[#This Row],[Area]]="Chennai",Table1[[#This Row],[Income]],0)</f>
        <v>0</v>
      </c>
      <c r="CT327" s="51">
        <f ca="1">IF(Table1[[#This Row],[Area]]="Goa",Table1[[#This Row],[Income]],0)</f>
        <v>0</v>
      </c>
      <c r="CU327" s="51">
        <f ca="1">IF(Table1[[#This Row],[Area]]="Kochi",Table1[[#This Row],[Income]],0)</f>
        <v>0</v>
      </c>
      <c r="CV327" s="51">
        <f ca="1">IF(Table1[[#This Row],[Area]]="Kolkata",Table1[[#This Row],[Income]],0)</f>
        <v>31927</v>
      </c>
      <c r="CW327" s="51"/>
      <c r="CX327" s="51"/>
      <c r="CY327" s="51"/>
      <c r="CZ327" s="51"/>
      <c r="DA327" s="51"/>
      <c r="DB327" s="51"/>
      <c r="DC327" s="51"/>
      <c r="DD327" s="51"/>
      <c r="DE327" s="51"/>
      <c r="DF327" s="51"/>
      <c r="DG327" s="16"/>
      <c r="DI327" s="10">
        <f ca="1">IF(Table1[[#This Row],[Field of Work]]="Teaching",Table1[[#This Row],[Income]],0)</f>
        <v>0</v>
      </c>
      <c r="DJ327" s="51">
        <f ca="1">IF(Table1[[#This Row],[Field of Work]]="Health",Table1[[#This Row],[Income]],0)</f>
        <v>0</v>
      </c>
      <c r="DK327" s="51">
        <f ca="1">IF(Table1[[#This Row],[Field of Work]]="Agriculture",Table1[[#This Row],[Income]],0)</f>
        <v>0</v>
      </c>
      <c r="DL327" s="51">
        <f ca="1">IF(Table1[[#This Row],[Field of Work]]="Information Technology",Table1[[#This Row],[Income]],0)</f>
        <v>0</v>
      </c>
      <c r="DM327" s="51">
        <f ca="1">IF(Table1[[#This Row],[Field of Work]]="Construction",Table1[[#This Row],[Income]],0)</f>
        <v>31927</v>
      </c>
      <c r="DN327" s="51">
        <f ca="1">IF(Table1[[#This Row],[Field of Work]]="General Work",Table1[[#This Row],[Income]],0)</f>
        <v>0</v>
      </c>
      <c r="DO327" s="51"/>
      <c r="DP327" s="51"/>
      <c r="DQ327" s="51"/>
      <c r="DR327" s="51"/>
      <c r="DS327" s="51"/>
      <c r="DT327" s="16"/>
      <c r="DW327" s="10">
        <f ca="1">IF(Table1[[#This Row],[Value of Debts]]&gt;Table1[[#This Row],[Income]],1,0)</f>
        <v>1</v>
      </c>
      <c r="DX327" s="51"/>
      <c r="DY327" s="16"/>
      <c r="EB327" s="48">
        <f t="shared" ca="1" si="243"/>
        <v>0</v>
      </c>
      <c r="EC327" s="51"/>
      <c r="ED327" s="51"/>
      <c r="EE327" s="16"/>
    </row>
    <row r="328" spans="1:135" ht="18.75">
      <c r="A328" s="1">
        <f t="shared" ca="1" si="229"/>
        <v>2</v>
      </c>
      <c r="B328" s="1" t="str">
        <f t="shared" ca="1" si="230"/>
        <v>Woman</v>
      </c>
      <c r="C328" s="1">
        <f t="shared" ca="1" si="231"/>
        <v>35</v>
      </c>
      <c r="D328" s="1">
        <f t="shared" ca="1" si="232"/>
        <v>5</v>
      </c>
      <c r="E328" s="1" t="str">
        <f t="shared" ca="1" si="233"/>
        <v>General Work</v>
      </c>
      <c r="F328" s="1">
        <f t="shared" ca="1" si="234"/>
        <v>2</v>
      </c>
      <c r="G328" s="1" t="str">
        <f t="shared" ca="1" si="235"/>
        <v>College</v>
      </c>
      <c r="H328" s="1">
        <f t="shared" ca="1" si="236"/>
        <v>1</v>
      </c>
      <c r="I328" s="1">
        <f t="shared" ca="1" si="211"/>
        <v>1</v>
      </c>
      <c r="J328" s="1">
        <f t="shared" ca="1" si="237"/>
        <v>47827</v>
      </c>
      <c r="K328" s="1">
        <f t="shared" ca="1" si="238"/>
        <v>6</v>
      </c>
      <c r="L328" s="1" t="str">
        <f t="shared" ca="1" si="239"/>
        <v>Mumbai</v>
      </c>
      <c r="M328" s="1">
        <f t="shared" ca="1" si="204"/>
        <v>286962</v>
      </c>
      <c r="N328" s="1">
        <f t="shared" ca="1" si="240"/>
        <v>111874.59323690728</v>
      </c>
      <c r="O328" s="1">
        <f t="shared" ca="1" si="205"/>
        <v>35569.283020479343</v>
      </c>
      <c r="P328" s="1">
        <f t="shared" ca="1" si="241"/>
        <v>17686</v>
      </c>
      <c r="Q328" s="1">
        <f t="shared" ca="1" si="206"/>
        <v>65928.171767639651</v>
      </c>
      <c r="R328" s="1">
        <f t="shared" ca="1" si="207"/>
        <v>69809.068133637236</v>
      </c>
      <c r="S328" s="1">
        <f t="shared" ca="1" si="208"/>
        <v>392340.35115411662</v>
      </c>
      <c r="T328" s="1">
        <f t="shared" ca="1" si="209"/>
        <v>195488.76500454693</v>
      </c>
      <c r="U328" s="1">
        <f t="shared" ca="1" si="210"/>
        <v>196851.58614956969</v>
      </c>
      <c r="W328" s="10">
        <f ca="1">IF(Table1[[#This Row],[Gender]]="Man",1,0)</f>
        <v>0</v>
      </c>
      <c r="X328" s="51">
        <f ca="1">IF(Table1[[#This Row],[Gender]]="Woman",1,0)</f>
        <v>1</v>
      </c>
      <c r="Y328" s="51"/>
      <c r="Z328" s="51"/>
      <c r="AA328" s="51"/>
      <c r="AB328" s="51"/>
      <c r="AC328" s="51"/>
      <c r="AD328" s="51"/>
      <c r="AE328" s="51"/>
      <c r="AF328" s="51"/>
      <c r="AG328" s="51"/>
      <c r="AH328" s="51"/>
      <c r="AI328" s="51"/>
      <c r="AJ328" s="16"/>
      <c r="AN328" s="10">
        <f t="shared" ca="1" si="212"/>
        <v>0</v>
      </c>
      <c r="AO328" s="51">
        <f t="shared" ca="1" si="213"/>
        <v>0</v>
      </c>
      <c r="AP328" s="51">
        <f t="shared" ca="1" si="214"/>
        <v>0</v>
      </c>
      <c r="AQ328" s="51">
        <f t="shared" ca="1" si="215"/>
        <v>0</v>
      </c>
      <c r="AR328" s="51">
        <f t="shared" ca="1" si="216"/>
        <v>0</v>
      </c>
      <c r="AS328" s="51">
        <f t="shared" ca="1" si="217"/>
        <v>1</v>
      </c>
      <c r="AT328" s="51"/>
      <c r="AU328" s="51"/>
      <c r="AV328" s="51"/>
      <c r="AW328" s="51"/>
      <c r="AX328" s="51"/>
      <c r="AY328" s="16"/>
      <c r="AZ328" s="51"/>
      <c r="BA328" s="20">
        <f t="shared" ca="1" si="218"/>
        <v>0</v>
      </c>
      <c r="BB328" s="21">
        <f t="shared" ca="1" si="219"/>
        <v>0</v>
      </c>
      <c r="BC328" s="21">
        <f t="shared" ca="1" si="220"/>
        <v>0</v>
      </c>
      <c r="BD328" s="21">
        <f t="shared" ca="1" si="221"/>
        <v>0</v>
      </c>
      <c r="BE328" s="21">
        <f t="shared" ca="1" si="222"/>
        <v>0</v>
      </c>
      <c r="BF328" s="21">
        <f t="shared" ca="1" si="223"/>
        <v>1</v>
      </c>
      <c r="BG328" s="21">
        <f t="shared" ca="1" si="224"/>
        <v>0</v>
      </c>
      <c r="BH328" s="21">
        <f t="shared" ca="1" si="225"/>
        <v>0</v>
      </c>
      <c r="BI328" s="21">
        <f t="shared" ca="1" si="226"/>
        <v>0</v>
      </c>
      <c r="BJ328" s="21">
        <f t="shared" ca="1" si="227"/>
        <v>0</v>
      </c>
      <c r="BK328" s="21">
        <f t="shared" ca="1" si="228"/>
        <v>0</v>
      </c>
      <c r="BL328" s="51"/>
      <c r="BM328" s="51"/>
      <c r="BN328" s="51"/>
      <c r="BO328" s="51"/>
      <c r="BP328" s="51"/>
      <c r="BQ328" s="51"/>
      <c r="BR328" s="51"/>
      <c r="BS328" s="51"/>
      <c r="BT328" s="51"/>
      <c r="BU328" s="51"/>
      <c r="BV328" s="16"/>
      <c r="BZ328" s="10">
        <f ca="1">Table1[[#This Row],[Cars Value]]/Table1[[#This Row],[Cars Owned]]</f>
        <v>35569.283020479343</v>
      </c>
      <c r="CA328" s="16"/>
      <c r="CB328" s="51"/>
      <c r="CC328" s="10">
        <f ca="1">IF(Table1[[#This Row],[Value of Debts]]&gt;$CD$3,1,0)</f>
        <v>1</v>
      </c>
      <c r="CD328" s="51"/>
      <c r="CE328" s="16"/>
      <c r="CF328" s="51"/>
      <c r="CG328" s="39">
        <f ca="1">Table1[[#This Row],[Mortgage left]]/Table1[[#This Row],[Value of House ]]</f>
        <v>0.38985856398027363</v>
      </c>
      <c r="CH328" s="51">
        <f t="shared" ca="1" si="242"/>
        <v>1</v>
      </c>
      <c r="CI328" s="51"/>
      <c r="CJ328" s="16"/>
      <c r="CL328" s="10">
        <f ca="1">IF(Table1[[#This Row],[Area]]="New Delhi",Table1[[#This Row],[Income]],0)</f>
        <v>0</v>
      </c>
      <c r="CM328" s="51">
        <f ca="1">IF(Table1[[#This Row],[Area]]="Gurgoan",Table1[[#This Row],[Income]],0)</f>
        <v>0</v>
      </c>
      <c r="CN328" s="51">
        <f ca="1">IF(Table1[[#This Row],[Area]]="Noida",Table1[[#This Row],[Income]],0)</f>
        <v>0</v>
      </c>
      <c r="CO328" s="51">
        <f ca="1">IF(Table1[[#This Row],[Area]]="Faridabad",Table1[[#This Row],[Income]],0)</f>
        <v>0</v>
      </c>
      <c r="CP328" s="51">
        <f ca="1">IF(Table1[[#This Row],[Area]]="Pune",Table1[[#This Row],[Income]],0)</f>
        <v>0</v>
      </c>
      <c r="CQ328" s="51">
        <f ca="1">IF(Table1[[#This Row],[Area]]="Mumbai",Table1[[#This Row],[Income]],0)</f>
        <v>47827</v>
      </c>
      <c r="CR328" s="51">
        <f ca="1">IF(Table1[[#This Row],[Area]]="Hyderabad",Table1[[#This Row],[Income]],0)</f>
        <v>0</v>
      </c>
      <c r="CS328" s="51">
        <f ca="1">IF(Table1[[#This Row],[Area]]="Chennai",Table1[[#This Row],[Income]],0)</f>
        <v>0</v>
      </c>
      <c r="CT328" s="51">
        <f ca="1">IF(Table1[[#This Row],[Area]]="Goa",Table1[[#This Row],[Income]],0)</f>
        <v>0</v>
      </c>
      <c r="CU328" s="51">
        <f ca="1">IF(Table1[[#This Row],[Area]]="Kochi",Table1[[#This Row],[Income]],0)</f>
        <v>0</v>
      </c>
      <c r="CV328" s="51">
        <f ca="1">IF(Table1[[#This Row],[Area]]="Kolkata",Table1[[#This Row],[Income]],0)</f>
        <v>0</v>
      </c>
      <c r="CW328" s="51"/>
      <c r="CX328" s="51"/>
      <c r="CY328" s="51"/>
      <c r="CZ328" s="51"/>
      <c r="DA328" s="51"/>
      <c r="DB328" s="51"/>
      <c r="DC328" s="51"/>
      <c r="DD328" s="51"/>
      <c r="DE328" s="51"/>
      <c r="DF328" s="51"/>
      <c r="DG328" s="16"/>
      <c r="DI328" s="10">
        <f ca="1">IF(Table1[[#This Row],[Field of Work]]="Teaching",Table1[[#This Row],[Income]],0)</f>
        <v>0</v>
      </c>
      <c r="DJ328" s="51">
        <f ca="1">IF(Table1[[#This Row],[Field of Work]]="Health",Table1[[#This Row],[Income]],0)</f>
        <v>0</v>
      </c>
      <c r="DK328" s="51">
        <f ca="1">IF(Table1[[#This Row],[Field of Work]]="Agriculture",Table1[[#This Row],[Income]],0)</f>
        <v>0</v>
      </c>
      <c r="DL328" s="51">
        <f ca="1">IF(Table1[[#This Row],[Field of Work]]="Information Technology",Table1[[#This Row],[Income]],0)</f>
        <v>0</v>
      </c>
      <c r="DM328" s="51">
        <f ca="1">IF(Table1[[#This Row],[Field of Work]]="Construction",Table1[[#This Row],[Income]],0)</f>
        <v>0</v>
      </c>
      <c r="DN328" s="51">
        <f ca="1">IF(Table1[[#This Row],[Field of Work]]="General Work",Table1[[#This Row],[Income]],0)</f>
        <v>47827</v>
      </c>
      <c r="DO328" s="51"/>
      <c r="DP328" s="51"/>
      <c r="DQ328" s="51"/>
      <c r="DR328" s="51"/>
      <c r="DS328" s="51"/>
      <c r="DT328" s="16"/>
      <c r="DW328" s="10">
        <f ca="1">IF(Table1[[#This Row],[Value of Debts]]&gt;Table1[[#This Row],[Income]],1,0)</f>
        <v>1</v>
      </c>
      <c r="DX328" s="51"/>
      <c r="DY328" s="16"/>
      <c r="EB328" s="48">
        <f t="shared" ca="1" si="243"/>
        <v>35</v>
      </c>
      <c r="EC328" s="51"/>
      <c r="ED328" s="51"/>
      <c r="EE328" s="16"/>
    </row>
    <row r="329" spans="1:135" ht="18.75">
      <c r="A329" s="1">
        <f t="shared" ca="1" si="229"/>
        <v>2</v>
      </c>
      <c r="B329" s="1" t="str">
        <f t="shared" ca="1" si="230"/>
        <v>Woman</v>
      </c>
      <c r="C329" s="1">
        <f t="shared" ca="1" si="231"/>
        <v>36</v>
      </c>
      <c r="D329" s="1">
        <f t="shared" ca="1" si="232"/>
        <v>4</v>
      </c>
      <c r="E329" s="1" t="str">
        <f t="shared" ca="1" si="233"/>
        <v>Information Technology</v>
      </c>
      <c r="F329" s="1">
        <f t="shared" ca="1" si="234"/>
        <v>1</v>
      </c>
      <c r="G329" s="1" t="str">
        <f t="shared" ca="1" si="235"/>
        <v>High School</v>
      </c>
      <c r="H329" s="1">
        <f t="shared" ca="1" si="236"/>
        <v>4</v>
      </c>
      <c r="I329" s="1">
        <f t="shared" ca="1" si="211"/>
        <v>2</v>
      </c>
      <c r="J329" s="1">
        <f t="shared" ca="1" si="237"/>
        <v>89367</v>
      </c>
      <c r="K329" s="1">
        <f t="shared" ca="1" si="238"/>
        <v>6</v>
      </c>
      <c r="L329" s="1" t="str">
        <f t="shared" ca="1" si="239"/>
        <v>Mumbai</v>
      </c>
      <c r="M329" s="1">
        <f t="shared" ca="1" si="204"/>
        <v>357468</v>
      </c>
      <c r="N329" s="1">
        <f t="shared" ca="1" si="240"/>
        <v>139535.21794632098</v>
      </c>
      <c r="O329" s="1">
        <f t="shared" ca="1" si="205"/>
        <v>168008.29168074593</v>
      </c>
      <c r="P329" s="1">
        <f t="shared" ca="1" si="241"/>
        <v>97841</v>
      </c>
      <c r="Q329" s="1">
        <f t="shared" ca="1" si="206"/>
        <v>89584.870506593841</v>
      </c>
      <c r="R329" s="1">
        <f t="shared" ca="1" si="207"/>
        <v>89859.302708205112</v>
      </c>
      <c r="S329" s="1">
        <f t="shared" ca="1" si="208"/>
        <v>615335.59438895097</v>
      </c>
      <c r="T329" s="1">
        <f t="shared" ca="1" si="209"/>
        <v>326961.08845291485</v>
      </c>
      <c r="U329" s="1">
        <f t="shared" ca="1" si="210"/>
        <v>288374.50593603612</v>
      </c>
      <c r="W329" s="10">
        <f ca="1">IF(Table1[[#This Row],[Gender]]="Man",1,0)</f>
        <v>0</v>
      </c>
      <c r="X329" s="51">
        <f ca="1">IF(Table1[[#This Row],[Gender]]="Woman",1,0)</f>
        <v>1</v>
      </c>
      <c r="Y329" s="51"/>
      <c r="Z329" s="51"/>
      <c r="AA329" s="51"/>
      <c r="AB329" s="51"/>
      <c r="AC329" s="51"/>
      <c r="AD329" s="51"/>
      <c r="AE329" s="51"/>
      <c r="AF329" s="51"/>
      <c r="AG329" s="51"/>
      <c r="AH329" s="51"/>
      <c r="AI329" s="51"/>
      <c r="AJ329" s="16"/>
      <c r="AN329" s="10">
        <f t="shared" ca="1" si="212"/>
        <v>0</v>
      </c>
      <c r="AO329" s="51">
        <f t="shared" ca="1" si="213"/>
        <v>0</v>
      </c>
      <c r="AP329" s="51">
        <f t="shared" ca="1" si="214"/>
        <v>0</v>
      </c>
      <c r="AQ329" s="51">
        <f t="shared" ca="1" si="215"/>
        <v>1</v>
      </c>
      <c r="AR329" s="51">
        <f t="shared" ca="1" si="216"/>
        <v>0</v>
      </c>
      <c r="AS329" s="51">
        <f t="shared" ca="1" si="217"/>
        <v>0</v>
      </c>
      <c r="AT329" s="51"/>
      <c r="AU329" s="51"/>
      <c r="AV329" s="51"/>
      <c r="AW329" s="51"/>
      <c r="AX329" s="51"/>
      <c r="AY329" s="16"/>
      <c r="AZ329" s="51"/>
      <c r="BA329" s="20">
        <f t="shared" ca="1" si="218"/>
        <v>0</v>
      </c>
      <c r="BB329" s="21">
        <f t="shared" ca="1" si="219"/>
        <v>0</v>
      </c>
      <c r="BC329" s="21">
        <f t="shared" ca="1" si="220"/>
        <v>0</v>
      </c>
      <c r="BD329" s="21">
        <f t="shared" ca="1" si="221"/>
        <v>0</v>
      </c>
      <c r="BE329" s="21">
        <f t="shared" ca="1" si="222"/>
        <v>0</v>
      </c>
      <c r="BF329" s="21">
        <f t="shared" ca="1" si="223"/>
        <v>1</v>
      </c>
      <c r="BG329" s="21">
        <f t="shared" ca="1" si="224"/>
        <v>0</v>
      </c>
      <c r="BH329" s="21">
        <f t="shared" ca="1" si="225"/>
        <v>0</v>
      </c>
      <c r="BI329" s="21">
        <f t="shared" ca="1" si="226"/>
        <v>0</v>
      </c>
      <c r="BJ329" s="21">
        <f t="shared" ca="1" si="227"/>
        <v>0</v>
      </c>
      <c r="BK329" s="21">
        <f t="shared" ca="1" si="228"/>
        <v>0</v>
      </c>
      <c r="BL329" s="51"/>
      <c r="BM329" s="51"/>
      <c r="BN329" s="51"/>
      <c r="BO329" s="51"/>
      <c r="BP329" s="51"/>
      <c r="BQ329" s="51"/>
      <c r="BR329" s="51"/>
      <c r="BS329" s="51"/>
      <c r="BT329" s="51"/>
      <c r="BU329" s="51"/>
      <c r="BV329" s="16"/>
      <c r="BZ329" s="10">
        <f ca="1">Table1[[#This Row],[Cars Value]]/Table1[[#This Row],[Cars Owned]]</f>
        <v>84004.145840372963</v>
      </c>
      <c r="CA329" s="16"/>
      <c r="CB329" s="51"/>
      <c r="CC329" s="10">
        <f ca="1">IF(Table1[[#This Row],[Value of Debts]]&gt;$CD$3,1,0)</f>
        <v>1</v>
      </c>
      <c r="CD329" s="51"/>
      <c r="CE329" s="16"/>
      <c r="CF329" s="51"/>
      <c r="CG329" s="39">
        <f ca="1">Table1[[#This Row],[Mortgage left]]/Table1[[#This Row],[Value of House ]]</f>
        <v>0.39034324176239826</v>
      </c>
      <c r="CH329" s="51">
        <f t="shared" ca="1" si="242"/>
        <v>1</v>
      </c>
      <c r="CI329" s="51"/>
      <c r="CJ329" s="16"/>
      <c r="CL329" s="10">
        <f ca="1">IF(Table1[[#This Row],[Area]]="New Delhi",Table1[[#This Row],[Income]],0)</f>
        <v>0</v>
      </c>
      <c r="CM329" s="51">
        <f ca="1">IF(Table1[[#This Row],[Area]]="Gurgoan",Table1[[#This Row],[Income]],0)</f>
        <v>0</v>
      </c>
      <c r="CN329" s="51">
        <f ca="1">IF(Table1[[#This Row],[Area]]="Noida",Table1[[#This Row],[Income]],0)</f>
        <v>0</v>
      </c>
      <c r="CO329" s="51">
        <f ca="1">IF(Table1[[#This Row],[Area]]="Faridabad",Table1[[#This Row],[Income]],0)</f>
        <v>0</v>
      </c>
      <c r="CP329" s="51">
        <f ca="1">IF(Table1[[#This Row],[Area]]="Pune",Table1[[#This Row],[Income]],0)</f>
        <v>0</v>
      </c>
      <c r="CQ329" s="51">
        <f ca="1">IF(Table1[[#This Row],[Area]]="Mumbai",Table1[[#This Row],[Income]],0)</f>
        <v>89367</v>
      </c>
      <c r="CR329" s="51">
        <f ca="1">IF(Table1[[#This Row],[Area]]="Hyderabad",Table1[[#This Row],[Income]],0)</f>
        <v>0</v>
      </c>
      <c r="CS329" s="51">
        <f ca="1">IF(Table1[[#This Row],[Area]]="Chennai",Table1[[#This Row],[Income]],0)</f>
        <v>0</v>
      </c>
      <c r="CT329" s="51">
        <f ca="1">IF(Table1[[#This Row],[Area]]="Goa",Table1[[#This Row],[Income]],0)</f>
        <v>0</v>
      </c>
      <c r="CU329" s="51">
        <f ca="1">IF(Table1[[#This Row],[Area]]="Kochi",Table1[[#This Row],[Income]],0)</f>
        <v>0</v>
      </c>
      <c r="CV329" s="51">
        <f ca="1">IF(Table1[[#This Row],[Area]]="Kolkata",Table1[[#This Row],[Income]],0)</f>
        <v>0</v>
      </c>
      <c r="CW329" s="51"/>
      <c r="CX329" s="51"/>
      <c r="CY329" s="51"/>
      <c r="CZ329" s="51"/>
      <c r="DA329" s="51"/>
      <c r="DB329" s="51"/>
      <c r="DC329" s="51"/>
      <c r="DD329" s="51"/>
      <c r="DE329" s="51"/>
      <c r="DF329" s="51"/>
      <c r="DG329" s="16"/>
      <c r="DI329" s="10">
        <f ca="1">IF(Table1[[#This Row],[Field of Work]]="Teaching",Table1[[#This Row],[Income]],0)</f>
        <v>0</v>
      </c>
      <c r="DJ329" s="51">
        <f ca="1">IF(Table1[[#This Row],[Field of Work]]="Health",Table1[[#This Row],[Income]],0)</f>
        <v>0</v>
      </c>
      <c r="DK329" s="51">
        <f ca="1">IF(Table1[[#This Row],[Field of Work]]="Agriculture",Table1[[#This Row],[Income]],0)</f>
        <v>0</v>
      </c>
      <c r="DL329" s="51">
        <f ca="1">IF(Table1[[#This Row],[Field of Work]]="Information Technology",Table1[[#This Row],[Income]],0)</f>
        <v>89367</v>
      </c>
      <c r="DM329" s="51">
        <f ca="1">IF(Table1[[#This Row],[Field of Work]]="Construction",Table1[[#This Row],[Income]],0)</f>
        <v>0</v>
      </c>
      <c r="DN329" s="51">
        <f ca="1">IF(Table1[[#This Row],[Field of Work]]="General Work",Table1[[#This Row],[Income]],0)</f>
        <v>0</v>
      </c>
      <c r="DO329" s="51"/>
      <c r="DP329" s="51"/>
      <c r="DQ329" s="51"/>
      <c r="DR329" s="51"/>
      <c r="DS329" s="51"/>
      <c r="DT329" s="16"/>
      <c r="DW329" s="10">
        <f ca="1">IF(Table1[[#This Row],[Value of Debts]]&gt;Table1[[#This Row],[Income]],1,0)</f>
        <v>1</v>
      </c>
      <c r="DX329" s="51"/>
      <c r="DY329" s="16"/>
      <c r="EB329" s="48">
        <f t="shared" ca="1" si="243"/>
        <v>36</v>
      </c>
      <c r="EC329" s="51"/>
      <c r="ED329" s="51"/>
      <c r="EE329" s="16"/>
    </row>
    <row r="330" spans="1:135" ht="18.75">
      <c r="A330" s="1">
        <f t="shared" ca="1" si="229"/>
        <v>2</v>
      </c>
      <c r="B330" s="1" t="str">
        <f t="shared" ca="1" si="230"/>
        <v>Woman</v>
      </c>
      <c r="C330" s="1">
        <f t="shared" ca="1" si="231"/>
        <v>38</v>
      </c>
      <c r="D330" s="1">
        <f t="shared" ca="1" si="232"/>
        <v>6</v>
      </c>
      <c r="E330" s="1" t="str">
        <f t="shared" ca="1" si="233"/>
        <v>Agriculture</v>
      </c>
      <c r="F330" s="1">
        <f t="shared" ca="1" si="234"/>
        <v>4</v>
      </c>
      <c r="G330" s="1" t="str">
        <f t="shared" ca="1" si="235"/>
        <v>Technical</v>
      </c>
      <c r="H330" s="1">
        <f t="shared" ca="1" si="236"/>
        <v>3</v>
      </c>
      <c r="I330" s="1">
        <f t="shared" ca="1" si="211"/>
        <v>1</v>
      </c>
      <c r="J330" s="1">
        <f t="shared" ca="1" si="237"/>
        <v>33805</v>
      </c>
      <c r="K330" s="1">
        <f t="shared" ca="1" si="238"/>
        <v>10</v>
      </c>
      <c r="L330" s="1" t="str">
        <f t="shared" ca="1" si="239"/>
        <v>Goa</v>
      </c>
      <c r="M330" s="1">
        <f t="shared" ca="1" si="204"/>
        <v>169025</v>
      </c>
      <c r="N330" s="1">
        <f t="shared" ca="1" si="240"/>
        <v>112213.47486851971</v>
      </c>
      <c r="O330" s="1">
        <f t="shared" ca="1" si="205"/>
        <v>9196.9609923069802</v>
      </c>
      <c r="P330" s="1">
        <f t="shared" ca="1" si="241"/>
        <v>8792</v>
      </c>
      <c r="Q330" s="1">
        <f t="shared" ca="1" si="206"/>
        <v>3568.3340375673911</v>
      </c>
      <c r="R330" s="1">
        <f t="shared" ca="1" si="207"/>
        <v>39677.249160445775</v>
      </c>
      <c r="S330" s="1">
        <f t="shared" ca="1" si="208"/>
        <v>217899.21015275276</v>
      </c>
      <c r="T330" s="1">
        <f t="shared" ca="1" si="209"/>
        <v>124573.8089060871</v>
      </c>
      <c r="U330" s="1">
        <f t="shared" ca="1" si="210"/>
        <v>93325.401246665657</v>
      </c>
      <c r="W330" s="10">
        <f ca="1">IF(Table1[[#This Row],[Gender]]="Man",1,0)</f>
        <v>0</v>
      </c>
      <c r="X330" s="51">
        <f ca="1">IF(Table1[[#This Row],[Gender]]="Woman",1,0)</f>
        <v>1</v>
      </c>
      <c r="Y330" s="51"/>
      <c r="Z330" s="51"/>
      <c r="AA330" s="51"/>
      <c r="AB330" s="51"/>
      <c r="AC330" s="51"/>
      <c r="AD330" s="51"/>
      <c r="AE330" s="51"/>
      <c r="AF330" s="51"/>
      <c r="AG330" s="51"/>
      <c r="AH330" s="51"/>
      <c r="AI330" s="51"/>
      <c r="AJ330" s="16"/>
      <c r="AN330" s="10">
        <f t="shared" ca="1" si="212"/>
        <v>0</v>
      </c>
      <c r="AO330" s="51">
        <f t="shared" ca="1" si="213"/>
        <v>0</v>
      </c>
      <c r="AP330" s="51">
        <f t="shared" ca="1" si="214"/>
        <v>1</v>
      </c>
      <c r="AQ330" s="51">
        <f t="shared" ca="1" si="215"/>
        <v>0</v>
      </c>
      <c r="AR330" s="51">
        <f t="shared" ca="1" si="216"/>
        <v>0</v>
      </c>
      <c r="AS330" s="51">
        <f t="shared" ca="1" si="217"/>
        <v>0</v>
      </c>
      <c r="AT330" s="51"/>
      <c r="AU330" s="51"/>
      <c r="AV330" s="51"/>
      <c r="AW330" s="51"/>
      <c r="AX330" s="51"/>
      <c r="AY330" s="16"/>
      <c r="AZ330" s="51"/>
      <c r="BA330" s="20">
        <f t="shared" ca="1" si="218"/>
        <v>0</v>
      </c>
      <c r="BB330" s="21">
        <f t="shared" ca="1" si="219"/>
        <v>0</v>
      </c>
      <c r="BC330" s="21">
        <f t="shared" ca="1" si="220"/>
        <v>0</v>
      </c>
      <c r="BD330" s="21">
        <f t="shared" ca="1" si="221"/>
        <v>0</v>
      </c>
      <c r="BE330" s="21">
        <f t="shared" ca="1" si="222"/>
        <v>0</v>
      </c>
      <c r="BF330" s="21">
        <f t="shared" ca="1" si="223"/>
        <v>0</v>
      </c>
      <c r="BG330" s="21">
        <f t="shared" ca="1" si="224"/>
        <v>0</v>
      </c>
      <c r="BH330" s="21">
        <f t="shared" ca="1" si="225"/>
        <v>0</v>
      </c>
      <c r="BI330" s="21">
        <f t="shared" ca="1" si="226"/>
        <v>1</v>
      </c>
      <c r="BJ330" s="21">
        <f t="shared" ca="1" si="227"/>
        <v>0</v>
      </c>
      <c r="BK330" s="21">
        <f t="shared" ca="1" si="228"/>
        <v>0</v>
      </c>
      <c r="BL330" s="51"/>
      <c r="BM330" s="51"/>
      <c r="BN330" s="51"/>
      <c r="BO330" s="51"/>
      <c r="BP330" s="51"/>
      <c r="BQ330" s="51"/>
      <c r="BR330" s="51"/>
      <c r="BS330" s="51"/>
      <c r="BT330" s="51"/>
      <c r="BU330" s="51"/>
      <c r="BV330" s="16"/>
      <c r="BZ330" s="10">
        <f ca="1">Table1[[#This Row],[Cars Value]]/Table1[[#This Row],[Cars Owned]]</f>
        <v>9196.9609923069802</v>
      </c>
      <c r="CA330" s="16"/>
      <c r="CB330" s="51"/>
      <c r="CC330" s="10">
        <f ca="1">IF(Table1[[#This Row],[Value of Debts]]&gt;$CD$3,1,0)</f>
        <v>1</v>
      </c>
      <c r="CD330" s="51"/>
      <c r="CE330" s="16"/>
      <c r="CF330" s="51"/>
      <c r="CG330" s="39">
        <f ca="1">Table1[[#This Row],[Mortgage left]]/Table1[[#This Row],[Value of House ]]</f>
        <v>0.6638868502796611</v>
      </c>
      <c r="CH330" s="51">
        <f t="shared" ca="1" si="242"/>
        <v>1</v>
      </c>
      <c r="CI330" s="51"/>
      <c r="CJ330" s="16"/>
      <c r="CL330" s="10">
        <f ca="1">IF(Table1[[#This Row],[Area]]="New Delhi",Table1[[#This Row],[Income]],0)</f>
        <v>0</v>
      </c>
      <c r="CM330" s="51">
        <f ca="1">IF(Table1[[#This Row],[Area]]="Gurgoan",Table1[[#This Row],[Income]],0)</f>
        <v>0</v>
      </c>
      <c r="CN330" s="51">
        <f ca="1">IF(Table1[[#This Row],[Area]]="Noida",Table1[[#This Row],[Income]],0)</f>
        <v>0</v>
      </c>
      <c r="CO330" s="51">
        <f ca="1">IF(Table1[[#This Row],[Area]]="Faridabad",Table1[[#This Row],[Income]],0)</f>
        <v>0</v>
      </c>
      <c r="CP330" s="51">
        <f ca="1">IF(Table1[[#This Row],[Area]]="Pune",Table1[[#This Row],[Income]],0)</f>
        <v>0</v>
      </c>
      <c r="CQ330" s="51">
        <f ca="1">IF(Table1[[#This Row],[Area]]="Mumbai",Table1[[#This Row],[Income]],0)</f>
        <v>0</v>
      </c>
      <c r="CR330" s="51">
        <f ca="1">IF(Table1[[#This Row],[Area]]="Hyderabad",Table1[[#This Row],[Income]],0)</f>
        <v>0</v>
      </c>
      <c r="CS330" s="51">
        <f ca="1">IF(Table1[[#This Row],[Area]]="Chennai",Table1[[#This Row],[Income]],0)</f>
        <v>0</v>
      </c>
      <c r="CT330" s="51">
        <f ca="1">IF(Table1[[#This Row],[Area]]="Goa",Table1[[#This Row],[Income]],0)</f>
        <v>33805</v>
      </c>
      <c r="CU330" s="51">
        <f ca="1">IF(Table1[[#This Row],[Area]]="Kochi",Table1[[#This Row],[Income]],0)</f>
        <v>0</v>
      </c>
      <c r="CV330" s="51">
        <f ca="1">IF(Table1[[#This Row],[Area]]="Kolkata",Table1[[#This Row],[Income]],0)</f>
        <v>0</v>
      </c>
      <c r="CW330" s="51"/>
      <c r="CX330" s="51"/>
      <c r="CY330" s="51"/>
      <c r="CZ330" s="51"/>
      <c r="DA330" s="51"/>
      <c r="DB330" s="51"/>
      <c r="DC330" s="51"/>
      <c r="DD330" s="51"/>
      <c r="DE330" s="51"/>
      <c r="DF330" s="51"/>
      <c r="DG330" s="16"/>
      <c r="DI330" s="10">
        <f ca="1">IF(Table1[[#This Row],[Field of Work]]="Teaching",Table1[[#This Row],[Income]],0)</f>
        <v>0</v>
      </c>
      <c r="DJ330" s="51">
        <f ca="1">IF(Table1[[#This Row],[Field of Work]]="Health",Table1[[#This Row],[Income]],0)</f>
        <v>0</v>
      </c>
      <c r="DK330" s="51">
        <f ca="1">IF(Table1[[#This Row],[Field of Work]]="Agriculture",Table1[[#This Row],[Income]],0)</f>
        <v>33805</v>
      </c>
      <c r="DL330" s="51">
        <f ca="1">IF(Table1[[#This Row],[Field of Work]]="Information Technology",Table1[[#This Row],[Income]],0)</f>
        <v>0</v>
      </c>
      <c r="DM330" s="51">
        <f ca="1">IF(Table1[[#This Row],[Field of Work]]="Construction",Table1[[#This Row],[Income]],0)</f>
        <v>0</v>
      </c>
      <c r="DN330" s="51">
        <f ca="1">IF(Table1[[#This Row],[Field of Work]]="General Work",Table1[[#This Row],[Income]],0)</f>
        <v>0</v>
      </c>
      <c r="DO330" s="51"/>
      <c r="DP330" s="51"/>
      <c r="DQ330" s="51"/>
      <c r="DR330" s="51"/>
      <c r="DS330" s="51"/>
      <c r="DT330" s="16"/>
      <c r="DW330" s="10">
        <f ca="1">IF(Table1[[#This Row],[Value of Debts]]&gt;Table1[[#This Row],[Income]],1,0)</f>
        <v>1</v>
      </c>
      <c r="DX330" s="51"/>
      <c r="DY330" s="16"/>
      <c r="EB330" s="48">
        <f t="shared" ca="1" si="243"/>
        <v>0</v>
      </c>
      <c r="EC330" s="51"/>
      <c r="ED330" s="51"/>
      <c r="EE330" s="16"/>
    </row>
    <row r="331" spans="1:135" ht="18.75">
      <c r="A331" s="1">
        <f t="shared" ca="1" si="229"/>
        <v>2</v>
      </c>
      <c r="B331" s="1" t="str">
        <f t="shared" ca="1" si="230"/>
        <v>Woman</v>
      </c>
      <c r="C331" s="1">
        <f t="shared" ca="1" si="231"/>
        <v>26</v>
      </c>
      <c r="D331" s="1">
        <f t="shared" ca="1" si="232"/>
        <v>6</v>
      </c>
      <c r="E331" s="1" t="str">
        <f t="shared" ca="1" si="233"/>
        <v>Agriculture</v>
      </c>
      <c r="F331" s="1">
        <f t="shared" ca="1" si="234"/>
        <v>3</v>
      </c>
      <c r="G331" s="1" t="str">
        <f t="shared" ca="1" si="235"/>
        <v>University</v>
      </c>
      <c r="H331" s="1">
        <f t="shared" ca="1" si="236"/>
        <v>0</v>
      </c>
      <c r="I331" s="1">
        <f t="shared" ca="1" si="211"/>
        <v>2</v>
      </c>
      <c r="J331" s="1">
        <f t="shared" ca="1" si="237"/>
        <v>76666</v>
      </c>
      <c r="K331" s="1">
        <f t="shared" ca="1" si="238"/>
        <v>6</v>
      </c>
      <c r="L331" s="1" t="str">
        <f t="shared" ca="1" si="239"/>
        <v>Mumbai</v>
      </c>
      <c r="M331" s="1">
        <f t="shared" ca="1" si="204"/>
        <v>383330</v>
      </c>
      <c r="N331" s="1">
        <f t="shared" ca="1" si="240"/>
        <v>287775.14688984968</v>
      </c>
      <c r="O331" s="1">
        <f t="shared" ca="1" si="205"/>
        <v>2664.973057052257</v>
      </c>
      <c r="P331" s="1">
        <f t="shared" ca="1" si="241"/>
        <v>35</v>
      </c>
      <c r="Q331" s="1">
        <f t="shared" ca="1" si="206"/>
        <v>152454.75007833366</v>
      </c>
      <c r="R331" s="1">
        <f t="shared" ca="1" si="207"/>
        <v>95158.311006169053</v>
      </c>
      <c r="S331" s="1">
        <f t="shared" ca="1" si="208"/>
        <v>481153.2840632213</v>
      </c>
      <c r="T331" s="1">
        <f t="shared" ca="1" si="209"/>
        <v>440264.89696818334</v>
      </c>
      <c r="U331" s="1">
        <f t="shared" ca="1" si="210"/>
        <v>40888.387095037964</v>
      </c>
      <c r="W331" s="10">
        <f ca="1">IF(Table1[[#This Row],[Gender]]="Man",1,0)</f>
        <v>0</v>
      </c>
      <c r="X331" s="51">
        <f ca="1">IF(Table1[[#This Row],[Gender]]="Woman",1,0)</f>
        <v>1</v>
      </c>
      <c r="Y331" s="51"/>
      <c r="Z331" s="51"/>
      <c r="AA331" s="51"/>
      <c r="AB331" s="51"/>
      <c r="AC331" s="51"/>
      <c r="AD331" s="51"/>
      <c r="AE331" s="51"/>
      <c r="AF331" s="51"/>
      <c r="AG331" s="51"/>
      <c r="AH331" s="51"/>
      <c r="AI331" s="51"/>
      <c r="AJ331" s="16"/>
      <c r="AN331" s="10">
        <f t="shared" ca="1" si="212"/>
        <v>0</v>
      </c>
      <c r="AO331" s="51">
        <f t="shared" ca="1" si="213"/>
        <v>0</v>
      </c>
      <c r="AP331" s="51">
        <f t="shared" ca="1" si="214"/>
        <v>1</v>
      </c>
      <c r="AQ331" s="51">
        <f t="shared" ca="1" si="215"/>
        <v>0</v>
      </c>
      <c r="AR331" s="51">
        <f t="shared" ca="1" si="216"/>
        <v>0</v>
      </c>
      <c r="AS331" s="51">
        <f t="shared" ca="1" si="217"/>
        <v>0</v>
      </c>
      <c r="AT331" s="51"/>
      <c r="AU331" s="51"/>
      <c r="AV331" s="51"/>
      <c r="AW331" s="51"/>
      <c r="AX331" s="51"/>
      <c r="AY331" s="16"/>
      <c r="AZ331" s="51"/>
      <c r="BA331" s="20">
        <f t="shared" ca="1" si="218"/>
        <v>0</v>
      </c>
      <c r="BB331" s="21">
        <f t="shared" ca="1" si="219"/>
        <v>0</v>
      </c>
      <c r="BC331" s="21">
        <f t="shared" ca="1" si="220"/>
        <v>0</v>
      </c>
      <c r="BD331" s="21">
        <f t="shared" ca="1" si="221"/>
        <v>0</v>
      </c>
      <c r="BE331" s="21">
        <f t="shared" ca="1" si="222"/>
        <v>0</v>
      </c>
      <c r="BF331" s="21">
        <f t="shared" ca="1" si="223"/>
        <v>1</v>
      </c>
      <c r="BG331" s="21">
        <f t="shared" ca="1" si="224"/>
        <v>0</v>
      </c>
      <c r="BH331" s="21">
        <f t="shared" ca="1" si="225"/>
        <v>0</v>
      </c>
      <c r="BI331" s="21">
        <f t="shared" ca="1" si="226"/>
        <v>0</v>
      </c>
      <c r="BJ331" s="21">
        <f t="shared" ca="1" si="227"/>
        <v>0</v>
      </c>
      <c r="BK331" s="21">
        <f t="shared" ca="1" si="228"/>
        <v>0</v>
      </c>
      <c r="BL331" s="51"/>
      <c r="BM331" s="51"/>
      <c r="BN331" s="51"/>
      <c r="BO331" s="51"/>
      <c r="BP331" s="51"/>
      <c r="BQ331" s="51"/>
      <c r="BR331" s="51"/>
      <c r="BS331" s="51"/>
      <c r="BT331" s="51"/>
      <c r="BU331" s="51"/>
      <c r="BV331" s="16"/>
      <c r="BZ331" s="10">
        <f ca="1">Table1[[#This Row],[Cars Value]]/Table1[[#This Row],[Cars Owned]]</f>
        <v>1332.4865285261285</v>
      </c>
      <c r="CA331" s="16"/>
      <c r="CB331" s="51"/>
      <c r="CC331" s="10">
        <f ca="1">IF(Table1[[#This Row],[Value of Debts]]&gt;$CD$3,1,0)</f>
        <v>1</v>
      </c>
      <c r="CD331" s="51"/>
      <c r="CE331" s="16"/>
      <c r="CF331" s="51"/>
      <c r="CG331" s="39">
        <f ca="1">Table1[[#This Row],[Mortgage left]]/Table1[[#This Row],[Value of House ]]</f>
        <v>0.75072430253267342</v>
      </c>
      <c r="CH331" s="51">
        <f t="shared" ca="1" si="242"/>
        <v>1</v>
      </c>
      <c r="CI331" s="51"/>
      <c r="CJ331" s="16"/>
      <c r="CL331" s="10">
        <f ca="1">IF(Table1[[#This Row],[Area]]="New Delhi",Table1[[#This Row],[Income]],0)</f>
        <v>0</v>
      </c>
      <c r="CM331" s="51">
        <f ca="1">IF(Table1[[#This Row],[Area]]="Gurgoan",Table1[[#This Row],[Income]],0)</f>
        <v>0</v>
      </c>
      <c r="CN331" s="51">
        <f ca="1">IF(Table1[[#This Row],[Area]]="Noida",Table1[[#This Row],[Income]],0)</f>
        <v>0</v>
      </c>
      <c r="CO331" s="51">
        <f ca="1">IF(Table1[[#This Row],[Area]]="Faridabad",Table1[[#This Row],[Income]],0)</f>
        <v>0</v>
      </c>
      <c r="CP331" s="51">
        <f ca="1">IF(Table1[[#This Row],[Area]]="Pune",Table1[[#This Row],[Income]],0)</f>
        <v>0</v>
      </c>
      <c r="CQ331" s="51">
        <f ca="1">IF(Table1[[#This Row],[Area]]="Mumbai",Table1[[#This Row],[Income]],0)</f>
        <v>76666</v>
      </c>
      <c r="CR331" s="51">
        <f ca="1">IF(Table1[[#This Row],[Area]]="Hyderabad",Table1[[#This Row],[Income]],0)</f>
        <v>0</v>
      </c>
      <c r="CS331" s="51">
        <f ca="1">IF(Table1[[#This Row],[Area]]="Chennai",Table1[[#This Row],[Income]],0)</f>
        <v>0</v>
      </c>
      <c r="CT331" s="51">
        <f ca="1">IF(Table1[[#This Row],[Area]]="Goa",Table1[[#This Row],[Income]],0)</f>
        <v>0</v>
      </c>
      <c r="CU331" s="51">
        <f ca="1">IF(Table1[[#This Row],[Area]]="Kochi",Table1[[#This Row],[Income]],0)</f>
        <v>0</v>
      </c>
      <c r="CV331" s="51">
        <f ca="1">IF(Table1[[#This Row],[Area]]="Kolkata",Table1[[#This Row],[Income]],0)</f>
        <v>0</v>
      </c>
      <c r="CW331" s="51"/>
      <c r="CX331" s="51"/>
      <c r="CY331" s="51"/>
      <c r="CZ331" s="51"/>
      <c r="DA331" s="51"/>
      <c r="DB331" s="51"/>
      <c r="DC331" s="51"/>
      <c r="DD331" s="51"/>
      <c r="DE331" s="51"/>
      <c r="DF331" s="51"/>
      <c r="DG331" s="16"/>
      <c r="DI331" s="10">
        <f ca="1">IF(Table1[[#This Row],[Field of Work]]="Teaching",Table1[[#This Row],[Income]],0)</f>
        <v>0</v>
      </c>
      <c r="DJ331" s="51">
        <f ca="1">IF(Table1[[#This Row],[Field of Work]]="Health",Table1[[#This Row],[Income]],0)</f>
        <v>0</v>
      </c>
      <c r="DK331" s="51">
        <f ca="1">IF(Table1[[#This Row],[Field of Work]]="Agriculture",Table1[[#This Row],[Income]],0)</f>
        <v>76666</v>
      </c>
      <c r="DL331" s="51">
        <f ca="1">IF(Table1[[#This Row],[Field of Work]]="Information Technology",Table1[[#This Row],[Income]],0)</f>
        <v>0</v>
      </c>
      <c r="DM331" s="51">
        <f ca="1">IF(Table1[[#This Row],[Field of Work]]="Construction",Table1[[#This Row],[Income]],0)</f>
        <v>0</v>
      </c>
      <c r="DN331" s="51">
        <f ca="1">IF(Table1[[#This Row],[Field of Work]]="General Work",Table1[[#This Row],[Income]],0)</f>
        <v>0</v>
      </c>
      <c r="DO331" s="51"/>
      <c r="DP331" s="51"/>
      <c r="DQ331" s="51"/>
      <c r="DR331" s="51"/>
      <c r="DS331" s="51"/>
      <c r="DT331" s="16"/>
      <c r="DW331" s="10">
        <f ca="1">IF(Table1[[#This Row],[Value of Debts]]&gt;Table1[[#This Row],[Income]],1,0)</f>
        <v>1</v>
      </c>
      <c r="DX331" s="51"/>
      <c r="DY331" s="16"/>
      <c r="EB331" s="48">
        <f t="shared" ca="1" si="243"/>
        <v>0</v>
      </c>
      <c r="EC331" s="51"/>
      <c r="ED331" s="51"/>
      <c r="EE331" s="16"/>
    </row>
    <row r="332" spans="1:135" ht="18.75">
      <c r="A332" s="1">
        <f t="shared" ca="1" si="229"/>
        <v>2</v>
      </c>
      <c r="B332" s="1" t="str">
        <f t="shared" ca="1" si="230"/>
        <v>Woman</v>
      </c>
      <c r="C332" s="1">
        <f t="shared" ca="1" si="231"/>
        <v>26</v>
      </c>
      <c r="D332" s="1">
        <f t="shared" ca="1" si="232"/>
        <v>4</v>
      </c>
      <c r="E332" s="1" t="str">
        <f t="shared" ca="1" si="233"/>
        <v>Information Technology</v>
      </c>
      <c r="F332" s="1">
        <f t="shared" ca="1" si="234"/>
        <v>4</v>
      </c>
      <c r="G332" s="1" t="str">
        <f t="shared" ca="1" si="235"/>
        <v>Technical</v>
      </c>
      <c r="H332" s="1">
        <f t="shared" ca="1" si="236"/>
        <v>2</v>
      </c>
      <c r="I332" s="1">
        <f t="shared" ca="1" si="211"/>
        <v>1</v>
      </c>
      <c r="J332" s="1">
        <f t="shared" ca="1" si="237"/>
        <v>34526</v>
      </c>
      <c r="K332" s="1">
        <f t="shared" ca="1" si="238"/>
        <v>9</v>
      </c>
      <c r="L332" s="1" t="str">
        <f t="shared" ca="1" si="239"/>
        <v>Kochi</v>
      </c>
      <c r="M332" s="1">
        <f t="shared" ca="1" si="204"/>
        <v>172630</v>
      </c>
      <c r="N332" s="1">
        <f t="shared" ca="1" si="240"/>
        <v>62946.187045171566</v>
      </c>
      <c r="O332" s="1">
        <f t="shared" ca="1" si="205"/>
        <v>21293.001575792314</v>
      </c>
      <c r="P332" s="1">
        <f t="shared" ca="1" si="241"/>
        <v>2834</v>
      </c>
      <c r="Q332" s="1">
        <f t="shared" ca="1" si="206"/>
        <v>26208.22079079779</v>
      </c>
      <c r="R332" s="1">
        <f t="shared" ca="1" si="207"/>
        <v>30735.564393983605</v>
      </c>
      <c r="S332" s="1">
        <f t="shared" ca="1" si="208"/>
        <v>224658.56596977593</v>
      </c>
      <c r="T332" s="1">
        <f t="shared" ca="1" si="209"/>
        <v>91988.407835969352</v>
      </c>
      <c r="U332" s="1">
        <f t="shared" ca="1" si="210"/>
        <v>132670.15813380657</v>
      </c>
      <c r="W332" s="10">
        <f ca="1">IF(Table1[[#This Row],[Gender]]="Man",1,0)</f>
        <v>0</v>
      </c>
      <c r="X332" s="51">
        <f ca="1">IF(Table1[[#This Row],[Gender]]="Woman",1,0)</f>
        <v>1</v>
      </c>
      <c r="Y332" s="51"/>
      <c r="Z332" s="51"/>
      <c r="AA332" s="51"/>
      <c r="AB332" s="51"/>
      <c r="AC332" s="51"/>
      <c r="AD332" s="51"/>
      <c r="AE332" s="51"/>
      <c r="AF332" s="51"/>
      <c r="AG332" s="51"/>
      <c r="AH332" s="51"/>
      <c r="AI332" s="51"/>
      <c r="AJ332" s="16"/>
      <c r="AN332" s="10">
        <f t="shared" ca="1" si="212"/>
        <v>0</v>
      </c>
      <c r="AO332" s="51">
        <f t="shared" ca="1" si="213"/>
        <v>0</v>
      </c>
      <c r="AP332" s="51">
        <f t="shared" ca="1" si="214"/>
        <v>0</v>
      </c>
      <c r="AQ332" s="51">
        <f t="shared" ca="1" si="215"/>
        <v>1</v>
      </c>
      <c r="AR332" s="51">
        <f t="shared" ca="1" si="216"/>
        <v>0</v>
      </c>
      <c r="AS332" s="51">
        <f t="shared" ca="1" si="217"/>
        <v>0</v>
      </c>
      <c r="AT332" s="51"/>
      <c r="AU332" s="51"/>
      <c r="AV332" s="51"/>
      <c r="AW332" s="51"/>
      <c r="AX332" s="51"/>
      <c r="AY332" s="16"/>
      <c r="AZ332" s="51"/>
      <c r="BA332" s="20">
        <f t="shared" ca="1" si="218"/>
        <v>0</v>
      </c>
      <c r="BB332" s="21">
        <f t="shared" ca="1" si="219"/>
        <v>0</v>
      </c>
      <c r="BC332" s="21">
        <f t="shared" ca="1" si="220"/>
        <v>0</v>
      </c>
      <c r="BD332" s="21">
        <f t="shared" ca="1" si="221"/>
        <v>0</v>
      </c>
      <c r="BE332" s="21">
        <f t="shared" ca="1" si="222"/>
        <v>0</v>
      </c>
      <c r="BF332" s="21">
        <f t="shared" ca="1" si="223"/>
        <v>0</v>
      </c>
      <c r="BG332" s="21">
        <f t="shared" ca="1" si="224"/>
        <v>0</v>
      </c>
      <c r="BH332" s="21">
        <f t="shared" ca="1" si="225"/>
        <v>0</v>
      </c>
      <c r="BI332" s="21">
        <f t="shared" ca="1" si="226"/>
        <v>0</v>
      </c>
      <c r="BJ332" s="21">
        <f t="shared" ca="1" si="227"/>
        <v>1</v>
      </c>
      <c r="BK332" s="21">
        <f t="shared" ca="1" si="228"/>
        <v>0</v>
      </c>
      <c r="BL332" s="51"/>
      <c r="BM332" s="51"/>
      <c r="BN332" s="51"/>
      <c r="BO332" s="51"/>
      <c r="BP332" s="51"/>
      <c r="BQ332" s="51"/>
      <c r="BR332" s="51"/>
      <c r="BS332" s="51"/>
      <c r="BT332" s="51"/>
      <c r="BU332" s="51"/>
      <c r="BV332" s="16"/>
      <c r="BZ332" s="10">
        <f ca="1">Table1[[#This Row],[Cars Value]]/Table1[[#This Row],[Cars Owned]]</f>
        <v>21293.001575792314</v>
      </c>
      <c r="CA332" s="16"/>
      <c r="CB332" s="51"/>
      <c r="CC332" s="10">
        <f ca="1">IF(Table1[[#This Row],[Value of Debts]]&gt;$CD$3,1,0)</f>
        <v>1</v>
      </c>
      <c r="CD332" s="51"/>
      <c r="CE332" s="16"/>
      <c r="CF332" s="51"/>
      <c r="CG332" s="39">
        <f ca="1">Table1[[#This Row],[Mortgage left]]/Table1[[#This Row],[Value of House ]]</f>
        <v>0.36463063804189055</v>
      </c>
      <c r="CH332" s="51">
        <f t="shared" ca="1" si="242"/>
        <v>1</v>
      </c>
      <c r="CI332" s="51"/>
      <c r="CJ332" s="16"/>
      <c r="CL332" s="10">
        <f ca="1">IF(Table1[[#This Row],[Area]]="New Delhi",Table1[[#This Row],[Income]],0)</f>
        <v>0</v>
      </c>
      <c r="CM332" s="51">
        <f ca="1">IF(Table1[[#This Row],[Area]]="Gurgoan",Table1[[#This Row],[Income]],0)</f>
        <v>0</v>
      </c>
      <c r="CN332" s="51">
        <f ca="1">IF(Table1[[#This Row],[Area]]="Noida",Table1[[#This Row],[Income]],0)</f>
        <v>0</v>
      </c>
      <c r="CO332" s="51">
        <f ca="1">IF(Table1[[#This Row],[Area]]="Faridabad",Table1[[#This Row],[Income]],0)</f>
        <v>0</v>
      </c>
      <c r="CP332" s="51">
        <f ca="1">IF(Table1[[#This Row],[Area]]="Pune",Table1[[#This Row],[Income]],0)</f>
        <v>0</v>
      </c>
      <c r="CQ332" s="51">
        <f ca="1">IF(Table1[[#This Row],[Area]]="Mumbai",Table1[[#This Row],[Income]],0)</f>
        <v>0</v>
      </c>
      <c r="CR332" s="51">
        <f ca="1">IF(Table1[[#This Row],[Area]]="Hyderabad",Table1[[#This Row],[Income]],0)</f>
        <v>0</v>
      </c>
      <c r="CS332" s="51">
        <f ca="1">IF(Table1[[#This Row],[Area]]="Chennai",Table1[[#This Row],[Income]],0)</f>
        <v>0</v>
      </c>
      <c r="CT332" s="51">
        <f ca="1">IF(Table1[[#This Row],[Area]]="Goa",Table1[[#This Row],[Income]],0)</f>
        <v>0</v>
      </c>
      <c r="CU332" s="51">
        <f ca="1">IF(Table1[[#This Row],[Area]]="Kochi",Table1[[#This Row],[Income]],0)</f>
        <v>34526</v>
      </c>
      <c r="CV332" s="51">
        <f ca="1">IF(Table1[[#This Row],[Area]]="Kolkata",Table1[[#This Row],[Income]],0)</f>
        <v>0</v>
      </c>
      <c r="CW332" s="51"/>
      <c r="CX332" s="51"/>
      <c r="CY332" s="51"/>
      <c r="CZ332" s="51"/>
      <c r="DA332" s="51"/>
      <c r="DB332" s="51"/>
      <c r="DC332" s="51"/>
      <c r="DD332" s="51"/>
      <c r="DE332" s="51"/>
      <c r="DF332" s="51"/>
      <c r="DG332" s="16"/>
      <c r="DI332" s="10">
        <f ca="1">IF(Table1[[#This Row],[Field of Work]]="Teaching",Table1[[#This Row],[Income]],0)</f>
        <v>0</v>
      </c>
      <c r="DJ332" s="51">
        <f ca="1">IF(Table1[[#This Row],[Field of Work]]="Health",Table1[[#This Row],[Income]],0)</f>
        <v>0</v>
      </c>
      <c r="DK332" s="51">
        <f ca="1">IF(Table1[[#This Row],[Field of Work]]="Agriculture",Table1[[#This Row],[Income]],0)</f>
        <v>0</v>
      </c>
      <c r="DL332" s="51">
        <f ca="1">IF(Table1[[#This Row],[Field of Work]]="Information Technology",Table1[[#This Row],[Income]],0)</f>
        <v>34526</v>
      </c>
      <c r="DM332" s="51">
        <f ca="1">IF(Table1[[#This Row],[Field of Work]]="Construction",Table1[[#This Row],[Income]],0)</f>
        <v>0</v>
      </c>
      <c r="DN332" s="51">
        <f ca="1">IF(Table1[[#This Row],[Field of Work]]="General Work",Table1[[#This Row],[Income]],0)</f>
        <v>0</v>
      </c>
      <c r="DO332" s="51"/>
      <c r="DP332" s="51"/>
      <c r="DQ332" s="51"/>
      <c r="DR332" s="51"/>
      <c r="DS332" s="51"/>
      <c r="DT332" s="16"/>
      <c r="DW332" s="10">
        <f ca="1">IF(Table1[[#This Row],[Value of Debts]]&gt;Table1[[#This Row],[Income]],1,0)</f>
        <v>1</v>
      </c>
      <c r="DX332" s="51"/>
      <c r="DY332" s="16"/>
      <c r="EB332" s="48">
        <f t="shared" ca="1" si="243"/>
        <v>26</v>
      </c>
      <c r="EC332" s="51"/>
      <c r="ED332" s="51"/>
      <c r="EE332" s="16"/>
    </row>
    <row r="333" spans="1:135" ht="18.75">
      <c r="A333" s="1">
        <f t="shared" ca="1" si="229"/>
        <v>1</v>
      </c>
      <c r="B333" s="1" t="str">
        <f t="shared" ca="1" si="230"/>
        <v>Man</v>
      </c>
      <c r="C333" s="1">
        <f t="shared" ca="1" si="231"/>
        <v>45</v>
      </c>
      <c r="D333" s="1">
        <f t="shared" ca="1" si="232"/>
        <v>1</v>
      </c>
      <c r="E333" s="1" t="str">
        <f t="shared" ca="1" si="233"/>
        <v>Health</v>
      </c>
      <c r="F333" s="1">
        <f t="shared" ca="1" si="234"/>
        <v>1</v>
      </c>
      <c r="G333" s="1" t="str">
        <f t="shared" ca="1" si="235"/>
        <v>High School</v>
      </c>
      <c r="H333" s="1">
        <f t="shared" ca="1" si="236"/>
        <v>1</v>
      </c>
      <c r="I333" s="1">
        <f t="shared" ca="1" si="211"/>
        <v>1</v>
      </c>
      <c r="J333" s="1">
        <f t="shared" ca="1" si="237"/>
        <v>45998</v>
      </c>
      <c r="K333" s="1">
        <f t="shared" ca="1" si="238"/>
        <v>7</v>
      </c>
      <c r="L333" s="1" t="str">
        <f t="shared" ca="1" si="239"/>
        <v>Hyderabad</v>
      </c>
      <c r="M333" s="1">
        <f t="shared" ca="1" si="204"/>
        <v>183992</v>
      </c>
      <c r="N333" s="1">
        <f t="shared" ca="1" si="240"/>
        <v>93003.982277886578</v>
      </c>
      <c r="O333" s="1">
        <f t="shared" ca="1" si="205"/>
        <v>21901.66881550039</v>
      </c>
      <c r="P333" s="1">
        <f t="shared" ca="1" si="241"/>
        <v>19760</v>
      </c>
      <c r="Q333" s="1">
        <f t="shared" ca="1" si="206"/>
        <v>27599.877782561085</v>
      </c>
      <c r="R333" s="1">
        <f t="shared" ca="1" si="207"/>
        <v>52409.93371531523</v>
      </c>
      <c r="S333" s="1">
        <f t="shared" ca="1" si="208"/>
        <v>258303.60253081564</v>
      </c>
      <c r="T333" s="1">
        <f t="shared" ca="1" si="209"/>
        <v>140363.86006044765</v>
      </c>
      <c r="U333" s="1">
        <f t="shared" ca="1" si="210"/>
        <v>117939.74247036799</v>
      </c>
      <c r="W333" s="10">
        <f ca="1">IF(Table1[[#This Row],[Gender]]="Man",1,0)</f>
        <v>1</v>
      </c>
      <c r="X333" s="51">
        <f ca="1">IF(Table1[[#This Row],[Gender]]="Woman",1,0)</f>
        <v>0</v>
      </c>
      <c r="Y333" s="51"/>
      <c r="Z333" s="51"/>
      <c r="AA333" s="51"/>
      <c r="AB333" s="51"/>
      <c r="AC333" s="51"/>
      <c r="AD333" s="51"/>
      <c r="AE333" s="51"/>
      <c r="AF333" s="51"/>
      <c r="AG333" s="51"/>
      <c r="AH333" s="51"/>
      <c r="AI333" s="51"/>
      <c r="AJ333" s="16"/>
      <c r="AN333" s="10">
        <f t="shared" ca="1" si="212"/>
        <v>0</v>
      </c>
      <c r="AO333" s="51">
        <f t="shared" ca="1" si="213"/>
        <v>1</v>
      </c>
      <c r="AP333" s="51">
        <f t="shared" ca="1" si="214"/>
        <v>0</v>
      </c>
      <c r="AQ333" s="51">
        <f t="shared" ca="1" si="215"/>
        <v>0</v>
      </c>
      <c r="AR333" s="51">
        <f t="shared" ca="1" si="216"/>
        <v>0</v>
      </c>
      <c r="AS333" s="51">
        <f t="shared" ca="1" si="217"/>
        <v>0</v>
      </c>
      <c r="AT333" s="51"/>
      <c r="AU333" s="51"/>
      <c r="AV333" s="51"/>
      <c r="AW333" s="51"/>
      <c r="AX333" s="51"/>
      <c r="AY333" s="16"/>
      <c r="AZ333" s="51"/>
      <c r="BA333" s="20">
        <f t="shared" ca="1" si="218"/>
        <v>0</v>
      </c>
      <c r="BB333" s="21">
        <f t="shared" ca="1" si="219"/>
        <v>0</v>
      </c>
      <c r="BC333" s="21">
        <f t="shared" ca="1" si="220"/>
        <v>0</v>
      </c>
      <c r="BD333" s="21">
        <f t="shared" ca="1" si="221"/>
        <v>0</v>
      </c>
      <c r="BE333" s="21">
        <f t="shared" ca="1" si="222"/>
        <v>0</v>
      </c>
      <c r="BF333" s="21">
        <f t="shared" ca="1" si="223"/>
        <v>0</v>
      </c>
      <c r="BG333" s="21">
        <f t="shared" ca="1" si="224"/>
        <v>1</v>
      </c>
      <c r="BH333" s="21">
        <f t="shared" ca="1" si="225"/>
        <v>0</v>
      </c>
      <c r="BI333" s="21">
        <f t="shared" ca="1" si="226"/>
        <v>0</v>
      </c>
      <c r="BJ333" s="21">
        <f t="shared" ca="1" si="227"/>
        <v>0</v>
      </c>
      <c r="BK333" s="21">
        <f t="shared" ca="1" si="228"/>
        <v>0</v>
      </c>
      <c r="BL333" s="51"/>
      <c r="BM333" s="51"/>
      <c r="BN333" s="51"/>
      <c r="BO333" s="51"/>
      <c r="BP333" s="51"/>
      <c r="BQ333" s="51"/>
      <c r="BR333" s="51"/>
      <c r="BS333" s="51"/>
      <c r="BT333" s="51"/>
      <c r="BU333" s="51"/>
      <c r="BV333" s="16"/>
      <c r="BZ333" s="10">
        <f ca="1">Table1[[#This Row],[Cars Value]]/Table1[[#This Row],[Cars Owned]]</f>
        <v>21901.66881550039</v>
      </c>
      <c r="CA333" s="16"/>
      <c r="CB333" s="51"/>
      <c r="CC333" s="10">
        <f ca="1">IF(Table1[[#This Row],[Value of Debts]]&gt;$CD$3,1,0)</f>
        <v>1</v>
      </c>
      <c r="CD333" s="51"/>
      <c r="CE333" s="16"/>
      <c r="CF333" s="51"/>
      <c r="CG333" s="39">
        <f ca="1">Table1[[#This Row],[Mortgage left]]/Table1[[#This Row],[Value of House ]]</f>
        <v>0.5054784027451551</v>
      </c>
      <c r="CH333" s="51">
        <f t="shared" ca="1" si="242"/>
        <v>1</v>
      </c>
      <c r="CI333" s="51"/>
      <c r="CJ333" s="16"/>
      <c r="CL333" s="10">
        <f ca="1">IF(Table1[[#This Row],[Area]]="New Delhi",Table1[[#This Row],[Income]],0)</f>
        <v>0</v>
      </c>
      <c r="CM333" s="51">
        <f ca="1">IF(Table1[[#This Row],[Area]]="Gurgoan",Table1[[#This Row],[Income]],0)</f>
        <v>0</v>
      </c>
      <c r="CN333" s="51">
        <f ca="1">IF(Table1[[#This Row],[Area]]="Noida",Table1[[#This Row],[Income]],0)</f>
        <v>0</v>
      </c>
      <c r="CO333" s="51">
        <f ca="1">IF(Table1[[#This Row],[Area]]="Faridabad",Table1[[#This Row],[Income]],0)</f>
        <v>0</v>
      </c>
      <c r="CP333" s="51">
        <f ca="1">IF(Table1[[#This Row],[Area]]="Pune",Table1[[#This Row],[Income]],0)</f>
        <v>0</v>
      </c>
      <c r="CQ333" s="51">
        <f ca="1">IF(Table1[[#This Row],[Area]]="Mumbai",Table1[[#This Row],[Income]],0)</f>
        <v>0</v>
      </c>
      <c r="CR333" s="51">
        <f ca="1">IF(Table1[[#This Row],[Area]]="Hyderabad",Table1[[#This Row],[Income]],0)</f>
        <v>45998</v>
      </c>
      <c r="CS333" s="51">
        <f ca="1">IF(Table1[[#This Row],[Area]]="Chennai",Table1[[#This Row],[Income]],0)</f>
        <v>0</v>
      </c>
      <c r="CT333" s="51">
        <f ca="1">IF(Table1[[#This Row],[Area]]="Goa",Table1[[#This Row],[Income]],0)</f>
        <v>0</v>
      </c>
      <c r="CU333" s="51">
        <f ca="1">IF(Table1[[#This Row],[Area]]="Kochi",Table1[[#This Row],[Income]],0)</f>
        <v>0</v>
      </c>
      <c r="CV333" s="51">
        <f ca="1">IF(Table1[[#This Row],[Area]]="Kolkata",Table1[[#This Row],[Income]],0)</f>
        <v>0</v>
      </c>
      <c r="CW333" s="51"/>
      <c r="CX333" s="51"/>
      <c r="CY333" s="51"/>
      <c r="CZ333" s="51"/>
      <c r="DA333" s="51"/>
      <c r="DB333" s="51"/>
      <c r="DC333" s="51"/>
      <c r="DD333" s="51"/>
      <c r="DE333" s="51"/>
      <c r="DF333" s="51"/>
      <c r="DG333" s="16"/>
      <c r="DI333" s="10">
        <f ca="1">IF(Table1[[#This Row],[Field of Work]]="Teaching",Table1[[#This Row],[Income]],0)</f>
        <v>0</v>
      </c>
      <c r="DJ333" s="51">
        <f ca="1">IF(Table1[[#This Row],[Field of Work]]="Health",Table1[[#This Row],[Income]],0)</f>
        <v>45998</v>
      </c>
      <c r="DK333" s="51">
        <f ca="1">IF(Table1[[#This Row],[Field of Work]]="Agriculture",Table1[[#This Row],[Income]],0)</f>
        <v>0</v>
      </c>
      <c r="DL333" s="51">
        <f ca="1">IF(Table1[[#This Row],[Field of Work]]="Information Technology",Table1[[#This Row],[Income]],0)</f>
        <v>0</v>
      </c>
      <c r="DM333" s="51">
        <f ca="1">IF(Table1[[#This Row],[Field of Work]]="Construction",Table1[[#This Row],[Income]],0)</f>
        <v>0</v>
      </c>
      <c r="DN333" s="51">
        <f ca="1">IF(Table1[[#This Row],[Field of Work]]="General Work",Table1[[#This Row],[Income]],0)</f>
        <v>0</v>
      </c>
      <c r="DO333" s="51"/>
      <c r="DP333" s="51"/>
      <c r="DQ333" s="51"/>
      <c r="DR333" s="51"/>
      <c r="DS333" s="51"/>
      <c r="DT333" s="16"/>
      <c r="DW333" s="10">
        <f ca="1">IF(Table1[[#This Row],[Value of Debts]]&gt;Table1[[#This Row],[Income]],1,0)</f>
        <v>1</v>
      </c>
      <c r="DX333" s="51"/>
      <c r="DY333" s="16"/>
      <c r="EB333" s="48">
        <f t="shared" ca="1" si="243"/>
        <v>45</v>
      </c>
      <c r="EC333" s="51"/>
      <c r="ED333" s="51"/>
      <c r="EE333" s="16"/>
    </row>
    <row r="334" spans="1:135" ht="18.75">
      <c r="A334" s="1">
        <f t="shared" ca="1" si="229"/>
        <v>1</v>
      </c>
      <c r="B334" s="1" t="str">
        <f t="shared" ca="1" si="230"/>
        <v>Man</v>
      </c>
      <c r="C334" s="1">
        <f t="shared" ca="1" si="231"/>
        <v>45</v>
      </c>
      <c r="D334" s="1">
        <f t="shared" ca="1" si="232"/>
        <v>3</v>
      </c>
      <c r="E334" s="1" t="str">
        <f t="shared" ca="1" si="233"/>
        <v>Teaching</v>
      </c>
      <c r="F334" s="1">
        <f t="shared" ca="1" si="234"/>
        <v>4</v>
      </c>
      <c r="G334" s="1" t="str">
        <f t="shared" ca="1" si="235"/>
        <v>Technical</v>
      </c>
      <c r="H334" s="1">
        <f t="shared" ca="1" si="236"/>
        <v>4</v>
      </c>
      <c r="I334" s="1">
        <f t="shared" ca="1" si="211"/>
        <v>1</v>
      </c>
      <c r="J334" s="1">
        <f t="shared" ca="1" si="237"/>
        <v>36730</v>
      </c>
      <c r="K334" s="1">
        <f t="shared" ca="1" si="238"/>
        <v>10</v>
      </c>
      <c r="L334" s="1" t="str">
        <f t="shared" ca="1" si="239"/>
        <v>Goa</v>
      </c>
      <c r="M334" s="1">
        <f t="shared" ca="1" si="204"/>
        <v>110190</v>
      </c>
      <c r="N334" s="1">
        <f t="shared" ca="1" si="240"/>
        <v>67244.954065876533</v>
      </c>
      <c r="O334" s="1">
        <f t="shared" ca="1" si="205"/>
        <v>16571.518363395349</v>
      </c>
      <c r="P334" s="1">
        <f t="shared" ca="1" si="241"/>
        <v>16168</v>
      </c>
      <c r="Q334" s="1">
        <f t="shared" ca="1" si="206"/>
        <v>57176.840798285171</v>
      </c>
      <c r="R334" s="1">
        <f t="shared" ca="1" si="207"/>
        <v>51264.687483346461</v>
      </c>
      <c r="S334" s="1">
        <f t="shared" ca="1" si="208"/>
        <v>178026.20584674182</v>
      </c>
      <c r="T334" s="1">
        <f t="shared" ca="1" si="209"/>
        <v>140589.7948641617</v>
      </c>
      <c r="U334" s="1">
        <f t="shared" ca="1" si="210"/>
        <v>37436.410982580128</v>
      </c>
      <c r="W334" s="10">
        <f ca="1">IF(Table1[[#This Row],[Gender]]="Man",1,0)</f>
        <v>1</v>
      </c>
      <c r="X334" s="51">
        <f ca="1">IF(Table1[[#This Row],[Gender]]="Woman",1,0)</f>
        <v>0</v>
      </c>
      <c r="Y334" s="51"/>
      <c r="Z334" s="51"/>
      <c r="AA334" s="51"/>
      <c r="AB334" s="51"/>
      <c r="AC334" s="51"/>
      <c r="AD334" s="51"/>
      <c r="AE334" s="51"/>
      <c r="AF334" s="51"/>
      <c r="AG334" s="51"/>
      <c r="AH334" s="51"/>
      <c r="AI334" s="51"/>
      <c r="AJ334" s="16"/>
      <c r="AN334" s="10">
        <f t="shared" ca="1" si="212"/>
        <v>1</v>
      </c>
      <c r="AO334" s="51">
        <f t="shared" ca="1" si="213"/>
        <v>0</v>
      </c>
      <c r="AP334" s="51">
        <f t="shared" ca="1" si="214"/>
        <v>0</v>
      </c>
      <c r="AQ334" s="51">
        <f t="shared" ca="1" si="215"/>
        <v>0</v>
      </c>
      <c r="AR334" s="51">
        <f t="shared" ca="1" si="216"/>
        <v>0</v>
      </c>
      <c r="AS334" s="51">
        <f t="shared" ca="1" si="217"/>
        <v>0</v>
      </c>
      <c r="AT334" s="51"/>
      <c r="AU334" s="51"/>
      <c r="AV334" s="51"/>
      <c r="AW334" s="51"/>
      <c r="AX334" s="51"/>
      <c r="AY334" s="16"/>
      <c r="AZ334" s="51"/>
      <c r="BA334" s="20">
        <f t="shared" ca="1" si="218"/>
        <v>0</v>
      </c>
      <c r="BB334" s="21">
        <f t="shared" ca="1" si="219"/>
        <v>0</v>
      </c>
      <c r="BC334" s="21">
        <f t="shared" ca="1" si="220"/>
        <v>0</v>
      </c>
      <c r="BD334" s="21">
        <f t="shared" ca="1" si="221"/>
        <v>0</v>
      </c>
      <c r="BE334" s="21">
        <f t="shared" ca="1" si="222"/>
        <v>0</v>
      </c>
      <c r="BF334" s="21">
        <f t="shared" ca="1" si="223"/>
        <v>0</v>
      </c>
      <c r="BG334" s="21">
        <f t="shared" ca="1" si="224"/>
        <v>0</v>
      </c>
      <c r="BH334" s="21">
        <f t="shared" ca="1" si="225"/>
        <v>0</v>
      </c>
      <c r="BI334" s="21">
        <f t="shared" ca="1" si="226"/>
        <v>1</v>
      </c>
      <c r="BJ334" s="21">
        <f t="shared" ca="1" si="227"/>
        <v>0</v>
      </c>
      <c r="BK334" s="21">
        <f t="shared" ca="1" si="228"/>
        <v>0</v>
      </c>
      <c r="BL334" s="51"/>
      <c r="BM334" s="51"/>
      <c r="BN334" s="51"/>
      <c r="BO334" s="51"/>
      <c r="BP334" s="51"/>
      <c r="BQ334" s="51"/>
      <c r="BR334" s="51"/>
      <c r="BS334" s="51"/>
      <c r="BT334" s="51"/>
      <c r="BU334" s="51"/>
      <c r="BV334" s="16"/>
      <c r="BZ334" s="10">
        <f ca="1">Table1[[#This Row],[Cars Value]]/Table1[[#This Row],[Cars Owned]]</f>
        <v>16571.518363395349</v>
      </c>
      <c r="CA334" s="16"/>
      <c r="CB334" s="51"/>
      <c r="CC334" s="10">
        <f ca="1">IF(Table1[[#This Row],[Value of Debts]]&gt;$CD$3,1,0)</f>
        <v>1</v>
      </c>
      <c r="CD334" s="51"/>
      <c r="CE334" s="16"/>
      <c r="CF334" s="51"/>
      <c r="CG334" s="39">
        <f ca="1">Table1[[#This Row],[Mortgage left]]/Table1[[#This Row],[Value of House ]]</f>
        <v>0.61026367243739477</v>
      </c>
      <c r="CH334" s="51">
        <f t="shared" ca="1" si="242"/>
        <v>1</v>
      </c>
      <c r="CI334" s="51"/>
      <c r="CJ334" s="16"/>
      <c r="CL334" s="10">
        <f ca="1">IF(Table1[[#This Row],[Area]]="New Delhi",Table1[[#This Row],[Income]],0)</f>
        <v>0</v>
      </c>
      <c r="CM334" s="51">
        <f ca="1">IF(Table1[[#This Row],[Area]]="Gurgoan",Table1[[#This Row],[Income]],0)</f>
        <v>0</v>
      </c>
      <c r="CN334" s="51">
        <f ca="1">IF(Table1[[#This Row],[Area]]="Noida",Table1[[#This Row],[Income]],0)</f>
        <v>0</v>
      </c>
      <c r="CO334" s="51">
        <f ca="1">IF(Table1[[#This Row],[Area]]="Faridabad",Table1[[#This Row],[Income]],0)</f>
        <v>0</v>
      </c>
      <c r="CP334" s="51">
        <f ca="1">IF(Table1[[#This Row],[Area]]="Pune",Table1[[#This Row],[Income]],0)</f>
        <v>0</v>
      </c>
      <c r="CQ334" s="51">
        <f ca="1">IF(Table1[[#This Row],[Area]]="Mumbai",Table1[[#This Row],[Income]],0)</f>
        <v>0</v>
      </c>
      <c r="CR334" s="51">
        <f ca="1">IF(Table1[[#This Row],[Area]]="Hyderabad",Table1[[#This Row],[Income]],0)</f>
        <v>0</v>
      </c>
      <c r="CS334" s="51">
        <f ca="1">IF(Table1[[#This Row],[Area]]="Chennai",Table1[[#This Row],[Income]],0)</f>
        <v>0</v>
      </c>
      <c r="CT334" s="51">
        <f ca="1">IF(Table1[[#This Row],[Area]]="Goa",Table1[[#This Row],[Income]],0)</f>
        <v>36730</v>
      </c>
      <c r="CU334" s="51">
        <f ca="1">IF(Table1[[#This Row],[Area]]="Kochi",Table1[[#This Row],[Income]],0)</f>
        <v>0</v>
      </c>
      <c r="CV334" s="51">
        <f ca="1">IF(Table1[[#This Row],[Area]]="Kolkata",Table1[[#This Row],[Income]],0)</f>
        <v>0</v>
      </c>
      <c r="CW334" s="51"/>
      <c r="CX334" s="51"/>
      <c r="CY334" s="51"/>
      <c r="CZ334" s="51"/>
      <c r="DA334" s="51"/>
      <c r="DB334" s="51"/>
      <c r="DC334" s="51"/>
      <c r="DD334" s="51"/>
      <c r="DE334" s="51"/>
      <c r="DF334" s="51"/>
      <c r="DG334" s="16"/>
      <c r="DI334" s="10">
        <f ca="1">IF(Table1[[#This Row],[Field of Work]]="Teaching",Table1[[#This Row],[Income]],0)</f>
        <v>36730</v>
      </c>
      <c r="DJ334" s="51">
        <f ca="1">IF(Table1[[#This Row],[Field of Work]]="Health",Table1[[#This Row],[Income]],0)</f>
        <v>0</v>
      </c>
      <c r="DK334" s="51">
        <f ca="1">IF(Table1[[#This Row],[Field of Work]]="Agriculture",Table1[[#This Row],[Income]],0)</f>
        <v>0</v>
      </c>
      <c r="DL334" s="51">
        <f ca="1">IF(Table1[[#This Row],[Field of Work]]="Information Technology",Table1[[#This Row],[Income]],0)</f>
        <v>0</v>
      </c>
      <c r="DM334" s="51">
        <f ca="1">IF(Table1[[#This Row],[Field of Work]]="Construction",Table1[[#This Row],[Income]],0)</f>
        <v>0</v>
      </c>
      <c r="DN334" s="51">
        <f ca="1">IF(Table1[[#This Row],[Field of Work]]="General Work",Table1[[#This Row],[Income]],0)</f>
        <v>0</v>
      </c>
      <c r="DO334" s="51"/>
      <c r="DP334" s="51"/>
      <c r="DQ334" s="51"/>
      <c r="DR334" s="51"/>
      <c r="DS334" s="51"/>
      <c r="DT334" s="16"/>
      <c r="DW334" s="10">
        <f ca="1">IF(Table1[[#This Row],[Value of Debts]]&gt;Table1[[#This Row],[Income]],1,0)</f>
        <v>1</v>
      </c>
      <c r="DX334" s="51"/>
      <c r="DY334" s="16"/>
      <c r="EB334" s="48">
        <f t="shared" ca="1" si="243"/>
        <v>0</v>
      </c>
      <c r="EC334" s="51"/>
      <c r="ED334" s="51"/>
      <c r="EE334" s="16"/>
    </row>
    <row r="335" spans="1:135" ht="18.75">
      <c r="A335" s="1">
        <f t="shared" ca="1" si="229"/>
        <v>2</v>
      </c>
      <c r="B335" s="1" t="str">
        <f t="shared" ca="1" si="230"/>
        <v>Woman</v>
      </c>
      <c r="C335" s="1">
        <f t="shared" ca="1" si="231"/>
        <v>35</v>
      </c>
      <c r="D335" s="1">
        <f t="shared" ca="1" si="232"/>
        <v>4</v>
      </c>
      <c r="E335" s="1" t="str">
        <f t="shared" ca="1" si="233"/>
        <v>Information Technology</v>
      </c>
      <c r="F335" s="1">
        <f t="shared" ca="1" si="234"/>
        <v>3</v>
      </c>
      <c r="G335" s="1" t="str">
        <f t="shared" ca="1" si="235"/>
        <v>University</v>
      </c>
      <c r="H335" s="1">
        <f t="shared" ca="1" si="236"/>
        <v>4</v>
      </c>
      <c r="I335" s="1">
        <f t="shared" ca="1" si="211"/>
        <v>1</v>
      </c>
      <c r="J335" s="1">
        <f t="shared" ca="1" si="237"/>
        <v>33143</v>
      </c>
      <c r="K335" s="1">
        <f t="shared" ca="1" si="238"/>
        <v>7</v>
      </c>
      <c r="L335" s="1" t="str">
        <f t="shared" ca="1" si="239"/>
        <v>Hyderabad</v>
      </c>
      <c r="M335" s="1">
        <f t="shared" ca="1" si="204"/>
        <v>99429</v>
      </c>
      <c r="N335" s="1">
        <f t="shared" ca="1" si="240"/>
        <v>48491.415295421044</v>
      </c>
      <c r="O335" s="1">
        <f t="shared" ca="1" si="205"/>
        <v>18989.559188314419</v>
      </c>
      <c r="P335" s="1">
        <f t="shared" ca="1" si="241"/>
        <v>18506</v>
      </c>
      <c r="Q335" s="1">
        <f t="shared" ca="1" si="206"/>
        <v>13783.513215677036</v>
      </c>
      <c r="R335" s="1">
        <f t="shared" ca="1" si="207"/>
        <v>38433.509487367279</v>
      </c>
      <c r="S335" s="1">
        <f t="shared" ca="1" si="208"/>
        <v>156852.06867568172</v>
      </c>
      <c r="T335" s="1">
        <f t="shared" ca="1" si="209"/>
        <v>80780.928511098085</v>
      </c>
      <c r="U335" s="1">
        <f t="shared" ca="1" si="210"/>
        <v>76071.14016458363</v>
      </c>
      <c r="W335" s="10">
        <f ca="1">IF(Table1[[#This Row],[Gender]]="Man",1,0)</f>
        <v>0</v>
      </c>
      <c r="X335" s="51">
        <f ca="1">IF(Table1[[#This Row],[Gender]]="Woman",1,0)</f>
        <v>1</v>
      </c>
      <c r="Y335" s="51"/>
      <c r="Z335" s="51"/>
      <c r="AA335" s="51"/>
      <c r="AB335" s="51"/>
      <c r="AC335" s="51"/>
      <c r="AD335" s="51"/>
      <c r="AE335" s="51"/>
      <c r="AF335" s="51"/>
      <c r="AG335" s="51"/>
      <c r="AH335" s="51"/>
      <c r="AI335" s="51"/>
      <c r="AJ335" s="16"/>
      <c r="AN335" s="10">
        <f t="shared" ca="1" si="212"/>
        <v>0</v>
      </c>
      <c r="AO335" s="51">
        <f t="shared" ca="1" si="213"/>
        <v>0</v>
      </c>
      <c r="AP335" s="51">
        <f t="shared" ca="1" si="214"/>
        <v>0</v>
      </c>
      <c r="AQ335" s="51">
        <f t="shared" ca="1" si="215"/>
        <v>1</v>
      </c>
      <c r="AR335" s="51">
        <f t="shared" ca="1" si="216"/>
        <v>0</v>
      </c>
      <c r="AS335" s="51">
        <f t="shared" ca="1" si="217"/>
        <v>0</v>
      </c>
      <c r="AT335" s="51"/>
      <c r="AU335" s="51"/>
      <c r="AV335" s="51"/>
      <c r="AW335" s="51"/>
      <c r="AX335" s="51"/>
      <c r="AY335" s="16"/>
      <c r="AZ335" s="51"/>
      <c r="BA335" s="20">
        <f t="shared" ca="1" si="218"/>
        <v>0</v>
      </c>
      <c r="BB335" s="21">
        <f t="shared" ca="1" si="219"/>
        <v>0</v>
      </c>
      <c r="BC335" s="21">
        <f t="shared" ca="1" si="220"/>
        <v>0</v>
      </c>
      <c r="BD335" s="21">
        <f t="shared" ca="1" si="221"/>
        <v>0</v>
      </c>
      <c r="BE335" s="21">
        <f t="shared" ca="1" si="222"/>
        <v>0</v>
      </c>
      <c r="BF335" s="21">
        <f t="shared" ca="1" si="223"/>
        <v>0</v>
      </c>
      <c r="BG335" s="21">
        <f t="shared" ca="1" si="224"/>
        <v>1</v>
      </c>
      <c r="BH335" s="21">
        <f t="shared" ca="1" si="225"/>
        <v>0</v>
      </c>
      <c r="BI335" s="21">
        <f t="shared" ca="1" si="226"/>
        <v>0</v>
      </c>
      <c r="BJ335" s="21">
        <f t="shared" ca="1" si="227"/>
        <v>0</v>
      </c>
      <c r="BK335" s="21">
        <f t="shared" ca="1" si="228"/>
        <v>0</v>
      </c>
      <c r="BL335" s="51"/>
      <c r="BM335" s="51"/>
      <c r="BN335" s="51"/>
      <c r="BO335" s="51"/>
      <c r="BP335" s="51"/>
      <c r="BQ335" s="51"/>
      <c r="BR335" s="51"/>
      <c r="BS335" s="51"/>
      <c r="BT335" s="51"/>
      <c r="BU335" s="51"/>
      <c r="BV335" s="16"/>
      <c r="BZ335" s="10">
        <f ca="1">Table1[[#This Row],[Cars Value]]/Table1[[#This Row],[Cars Owned]]</f>
        <v>18989.559188314419</v>
      </c>
      <c r="CA335" s="16"/>
      <c r="CB335" s="51"/>
      <c r="CC335" s="10">
        <f ca="1">IF(Table1[[#This Row],[Value of Debts]]&gt;$CD$3,1,0)</f>
        <v>1</v>
      </c>
      <c r="CD335" s="51"/>
      <c r="CE335" s="16"/>
      <c r="CF335" s="51"/>
      <c r="CG335" s="39">
        <f ca="1">Table1[[#This Row],[Mortgage left]]/Table1[[#This Row],[Value of House ]]</f>
        <v>0.48769891375173285</v>
      </c>
      <c r="CH335" s="51">
        <f t="shared" ca="1" si="242"/>
        <v>1</v>
      </c>
      <c r="CI335" s="51"/>
      <c r="CJ335" s="16"/>
      <c r="CL335" s="10">
        <f ca="1">IF(Table1[[#This Row],[Area]]="New Delhi",Table1[[#This Row],[Income]],0)</f>
        <v>0</v>
      </c>
      <c r="CM335" s="51">
        <f ca="1">IF(Table1[[#This Row],[Area]]="Gurgoan",Table1[[#This Row],[Income]],0)</f>
        <v>0</v>
      </c>
      <c r="CN335" s="51">
        <f ca="1">IF(Table1[[#This Row],[Area]]="Noida",Table1[[#This Row],[Income]],0)</f>
        <v>0</v>
      </c>
      <c r="CO335" s="51">
        <f ca="1">IF(Table1[[#This Row],[Area]]="Faridabad",Table1[[#This Row],[Income]],0)</f>
        <v>0</v>
      </c>
      <c r="CP335" s="51">
        <f ca="1">IF(Table1[[#This Row],[Area]]="Pune",Table1[[#This Row],[Income]],0)</f>
        <v>0</v>
      </c>
      <c r="CQ335" s="51">
        <f ca="1">IF(Table1[[#This Row],[Area]]="Mumbai",Table1[[#This Row],[Income]],0)</f>
        <v>0</v>
      </c>
      <c r="CR335" s="51">
        <f ca="1">IF(Table1[[#This Row],[Area]]="Hyderabad",Table1[[#This Row],[Income]],0)</f>
        <v>33143</v>
      </c>
      <c r="CS335" s="51">
        <f ca="1">IF(Table1[[#This Row],[Area]]="Chennai",Table1[[#This Row],[Income]],0)</f>
        <v>0</v>
      </c>
      <c r="CT335" s="51">
        <f ca="1">IF(Table1[[#This Row],[Area]]="Goa",Table1[[#This Row],[Income]],0)</f>
        <v>0</v>
      </c>
      <c r="CU335" s="51">
        <f ca="1">IF(Table1[[#This Row],[Area]]="Kochi",Table1[[#This Row],[Income]],0)</f>
        <v>0</v>
      </c>
      <c r="CV335" s="51">
        <f ca="1">IF(Table1[[#This Row],[Area]]="Kolkata",Table1[[#This Row],[Income]],0)</f>
        <v>0</v>
      </c>
      <c r="CW335" s="51"/>
      <c r="CX335" s="51"/>
      <c r="CY335" s="51"/>
      <c r="CZ335" s="51"/>
      <c r="DA335" s="51"/>
      <c r="DB335" s="51"/>
      <c r="DC335" s="51"/>
      <c r="DD335" s="51"/>
      <c r="DE335" s="51"/>
      <c r="DF335" s="51"/>
      <c r="DG335" s="16"/>
      <c r="DI335" s="10">
        <f ca="1">IF(Table1[[#This Row],[Field of Work]]="Teaching",Table1[[#This Row],[Income]],0)</f>
        <v>0</v>
      </c>
      <c r="DJ335" s="51">
        <f ca="1">IF(Table1[[#This Row],[Field of Work]]="Health",Table1[[#This Row],[Income]],0)</f>
        <v>0</v>
      </c>
      <c r="DK335" s="51">
        <f ca="1">IF(Table1[[#This Row],[Field of Work]]="Agriculture",Table1[[#This Row],[Income]],0)</f>
        <v>0</v>
      </c>
      <c r="DL335" s="51">
        <f ca="1">IF(Table1[[#This Row],[Field of Work]]="Information Technology",Table1[[#This Row],[Income]],0)</f>
        <v>33143</v>
      </c>
      <c r="DM335" s="51">
        <f ca="1">IF(Table1[[#This Row],[Field of Work]]="Construction",Table1[[#This Row],[Income]],0)</f>
        <v>0</v>
      </c>
      <c r="DN335" s="51">
        <f ca="1">IF(Table1[[#This Row],[Field of Work]]="General Work",Table1[[#This Row],[Income]],0)</f>
        <v>0</v>
      </c>
      <c r="DO335" s="51"/>
      <c r="DP335" s="51"/>
      <c r="DQ335" s="51"/>
      <c r="DR335" s="51"/>
      <c r="DS335" s="51"/>
      <c r="DT335" s="16"/>
      <c r="DW335" s="10">
        <f ca="1">IF(Table1[[#This Row],[Value of Debts]]&gt;Table1[[#This Row],[Income]],1,0)</f>
        <v>1</v>
      </c>
      <c r="DX335" s="51"/>
      <c r="DY335" s="16"/>
      <c r="EB335" s="48">
        <f t="shared" ca="1" si="243"/>
        <v>0</v>
      </c>
      <c r="EC335" s="51"/>
      <c r="ED335" s="51"/>
      <c r="EE335" s="16"/>
    </row>
    <row r="336" spans="1:135" ht="18.75">
      <c r="A336" s="1">
        <f t="shared" ca="1" si="229"/>
        <v>1</v>
      </c>
      <c r="B336" s="1" t="str">
        <f t="shared" ca="1" si="230"/>
        <v>Man</v>
      </c>
      <c r="C336" s="1">
        <f t="shared" ca="1" si="231"/>
        <v>34</v>
      </c>
      <c r="D336" s="1">
        <f t="shared" ca="1" si="232"/>
        <v>5</v>
      </c>
      <c r="E336" s="1" t="str">
        <f t="shared" ca="1" si="233"/>
        <v>General Work</v>
      </c>
      <c r="F336" s="1">
        <f t="shared" ca="1" si="234"/>
        <v>4</v>
      </c>
      <c r="G336" s="1" t="str">
        <f t="shared" ca="1" si="235"/>
        <v>Technical</v>
      </c>
      <c r="H336" s="1">
        <f t="shared" ca="1" si="236"/>
        <v>1</v>
      </c>
      <c r="I336" s="1">
        <f t="shared" ca="1" si="211"/>
        <v>2</v>
      </c>
      <c r="J336" s="1">
        <f t="shared" ca="1" si="237"/>
        <v>29894</v>
      </c>
      <c r="K336" s="1">
        <f t="shared" ca="1" si="238"/>
        <v>4</v>
      </c>
      <c r="L336" s="1" t="str">
        <f t="shared" ca="1" si="239"/>
        <v>Noida</v>
      </c>
      <c r="M336" s="1">
        <f t="shared" ca="1" si="204"/>
        <v>89682</v>
      </c>
      <c r="N336" s="1">
        <f t="shared" ca="1" si="240"/>
        <v>17682.343252693212</v>
      </c>
      <c r="O336" s="1">
        <f t="shared" ca="1" si="205"/>
        <v>39661.293879791876</v>
      </c>
      <c r="P336" s="1">
        <f t="shared" ca="1" si="241"/>
        <v>36818</v>
      </c>
      <c r="Q336" s="1">
        <f t="shared" ca="1" si="206"/>
        <v>5016.1408716105634</v>
      </c>
      <c r="R336" s="1">
        <f t="shared" ca="1" si="207"/>
        <v>10551.699314536158</v>
      </c>
      <c r="S336" s="1">
        <f t="shared" ca="1" si="208"/>
        <v>139894.99319432804</v>
      </c>
      <c r="T336" s="1">
        <f t="shared" ca="1" si="209"/>
        <v>59516.484124303781</v>
      </c>
      <c r="U336" s="1">
        <f t="shared" ca="1" si="210"/>
        <v>80378.509070024258</v>
      </c>
      <c r="W336" s="10">
        <f ca="1">IF(Table1[[#This Row],[Gender]]="Man",1,0)</f>
        <v>1</v>
      </c>
      <c r="X336" s="51">
        <f ca="1">IF(Table1[[#This Row],[Gender]]="Woman",1,0)</f>
        <v>0</v>
      </c>
      <c r="Y336" s="51"/>
      <c r="Z336" s="51"/>
      <c r="AA336" s="51"/>
      <c r="AB336" s="51"/>
      <c r="AC336" s="51"/>
      <c r="AD336" s="51"/>
      <c r="AE336" s="51"/>
      <c r="AF336" s="51"/>
      <c r="AG336" s="51"/>
      <c r="AH336" s="51"/>
      <c r="AI336" s="51"/>
      <c r="AJ336" s="16"/>
      <c r="AN336" s="10">
        <f t="shared" ca="1" si="212"/>
        <v>0</v>
      </c>
      <c r="AO336" s="51">
        <f t="shared" ca="1" si="213"/>
        <v>0</v>
      </c>
      <c r="AP336" s="51">
        <f t="shared" ca="1" si="214"/>
        <v>0</v>
      </c>
      <c r="AQ336" s="51">
        <f t="shared" ca="1" si="215"/>
        <v>0</v>
      </c>
      <c r="AR336" s="51">
        <f t="shared" ca="1" si="216"/>
        <v>0</v>
      </c>
      <c r="AS336" s="51">
        <f t="shared" ca="1" si="217"/>
        <v>1</v>
      </c>
      <c r="AT336" s="51"/>
      <c r="AU336" s="51"/>
      <c r="AV336" s="51"/>
      <c r="AW336" s="51"/>
      <c r="AX336" s="51"/>
      <c r="AY336" s="16"/>
      <c r="AZ336" s="51"/>
      <c r="BA336" s="20">
        <f t="shared" ca="1" si="218"/>
        <v>0</v>
      </c>
      <c r="BB336" s="21">
        <f t="shared" ca="1" si="219"/>
        <v>0</v>
      </c>
      <c r="BC336" s="21">
        <f t="shared" ca="1" si="220"/>
        <v>1</v>
      </c>
      <c r="BD336" s="21">
        <f t="shared" ca="1" si="221"/>
        <v>0</v>
      </c>
      <c r="BE336" s="21">
        <f t="shared" ca="1" si="222"/>
        <v>0</v>
      </c>
      <c r="BF336" s="21">
        <f t="shared" ca="1" si="223"/>
        <v>0</v>
      </c>
      <c r="BG336" s="21">
        <f t="shared" ca="1" si="224"/>
        <v>0</v>
      </c>
      <c r="BH336" s="21">
        <f t="shared" ca="1" si="225"/>
        <v>0</v>
      </c>
      <c r="BI336" s="21">
        <f t="shared" ca="1" si="226"/>
        <v>0</v>
      </c>
      <c r="BJ336" s="21">
        <f t="shared" ca="1" si="227"/>
        <v>0</v>
      </c>
      <c r="BK336" s="21">
        <f t="shared" ca="1" si="228"/>
        <v>0</v>
      </c>
      <c r="BL336" s="51"/>
      <c r="BM336" s="51"/>
      <c r="BN336" s="51"/>
      <c r="BO336" s="51"/>
      <c r="BP336" s="51"/>
      <c r="BQ336" s="51"/>
      <c r="BR336" s="51"/>
      <c r="BS336" s="51"/>
      <c r="BT336" s="51"/>
      <c r="BU336" s="51"/>
      <c r="BV336" s="16"/>
      <c r="BZ336" s="10">
        <f ca="1">Table1[[#This Row],[Cars Value]]/Table1[[#This Row],[Cars Owned]]</f>
        <v>19830.646939895938</v>
      </c>
      <c r="CA336" s="16"/>
      <c r="CB336" s="51"/>
      <c r="CC336" s="10">
        <f ca="1">IF(Table1[[#This Row],[Value of Debts]]&gt;$CD$3,1,0)</f>
        <v>1</v>
      </c>
      <c r="CD336" s="51"/>
      <c r="CE336" s="16"/>
      <c r="CF336" s="51"/>
      <c r="CG336" s="39">
        <f ca="1">Table1[[#This Row],[Mortgage left]]/Table1[[#This Row],[Value of House ]]</f>
        <v>0.19716713780572703</v>
      </c>
      <c r="CH336" s="51">
        <f t="shared" ca="1" si="242"/>
        <v>0</v>
      </c>
      <c r="CI336" s="51"/>
      <c r="CJ336" s="16"/>
      <c r="CL336" s="10">
        <f ca="1">IF(Table1[[#This Row],[Area]]="New Delhi",Table1[[#This Row],[Income]],0)</f>
        <v>0</v>
      </c>
      <c r="CM336" s="51">
        <f ca="1">IF(Table1[[#This Row],[Area]]="Gurgoan",Table1[[#This Row],[Income]],0)</f>
        <v>0</v>
      </c>
      <c r="CN336" s="51">
        <f ca="1">IF(Table1[[#This Row],[Area]]="Noida",Table1[[#This Row],[Income]],0)</f>
        <v>29894</v>
      </c>
      <c r="CO336" s="51">
        <f ca="1">IF(Table1[[#This Row],[Area]]="Faridabad",Table1[[#This Row],[Income]],0)</f>
        <v>0</v>
      </c>
      <c r="CP336" s="51">
        <f ca="1">IF(Table1[[#This Row],[Area]]="Pune",Table1[[#This Row],[Income]],0)</f>
        <v>0</v>
      </c>
      <c r="CQ336" s="51">
        <f ca="1">IF(Table1[[#This Row],[Area]]="Mumbai",Table1[[#This Row],[Income]],0)</f>
        <v>0</v>
      </c>
      <c r="CR336" s="51">
        <f ca="1">IF(Table1[[#This Row],[Area]]="Hyderabad",Table1[[#This Row],[Income]],0)</f>
        <v>0</v>
      </c>
      <c r="CS336" s="51">
        <f ca="1">IF(Table1[[#This Row],[Area]]="Chennai",Table1[[#This Row],[Income]],0)</f>
        <v>0</v>
      </c>
      <c r="CT336" s="51">
        <f ca="1">IF(Table1[[#This Row],[Area]]="Goa",Table1[[#This Row],[Income]],0)</f>
        <v>0</v>
      </c>
      <c r="CU336" s="51">
        <f ca="1">IF(Table1[[#This Row],[Area]]="Kochi",Table1[[#This Row],[Income]],0)</f>
        <v>0</v>
      </c>
      <c r="CV336" s="51">
        <f ca="1">IF(Table1[[#This Row],[Area]]="Kolkata",Table1[[#This Row],[Income]],0)</f>
        <v>0</v>
      </c>
      <c r="CW336" s="51"/>
      <c r="CX336" s="51"/>
      <c r="CY336" s="51"/>
      <c r="CZ336" s="51"/>
      <c r="DA336" s="51"/>
      <c r="DB336" s="51"/>
      <c r="DC336" s="51"/>
      <c r="DD336" s="51"/>
      <c r="DE336" s="51"/>
      <c r="DF336" s="51"/>
      <c r="DG336" s="16"/>
      <c r="DI336" s="10">
        <f ca="1">IF(Table1[[#This Row],[Field of Work]]="Teaching",Table1[[#This Row],[Income]],0)</f>
        <v>0</v>
      </c>
      <c r="DJ336" s="51">
        <f ca="1">IF(Table1[[#This Row],[Field of Work]]="Health",Table1[[#This Row],[Income]],0)</f>
        <v>0</v>
      </c>
      <c r="DK336" s="51">
        <f ca="1">IF(Table1[[#This Row],[Field of Work]]="Agriculture",Table1[[#This Row],[Income]],0)</f>
        <v>0</v>
      </c>
      <c r="DL336" s="51">
        <f ca="1">IF(Table1[[#This Row],[Field of Work]]="Information Technology",Table1[[#This Row],[Income]],0)</f>
        <v>0</v>
      </c>
      <c r="DM336" s="51">
        <f ca="1">IF(Table1[[#This Row],[Field of Work]]="Construction",Table1[[#This Row],[Income]],0)</f>
        <v>0</v>
      </c>
      <c r="DN336" s="51">
        <f ca="1">IF(Table1[[#This Row],[Field of Work]]="General Work",Table1[[#This Row],[Income]],0)</f>
        <v>29894</v>
      </c>
      <c r="DO336" s="51"/>
      <c r="DP336" s="51"/>
      <c r="DQ336" s="51"/>
      <c r="DR336" s="51"/>
      <c r="DS336" s="51"/>
      <c r="DT336" s="16"/>
      <c r="DW336" s="10">
        <f ca="1">IF(Table1[[#This Row],[Value of Debts]]&gt;Table1[[#This Row],[Income]],1,0)</f>
        <v>1</v>
      </c>
      <c r="DX336" s="51"/>
      <c r="DY336" s="16"/>
      <c r="EB336" s="48">
        <f t="shared" ca="1" si="243"/>
        <v>0</v>
      </c>
      <c r="EC336" s="51"/>
      <c r="ED336" s="51"/>
      <c r="EE336" s="16"/>
    </row>
    <row r="337" spans="1:135" ht="18.75">
      <c r="A337" s="1">
        <f t="shared" ca="1" si="229"/>
        <v>1</v>
      </c>
      <c r="B337" s="1" t="str">
        <f t="shared" ca="1" si="230"/>
        <v>Man</v>
      </c>
      <c r="C337" s="1">
        <f t="shared" ca="1" si="231"/>
        <v>26</v>
      </c>
      <c r="D337" s="1">
        <f t="shared" ca="1" si="232"/>
        <v>1</v>
      </c>
      <c r="E337" s="1" t="str">
        <f t="shared" ca="1" si="233"/>
        <v>Health</v>
      </c>
      <c r="F337" s="1">
        <f t="shared" ca="1" si="234"/>
        <v>2</v>
      </c>
      <c r="G337" s="1" t="str">
        <f t="shared" ca="1" si="235"/>
        <v>College</v>
      </c>
      <c r="H337" s="1">
        <f t="shared" ca="1" si="236"/>
        <v>1</v>
      </c>
      <c r="I337" s="1">
        <f t="shared" ca="1" si="211"/>
        <v>2</v>
      </c>
      <c r="J337" s="1">
        <f t="shared" ca="1" si="237"/>
        <v>29216</v>
      </c>
      <c r="K337" s="1">
        <f t="shared" ca="1" si="238"/>
        <v>1</v>
      </c>
      <c r="L337" s="1" t="str">
        <f t="shared" ca="1" si="239"/>
        <v>New Delhi</v>
      </c>
      <c r="M337" s="1">
        <f t="shared" ca="1" si="204"/>
        <v>87648</v>
      </c>
      <c r="N337" s="1">
        <f t="shared" ca="1" si="240"/>
        <v>16173.309592156966</v>
      </c>
      <c r="O337" s="1">
        <f t="shared" ca="1" si="205"/>
        <v>43972.032998809525</v>
      </c>
      <c r="P337" s="1">
        <f t="shared" ca="1" si="241"/>
        <v>4870</v>
      </c>
      <c r="Q337" s="1">
        <f t="shared" ca="1" si="206"/>
        <v>12429.932692368873</v>
      </c>
      <c r="R337" s="1">
        <f t="shared" ca="1" si="207"/>
        <v>29363.463480545521</v>
      </c>
      <c r="S337" s="1">
        <f t="shared" ca="1" si="208"/>
        <v>160983.49647935506</v>
      </c>
      <c r="T337" s="1">
        <f t="shared" ca="1" si="209"/>
        <v>33473.242284525841</v>
      </c>
      <c r="U337" s="1">
        <f t="shared" ca="1" si="210"/>
        <v>127510.25419482922</v>
      </c>
      <c r="W337" s="10">
        <f ca="1">IF(Table1[[#This Row],[Gender]]="Man",1,0)</f>
        <v>1</v>
      </c>
      <c r="X337" s="51">
        <f ca="1">IF(Table1[[#This Row],[Gender]]="Woman",1,0)</f>
        <v>0</v>
      </c>
      <c r="Y337" s="51"/>
      <c r="Z337" s="51"/>
      <c r="AA337" s="51"/>
      <c r="AB337" s="51"/>
      <c r="AC337" s="51"/>
      <c r="AD337" s="51"/>
      <c r="AE337" s="51"/>
      <c r="AF337" s="51"/>
      <c r="AG337" s="51"/>
      <c r="AH337" s="51"/>
      <c r="AI337" s="51"/>
      <c r="AJ337" s="16"/>
      <c r="AN337" s="10">
        <f t="shared" ca="1" si="212"/>
        <v>0</v>
      </c>
      <c r="AO337" s="51">
        <f t="shared" ca="1" si="213"/>
        <v>1</v>
      </c>
      <c r="AP337" s="51">
        <f t="shared" ca="1" si="214"/>
        <v>0</v>
      </c>
      <c r="AQ337" s="51">
        <f t="shared" ca="1" si="215"/>
        <v>0</v>
      </c>
      <c r="AR337" s="51">
        <f t="shared" ca="1" si="216"/>
        <v>0</v>
      </c>
      <c r="AS337" s="51">
        <f t="shared" ca="1" si="217"/>
        <v>0</v>
      </c>
      <c r="AT337" s="51"/>
      <c r="AU337" s="51"/>
      <c r="AV337" s="51"/>
      <c r="AW337" s="51"/>
      <c r="AX337" s="51"/>
      <c r="AY337" s="16"/>
      <c r="AZ337" s="51"/>
      <c r="BA337" s="20">
        <f t="shared" ca="1" si="218"/>
        <v>1</v>
      </c>
      <c r="BB337" s="21">
        <f t="shared" ca="1" si="219"/>
        <v>0</v>
      </c>
      <c r="BC337" s="21">
        <f t="shared" ca="1" si="220"/>
        <v>0</v>
      </c>
      <c r="BD337" s="21">
        <f t="shared" ca="1" si="221"/>
        <v>0</v>
      </c>
      <c r="BE337" s="21">
        <f t="shared" ca="1" si="222"/>
        <v>0</v>
      </c>
      <c r="BF337" s="21">
        <f t="shared" ca="1" si="223"/>
        <v>0</v>
      </c>
      <c r="BG337" s="21">
        <f t="shared" ca="1" si="224"/>
        <v>0</v>
      </c>
      <c r="BH337" s="21">
        <f t="shared" ca="1" si="225"/>
        <v>0</v>
      </c>
      <c r="BI337" s="21">
        <f t="shared" ca="1" si="226"/>
        <v>0</v>
      </c>
      <c r="BJ337" s="21">
        <f t="shared" ca="1" si="227"/>
        <v>0</v>
      </c>
      <c r="BK337" s="21">
        <f t="shared" ca="1" si="228"/>
        <v>0</v>
      </c>
      <c r="BL337" s="51"/>
      <c r="BM337" s="51"/>
      <c r="BN337" s="51"/>
      <c r="BO337" s="51"/>
      <c r="BP337" s="51"/>
      <c r="BQ337" s="51"/>
      <c r="BR337" s="51"/>
      <c r="BS337" s="51"/>
      <c r="BT337" s="51"/>
      <c r="BU337" s="51"/>
      <c r="BV337" s="16"/>
      <c r="BZ337" s="10">
        <f ca="1">Table1[[#This Row],[Cars Value]]/Table1[[#This Row],[Cars Owned]]</f>
        <v>21986.016499404763</v>
      </c>
      <c r="CA337" s="16"/>
      <c r="CB337" s="51"/>
      <c r="CC337" s="10">
        <f ca="1">IF(Table1[[#This Row],[Value of Debts]]&gt;$CD$3,1,0)</f>
        <v>1</v>
      </c>
      <c r="CD337" s="51"/>
      <c r="CE337" s="16"/>
      <c r="CF337" s="51"/>
      <c r="CG337" s="39">
        <f ca="1">Table1[[#This Row],[Mortgage left]]/Table1[[#This Row],[Value of House ]]</f>
        <v>0.18452571184918043</v>
      </c>
      <c r="CH337" s="51">
        <f t="shared" ca="1" si="242"/>
        <v>0</v>
      </c>
      <c r="CI337" s="51"/>
      <c r="CJ337" s="16"/>
      <c r="CL337" s="10">
        <f ca="1">IF(Table1[[#This Row],[Area]]="New Delhi",Table1[[#This Row],[Income]],0)</f>
        <v>29216</v>
      </c>
      <c r="CM337" s="51">
        <f ca="1">IF(Table1[[#This Row],[Area]]="Gurgoan",Table1[[#This Row],[Income]],0)</f>
        <v>0</v>
      </c>
      <c r="CN337" s="51">
        <f ca="1">IF(Table1[[#This Row],[Area]]="Noida",Table1[[#This Row],[Income]],0)</f>
        <v>0</v>
      </c>
      <c r="CO337" s="51">
        <f ca="1">IF(Table1[[#This Row],[Area]]="Faridabad",Table1[[#This Row],[Income]],0)</f>
        <v>0</v>
      </c>
      <c r="CP337" s="51">
        <f ca="1">IF(Table1[[#This Row],[Area]]="Pune",Table1[[#This Row],[Income]],0)</f>
        <v>0</v>
      </c>
      <c r="CQ337" s="51">
        <f ca="1">IF(Table1[[#This Row],[Area]]="Mumbai",Table1[[#This Row],[Income]],0)</f>
        <v>0</v>
      </c>
      <c r="CR337" s="51">
        <f ca="1">IF(Table1[[#This Row],[Area]]="Hyderabad",Table1[[#This Row],[Income]],0)</f>
        <v>0</v>
      </c>
      <c r="CS337" s="51">
        <f ca="1">IF(Table1[[#This Row],[Area]]="Chennai",Table1[[#This Row],[Income]],0)</f>
        <v>0</v>
      </c>
      <c r="CT337" s="51">
        <f ca="1">IF(Table1[[#This Row],[Area]]="Goa",Table1[[#This Row],[Income]],0)</f>
        <v>0</v>
      </c>
      <c r="CU337" s="51">
        <f ca="1">IF(Table1[[#This Row],[Area]]="Kochi",Table1[[#This Row],[Income]],0)</f>
        <v>0</v>
      </c>
      <c r="CV337" s="51">
        <f ca="1">IF(Table1[[#This Row],[Area]]="Kolkata",Table1[[#This Row],[Income]],0)</f>
        <v>0</v>
      </c>
      <c r="CW337" s="51"/>
      <c r="CX337" s="51"/>
      <c r="CY337" s="51"/>
      <c r="CZ337" s="51"/>
      <c r="DA337" s="51"/>
      <c r="DB337" s="51"/>
      <c r="DC337" s="51"/>
      <c r="DD337" s="51"/>
      <c r="DE337" s="51"/>
      <c r="DF337" s="51"/>
      <c r="DG337" s="16"/>
      <c r="DI337" s="10">
        <f ca="1">IF(Table1[[#This Row],[Field of Work]]="Teaching",Table1[[#This Row],[Income]],0)</f>
        <v>0</v>
      </c>
      <c r="DJ337" s="51">
        <f ca="1">IF(Table1[[#This Row],[Field of Work]]="Health",Table1[[#This Row],[Income]],0)</f>
        <v>29216</v>
      </c>
      <c r="DK337" s="51">
        <f ca="1">IF(Table1[[#This Row],[Field of Work]]="Agriculture",Table1[[#This Row],[Income]],0)</f>
        <v>0</v>
      </c>
      <c r="DL337" s="51">
        <f ca="1">IF(Table1[[#This Row],[Field of Work]]="Information Technology",Table1[[#This Row],[Income]],0)</f>
        <v>0</v>
      </c>
      <c r="DM337" s="51">
        <f ca="1">IF(Table1[[#This Row],[Field of Work]]="Construction",Table1[[#This Row],[Income]],0)</f>
        <v>0</v>
      </c>
      <c r="DN337" s="51">
        <f ca="1">IF(Table1[[#This Row],[Field of Work]]="General Work",Table1[[#This Row],[Income]],0)</f>
        <v>0</v>
      </c>
      <c r="DO337" s="51"/>
      <c r="DP337" s="51"/>
      <c r="DQ337" s="51"/>
      <c r="DR337" s="51"/>
      <c r="DS337" s="51"/>
      <c r="DT337" s="16"/>
      <c r="DW337" s="10">
        <f ca="1">IF(Table1[[#This Row],[Value of Debts]]&gt;Table1[[#This Row],[Income]],1,0)</f>
        <v>1</v>
      </c>
      <c r="DX337" s="51"/>
      <c r="DY337" s="16"/>
      <c r="EB337" s="48">
        <f t="shared" ca="1" si="243"/>
        <v>26</v>
      </c>
      <c r="EC337" s="51"/>
      <c r="ED337" s="51"/>
      <c r="EE337" s="16"/>
    </row>
    <row r="338" spans="1:135" ht="18.75">
      <c r="A338" s="1">
        <f t="shared" ca="1" si="229"/>
        <v>1</v>
      </c>
      <c r="B338" s="1" t="str">
        <f t="shared" ca="1" si="230"/>
        <v>Man</v>
      </c>
      <c r="C338" s="1">
        <f t="shared" ca="1" si="231"/>
        <v>43</v>
      </c>
      <c r="D338" s="1">
        <f t="shared" ca="1" si="232"/>
        <v>1</v>
      </c>
      <c r="E338" s="1" t="str">
        <f t="shared" ca="1" si="233"/>
        <v>Health</v>
      </c>
      <c r="F338" s="1">
        <f t="shared" ca="1" si="234"/>
        <v>5</v>
      </c>
      <c r="G338" s="1" t="str">
        <f t="shared" ca="1" si="235"/>
        <v>Other</v>
      </c>
      <c r="H338" s="1">
        <f t="shared" ca="1" si="236"/>
        <v>1</v>
      </c>
      <c r="I338" s="1">
        <f t="shared" ca="1" si="211"/>
        <v>2</v>
      </c>
      <c r="J338" s="1">
        <f t="shared" ca="1" si="237"/>
        <v>25653</v>
      </c>
      <c r="K338" s="1">
        <f t="shared" ca="1" si="238"/>
        <v>7</v>
      </c>
      <c r="L338" s="1" t="str">
        <f t="shared" ca="1" si="239"/>
        <v>Hyderabad</v>
      </c>
      <c r="M338" s="1">
        <f t="shared" ca="1" si="204"/>
        <v>153918</v>
      </c>
      <c r="N338" s="1">
        <f t="shared" ca="1" si="240"/>
        <v>103876.08903643396</v>
      </c>
      <c r="O338" s="1">
        <f t="shared" ca="1" si="205"/>
        <v>29246.001783837113</v>
      </c>
      <c r="P338" s="1">
        <f t="shared" ca="1" si="241"/>
        <v>2610</v>
      </c>
      <c r="Q338" s="1">
        <f t="shared" ca="1" si="206"/>
        <v>39258.205286065262</v>
      </c>
      <c r="R338" s="1">
        <f t="shared" ca="1" si="207"/>
        <v>19705.872536679351</v>
      </c>
      <c r="S338" s="1">
        <f t="shared" ca="1" si="208"/>
        <v>202869.87432051645</v>
      </c>
      <c r="T338" s="1">
        <f t="shared" ca="1" si="209"/>
        <v>145744.29432249922</v>
      </c>
      <c r="U338" s="1">
        <f t="shared" ca="1" si="210"/>
        <v>57125.579998017231</v>
      </c>
      <c r="W338" s="10">
        <f ca="1">IF(Table1[[#This Row],[Gender]]="Man",1,0)</f>
        <v>1</v>
      </c>
      <c r="X338" s="51">
        <f ca="1">IF(Table1[[#This Row],[Gender]]="Woman",1,0)</f>
        <v>0</v>
      </c>
      <c r="Y338" s="51"/>
      <c r="Z338" s="51"/>
      <c r="AA338" s="51"/>
      <c r="AB338" s="51"/>
      <c r="AC338" s="51"/>
      <c r="AD338" s="51"/>
      <c r="AE338" s="51"/>
      <c r="AF338" s="51"/>
      <c r="AG338" s="51"/>
      <c r="AH338" s="51"/>
      <c r="AI338" s="51"/>
      <c r="AJ338" s="16"/>
      <c r="AN338" s="10">
        <f t="shared" ca="1" si="212"/>
        <v>0</v>
      </c>
      <c r="AO338" s="51">
        <f t="shared" ca="1" si="213"/>
        <v>1</v>
      </c>
      <c r="AP338" s="51">
        <f t="shared" ca="1" si="214"/>
        <v>0</v>
      </c>
      <c r="AQ338" s="51">
        <f t="shared" ca="1" si="215"/>
        <v>0</v>
      </c>
      <c r="AR338" s="51">
        <f t="shared" ca="1" si="216"/>
        <v>0</v>
      </c>
      <c r="AS338" s="51">
        <f t="shared" ca="1" si="217"/>
        <v>0</v>
      </c>
      <c r="AT338" s="51"/>
      <c r="AU338" s="51"/>
      <c r="AV338" s="51"/>
      <c r="AW338" s="51"/>
      <c r="AX338" s="51"/>
      <c r="AY338" s="16"/>
      <c r="AZ338" s="51"/>
      <c r="BA338" s="20">
        <f t="shared" ca="1" si="218"/>
        <v>0</v>
      </c>
      <c r="BB338" s="21">
        <f t="shared" ca="1" si="219"/>
        <v>0</v>
      </c>
      <c r="BC338" s="21">
        <f t="shared" ca="1" si="220"/>
        <v>0</v>
      </c>
      <c r="BD338" s="21">
        <f t="shared" ca="1" si="221"/>
        <v>0</v>
      </c>
      <c r="BE338" s="21">
        <f t="shared" ca="1" si="222"/>
        <v>0</v>
      </c>
      <c r="BF338" s="21">
        <f t="shared" ca="1" si="223"/>
        <v>0</v>
      </c>
      <c r="BG338" s="21">
        <f t="shared" ca="1" si="224"/>
        <v>1</v>
      </c>
      <c r="BH338" s="21">
        <f t="shared" ca="1" si="225"/>
        <v>0</v>
      </c>
      <c r="BI338" s="21">
        <f t="shared" ca="1" si="226"/>
        <v>0</v>
      </c>
      <c r="BJ338" s="21">
        <f t="shared" ca="1" si="227"/>
        <v>0</v>
      </c>
      <c r="BK338" s="21">
        <f t="shared" ca="1" si="228"/>
        <v>0</v>
      </c>
      <c r="BL338" s="51"/>
      <c r="BM338" s="51"/>
      <c r="BN338" s="51"/>
      <c r="BO338" s="51"/>
      <c r="BP338" s="51"/>
      <c r="BQ338" s="51"/>
      <c r="BR338" s="51"/>
      <c r="BS338" s="51"/>
      <c r="BT338" s="51"/>
      <c r="BU338" s="51"/>
      <c r="BV338" s="16"/>
      <c r="BZ338" s="10">
        <f ca="1">Table1[[#This Row],[Cars Value]]/Table1[[#This Row],[Cars Owned]]</f>
        <v>14623.000891918557</v>
      </c>
      <c r="CA338" s="16"/>
      <c r="CB338" s="51"/>
      <c r="CC338" s="10">
        <f ca="1">IF(Table1[[#This Row],[Value of Debts]]&gt;$CD$3,1,0)</f>
        <v>1</v>
      </c>
      <c r="CD338" s="51"/>
      <c r="CE338" s="16"/>
      <c r="CF338" s="51"/>
      <c r="CG338" s="39">
        <f ca="1">Table1[[#This Row],[Mortgage left]]/Table1[[#This Row],[Value of House ]]</f>
        <v>0.67487941005232632</v>
      </c>
      <c r="CH338" s="51">
        <f t="shared" ca="1" si="242"/>
        <v>1</v>
      </c>
      <c r="CI338" s="51"/>
      <c r="CJ338" s="16"/>
      <c r="CL338" s="10">
        <f ca="1">IF(Table1[[#This Row],[Area]]="New Delhi",Table1[[#This Row],[Income]],0)</f>
        <v>0</v>
      </c>
      <c r="CM338" s="51">
        <f ca="1">IF(Table1[[#This Row],[Area]]="Gurgoan",Table1[[#This Row],[Income]],0)</f>
        <v>0</v>
      </c>
      <c r="CN338" s="51">
        <f ca="1">IF(Table1[[#This Row],[Area]]="Noida",Table1[[#This Row],[Income]],0)</f>
        <v>0</v>
      </c>
      <c r="CO338" s="51">
        <f ca="1">IF(Table1[[#This Row],[Area]]="Faridabad",Table1[[#This Row],[Income]],0)</f>
        <v>0</v>
      </c>
      <c r="CP338" s="51">
        <f ca="1">IF(Table1[[#This Row],[Area]]="Pune",Table1[[#This Row],[Income]],0)</f>
        <v>0</v>
      </c>
      <c r="CQ338" s="51">
        <f ca="1">IF(Table1[[#This Row],[Area]]="Mumbai",Table1[[#This Row],[Income]],0)</f>
        <v>0</v>
      </c>
      <c r="CR338" s="51">
        <f ca="1">IF(Table1[[#This Row],[Area]]="Hyderabad",Table1[[#This Row],[Income]],0)</f>
        <v>25653</v>
      </c>
      <c r="CS338" s="51">
        <f ca="1">IF(Table1[[#This Row],[Area]]="Chennai",Table1[[#This Row],[Income]],0)</f>
        <v>0</v>
      </c>
      <c r="CT338" s="51">
        <f ca="1">IF(Table1[[#This Row],[Area]]="Goa",Table1[[#This Row],[Income]],0)</f>
        <v>0</v>
      </c>
      <c r="CU338" s="51">
        <f ca="1">IF(Table1[[#This Row],[Area]]="Kochi",Table1[[#This Row],[Income]],0)</f>
        <v>0</v>
      </c>
      <c r="CV338" s="51">
        <f ca="1">IF(Table1[[#This Row],[Area]]="Kolkata",Table1[[#This Row],[Income]],0)</f>
        <v>0</v>
      </c>
      <c r="CW338" s="51"/>
      <c r="CX338" s="51"/>
      <c r="CY338" s="51"/>
      <c r="CZ338" s="51"/>
      <c r="DA338" s="51"/>
      <c r="DB338" s="51"/>
      <c r="DC338" s="51"/>
      <c r="DD338" s="51"/>
      <c r="DE338" s="51"/>
      <c r="DF338" s="51"/>
      <c r="DG338" s="16"/>
      <c r="DI338" s="10">
        <f ca="1">IF(Table1[[#This Row],[Field of Work]]="Teaching",Table1[[#This Row],[Income]],0)</f>
        <v>0</v>
      </c>
      <c r="DJ338" s="51">
        <f ca="1">IF(Table1[[#This Row],[Field of Work]]="Health",Table1[[#This Row],[Income]],0)</f>
        <v>25653</v>
      </c>
      <c r="DK338" s="51">
        <f ca="1">IF(Table1[[#This Row],[Field of Work]]="Agriculture",Table1[[#This Row],[Income]],0)</f>
        <v>0</v>
      </c>
      <c r="DL338" s="51">
        <f ca="1">IF(Table1[[#This Row],[Field of Work]]="Information Technology",Table1[[#This Row],[Income]],0)</f>
        <v>0</v>
      </c>
      <c r="DM338" s="51">
        <f ca="1">IF(Table1[[#This Row],[Field of Work]]="Construction",Table1[[#This Row],[Income]],0)</f>
        <v>0</v>
      </c>
      <c r="DN338" s="51">
        <f ca="1">IF(Table1[[#This Row],[Field of Work]]="General Work",Table1[[#This Row],[Income]],0)</f>
        <v>0</v>
      </c>
      <c r="DO338" s="51"/>
      <c r="DP338" s="51"/>
      <c r="DQ338" s="51"/>
      <c r="DR338" s="51"/>
      <c r="DS338" s="51"/>
      <c r="DT338" s="16"/>
      <c r="DW338" s="10">
        <f ca="1">IF(Table1[[#This Row],[Value of Debts]]&gt;Table1[[#This Row],[Income]],1,0)</f>
        <v>1</v>
      </c>
      <c r="DX338" s="51"/>
      <c r="DY338" s="16"/>
      <c r="EB338" s="48">
        <f t="shared" ca="1" si="243"/>
        <v>0</v>
      </c>
      <c r="EC338" s="51"/>
      <c r="ED338" s="51"/>
      <c r="EE338" s="16"/>
    </row>
    <row r="339" spans="1:135" ht="18.75">
      <c r="A339" s="1">
        <f t="shared" ca="1" si="229"/>
        <v>2</v>
      </c>
      <c r="B339" s="1" t="str">
        <f t="shared" ca="1" si="230"/>
        <v>Woman</v>
      </c>
      <c r="C339" s="1">
        <f t="shared" ca="1" si="231"/>
        <v>42</v>
      </c>
      <c r="D339" s="1">
        <f t="shared" ca="1" si="232"/>
        <v>5</v>
      </c>
      <c r="E339" s="1" t="str">
        <f t="shared" ca="1" si="233"/>
        <v>General Work</v>
      </c>
      <c r="F339" s="1">
        <f t="shared" ca="1" si="234"/>
        <v>3</v>
      </c>
      <c r="G339" s="1" t="str">
        <f t="shared" ca="1" si="235"/>
        <v>University</v>
      </c>
      <c r="H339" s="1">
        <f t="shared" ca="1" si="236"/>
        <v>1</v>
      </c>
      <c r="I339" s="1">
        <f t="shared" ca="1" si="211"/>
        <v>2</v>
      </c>
      <c r="J339" s="1">
        <f t="shared" ca="1" si="237"/>
        <v>30661</v>
      </c>
      <c r="K339" s="1">
        <f t="shared" ca="1" si="238"/>
        <v>6</v>
      </c>
      <c r="L339" s="1" t="str">
        <f t="shared" ca="1" si="239"/>
        <v>Mumbai</v>
      </c>
      <c r="M339" s="1">
        <f t="shared" ca="1" si="204"/>
        <v>122644</v>
      </c>
      <c r="N339" s="1">
        <f t="shared" ca="1" si="240"/>
        <v>46723.852661761965</v>
      </c>
      <c r="O339" s="1">
        <f t="shared" ca="1" si="205"/>
        <v>41864.323065575547</v>
      </c>
      <c r="P339" s="1">
        <f t="shared" ca="1" si="241"/>
        <v>12576</v>
      </c>
      <c r="Q339" s="1">
        <f t="shared" ca="1" si="206"/>
        <v>37608.566170344522</v>
      </c>
      <c r="R339" s="1">
        <f t="shared" ca="1" si="207"/>
        <v>15301.045924338752</v>
      </c>
      <c r="S339" s="1">
        <f t="shared" ca="1" si="208"/>
        <v>179809.36898991431</v>
      </c>
      <c r="T339" s="1">
        <f t="shared" ca="1" si="209"/>
        <v>96908.418832106487</v>
      </c>
      <c r="U339" s="1">
        <f t="shared" ca="1" si="210"/>
        <v>82900.95015780782</v>
      </c>
      <c r="W339" s="10">
        <f ca="1">IF(Table1[[#This Row],[Gender]]="Man",1,0)</f>
        <v>0</v>
      </c>
      <c r="X339" s="51">
        <f ca="1">IF(Table1[[#This Row],[Gender]]="Woman",1,0)</f>
        <v>1</v>
      </c>
      <c r="Y339" s="51"/>
      <c r="Z339" s="51"/>
      <c r="AA339" s="51"/>
      <c r="AB339" s="51"/>
      <c r="AC339" s="51"/>
      <c r="AD339" s="51"/>
      <c r="AE339" s="51"/>
      <c r="AF339" s="51"/>
      <c r="AG339" s="51"/>
      <c r="AH339" s="51"/>
      <c r="AI339" s="51"/>
      <c r="AJ339" s="16"/>
      <c r="AN339" s="10">
        <f t="shared" ca="1" si="212"/>
        <v>0</v>
      </c>
      <c r="AO339" s="51">
        <f t="shared" ca="1" si="213"/>
        <v>0</v>
      </c>
      <c r="AP339" s="51">
        <f t="shared" ca="1" si="214"/>
        <v>0</v>
      </c>
      <c r="AQ339" s="51">
        <f t="shared" ca="1" si="215"/>
        <v>0</v>
      </c>
      <c r="AR339" s="51">
        <f t="shared" ca="1" si="216"/>
        <v>0</v>
      </c>
      <c r="AS339" s="51">
        <f t="shared" ca="1" si="217"/>
        <v>1</v>
      </c>
      <c r="AT339" s="51"/>
      <c r="AU339" s="51"/>
      <c r="AV339" s="51"/>
      <c r="AW339" s="51"/>
      <c r="AX339" s="51"/>
      <c r="AY339" s="16"/>
      <c r="AZ339" s="51"/>
      <c r="BA339" s="20">
        <f t="shared" ca="1" si="218"/>
        <v>0</v>
      </c>
      <c r="BB339" s="21">
        <f t="shared" ca="1" si="219"/>
        <v>0</v>
      </c>
      <c r="BC339" s="21">
        <f t="shared" ca="1" si="220"/>
        <v>0</v>
      </c>
      <c r="BD339" s="21">
        <f t="shared" ca="1" si="221"/>
        <v>0</v>
      </c>
      <c r="BE339" s="21">
        <f t="shared" ca="1" si="222"/>
        <v>0</v>
      </c>
      <c r="BF339" s="21">
        <f t="shared" ca="1" si="223"/>
        <v>1</v>
      </c>
      <c r="BG339" s="21">
        <f t="shared" ca="1" si="224"/>
        <v>0</v>
      </c>
      <c r="BH339" s="21">
        <f t="shared" ca="1" si="225"/>
        <v>0</v>
      </c>
      <c r="BI339" s="21">
        <f t="shared" ca="1" si="226"/>
        <v>0</v>
      </c>
      <c r="BJ339" s="21">
        <f t="shared" ca="1" si="227"/>
        <v>0</v>
      </c>
      <c r="BK339" s="21">
        <f t="shared" ca="1" si="228"/>
        <v>0</v>
      </c>
      <c r="BL339" s="51"/>
      <c r="BM339" s="51"/>
      <c r="BN339" s="51"/>
      <c r="BO339" s="51"/>
      <c r="BP339" s="51"/>
      <c r="BQ339" s="51"/>
      <c r="BR339" s="51"/>
      <c r="BS339" s="51"/>
      <c r="BT339" s="51"/>
      <c r="BU339" s="51"/>
      <c r="BV339" s="16"/>
      <c r="BZ339" s="10">
        <f ca="1">Table1[[#This Row],[Cars Value]]/Table1[[#This Row],[Cars Owned]]</f>
        <v>20932.161532787773</v>
      </c>
      <c r="CA339" s="16"/>
      <c r="CB339" s="51"/>
      <c r="CC339" s="10">
        <f ca="1">IF(Table1[[#This Row],[Value of Debts]]&gt;$CD$3,1,0)</f>
        <v>1</v>
      </c>
      <c r="CD339" s="51"/>
      <c r="CE339" s="16"/>
      <c r="CF339" s="51"/>
      <c r="CG339" s="39">
        <f ca="1">Table1[[#This Row],[Mortgage left]]/Table1[[#This Row],[Value of House ]]</f>
        <v>0.38097136966962886</v>
      </c>
      <c r="CH339" s="51">
        <f t="shared" ca="1" si="242"/>
        <v>1</v>
      </c>
      <c r="CI339" s="51"/>
      <c r="CJ339" s="16"/>
      <c r="CL339" s="10">
        <f ca="1">IF(Table1[[#This Row],[Area]]="New Delhi",Table1[[#This Row],[Income]],0)</f>
        <v>0</v>
      </c>
      <c r="CM339" s="51">
        <f ca="1">IF(Table1[[#This Row],[Area]]="Gurgoan",Table1[[#This Row],[Income]],0)</f>
        <v>0</v>
      </c>
      <c r="CN339" s="51">
        <f ca="1">IF(Table1[[#This Row],[Area]]="Noida",Table1[[#This Row],[Income]],0)</f>
        <v>0</v>
      </c>
      <c r="CO339" s="51">
        <f ca="1">IF(Table1[[#This Row],[Area]]="Faridabad",Table1[[#This Row],[Income]],0)</f>
        <v>0</v>
      </c>
      <c r="CP339" s="51">
        <f ca="1">IF(Table1[[#This Row],[Area]]="Pune",Table1[[#This Row],[Income]],0)</f>
        <v>0</v>
      </c>
      <c r="CQ339" s="51">
        <f ca="1">IF(Table1[[#This Row],[Area]]="Mumbai",Table1[[#This Row],[Income]],0)</f>
        <v>30661</v>
      </c>
      <c r="CR339" s="51">
        <f ca="1">IF(Table1[[#This Row],[Area]]="Hyderabad",Table1[[#This Row],[Income]],0)</f>
        <v>0</v>
      </c>
      <c r="CS339" s="51">
        <f ca="1">IF(Table1[[#This Row],[Area]]="Chennai",Table1[[#This Row],[Income]],0)</f>
        <v>0</v>
      </c>
      <c r="CT339" s="51">
        <f ca="1">IF(Table1[[#This Row],[Area]]="Goa",Table1[[#This Row],[Income]],0)</f>
        <v>0</v>
      </c>
      <c r="CU339" s="51">
        <f ca="1">IF(Table1[[#This Row],[Area]]="Kochi",Table1[[#This Row],[Income]],0)</f>
        <v>0</v>
      </c>
      <c r="CV339" s="51">
        <f ca="1">IF(Table1[[#This Row],[Area]]="Kolkata",Table1[[#This Row],[Income]],0)</f>
        <v>0</v>
      </c>
      <c r="CW339" s="51"/>
      <c r="CX339" s="51"/>
      <c r="CY339" s="51"/>
      <c r="CZ339" s="51"/>
      <c r="DA339" s="51"/>
      <c r="DB339" s="51"/>
      <c r="DC339" s="51"/>
      <c r="DD339" s="51"/>
      <c r="DE339" s="51"/>
      <c r="DF339" s="51"/>
      <c r="DG339" s="16"/>
      <c r="DI339" s="10">
        <f ca="1">IF(Table1[[#This Row],[Field of Work]]="Teaching",Table1[[#This Row],[Income]],0)</f>
        <v>0</v>
      </c>
      <c r="DJ339" s="51">
        <f ca="1">IF(Table1[[#This Row],[Field of Work]]="Health",Table1[[#This Row],[Income]],0)</f>
        <v>0</v>
      </c>
      <c r="DK339" s="51">
        <f ca="1">IF(Table1[[#This Row],[Field of Work]]="Agriculture",Table1[[#This Row],[Income]],0)</f>
        <v>0</v>
      </c>
      <c r="DL339" s="51">
        <f ca="1">IF(Table1[[#This Row],[Field of Work]]="Information Technology",Table1[[#This Row],[Income]],0)</f>
        <v>0</v>
      </c>
      <c r="DM339" s="51">
        <f ca="1">IF(Table1[[#This Row],[Field of Work]]="Construction",Table1[[#This Row],[Income]],0)</f>
        <v>0</v>
      </c>
      <c r="DN339" s="51">
        <f ca="1">IF(Table1[[#This Row],[Field of Work]]="General Work",Table1[[#This Row],[Income]],0)</f>
        <v>30661</v>
      </c>
      <c r="DO339" s="51"/>
      <c r="DP339" s="51"/>
      <c r="DQ339" s="51"/>
      <c r="DR339" s="51"/>
      <c r="DS339" s="51"/>
      <c r="DT339" s="16"/>
      <c r="DW339" s="10">
        <f ca="1">IF(Table1[[#This Row],[Value of Debts]]&gt;Table1[[#This Row],[Income]],1,0)</f>
        <v>1</v>
      </c>
      <c r="DX339" s="51"/>
      <c r="DY339" s="16"/>
      <c r="EB339" s="48">
        <f t="shared" ca="1" si="243"/>
        <v>0</v>
      </c>
      <c r="EC339" s="51"/>
      <c r="ED339" s="51"/>
      <c r="EE339" s="16"/>
    </row>
    <row r="340" spans="1:135" ht="18.75">
      <c r="A340" s="1">
        <f t="shared" ca="1" si="229"/>
        <v>2</v>
      </c>
      <c r="B340" s="1" t="str">
        <f t="shared" ca="1" si="230"/>
        <v>Woman</v>
      </c>
      <c r="C340" s="1">
        <f t="shared" ca="1" si="231"/>
        <v>40</v>
      </c>
      <c r="D340" s="1">
        <f t="shared" ca="1" si="232"/>
        <v>5</v>
      </c>
      <c r="E340" s="1" t="str">
        <f t="shared" ca="1" si="233"/>
        <v>General Work</v>
      </c>
      <c r="F340" s="1">
        <f t="shared" ca="1" si="234"/>
        <v>1</v>
      </c>
      <c r="G340" s="1" t="str">
        <f t="shared" ca="1" si="235"/>
        <v>High School</v>
      </c>
      <c r="H340" s="1">
        <f t="shared" ca="1" si="236"/>
        <v>2</v>
      </c>
      <c r="I340" s="1">
        <f t="shared" ca="1" si="211"/>
        <v>3</v>
      </c>
      <c r="J340" s="1">
        <f t="shared" ca="1" si="237"/>
        <v>36410</v>
      </c>
      <c r="K340" s="1">
        <f t="shared" ca="1" si="238"/>
        <v>11</v>
      </c>
      <c r="L340" s="1" t="str">
        <f t="shared" ca="1" si="239"/>
        <v>Kolkata</v>
      </c>
      <c r="M340" s="1">
        <f t="shared" ref="M340:M403" ca="1" si="244">J340*RANDBETWEEN(3,6)</f>
        <v>182050</v>
      </c>
      <c r="N340" s="1">
        <f t="shared" ca="1" si="240"/>
        <v>48019.051351475886</v>
      </c>
      <c r="O340" s="1">
        <f t="shared" ref="O340:O403" ca="1" si="245">I340*RAND()*J340</f>
        <v>72425.362749716762</v>
      </c>
      <c r="P340" s="1">
        <f t="shared" ca="1" si="241"/>
        <v>26753</v>
      </c>
      <c r="Q340" s="1">
        <f t="shared" ref="Q340:Q403" ca="1" si="246">RAND()*J340*2</f>
        <v>44317.224225100435</v>
      </c>
      <c r="R340" s="1">
        <f t="shared" ref="R340:R403" ca="1" si="247">RAND()*J340*1.5</f>
        <v>7169.5020397196222</v>
      </c>
      <c r="S340" s="1">
        <f t="shared" ref="S340:S403" ca="1" si="248">M340+O340+R340</f>
        <v>261644.8647894364</v>
      </c>
      <c r="T340" s="1">
        <f t="shared" ref="T340:T403" ca="1" si="249">N340+P340+Q340</f>
        <v>119089.27557657631</v>
      </c>
      <c r="U340" s="1">
        <f t="shared" ref="U340:U403" ca="1" si="250">S340-T340</f>
        <v>142555.5892128601</v>
      </c>
      <c r="W340" s="10">
        <f ca="1">IF(Table1[[#This Row],[Gender]]="Man",1,0)</f>
        <v>0</v>
      </c>
      <c r="X340" s="51">
        <f ca="1">IF(Table1[[#This Row],[Gender]]="Woman",1,0)</f>
        <v>1</v>
      </c>
      <c r="Y340" s="51"/>
      <c r="Z340" s="51"/>
      <c r="AA340" s="51"/>
      <c r="AB340" s="51"/>
      <c r="AC340" s="51"/>
      <c r="AD340" s="51"/>
      <c r="AE340" s="51"/>
      <c r="AF340" s="51"/>
      <c r="AG340" s="51"/>
      <c r="AH340" s="51"/>
      <c r="AI340" s="51"/>
      <c r="AJ340" s="16"/>
      <c r="AN340" s="10">
        <f t="shared" ca="1" si="212"/>
        <v>0</v>
      </c>
      <c r="AO340" s="51">
        <f t="shared" ca="1" si="213"/>
        <v>0</v>
      </c>
      <c r="AP340" s="51">
        <f t="shared" ca="1" si="214"/>
        <v>0</v>
      </c>
      <c r="AQ340" s="51">
        <f t="shared" ca="1" si="215"/>
        <v>0</v>
      </c>
      <c r="AR340" s="51">
        <f t="shared" ca="1" si="216"/>
        <v>0</v>
      </c>
      <c r="AS340" s="51">
        <f t="shared" ca="1" si="217"/>
        <v>1</v>
      </c>
      <c r="AT340" s="51"/>
      <c r="AU340" s="51"/>
      <c r="AV340" s="51"/>
      <c r="AW340" s="51"/>
      <c r="AX340" s="51"/>
      <c r="AY340" s="16"/>
      <c r="AZ340" s="51"/>
      <c r="BA340" s="20">
        <f t="shared" ca="1" si="218"/>
        <v>0</v>
      </c>
      <c r="BB340" s="21">
        <f t="shared" ca="1" si="219"/>
        <v>0</v>
      </c>
      <c r="BC340" s="21">
        <f t="shared" ca="1" si="220"/>
        <v>0</v>
      </c>
      <c r="BD340" s="21">
        <f t="shared" ca="1" si="221"/>
        <v>0</v>
      </c>
      <c r="BE340" s="21">
        <f t="shared" ca="1" si="222"/>
        <v>0</v>
      </c>
      <c r="BF340" s="21">
        <f t="shared" ca="1" si="223"/>
        <v>0</v>
      </c>
      <c r="BG340" s="21">
        <f t="shared" ca="1" si="224"/>
        <v>0</v>
      </c>
      <c r="BH340" s="21">
        <f t="shared" ca="1" si="225"/>
        <v>0</v>
      </c>
      <c r="BI340" s="21">
        <f t="shared" ca="1" si="226"/>
        <v>0</v>
      </c>
      <c r="BJ340" s="21">
        <f t="shared" ca="1" si="227"/>
        <v>0</v>
      </c>
      <c r="BK340" s="21">
        <f t="shared" ca="1" si="228"/>
        <v>1</v>
      </c>
      <c r="BL340" s="51"/>
      <c r="BM340" s="51"/>
      <c r="BN340" s="51"/>
      <c r="BO340" s="51"/>
      <c r="BP340" s="51"/>
      <c r="BQ340" s="51"/>
      <c r="BR340" s="51"/>
      <c r="BS340" s="51"/>
      <c r="BT340" s="51"/>
      <c r="BU340" s="51"/>
      <c r="BV340" s="16"/>
      <c r="BZ340" s="10">
        <f ca="1">Table1[[#This Row],[Cars Value]]/Table1[[#This Row],[Cars Owned]]</f>
        <v>24141.787583238922</v>
      </c>
      <c r="CA340" s="16"/>
      <c r="CB340" s="51"/>
      <c r="CC340" s="10">
        <f ca="1">IF(Table1[[#This Row],[Value of Debts]]&gt;$CD$3,1,0)</f>
        <v>1</v>
      </c>
      <c r="CD340" s="51"/>
      <c r="CE340" s="16"/>
      <c r="CF340" s="51"/>
      <c r="CG340" s="39">
        <f ca="1">Table1[[#This Row],[Mortgage left]]/Table1[[#This Row],[Value of House ]]</f>
        <v>0.26376847762414657</v>
      </c>
      <c r="CH340" s="51">
        <f t="shared" ca="1" si="242"/>
        <v>0</v>
      </c>
      <c r="CI340" s="51"/>
      <c r="CJ340" s="16"/>
      <c r="CL340" s="10">
        <f ca="1">IF(Table1[[#This Row],[Area]]="New Delhi",Table1[[#This Row],[Income]],0)</f>
        <v>0</v>
      </c>
      <c r="CM340" s="51">
        <f ca="1">IF(Table1[[#This Row],[Area]]="Gurgoan",Table1[[#This Row],[Income]],0)</f>
        <v>0</v>
      </c>
      <c r="CN340" s="51">
        <f ca="1">IF(Table1[[#This Row],[Area]]="Noida",Table1[[#This Row],[Income]],0)</f>
        <v>0</v>
      </c>
      <c r="CO340" s="51">
        <f ca="1">IF(Table1[[#This Row],[Area]]="Faridabad",Table1[[#This Row],[Income]],0)</f>
        <v>0</v>
      </c>
      <c r="CP340" s="51">
        <f ca="1">IF(Table1[[#This Row],[Area]]="Pune",Table1[[#This Row],[Income]],0)</f>
        <v>0</v>
      </c>
      <c r="CQ340" s="51">
        <f ca="1">IF(Table1[[#This Row],[Area]]="Mumbai",Table1[[#This Row],[Income]],0)</f>
        <v>0</v>
      </c>
      <c r="CR340" s="51">
        <f ca="1">IF(Table1[[#This Row],[Area]]="Hyderabad",Table1[[#This Row],[Income]],0)</f>
        <v>0</v>
      </c>
      <c r="CS340" s="51">
        <f ca="1">IF(Table1[[#This Row],[Area]]="Chennai",Table1[[#This Row],[Income]],0)</f>
        <v>0</v>
      </c>
      <c r="CT340" s="51">
        <f ca="1">IF(Table1[[#This Row],[Area]]="Goa",Table1[[#This Row],[Income]],0)</f>
        <v>0</v>
      </c>
      <c r="CU340" s="51">
        <f ca="1">IF(Table1[[#This Row],[Area]]="Kochi",Table1[[#This Row],[Income]],0)</f>
        <v>0</v>
      </c>
      <c r="CV340" s="51">
        <f ca="1">IF(Table1[[#This Row],[Area]]="Kolkata",Table1[[#This Row],[Income]],0)</f>
        <v>36410</v>
      </c>
      <c r="CW340" s="51"/>
      <c r="CX340" s="51"/>
      <c r="CY340" s="51"/>
      <c r="CZ340" s="51"/>
      <c r="DA340" s="51"/>
      <c r="DB340" s="51"/>
      <c r="DC340" s="51"/>
      <c r="DD340" s="51"/>
      <c r="DE340" s="51"/>
      <c r="DF340" s="51"/>
      <c r="DG340" s="16"/>
      <c r="DI340" s="10">
        <f ca="1">IF(Table1[[#This Row],[Field of Work]]="Teaching",Table1[[#This Row],[Income]],0)</f>
        <v>0</v>
      </c>
      <c r="DJ340" s="51">
        <f ca="1">IF(Table1[[#This Row],[Field of Work]]="Health",Table1[[#This Row],[Income]],0)</f>
        <v>0</v>
      </c>
      <c r="DK340" s="51">
        <f ca="1">IF(Table1[[#This Row],[Field of Work]]="Agriculture",Table1[[#This Row],[Income]],0)</f>
        <v>0</v>
      </c>
      <c r="DL340" s="51">
        <f ca="1">IF(Table1[[#This Row],[Field of Work]]="Information Technology",Table1[[#This Row],[Income]],0)</f>
        <v>0</v>
      </c>
      <c r="DM340" s="51">
        <f ca="1">IF(Table1[[#This Row],[Field of Work]]="Construction",Table1[[#This Row],[Income]],0)</f>
        <v>0</v>
      </c>
      <c r="DN340" s="51">
        <f ca="1">IF(Table1[[#This Row],[Field of Work]]="General Work",Table1[[#This Row],[Income]],0)</f>
        <v>36410</v>
      </c>
      <c r="DO340" s="51"/>
      <c r="DP340" s="51"/>
      <c r="DQ340" s="51"/>
      <c r="DR340" s="51"/>
      <c r="DS340" s="51"/>
      <c r="DT340" s="16"/>
      <c r="DW340" s="10">
        <f ca="1">IF(Table1[[#This Row],[Value of Debts]]&gt;Table1[[#This Row],[Income]],1,0)</f>
        <v>1</v>
      </c>
      <c r="DX340" s="51"/>
      <c r="DY340" s="16"/>
      <c r="EB340" s="48">
        <f t="shared" ca="1" si="243"/>
        <v>40</v>
      </c>
      <c r="EC340" s="51"/>
      <c r="ED340" s="51"/>
      <c r="EE340" s="16"/>
    </row>
    <row r="341" spans="1:135" ht="18.75">
      <c r="A341" s="1">
        <f t="shared" ca="1" si="229"/>
        <v>1</v>
      </c>
      <c r="B341" s="1" t="str">
        <f t="shared" ca="1" si="230"/>
        <v>Man</v>
      </c>
      <c r="C341" s="1">
        <f t="shared" ca="1" si="231"/>
        <v>33</v>
      </c>
      <c r="D341" s="1">
        <f t="shared" ca="1" si="232"/>
        <v>1</v>
      </c>
      <c r="E341" s="1" t="str">
        <f t="shared" ca="1" si="233"/>
        <v>Health</v>
      </c>
      <c r="F341" s="1">
        <f t="shared" ca="1" si="234"/>
        <v>4</v>
      </c>
      <c r="G341" s="1" t="str">
        <f t="shared" ca="1" si="235"/>
        <v>Technical</v>
      </c>
      <c r="H341" s="1">
        <f t="shared" ca="1" si="236"/>
        <v>1</v>
      </c>
      <c r="I341" s="1">
        <f t="shared" ca="1" si="211"/>
        <v>1</v>
      </c>
      <c r="J341" s="1">
        <f t="shared" ca="1" si="237"/>
        <v>87378</v>
      </c>
      <c r="K341" s="1">
        <f t="shared" ca="1" si="238"/>
        <v>7</v>
      </c>
      <c r="L341" s="1" t="str">
        <f t="shared" ca="1" si="239"/>
        <v>Hyderabad</v>
      </c>
      <c r="M341" s="1">
        <f t="shared" ca="1" si="244"/>
        <v>436890</v>
      </c>
      <c r="N341" s="1">
        <f t="shared" ca="1" si="240"/>
        <v>239099.147067299</v>
      </c>
      <c r="O341" s="1">
        <f t="shared" ca="1" si="245"/>
        <v>51699.623784973097</v>
      </c>
      <c r="P341" s="1">
        <f t="shared" ca="1" si="241"/>
        <v>35743</v>
      </c>
      <c r="Q341" s="1">
        <f t="shared" ca="1" si="246"/>
        <v>17708.650336081024</v>
      </c>
      <c r="R341" s="1">
        <f t="shared" ca="1" si="247"/>
        <v>18124.419666191592</v>
      </c>
      <c r="S341" s="1">
        <f t="shared" ca="1" si="248"/>
        <v>506714.04345116473</v>
      </c>
      <c r="T341" s="1">
        <f t="shared" ca="1" si="249"/>
        <v>292550.79740338004</v>
      </c>
      <c r="U341" s="1">
        <f t="shared" ca="1" si="250"/>
        <v>214163.24604778469</v>
      </c>
      <c r="W341" s="10">
        <f ca="1">IF(Table1[[#This Row],[Gender]]="Man",1,0)</f>
        <v>1</v>
      </c>
      <c r="X341" s="51">
        <f ca="1">IF(Table1[[#This Row],[Gender]]="Woman",1,0)</f>
        <v>0</v>
      </c>
      <c r="Y341" s="51"/>
      <c r="Z341" s="51"/>
      <c r="AA341" s="51"/>
      <c r="AB341" s="51"/>
      <c r="AC341" s="51"/>
      <c r="AD341" s="51"/>
      <c r="AE341" s="51"/>
      <c r="AF341" s="51"/>
      <c r="AG341" s="51"/>
      <c r="AH341" s="51"/>
      <c r="AI341" s="51"/>
      <c r="AJ341" s="16"/>
      <c r="AN341" s="10">
        <f t="shared" ca="1" si="212"/>
        <v>0</v>
      </c>
      <c r="AO341" s="51">
        <f t="shared" ca="1" si="213"/>
        <v>1</v>
      </c>
      <c r="AP341" s="51">
        <f t="shared" ca="1" si="214"/>
        <v>0</v>
      </c>
      <c r="AQ341" s="51">
        <f t="shared" ca="1" si="215"/>
        <v>0</v>
      </c>
      <c r="AR341" s="51">
        <f t="shared" ca="1" si="216"/>
        <v>0</v>
      </c>
      <c r="AS341" s="51">
        <f t="shared" ca="1" si="217"/>
        <v>0</v>
      </c>
      <c r="AT341" s="51"/>
      <c r="AU341" s="51"/>
      <c r="AV341" s="51"/>
      <c r="AW341" s="51"/>
      <c r="AX341" s="51"/>
      <c r="AY341" s="16"/>
      <c r="AZ341" s="51"/>
      <c r="BA341" s="20">
        <f t="shared" ca="1" si="218"/>
        <v>0</v>
      </c>
      <c r="BB341" s="21">
        <f t="shared" ca="1" si="219"/>
        <v>0</v>
      </c>
      <c r="BC341" s="21">
        <f t="shared" ca="1" si="220"/>
        <v>0</v>
      </c>
      <c r="BD341" s="21">
        <f t="shared" ca="1" si="221"/>
        <v>0</v>
      </c>
      <c r="BE341" s="21">
        <f t="shared" ca="1" si="222"/>
        <v>0</v>
      </c>
      <c r="BF341" s="21">
        <f t="shared" ca="1" si="223"/>
        <v>0</v>
      </c>
      <c r="BG341" s="21">
        <f t="shared" ca="1" si="224"/>
        <v>1</v>
      </c>
      <c r="BH341" s="21">
        <f t="shared" ca="1" si="225"/>
        <v>0</v>
      </c>
      <c r="BI341" s="21">
        <f t="shared" ca="1" si="226"/>
        <v>0</v>
      </c>
      <c r="BJ341" s="21">
        <f t="shared" ca="1" si="227"/>
        <v>0</v>
      </c>
      <c r="BK341" s="21">
        <f t="shared" ca="1" si="228"/>
        <v>0</v>
      </c>
      <c r="BL341" s="51"/>
      <c r="BM341" s="51"/>
      <c r="BN341" s="51"/>
      <c r="BO341" s="51"/>
      <c r="BP341" s="51"/>
      <c r="BQ341" s="51"/>
      <c r="BR341" s="51"/>
      <c r="BS341" s="51"/>
      <c r="BT341" s="51"/>
      <c r="BU341" s="51"/>
      <c r="BV341" s="16"/>
      <c r="BZ341" s="10">
        <f ca="1">Table1[[#This Row],[Cars Value]]/Table1[[#This Row],[Cars Owned]]</f>
        <v>51699.623784973097</v>
      </c>
      <c r="CA341" s="16"/>
      <c r="CB341" s="51"/>
      <c r="CC341" s="10">
        <f ca="1">IF(Table1[[#This Row],[Value of Debts]]&gt;$CD$3,1,0)</f>
        <v>1</v>
      </c>
      <c r="CD341" s="51"/>
      <c r="CE341" s="16"/>
      <c r="CF341" s="51"/>
      <c r="CG341" s="39">
        <f ca="1">Table1[[#This Row],[Mortgage left]]/Table1[[#This Row],[Value of House ]]</f>
        <v>0.5472753944180434</v>
      </c>
      <c r="CH341" s="51">
        <f t="shared" ca="1" si="242"/>
        <v>1</v>
      </c>
      <c r="CI341" s="51"/>
      <c r="CJ341" s="16"/>
      <c r="CL341" s="10">
        <f ca="1">IF(Table1[[#This Row],[Area]]="New Delhi",Table1[[#This Row],[Income]],0)</f>
        <v>0</v>
      </c>
      <c r="CM341" s="51">
        <f ca="1">IF(Table1[[#This Row],[Area]]="Gurgoan",Table1[[#This Row],[Income]],0)</f>
        <v>0</v>
      </c>
      <c r="CN341" s="51">
        <f ca="1">IF(Table1[[#This Row],[Area]]="Noida",Table1[[#This Row],[Income]],0)</f>
        <v>0</v>
      </c>
      <c r="CO341" s="51">
        <f ca="1">IF(Table1[[#This Row],[Area]]="Faridabad",Table1[[#This Row],[Income]],0)</f>
        <v>0</v>
      </c>
      <c r="CP341" s="51">
        <f ca="1">IF(Table1[[#This Row],[Area]]="Pune",Table1[[#This Row],[Income]],0)</f>
        <v>0</v>
      </c>
      <c r="CQ341" s="51">
        <f ca="1">IF(Table1[[#This Row],[Area]]="Mumbai",Table1[[#This Row],[Income]],0)</f>
        <v>0</v>
      </c>
      <c r="CR341" s="51">
        <f ca="1">IF(Table1[[#This Row],[Area]]="Hyderabad",Table1[[#This Row],[Income]],0)</f>
        <v>87378</v>
      </c>
      <c r="CS341" s="51">
        <f ca="1">IF(Table1[[#This Row],[Area]]="Chennai",Table1[[#This Row],[Income]],0)</f>
        <v>0</v>
      </c>
      <c r="CT341" s="51">
        <f ca="1">IF(Table1[[#This Row],[Area]]="Goa",Table1[[#This Row],[Income]],0)</f>
        <v>0</v>
      </c>
      <c r="CU341" s="51">
        <f ca="1">IF(Table1[[#This Row],[Area]]="Kochi",Table1[[#This Row],[Income]],0)</f>
        <v>0</v>
      </c>
      <c r="CV341" s="51">
        <f ca="1">IF(Table1[[#This Row],[Area]]="Kolkata",Table1[[#This Row],[Income]],0)</f>
        <v>0</v>
      </c>
      <c r="CW341" s="51"/>
      <c r="CX341" s="51"/>
      <c r="CY341" s="51"/>
      <c r="CZ341" s="51"/>
      <c r="DA341" s="51"/>
      <c r="DB341" s="51"/>
      <c r="DC341" s="51"/>
      <c r="DD341" s="51"/>
      <c r="DE341" s="51"/>
      <c r="DF341" s="51"/>
      <c r="DG341" s="16"/>
      <c r="DI341" s="10">
        <f ca="1">IF(Table1[[#This Row],[Field of Work]]="Teaching",Table1[[#This Row],[Income]],0)</f>
        <v>0</v>
      </c>
      <c r="DJ341" s="51">
        <f ca="1">IF(Table1[[#This Row],[Field of Work]]="Health",Table1[[#This Row],[Income]],0)</f>
        <v>87378</v>
      </c>
      <c r="DK341" s="51">
        <f ca="1">IF(Table1[[#This Row],[Field of Work]]="Agriculture",Table1[[#This Row],[Income]],0)</f>
        <v>0</v>
      </c>
      <c r="DL341" s="51">
        <f ca="1">IF(Table1[[#This Row],[Field of Work]]="Information Technology",Table1[[#This Row],[Income]],0)</f>
        <v>0</v>
      </c>
      <c r="DM341" s="51">
        <f ca="1">IF(Table1[[#This Row],[Field of Work]]="Construction",Table1[[#This Row],[Income]],0)</f>
        <v>0</v>
      </c>
      <c r="DN341" s="51">
        <f ca="1">IF(Table1[[#This Row],[Field of Work]]="General Work",Table1[[#This Row],[Income]],0)</f>
        <v>0</v>
      </c>
      <c r="DO341" s="51"/>
      <c r="DP341" s="51"/>
      <c r="DQ341" s="51"/>
      <c r="DR341" s="51"/>
      <c r="DS341" s="51"/>
      <c r="DT341" s="16"/>
      <c r="DW341" s="10">
        <f ca="1">IF(Table1[[#This Row],[Value of Debts]]&gt;Table1[[#This Row],[Income]],1,0)</f>
        <v>1</v>
      </c>
      <c r="DX341" s="51"/>
      <c r="DY341" s="16"/>
      <c r="EB341" s="48">
        <f t="shared" ca="1" si="243"/>
        <v>33</v>
      </c>
      <c r="EC341" s="51"/>
      <c r="ED341" s="51"/>
      <c r="EE341" s="16"/>
    </row>
    <row r="342" spans="1:135" ht="18.75">
      <c r="A342" s="1">
        <f t="shared" ca="1" si="229"/>
        <v>2</v>
      </c>
      <c r="B342" s="1" t="str">
        <f t="shared" ca="1" si="230"/>
        <v>Woman</v>
      </c>
      <c r="C342" s="1">
        <f t="shared" ca="1" si="231"/>
        <v>43</v>
      </c>
      <c r="D342" s="1">
        <f t="shared" ca="1" si="232"/>
        <v>2</v>
      </c>
      <c r="E342" s="1" t="str">
        <f t="shared" ca="1" si="233"/>
        <v>Construction</v>
      </c>
      <c r="F342" s="1">
        <f t="shared" ca="1" si="234"/>
        <v>4</v>
      </c>
      <c r="G342" s="1" t="str">
        <f t="shared" ca="1" si="235"/>
        <v>Technical</v>
      </c>
      <c r="H342" s="1">
        <f t="shared" ca="1" si="236"/>
        <v>1</v>
      </c>
      <c r="I342" s="1">
        <f t="shared" ca="1" si="211"/>
        <v>2</v>
      </c>
      <c r="J342" s="1">
        <f t="shared" ca="1" si="237"/>
        <v>62548</v>
      </c>
      <c r="K342" s="1">
        <f t="shared" ca="1" si="238"/>
        <v>9</v>
      </c>
      <c r="L342" s="1" t="str">
        <f t="shared" ca="1" si="239"/>
        <v>Kochi</v>
      </c>
      <c r="M342" s="1">
        <f t="shared" ca="1" si="244"/>
        <v>187644</v>
      </c>
      <c r="N342" s="1">
        <f t="shared" ca="1" si="240"/>
        <v>82196.393488473521</v>
      </c>
      <c r="O342" s="1">
        <f t="shared" ca="1" si="245"/>
        <v>64630.682951554147</v>
      </c>
      <c r="P342" s="1">
        <f t="shared" ca="1" si="241"/>
        <v>58944</v>
      </c>
      <c r="Q342" s="1">
        <f t="shared" ca="1" si="246"/>
        <v>48428.615604893661</v>
      </c>
      <c r="R342" s="1">
        <f t="shared" ca="1" si="247"/>
        <v>43047.612841622817</v>
      </c>
      <c r="S342" s="1">
        <f t="shared" ca="1" si="248"/>
        <v>295322.29579317698</v>
      </c>
      <c r="T342" s="1">
        <f t="shared" ca="1" si="249"/>
        <v>189569.00909336717</v>
      </c>
      <c r="U342" s="1">
        <f t="shared" ca="1" si="250"/>
        <v>105753.2866998098</v>
      </c>
      <c r="W342" s="10">
        <f ca="1">IF(Table1[[#This Row],[Gender]]="Man",1,0)</f>
        <v>0</v>
      </c>
      <c r="X342" s="51">
        <f ca="1">IF(Table1[[#This Row],[Gender]]="Woman",1,0)</f>
        <v>1</v>
      </c>
      <c r="Y342" s="51"/>
      <c r="Z342" s="51"/>
      <c r="AA342" s="51"/>
      <c r="AB342" s="51"/>
      <c r="AC342" s="51"/>
      <c r="AD342" s="51"/>
      <c r="AE342" s="51"/>
      <c r="AF342" s="51"/>
      <c r="AG342" s="51"/>
      <c r="AH342" s="51"/>
      <c r="AI342" s="51"/>
      <c r="AJ342" s="16"/>
      <c r="AN342" s="10">
        <f t="shared" ca="1" si="212"/>
        <v>0</v>
      </c>
      <c r="AO342" s="51">
        <f t="shared" ca="1" si="213"/>
        <v>0</v>
      </c>
      <c r="AP342" s="51">
        <f t="shared" ca="1" si="214"/>
        <v>0</v>
      </c>
      <c r="AQ342" s="51">
        <f t="shared" ca="1" si="215"/>
        <v>0</v>
      </c>
      <c r="AR342" s="51">
        <f t="shared" ca="1" si="216"/>
        <v>1</v>
      </c>
      <c r="AS342" s="51">
        <f t="shared" ca="1" si="217"/>
        <v>0</v>
      </c>
      <c r="AT342" s="51"/>
      <c r="AU342" s="51"/>
      <c r="AV342" s="51"/>
      <c r="AW342" s="51"/>
      <c r="AX342" s="51"/>
      <c r="AY342" s="16"/>
      <c r="AZ342" s="51"/>
      <c r="BA342" s="20">
        <f t="shared" ca="1" si="218"/>
        <v>0</v>
      </c>
      <c r="BB342" s="21">
        <f t="shared" ca="1" si="219"/>
        <v>0</v>
      </c>
      <c r="BC342" s="21">
        <f t="shared" ca="1" si="220"/>
        <v>0</v>
      </c>
      <c r="BD342" s="21">
        <f t="shared" ca="1" si="221"/>
        <v>0</v>
      </c>
      <c r="BE342" s="21">
        <f t="shared" ca="1" si="222"/>
        <v>0</v>
      </c>
      <c r="BF342" s="21">
        <f t="shared" ca="1" si="223"/>
        <v>0</v>
      </c>
      <c r="BG342" s="21">
        <f t="shared" ca="1" si="224"/>
        <v>0</v>
      </c>
      <c r="BH342" s="21">
        <f t="shared" ca="1" si="225"/>
        <v>0</v>
      </c>
      <c r="BI342" s="21">
        <f t="shared" ca="1" si="226"/>
        <v>0</v>
      </c>
      <c r="BJ342" s="21">
        <f t="shared" ca="1" si="227"/>
        <v>1</v>
      </c>
      <c r="BK342" s="21">
        <f t="shared" ca="1" si="228"/>
        <v>0</v>
      </c>
      <c r="BL342" s="51"/>
      <c r="BM342" s="51"/>
      <c r="BN342" s="51"/>
      <c r="BO342" s="51"/>
      <c r="BP342" s="51"/>
      <c r="BQ342" s="51"/>
      <c r="BR342" s="51"/>
      <c r="BS342" s="51"/>
      <c r="BT342" s="51"/>
      <c r="BU342" s="51"/>
      <c r="BV342" s="16"/>
      <c r="BZ342" s="10">
        <f ca="1">Table1[[#This Row],[Cars Value]]/Table1[[#This Row],[Cars Owned]]</f>
        <v>32315.341475777073</v>
      </c>
      <c r="CA342" s="16"/>
      <c r="CB342" s="51"/>
      <c r="CC342" s="10">
        <f ca="1">IF(Table1[[#This Row],[Value of Debts]]&gt;$CD$3,1,0)</f>
        <v>1</v>
      </c>
      <c r="CD342" s="51"/>
      <c r="CE342" s="16"/>
      <c r="CF342" s="51"/>
      <c r="CG342" s="39">
        <f ca="1">Table1[[#This Row],[Mortgage left]]/Table1[[#This Row],[Value of House ]]</f>
        <v>0.43804434721319901</v>
      </c>
      <c r="CH342" s="51">
        <f t="shared" ca="1" si="242"/>
        <v>1</v>
      </c>
      <c r="CI342" s="51"/>
      <c r="CJ342" s="16"/>
      <c r="CL342" s="10">
        <f ca="1">IF(Table1[[#This Row],[Area]]="New Delhi",Table1[[#This Row],[Income]],0)</f>
        <v>0</v>
      </c>
      <c r="CM342" s="51">
        <f ca="1">IF(Table1[[#This Row],[Area]]="Gurgoan",Table1[[#This Row],[Income]],0)</f>
        <v>0</v>
      </c>
      <c r="CN342" s="51">
        <f ca="1">IF(Table1[[#This Row],[Area]]="Noida",Table1[[#This Row],[Income]],0)</f>
        <v>0</v>
      </c>
      <c r="CO342" s="51">
        <f ca="1">IF(Table1[[#This Row],[Area]]="Faridabad",Table1[[#This Row],[Income]],0)</f>
        <v>0</v>
      </c>
      <c r="CP342" s="51">
        <f ca="1">IF(Table1[[#This Row],[Area]]="Pune",Table1[[#This Row],[Income]],0)</f>
        <v>0</v>
      </c>
      <c r="CQ342" s="51">
        <f ca="1">IF(Table1[[#This Row],[Area]]="Mumbai",Table1[[#This Row],[Income]],0)</f>
        <v>0</v>
      </c>
      <c r="CR342" s="51">
        <f ca="1">IF(Table1[[#This Row],[Area]]="Hyderabad",Table1[[#This Row],[Income]],0)</f>
        <v>0</v>
      </c>
      <c r="CS342" s="51">
        <f ca="1">IF(Table1[[#This Row],[Area]]="Chennai",Table1[[#This Row],[Income]],0)</f>
        <v>0</v>
      </c>
      <c r="CT342" s="51">
        <f ca="1">IF(Table1[[#This Row],[Area]]="Goa",Table1[[#This Row],[Income]],0)</f>
        <v>0</v>
      </c>
      <c r="CU342" s="51">
        <f ca="1">IF(Table1[[#This Row],[Area]]="Kochi",Table1[[#This Row],[Income]],0)</f>
        <v>62548</v>
      </c>
      <c r="CV342" s="51">
        <f ca="1">IF(Table1[[#This Row],[Area]]="Kolkata",Table1[[#This Row],[Income]],0)</f>
        <v>0</v>
      </c>
      <c r="CW342" s="51"/>
      <c r="CX342" s="51"/>
      <c r="CY342" s="51"/>
      <c r="CZ342" s="51"/>
      <c r="DA342" s="51"/>
      <c r="DB342" s="51"/>
      <c r="DC342" s="51"/>
      <c r="DD342" s="51"/>
      <c r="DE342" s="51"/>
      <c r="DF342" s="51"/>
      <c r="DG342" s="16"/>
      <c r="DI342" s="10">
        <f ca="1">IF(Table1[[#This Row],[Field of Work]]="Teaching",Table1[[#This Row],[Income]],0)</f>
        <v>0</v>
      </c>
      <c r="DJ342" s="51">
        <f ca="1">IF(Table1[[#This Row],[Field of Work]]="Health",Table1[[#This Row],[Income]],0)</f>
        <v>0</v>
      </c>
      <c r="DK342" s="51">
        <f ca="1">IF(Table1[[#This Row],[Field of Work]]="Agriculture",Table1[[#This Row],[Income]],0)</f>
        <v>0</v>
      </c>
      <c r="DL342" s="51">
        <f ca="1">IF(Table1[[#This Row],[Field of Work]]="Information Technology",Table1[[#This Row],[Income]],0)</f>
        <v>0</v>
      </c>
      <c r="DM342" s="51">
        <f ca="1">IF(Table1[[#This Row],[Field of Work]]="Construction",Table1[[#This Row],[Income]],0)</f>
        <v>62548</v>
      </c>
      <c r="DN342" s="51">
        <f ca="1">IF(Table1[[#This Row],[Field of Work]]="General Work",Table1[[#This Row],[Income]],0)</f>
        <v>0</v>
      </c>
      <c r="DO342" s="51"/>
      <c r="DP342" s="51"/>
      <c r="DQ342" s="51"/>
      <c r="DR342" s="51"/>
      <c r="DS342" s="51"/>
      <c r="DT342" s="16"/>
      <c r="DW342" s="10">
        <f ca="1">IF(Table1[[#This Row],[Value of Debts]]&gt;Table1[[#This Row],[Income]],1,0)</f>
        <v>1</v>
      </c>
      <c r="DX342" s="51"/>
      <c r="DY342" s="16"/>
      <c r="EB342" s="48">
        <f t="shared" ca="1" si="243"/>
        <v>43</v>
      </c>
      <c r="EC342" s="51"/>
      <c r="ED342" s="51"/>
      <c r="EE342" s="16"/>
    </row>
    <row r="343" spans="1:135" ht="18.75">
      <c r="A343" s="1">
        <f t="shared" ca="1" si="229"/>
        <v>2</v>
      </c>
      <c r="B343" s="1" t="str">
        <f t="shared" ca="1" si="230"/>
        <v>Woman</v>
      </c>
      <c r="C343" s="1">
        <f t="shared" ca="1" si="231"/>
        <v>32</v>
      </c>
      <c r="D343" s="1">
        <f t="shared" ca="1" si="232"/>
        <v>6</v>
      </c>
      <c r="E343" s="1" t="str">
        <f t="shared" ca="1" si="233"/>
        <v>Agriculture</v>
      </c>
      <c r="F343" s="1">
        <f t="shared" ca="1" si="234"/>
        <v>5</v>
      </c>
      <c r="G343" s="1" t="str">
        <f t="shared" ca="1" si="235"/>
        <v>Other</v>
      </c>
      <c r="H343" s="1">
        <f t="shared" ca="1" si="236"/>
        <v>0</v>
      </c>
      <c r="I343" s="1">
        <f t="shared" ca="1" si="211"/>
        <v>2</v>
      </c>
      <c r="J343" s="1">
        <f t="shared" ca="1" si="237"/>
        <v>35555</v>
      </c>
      <c r="K343" s="1">
        <f t="shared" ca="1" si="238"/>
        <v>7</v>
      </c>
      <c r="L343" s="1" t="str">
        <f t="shared" ca="1" si="239"/>
        <v>Hyderabad</v>
      </c>
      <c r="M343" s="1">
        <f t="shared" ca="1" si="244"/>
        <v>142220</v>
      </c>
      <c r="N343" s="1">
        <f t="shared" ca="1" si="240"/>
        <v>120639.82224233494</v>
      </c>
      <c r="O343" s="1">
        <f t="shared" ca="1" si="245"/>
        <v>66195.737392096111</v>
      </c>
      <c r="P343" s="1">
        <f t="shared" ca="1" si="241"/>
        <v>52679</v>
      </c>
      <c r="Q343" s="1">
        <f t="shared" ca="1" si="246"/>
        <v>63075.674516348416</v>
      </c>
      <c r="R343" s="1">
        <f t="shared" ca="1" si="247"/>
        <v>1219.146602696989</v>
      </c>
      <c r="S343" s="1">
        <f t="shared" ca="1" si="248"/>
        <v>209634.88399479311</v>
      </c>
      <c r="T343" s="1">
        <f t="shared" ca="1" si="249"/>
        <v>236394.49675868335</v>
      </c>
      <c r="U343" s="1">
        <f t="shared" ca="1" si="250"/>
        <v>-26759.61276389024</v>
      </c>
      <c r="W343" s="10">
        <f ca="1">IF(Table1[[#This Row],[Gender]]="Man",1,0)</f>
        <v>0</v>
      </c>
      <c r="X343" s="51">
        <f ca="1">IF(Table1[[#This Row],[Gender]]="Woman",1,0)</f>
        <v>1</v>
      </c>
      <c r="Y343" s="51"/>
      <c r="Z343" s="51"/>
      <c r="AA343" s="51"/>
      <c r="AB343" s="51"/>
      <c r="AC343" s="51"/>
      <c r="AD343" s="51"/>
      <c r="AE343" s="51"/>
      <c r="AF343" s="51"/>
      <c r="AG343" s="51"/>
      <c r="AH343" s="51"/>
      <c r="AI343" s="51"/>
      <c r="AJ343" s="16"/>
      <c r="AN343" s="10">
        <f t="shared" ca="1" si="212"/>
        <v>0</v>
      </c>
      <c r="AO343" s="51">
        <f t="shared" ca="1" si="213"/>
        <v>0</v>
      </c>
      <c r="AP343" s="51">
        <f t="shared" ca="1" si="214"/>
        <v>1</v>
      </c>
      <c r="AQ343" s="51">
        <f t="shared" ca="1" si="215"/>
        <v>0</v>
      </c>
      <c r="AR343" s="51">
        <f t="shared" ca="1" si="216"/>
        <v>0</v>
      </c>
      <c r="AS343" s="51">
        <f t="shared" ca="1" si="217"/>
        <v>0</v>
      </c>
      <c r="AT343" s="51"/>
      <c r="AU343" s="51"/>
      <c r="AV343" s="51"/>
      <c r="AW343" s="51"/>
      <c r="AX343" s="51"/>
      <c r="AY343" s="16"/>
      <c r="AZ343" s="51"/>
      <c r="BA343" s="20">
        <f t="shared" ca="1" si="218"/>
        <v>0</v>
      </c>
      <c r="BB343" s="21">
        <f t="shared" ca="1" si="219"/>
        <v>0</v>
      </c>
      <c r="BC343" s="21">
        <f t="shared" ca="1" si="220"/>
        <v>0</v>
      </c>
      <c r="BD343" s="21">
        <f t="shared" ca="1" si="221"/>
        <v>0</v>
      </c>
      <c r="BE343" s="21">
        <f t="shared" ca="1" si="222"/>
        <v>0</v>
      </c>
      <c r="BF343" s="21">
        <f t="shared" ca="1" si="223"/>
        <v>0</v>
      </c>
      <c r="BG343" s="21">
        <f t="shared" ca="1" si="224"/>
        <v>1</v>
      </c>
      <c r="BH343" s="21">
        <f t="shared" ca="1" si="225"/>
        <v>0</v>
      </c>
      <c r="BI343" s="21">
        <f t="shared" ca="1" si="226"/>
        <v>0</v>
      </c>
      <c r="BJ343" s="21">
        <f t="shared" ca="1" si="227"/>
        <v>0</v>
      </c>
      <c r="BK343" s="21">
        <f t="shared" ca="1" si="228"/>
        <v>0</v>
      </c>
      <c r="BL343" s="51"/>
      <c r="BM343" s="51"/>
      <c r="BN343" s="51"/>
      <c r="BO343" s="51"/>
      <c r="BP343" s="51"/>
      <c r="BQ343" s="51"/>
      <c r="BR343" s="51"/>
      <c r="BS343" s="51"/>
      <c r="BT343" s="51"/>
      <c r="BU343" s="51"/>
      <c r="BV343" s="16"/>
      <c r="BZ343" s="10">
        <f ca="1">Table1[[#This Row],[Cars Value]]/Table1[[#This Row],[Cars Owned]]</f>
        <v>33097.868696048055</v>
      </c>
      <c r="CA343" s="16"/>
      <c r="CB343" s="51"/>
      <c r="CC343" s="10">
        <f ca="1">IF(Table1[[#This Row],[Value of Debts]]&gt;$CD$3,1,0)</f>
        <v>1</v>
      </c>
      <c r="CD343" s="51"/>
      <c r="CE343" s="16"/>
      <c r="CF343" s="51"/>
      <c r="CG343" s="39">
        <f ca="1">Table1[[#This Row],[Mortgage left]]/Table1[[#This Row],[Value of House ]]</f>
        <v>0.84826200423523368</v>
      </c>
      <c r="CH343" s="51">
        <f t="shared" ca="1" si="242"/>
        <v>1</v>
      </c>
      <c r="CI343" s="51"/>
      <c r="CJ343" s="16"/>
      <c r="CL343" s="10">
        <f ca="1">IF(Table1[[#This Row],[Area]]="New Delhi",Table1[[#This Row],[Income]],0)</f>
        <v>0</v>
      </c>
      <c r="CM343" s="51">
        <f ca="1">IF(Table1[[#This Row],[Area]]="Gurgoan",Table1[[#This Row],[Income]],0)</f>
        <v>0</v>
      </c>
      <c r="CN343" s="51">
        <f ca="1">IF(Table1[[#This Row],[Area]]="Noida",Table1[[#This Row],[Income]],0)</f>
        <v>0</v>
      </c>
      <c r="CO343" s="51">
        <f ca="1">IF(Table1[[#This Row],[Area]]="Faridabad",Table1[[#This Row],[Income]],0)</f>
        <v>0</v>
      </c>
      <c r="CP343" s="51">
        <f ca="1">IF(Table1[[#This Row],[Area]]="Pune",Table1[[#This Row],[Income]],0)</f>
        <v>0</v>
      </c>
      <c r="CQ343" s="51">
        <f ca="1">IF(Table1[[#This Row],[Area]]="Mumbai",Table1[[#This Row],[Income]],0)</f>
        <v>0</v>
      </c>
      <c r="CR343" s="51">
        <f ca="1">IF(Table1[[#This Row],[Area]]="Hyderabad",Table1[[#This Row],[Income]],0)</f>
        <v>35555</v>
      </c>
      <c r="CS343" s="51">
        <f ca="1">IF(Table1[[#This Row],[Area]]="Chennai",Table1[[#This Row],[Income]],0)</f>
        <v>0</v>
      </c>
      <c r="CT343" s="51">
        <f ca="1">IF(Table1[[#This Row],[Area]]="Goa",Table1[[#This Row],[Income]],0)</f>
        <v>0</v>
      </c>
      <c r="CU343" s="51">
        <f ca="1">IF(Table1[[#This Row],[Area]]="Kochi",Table1[[#This Row],[Income]],0)</f>
        <v>0</v>
      </c>
      <c r="CV343" s="51">
        <f ca="1">IF(Table1[[#This Row],[Area]]="Kolkata",Table1[[#This Row],[Income]],0)</f>
        <v>0</v>
      </c>
      <c r="CW343" s="51"/>
      <c r="CX343" s="51"/>
      <c r="CY343" s="51"/>
      <c r="CZ343" s="51"/>
      <c r="DA343" s="51"/>
      <c r="DB343" s="51"/>
      <c r="DC343" s="51"/>
      <c r="DD343" s="51"/>
      <c r="DE343" s="51"/>
      <c r="DF343" s="51"/>
      <c r="DG343" s="16"/>
      <c r="DI343" s="10">
        <f ca="1">IF(Table1[[#This Row],[Field of Work]]="Teaching",Table1[[#This Row],[Income]],0)</f>
        <v>0</v>
      </c>
      <c r="DJ343" s="51">
        <f ca="1">IF(Table1[[#This Row],[Field of Work]]="Health",Table1[[#This Row],[Income]],0)</f>
        <v>0</v>
      </c>
      <c r="DK343" s="51">
        <f ca="1">IF(Table1[[#This Row],[Field of Work]]="Agriculture",Table1[[#This Row],[Income]],0)</f>
        <v>35555</v>
      </c>
      <c r="DL343" s="51">
        <f ca="1">IF(Table1[[#This Row],[Field of Work]]="Information Technology",Table1[[#This Row],[Income]],0)</f>
        <v>0</v>
      </c>
      <c r="DM343" s="51">
        <f ca="1">IF(Table1[[#This Row],[Field of Work]]="Construction",Table1[[#This Row],[Income]],0)</f>
        <v>0</v>
      </c>
      <c r="DN343" s="51">
        <f ca="1">IF(Table1[[#This Row],[Field of Work]]="General Work",Table1[[#This Row],[Income]],0)</f>
        <v>0</v>
      </c>
      <c r="DO343" s="51"/>
      <c r="DP343" s="51"/>
      <c r="DQ343" s="51"/>
      <c r="DR343" s="51"/>
      <c r="DS343" s="51"/>
      <c r="DT343" s="16"/>
      <c r="DW343" s="10">
        <f ca="1">IF(Table1[[#This Row],[Value of Debts]]&gt;Table1[[#This Row],[Income]],1,0)</f>
        <v>1</v>
      </c>
      <c r="DX343" s="51"/>
      <c r="DY343" s="16"/>
      <c r="EB343" s="48">
        <f t="shared" ca="1" si="243"/>
        <v>0</v>
      </c>
      <c r="EC343" s="51"/>
      <c r="ED343" s="51"/>
      <c r="EE343" s="16"/>
    </row>
    <row r="344" spans="1:135" ht="18.75">
      <c r="A344" s="1">
        <f t="shared" ca="1" si="229"/>
        <v>2</v>
      </c>
      <c r="B344" s="1" t="str">
        <f t="shared" ca="1" si="230"/>
        <v>Woman</v>
      </c>
      <c r="C344" s="1">
        <f t="shared" ca="1" si="231"/>
        <v>33</v>
      </c>
      <c r="D344" s="1">
        <f t="shared" ca="1" si="232"/>
        <v>1</v>
      </c>
      <c r="E344" s="1" t="str">
        <f t="shared" ca="1" si="233"/>
        <v>Health</v>
      </c>
      <c r="F344" s="1">
        <f t="shared" ca="1" si="234"/>
        <v>4</v>
      </c>
      <c r="G344" s="1" t="str">
        <f t="shared" ca="1" si="235"/>
        <v>Technical</v>
      </c>
      <c r="H344" s="1">
        <f t="shared" ca="1" si="236"/>
        <v>3</v>
      </c>
      <c r="I344" s="1">
        <f t="shared" ca="1" si="211"/>
        <v>2</v>
      </c>
      <c r="J344" s="1">
        <f t="shared" ca="1" si="237"/>
        <v>58198</v>
      </c>
      <c r="K344" s="1">
        <f t="shared" ca="1" si="238"/>
        <v>1</v>
      </c>
      <c r="L344" s="1" t="str">
        <f t="shared" ca="1" si="239"/>
        <v>New Delhi</v>
      </c>
      <c r="M344" s="1">
        <f t="shared" ca="1" si="244"/>
        <v>232792</v>
      </c>
      <c r="N344" s="1">
        <f t="shared" ca="1" si="240"/>
        <v>35318.286468453363</v>
      </c>
      <c r="O344" s="1">
        <f t="shared" ca="1" si="245"/>
        <v>6616.7218049228532</v>
      </c>
      <c r="P344" s="1">
        <f t="shared" ca="1" si="241"/>
        <v>512</v>
      </c>
      <c r="Q344" s="1">
        <f t="shared" ca="1" si="246"/>
        <v>32325.414273108523</v>
      </c>
      <c r="R344" s="1">
        <f t="shared" ca="1" si="247"/>
        <v>53295.986610473657</v>
      </c>
      <c r="S344" s="1">
        <f t="shared" ca="1" si="248"/>
        <v>292704.70841539651</v>
      </c>
      <c r="T344" s="1">
        <f t="shared" ca="1" si="249"/>
        <v>68155.700741561886</v>
      </c>
      <c r="U344" s="1">
        <f t="shared" ca="1" si="250"/>
        <v>224549.00767383463</v>
      </c>
      <c r="W344" s="10">
        <f ca="1">IF(Table1[[#This Row],[Gender]]="Man",1,0)</f>
        <v>0</v>
      </c>
      <c r="X344" s="51">
        <f ca="1">IF(Table1[[#This Row],[Gender]]="Woman",1,0)</f>
        <v>1</v>
      </c>
      <c r="Y344" s="51"/>
      <c r="Z344" s="51"/>
      <c r="AA344" s="51"/>
      <c r="AB344" s="51"/>
      <c r="AC344" s="51"/>
      <c r="AD344" s="51"/>
      <c r="AE344" s="51"/>
      <c r="AF344" s="51"/>
      <c r="AG344" s="51"/>
      <c r="AH344" s="51"/>
      <c r="AI344" s="51"/>
      <c r="AJ344" s="16"/>
      <c r="AN344" s="10">
        <f t="shared" ca="1" si="212"/>
        <v>0</v>
      </c>
      <c r="AO344" s="51">
        <f t="shared" ca="1" si="213"/>
        <v>1</v>
      </c>
      <c r="AP344" s="51">
        <f t="shared" ca="1" si="214"/>
        <v>0</v>
      </c>
      <c r="AQ344" s="51">
        <f t="shared" ca="1" si="215"/>
        <v>0</v>
      </c>
      <c r="AR344" s="51">
        <f t="shared" ca="1" si="216"/>
        <v>0</v>
      </c>
      <c r="AS344" s="51">
        <f t="shared" ca="1" si="217"/>
        <v>0</v>
      </c>
      <c r="AT344" s="51"/>
      <c r="AU344" s="51"/>
      <c r="AV344" s="51"/>
      <c r="AW344" s="51"/>
      <c r="AX344" s="51"/>
      <c r="AY344" s="16"/>
      <c r="AZ344" s="51"/>
      <c r="BA344" s="20">
        <f t="shared" ca="1" si="218"/>
        <v>1</v>
      </c>
      <c r="BB344" s="21">
        <f t="shared" ca="1" si="219"/>
        <v>0</v>
      </c>
      <c r="BC344" s="21">
        <f t="shared" ca="1" si="220"/>
        <v>0</v>
      </c>
      <c r="BD344" s="21">
        <f t="shared" ca="1" si="221"/>
        <v>0</v>
      </c>
      <c r="BE344" s="21">
        <f t="shared" ca="1" si="222"/>
        <v>0</v>
      </c>
      <c r="BF344" s="21">
        <f t="shared" ca="1" si="223"/>
        <v>0</v>
      </c>
      <c r="BG344" s="21">
        <f t="shared" ca="1" si="224"/>
        <v>0</v>
      </c>
      <c r="BH344" s="21">
        <f t="shared" ca="1" si="225"/>
        <v>0</v>
      </c>
      <c r="BI344" s="21">
        <f t="shared" ca="1" si="226"/>
        <v>0</v>
      </c>
      <c r="BJ344" s="21">
        <f t="shared" ca="1" si="227"/>
        <v>0</v>
      </c>
      <c r="BK344" s="21">
        <f t="shared" ca="1" si="228"/>
        <v>0</v>
      </c>
      <c r="BL344" s="51"/>
      <c r="BM344" s="51"/>
      <c r="BN344" s="51"/>
      <c r="BO344" s="51"/>
      <c r="BP344" s="51"/>
      <c r="BQ344" s="51"/>
      <c r="BR344" s="51"/>
      <c r="BS344" s="51"/>
      <c r="BT344" s="51"/>
      <c r="BU344" s="51"/>
      <c r="BV344" s="16"/>
      <c r="BZ344" s="10">
        <f ca="1">Table1[[#This Row],[Cars Value]]/Table1[[#This Row],[Cars Owned]]</f>
        <v>3308.3609024614266</v>
      </c>
      <c r="CA344" s="16"/>
      <c r="CB344" s="51"/>
      <c r="CC344" s="10">
        <f ca="1">IF(Table1[[#This Row],[Value of Debts]]&gt;$CD$3,1,0)</f>
        <v>1</v>
      </c>
      <c r="CD344" s="51"/>
      <c r="CE344" s="16"/>
      <c r="CF344" s="51"/>
      <c r="CG344" s="39">
        <f ca="1">Table1[[#This Row],[Mortgage left]]/Table1[[#This Row],[Value of House ]]</f>
        <v>0.15171606613824085</v>
      </c>
      <c r="CH344" s="51">
        <f t="shared" ca="1" si="242"/>
        <v>0</v>
      </c>
      <c r="CI344" s="51"/>
      <c r="CJ344" s="16"/>
      <c r="CL344" s="10">
        <f ca="1">IF(Table1[[#This Row],[Area]]="New Delhi",Table1[[#This Row],[Income]],0)</f>
        <v>58198</v>
      </c>
      <c r="CM344" s="51">
        <f ca="1">IF(Table1[[#This Row],[Area]]="Gurgoan",Table1[[#This Row],[Income]],0)</f>
        <v>0</v>
      </c>
      <c r="CN344" s="51">
        <f ca="1">IF(Table1[[#This Row],[Area]]="Noida",Table1[[#This Row],[Income]],0)</f>
        <v>0</v>
      </c>
      <c r="CO344" s="51">
        <f ca="1">IF(Table1[[#This Row],[Area]]="Faridabad",Table1[[#This Row],[Income]],0)</f>
        <v>0</v>
      </c>
      <c r="CP344" s="51">
        <f ca="1">IF(Table1[[#This Row],[Area]]="Pune",Table1[[#This Row],[Income]],0)</f>
        <v>0</v>
      </c>
      <c r="CQ344" s="51">
        <f ca="1">IF(Table1[[#This Row],[Area]]="Mumbai",Table1[[#This Row],[Income]],0)</f>
        <v>0</v>
      </c>
      <c r="CR344" s="51">
        <f ca="1">IF(Table1[[#This Row],[Area]]="Hyderabad",Table1[[#This Row],[Income]],0)</f>
        <v>0</v>
      </c>
      <c r="CS344" s="51">
        <f ca="1">IF(Table1[[#This Row],[Area]]="Chennai",Table1[[#This Row],[Income]],0)</f>
        <v>0</v>
      </c>
      <c r="CT344" s="51">
        <f ca="1">IF(Table1[[#This Row],[Area]]="Goa",Table1[[#This Row],[Income]],0)</f>
        <v>0</v>
      </c>
      <c r="CU344" s="51">
        <f ca="1">IF(Table1[[#This Row],[Area]]="Kochi",Table1[[#This Row],[Income]],0)</f>
        <v>0</v>
      </c>
      <c r="CV344" s="51">
        <f ca="1">IF(Table1[[#This Row],[Area]]="Kolkata",Table1[[#This Row],[Income]],0)</f>
        <v>0</v>
      </c>
      <c r="CW344" s="51"/>
      <c r="CX344" s="51"/>
      <c r="CY344" s="51"/>
      <c r="CZ344" s="51"/>
      <c r="DA344" s="51"/>
      <c r="DB344" s="51"/>
      <c r="DC344" s="51"/>
      <c r="DD344" s="51"/>
      <c r="DE344" s="51"/>
      <c r="DF344" s="51"/>
      <c r="DG344" s="16"/>
      <c r="DI344" s="10">
        <f ca="1">IF(Table1[[#This Row],[Field of Work]]="Teaching",Table1[[#This Row],[Income]],0)</f>
        <v>0</v>
      </c>
      <c r="DJ344" s="51">
        <f ca="1">IF(Table1[[#This Row],[Field of Work]]="Health",Table1[[#This Row],[Income]],0)</f>
        <v>58198</v>
      </c>
      <c r="DK344" s="51">
        <f ca="1">IF(Table1[[#This Row],[Field of Work]]="Agriculture",Table1[[#This Row],[Income]],0)</f>
        <v>0</v>
      </c>
      <c r="DL344" s="51">
        <f ca="1">IF(Table1[[#This Row],[Field of Work]]="Information Technology",Table1[[#This Row],[Income]],0)</f>
        <v>0</v>
      </c>
      <c r="DM344" s="51">
        <f ca="1">IF(Table1[[#This Row],[Field of Work]]="Construction",Table1[[#This Row],[Income]],0)</f>
        <v>0</v>
      </c>
      <c r="DN344" s="51">
        <f ca="1">IF(Table1[[#This Row],[Field of Work]]="General Work",Table1[[#This Row],[Income]],0)</f>
        <v>0</v>
      </c>
      <c r="DO344" s="51"/>
      <c r="DP344" s="51"/>
      <c r="DQ344" s="51"/>
      <c r="DR344" s="51"/>
      <c r="DS344" s="51"/>
      <c r="DT344" s="16"/>
      <c r="DW344" s="10">
        <f ca="1">IF(Table1[[#This Row],[Value of Debts]]&gt;Table1[[#This Row],[Income]],1,0)</f>
        <v>1</v>
      </c>
      <c r="DX344" s="51"/>
      <c r="DY344" s="16"/>
      <c r="EB344" s="48">
        <f t="shared" ca="1" si="243"/>
        <v>33</v>
      </c>
      <c r="EC344" s="51"/>
      <c r="ED344" s="51"/>
      <c r="EE344" s="16"/>
    </row>
    <row r="345" spans="1:135" ht="18.75">
      <c r="A345" s="1">
        <f t="shared" ca="1" si="229"/>
        <v>1</v>
      </c>
      <c r="B345" s="1" t="str">
        <f t="shared" ca="1" si="230"/>
        <v>Man</v>
      </c>
      <c r="C345" s="1">
        <f t="shared" ca="1" si="231"/>
        <v>26</v>
      </c>
      <c r="D345" s="1">
        <f t="shared" ca="1" si="232"/>
        <v>3</v>
      </c>
      <c r="E345" s="1" t="str">
        <f t="shared" ca="1" si="233"/>
        <v>Teaching</v>
      </c>
      <c r="F345" s="1">
        <f t="shared" ca="1" si="234"/>
        <v>3</v>
      </c>
      <c r="G345" s="1" t="str">
        <f t="shared" ca="1" si="235"/>
        <v>University</v>
      </c>
      <c r="H345" s="1">
        <f t="shared" ca="1" si="236"/>
        <v>0</v>
      </c>
      <c r="I345" s="1">
        <f t="shared" ca="1" si="211"/>
        <v>1</v>
      </c>
      <c r="J345" s="1">
        <f t="shared" ca="1" si="237"/>
        <v>62509</v>
      </c>
      <c r="K345" s="1">
        <f t="shared" ca="1" si="238"/>
        <v>10</v>
      </c>
      <c r="L345" s="1" t="str">
        <f t="shared" ca="1" si="239"/>
        <v>Goa</v>
      </c>
      <c r="M345" s="1">
        <f t="shared" ca="1" si="244"/>
        <v>250036</v>
      </c>
      <c r="N345" s="1">
        <f t="shared" ca="1" si="240"/>
        <v>212949.78071428882</v>
      </c>
      <c r="O345" s="1">
        <f t="shared" ca="1" si="245"/>
        <v>6912.9199580824406</v>
      </c>
      <c r="P345" s="1">
        <f t="shared" ca="1" si="241"/>
        <v>3324</v>
      </c>
      <c r="Q345" s="1">
        <f t="shared" ca="1" si="246"/>
        <v>106138.46726715523</v>
      </c>
      <c r="R345" s="1">
        <f t="shared" ca="1" si="247"/>
        <v>72117.297619292702</v>
      </c>
      <c r="S345" s="1">
        <f t="shared" ca="1" si="248"/>
        <v>329066.21757737512</v>
      </c>
      <c r="T345" s="1">
        <f t="shared" ca="1" si="249"/>
        <v>322412.24798144406</v>
      </c>
      <c r="U345" s="1">
        <f t="shared" ca="1" si="250"/>
        <v>6653.9695959310629</v>
      </c>
      <c r="W345" s="10">
        <f ca="1">IF(Table1[[#This Row],[Gender]]="Man",1,0)</f>
        <v>1</v>
      </c>
      <c r="X345" s="51">
        <f ca="1">IF(Table1[[#This Row],[Gender]]="Woman",1,0)</f>
        <v>0</v>
      </c>
      <c r="Y345" s="51"/>
      <c r="Z345" s="51"/>
      <c r="AA345" s="51"/>
      <c r="AB345" s="51"/>
      <c r="AC345" s="51"/>
      <c r="AD345" s="51"/>
      <c r="AE345" s="51"/>
      <c r="AF345" s="51"/>
      <c r="AG345" s="51"/>
      <c r="AH345" s="51"/>
      <c r="AI345" s="51"/>
      <c r="AJ345" s="16"/>
      <c r="AN345" s="10">
        <f t="shared" ca="1" si="212"/>
        <v>1</v>
      </c>
      <c r="AO345" s="51">
        <f t="shared" ca="1" si="213"/>
        <v>0</v>
      </c>
      <c r="AP345" s="51">
        <f t="shared" ca="1" si="214"/>
        <v>0</v>
      </c>
      <c r="AQ345" s="51">
        <f t="shared" ca="1" si="215"/>
        <v>0</v>
      </c>
      <c r="AR345" s="51">
        <f t="shared" ca="1" si="216"/>
        <v>0</v>
      </c>
      <c r="AS345" s="51">
        <f t="shared" ca="1" si="217"/>
        <v>0</v>
      </c>
      <c r="AT345" s="51"/>
      <c r="AU345" s="51"/>
      <c r="AV345" s="51"/>
      <c r="AW345" s="51"/>
      <c r="AX345" s="51"/>
      <c r="AY345" s="16"/>
      <c r="AZ345" s="51"/>
      <c r="BA345" s="20">
        <f t="shared" ca="1" si="218"/>
        <v>0</v>
      </c>
      <c r="BB345" s="21">
        <f t="shared" ca="1" si="219"/>
        <v>0</v>
      </c>
      <c r="BC345" s="21">
        <f t="shared" ca="1" si="220"/>
        <v>0</v>
      </c>
      <c r="BD345" s="21">
        <f t="shared" ca="1" si="221"/>
        <v>0</v>
      </c>
      <c r="BE345" s="21">
        <f t="shared" ca="1" si="222"/>
        <v>0</v>
      </c>
      <c r="BF345" s="21">
        <f t="shared" ca="1" si="223"/>
        <v>0</v>
      </c>
      <c r="BG345" s="21">
        <f t="shared" ca="1" si="224"/>
        <v>0</v>
      </c>
      <c r="BH345" s="21">
        <f t="shared" ca="1" si="225"/>
        <v>0</v>
      </c>
      <c r="BI345" s="21">
        <f t="shared" ca="1" si="226"/>
        <v>1</v>
      </c>
      <c r="BJ345" s="21">
        <f t="shared" ca="1" si="227"/>
        <v>0</v>
      </c>
      <c r="BK345" s="21">
        <f t="shared" ca="1" si="228"/>
        <v>0</v>
      </c>
      <c r="BL345" s="51"/>
      <c r="BM345" s="51"/>
      <c r="BN345" s="51"/>
      <c r="BO345" s="51"/>
      <c r="BP345" s="51"/>
      <c r="BQ345" s="51"/>
      <c r="BR345" s="51"/>
      <c r="BS345" s="51"/>
      <c r="BT345" s="51"/>
      <c r="BU345" s="51"/>
      <c r="BV345" s="16"/>
      <c r="BZ345" s="10">
        <f ca="1">Table1[[#This Row],[Cars Value]]/Table1[[#This Row],[Cars Owned]]</f>
        <v>6912.9199580824406</v>
      </c>
      <c r="CA345" s="16"/>
      <c r="CB345" s="51"/>
      <c r="CC345" s="10">
        <f ca="1">IF(Table1[[#This Row],[Value of Debts]]&gt;$CD$3,1,0)</f>
        <v>1</v>
      </c>
      <c r="CD345" s="51"/>
      <c r="CE345" s="16"/>
      <c r="CF345" s="51"/>
      <c r="CG345" s="39">
        <f ca="1">Table1[[#This Row],[Mortgage left]]/Table1[[#This Row],[Value of House ]]</f>
        <v>0.85167648144382735</v>
      </c>
      <c r="CH345" s="51">
        <f t="shared" ca="1" si="242"/>
        <v>1</v>
      </c>
      <c r="CI345" s="51"/>
      <c r="CJ345" s="16"/>
      <c r="CL345" s="10">
        <f ca="1">IF(Table1[[#This Row],[Area]]="New Delhi",Table1[[#This Row],[Income]],0)</f>
        <v>0</v>
      </c>
      <c r="CM345" s="51">
        <f ca="1">IF(Table1[[#This Row],[Area]]="Gurgoan",Table1[[#This Row],[Income]],0)</f>
        <v>0</v>
      </c>
      <c r="CN345" s="51">
        <f ca="1">IF(Table1[[#This Row],[Area]]="Noida",Table1[[#This Row],[Income]],0)</f>
        <v>0</v>
      </c>
      <c r="CO345" s="51">
        <f ca="1">IF(Table1[[#This Row],[Area]]="Faridabad",Table1[[#This Row],[Income]],0)</f>
        <v>0</v>
      </c>
      <c r="CP345" s="51">
        <f ca="1">IF(Table1[[#This Row],[Area]]="Pune",Table1[[#This Row],[Income]],0)</f>
        <v>0</v>
      </c>
      <c r="CQ345" s="51">
        <f ca="1">IF(Table1[[#This Row],[Area]]="Mumbai",Table1[[#This Row],[Income]],0)</f>
        <v>0</v>
      </c>
      <c r="CR345" s="51">
        <f ca="1">IF(Table1[[#This Row],[Area]]="Hyderabad",Table1[[#This Row],[Income]],0)</f>
        <v>0</v>
      </c>
      <c r="CS345" s="51">
        <f ca="1">IF(Table1[[#This Row],[Area]]="Chennai",Table1[[#This Row],[Income]],0)</f>
        <v>0</v>
      </c>
      <c r="CT345" s="51">
        <f ca="1">IF(Table1[[#This Row],[Area]]="Goa",Table1[[#This Row],[Income]],0)</f>
        <v>62509</v>
      </c>
      <c r="CU345" s="51">
        <f ca="1">IF(Table1[[#This Row],[Area]]="Kochi",Table1[[#This Row],[Income]],0)</f>
        <v>0</v>
      </c>
      <c r="CV345" s="51">
        <f ca="1">IF(Table1[[#This Row],[Area]]="Kolkata",Table1[[#This Row],[Income]],0)</f>
        <v>0</v>
      </c>
      <c r="CW345" s="51"/>
      <c r="CX345" s="51"/>
      <c r="CY345" s="51"/>
      <c r="CZ345" s="51"/>
      <c r="DA345" s="51"/>
      <c r="DB345" s="51"/>
      <c r="DC345" s="51"/>
      <c r="DD345" s="51"/>
      <c r="DE345" s="51"/>
      <c r="DF345" s="51"/>
      <c r="DG345" s="16"/>
      <c r="DI345" s="10">
        <f ca="1">IF(Table1[[#This Row],[Field of Work]]="Teaching",Table1[[#This Row],[Income]],0)</f>
        <v>62509</v>
      </c>
      <c r="DJ345" s="51">
        <f ca="1">IF(Table1[[#This Row],[Field of Work]]="Health",Table1[[#This Row],[Income]],0)</f>
        <v>0</v>
      </c>
      <c r="DK345" s="51">
        <f ca="1">IF(Table1[[#This Row],[Field of Work]]="Agriculture",Table1[[#This Row],[Income]],0)</f>
        <v>0</v>
      </c>
      <c r="DL345" s="51">
        <f ca="1">IF(Table1[[#This Row],[Field of Work]]="Information Technology",Table1[[#This Row],[Income]],0)</f>
        <v>0</v>
      </c>
      <c r="DM345" s="51">
        <f ca="1">IF(Table1[[#This Row],[Field of Work]]="Construction",Table1[[#This Row],[Income]],0)</f>
        <v>0</v>
      </c>
      <c r="DN345" s="51">
        <f ca="1">IF(Table1[[#This Row],[Field of Work]]="General Work",Table1[[#This Row],[Income]],0)</f>
        <v>0</v>
      </c>
      <c r="DO345" s="51"/>
      <c r="DP345" s="51"/>
      <c r="DQ345" s="51"/>
      <c r="DR345" s="51"/>
      <c r="DS345" s="51"/>
      <c r="DT345" s="16"/>
      <c r="DW345" s="10">
        <f ca="1">IF(Table1[[#This Row],[Value of Debts]]&gt;Table1[[#This Row],[Income]],1,0)</f>
        <v>1</v>
      </c>
      <c r="DX345" s="51"/>
      <c r="DY345" s="16"/>
      <c r="EB345" s="48">
        <f t="shared" ca="1" si="243"/>
        <v>0</v>
      </c>
      <c r="EC345" s="51"/>
      <c r="ED345" s="51"/>
      <c r="EE345" s="16"/>
    </row>
    <row r="346" spans="1:135" ht="18.75">
      <c r="A346" s="1">
        <f t="shared" ca="1" si="229"/>
        <v>2</v>
      </c>
      <c r="B346" s="1" t="str">
        <f t="shared" ca="1" si="230"/>
        <v>Woman</v>
      </c>
      <c r="C346" s="1">
        <f t="shared" ca="1" si="231"/>
        <v>40</v>
      </c>
      <c r="D346" s="1">
        <f t="shared" ca="1" si="232"/>
        <v>3</v>
      </c>
      <c r="E346" s="1" t="str">
        <f t="shared" ca="1" si="233"/>
        <v>Teaching</v>
      </c>
      <c r="F346" s="1">
        <f t="shared" ca="1" si="234"/>
        <v>1</v>
      </c>
      <c r="G346" s="1" t="str">
        <f t="shared" ca="1" si="235"/>
        <v>High School</v>
      </c>
      <c r="H346" s="1">
        <f t="shared" ca="1" si="236"/>
        <v>2</v>
      </c>
      <c r="I346" s="1">
        <f t="shared" ca="1" si="211"/>
        <v>3</v>
      </c>
      <c r="J346" s="1">
        <f t="shared" ca="1" si="237"/>
        <v>26701</v>
      </c>
      <c r="K346" s="1">
        <f t="shared" ca="1" si="238"/>
        <v>8</v>
      </c>
      <c r="L346" s="1" t="str">
        <f t="shared" ca="1" si="239"/>
        <v>Chennai</v>
      </c>
      <c r="M346" s="1">
        <f t="shared" ca="1" si="244"/>
        <v>80103</v>
      </c>
      <c r="N346" s="1">
        <f t="shared" ca="1" si="240"/>
        <v>18075.758303019455</v>
      </c>
      <c r="O346" s="1">
        <f t="shared" ca="1" si="245"/>
        <v>58597.760976158417</v>
      </c>
      <c r="P346" s="1">
        <f t="shared" ca="1" si="241"/>
        <v>10109</v>
      </c>
      <c r="Q346" s="1">
        <f t="shared" ca="1" si="246"/>
        <v>8319.9157695455815</v>
      </c>
      <c r="R346" s="1">
        <f t="shared" ca="1" si="247"/>
        <v>37792.86243581336</v>
      </c>
      <c r="S346" s="1">
        <f t="shared" ca="1" si="248"/>
        <v>176493.62341197178</v>
      </c>
      <c r="T346" s="1">
        <f t="shared" ca="1" si="249"/>
        <v>36504.674072565038</v>
      </c>
      <c r="U346" s="1">
        <f t="shared" ca="1" si="250"/>
        <v>139988.94933940674</v>
      </c>
      <c r="W346" s="10">
        <f ca="1">IF(Table1[[#This Row],[Gender]]="Man",1,0)</f>
        <v>0</v>
      </c>
      <c r="X346" s="51">
        <f ca="1">IF(Table1[[#This Row],[Gender]]="Woman",1,0)</f>
        <v>1</v>
      </c>
      <c r="Y346" s="51"/>
      <c r="Z346" s="51"/>
      <c r="AA346" s="51"/>
      <c r="AB346" s="51"/>
      <c r="AC346" s="51"/>
      <c r="AD346" s="51"/>
      <c r="AE346" s="51"/>
      <c r="AF346" s="51"/>
      <c r="AG346" s="51"/>
      <c r="AH346" s="51"/>
      <c r="AI346" s="51"/>
      <c r="AJ346" s="16"/>
      <c r="AN346" s="10">
        <f t="shared" ca="1" si="212"/>
        <v>1</v>
      </c>
      <c r="AO346" s="51">
        <f t="shared" ca="1" si="213"/>
        <v>0</v>
      </c>
      <c r="AP346" s="51">
        <f t="shared" ca="1" si="214"/>
        <v>0</v>
      </c>
      <c r="AQ346" s="51">
        <f t="shared" ca="1" si="215"/>
        <v>0</v>
      </c>
      <c r="AR346" s="51">
        <f t="shared" ca="1" si="216"/>
        <v>0</v>
      </c>
      <c r="AS346" s="51">
        <f t="shared" ca="1" si="217"/>
        <v>0</v>
      </c>
      <c r="AT346" s="51"/>
      <c r="AU346" s="51"/>
      <c r="AV346" s="51"/>
      <c r="AW346" s="51"/>
      <c r="AX346" s="51"/>
      <c r="AY346" s="16"/>
      <c r="AZ346" s="51"/>
      <c r="BA346" s="20">
        <f t="shared" ca="1" si="218"/>
        <v>0</v>
      </c>
      <c r="BB346" s="21">
        <f t="shared" ca="1" si="219"/>
        <v>0</v>
      </c>
      <c r="BC346" s="21">
        <f t="shared" ca="1" si="220"/>
        <v>0</v>
      </c>
      <c r="BD346" s="21">
        <f t="shared" ca="1" si="221"/>
        <v>0</v>
      </c>
      <c r="BE346" s="21">
        <f t="shared" ca="1" si="222"/>
        <v>0</v>
      </c>
      <c r="BF346" s="21">
        <f t="shared" ca="1" si="223"/>
        <v>0</v>
      </c>
      <c r="BG346" s="21">
        <f t="shared" ca="1" si="224"/>
        <v>0</v>
      </c>
      <c r="BH346" s="21">
        <f t="shared" ca="1" si="225"/>
        <v>1</v>
      </c>
      <c r="BI346" s="21">
        <f t="shared" ca="1" si="226"/>
        <v>0</v>
      </c>
      <c r="BJ346" s="21">
        <f t="shared" ca="1" si="227"/>
        <v>0</v>
      </c>
      <c r="BK346" s="21">
        <f t="shared" ca="1" si="228"/>
        <v>0</v>
      </c>
      <c r="BL346" s="51"/>
      <c r="BM346" s="51"/>
      <c r="BN346" s="51"/>
      <c r="BO346" s="51"/>
      <c r="BP346" s="51"/>
      <c r="BQ346" s="51"/>
      <c r="BR346" s="51"/>
      <c r="BS346" s="51"/>
      <c r="BT346" s="51"/>
      <c r="BU346" s="51"/>
      <c r="BV346" s="16"/>
      <c r="BZ346" s="10">
        <f ca="1">Table1[[#This Row],[Cars Value]]/Table1[[#This Row],[Cars Owned]]</f>
        <v>19532.586992052806</v>
      </c>
      <c r="CA346" s="16"/>
      <c r="CB346" s="51"/>
      <c r="CC346" s="10">
        <f ca="1">IF(Table1[[#This Row],[Value of Debts]]&gt;$CD$3,1,0)</f>
        <v>1</v>
      </c>
      <c r="CD346" s="51"/>
      <c r="CE346" s="16"/>
      <c r="CF346" s="51"/>
      <c r="CG346" s="39">
        <f ca="1">Table1[[#This Row],[Mortgage left]]/Table1[[#This Row],[Value of House ]]</f>
        <v>0.22565644611337221</v>
      </c>
      <c r="CH346" s="51">
        <f t="shared" ca="1" si="242"/>
        <v>0</v>
      </c>
      <c r="CI346" s="51"/>
      <c r="CJ346" s="16"/>
      <c r="CL346" s="10">
        <f ca="1">IF(Table1[[#This Row],[Area]]="New Delhi",Table1[[#This Row],[Income]],0)</f>
        <v>0</v>
      </c>
      <c r="CM346" s="51">
        <f ca="1">IF(Table1[[#This Row],[Area]]="Gurgoan",Table1[[#This Row],[Income]],0)</f>
        <v>0</v>
      </c>
      <c r="CN346" s="51">
        <f ca="1">IF(Table1[[#This Row],[Area]]="Noida",Table1[[#This Row],[Income]],0)</f>
        <v>0</v>
      </c>
      <c r="CO346" s="51">
        <f ca="1">IF(Table1[[#This Row],[Area]]="Faridabad",Table1[[#This Row],[Income]],0)</f>
        <v>0</v>
      </c>
      <c r="CP346" s="51">
        <f ca="1">IF(Table1[[#This Row],[Area]]="Pune",Table1[[#This Row],[Income]],0)</f>
        <v>0</v>
      </c>
      <c r="CQ346" s="51">
        <f ca="1">IF(Table1[[#This Row],[Area]]="Mumbai",Table1[[#This Row],[Income]],0)</f>
        <v>0</v>
      </c>
      <c r="CR346" s="51">
        <f ca="1">IF(Table1[[#This Row],[Area]]="Hyderabad",Table1[[#This Row],[Income]],0)</f>
        <v>0</v>
      </c>
      <c r="CS346" s="51">
        <f ca="1">IF(Table1[[#This Row],[Area]]="Chennai",Table1[[#This Row],[Income]],0)</f>
        <v>26701</v>
      </c>
      <c r="CT346" s="51">
        <f ca="1">IF(Table1[[#This Row],[Area]]="Goa",Table1[[#This Row],[Income]],0)</f>
        <v>0</v>
      </c>
      <c r="CU346" s="51">
        <f ca="1">IF(Table1[[#This Row],[Area]]="Kochi",Table1[[#This Row],[Income]],0)</f>
        <v>0</v>
      </c>
      <c r="CV346" s="51">
        <f ca="1">IF(Table1[[#This Row],[Area]]="Kolkata",Table1[[#This Row],[Income]],0)</f>
        <v>0</v>
      </c>
      <c r="CW346" s="51"/>
      <c r="CX346" s="51"/>
      <c r="CY346" s="51"/>
      <c r="CZ346" s="51"/>
      <c r="DA346" s="51"/>
      <c r="DB346" s="51"/>
      <c r="DC346" s="51"/>
      <c r="DD346" s="51"/>
      <c r="DE346" s="51"/>
      <c r="DF346" s="51"/>
      <c r="DG346" s="16"/>
      <c r="DI346" s="10">
        <f ca="1">IF(Table1[[#This Row],[Field of Work]]="Teaching",Table1[[#This Row],[Income]],0)</f>
        <v>26701</v>
      </c>
      <c r="DJ346" s="51">
        <f ca="1">IF(Table1[[#This Row],[Field of Work]]="Health",Table1[[#This Row],[Income]],0)</f>
        <v>0</v>
      </c>
      <c r="DK346" s="51">
        <f ca="1">IF(Table1[[#This Row],[Field of Work]]="Agriculture",Table1[[#This Row],[Income]],0)</f>
        <v>0</v>
      </c>
      <c r="DL346" s="51">
        <f ca="1">IF(Table1[[#This Row],[Field of Work]]="Information Technology",Table1[[#This Row],[Income]],0)</f>
        <v>0</v>
      </c>
      <c r="DM346" s="51">
        <f ca="1">IF(Table1[[#This Row],[Field of Work]]="Construction",Table1[[#This Row],[Income]],0)</f>
        <v>0</v>
      </c>
      <c r="DN346" s="51">
        <f ca="1">IF(Table1[[#This Row],[Field of Work]]="General Work",Table1[[#This Row],[Income]],0)</f>
        <v>0</v>
      </c>
      <c r="DO346" s="51"/>
      <c r="DP346" s="51"/>
      <c r="DQ346" s="51"/>
      <c r="DR346" s="51"/>
      <c r="DS346" s="51"/>
      <c r="DT346" s="16"/>
      <c r="DW346" s="10">
        <f ca="1">IF(Table1[[#This Row],[Value of Debts]]&gt;Table1[[#This Row],[Income]],1,0)</f>
        <v>1</v>
      </c>
      <c r="DX346" s="51"/>
      <c r="DY346" s="16"/>
      <c r="EB346" s="48">
        <f t="shared" ca="1" si="243"/>
        <v>40</v>
      </c>
      <c r="EC346" s="51"/>
      <c r="ED346" s="51"/>
      <c r="EE346" s="16"/>
    </row>
    <row r="347" spans="1:135" ht="18.75">
      <c r="A347" s="1">
        <f t="shared" ca="1" si="229"/>
        <v>2</v>
      </c>
      <c r="B347" s="1" t="str">
        <f t="shared" ca="1" si="230"/>
        <v>Woman</v>
      </c>
      <c r="C347" s="1">
        <f t="shared" ca="1" si="231"/>
        <v>29</v>
      </c>
      <c r="D347" s="1">
        <f t="shared" ca="1" si="232"/>
        <v>3</v>
      </c>
      <c r="E347" s="1" t="str">
        <f t="shared" ca="1" si="233"/>
        <v>Teaching</v>
      </c>
      <c r="F347" s="1">
        <f t="shared" ca="1" si="234"/>
        <v>5</v>
      </c>
      <c r="G347" s="1" t="str">
        <f t="shared" ca="1" si="235"/>
        <v>Other</v>
      </c>
      <c r="H347" s="1">
        <f t="shared" ca="1" si="236"/>
        <v>2</v>
      </c>
      <c r="I347" s="1">
        <f t="shared" ca="1" si="211"/>
        <v>2</v>
      </c>
      <c r="J347" s="1">
        <f t="shared" ca="1" si="237"/>
        <v>47650</v>
      </c>
      <c r="K347" s="1">
        <f t="shared" ca="1" si="238"/>
        <v>1</v>
      </c>
      <c r="L347" s="1" t="str">
        <f t="shared" ca="1" si="239"/>
        <v>New Delhi</v>
      </c>
      <c r="M347" s="1">
        <f t="shared" ca="1" si="244"/>
        <v>238250</v>
      </c>
      <c r="N347" s="1">
        <f t="shared" ca="1" si="240"/>
        <v>124347.60138268713</v>
      </c>
      <c r="O347" s="1">
        <f t="shared" ca="1" si="245"/>
        <v>27990.878487770256</v>
      </c>
      <c r="P347" s="1">
        <f t="shared" ca="1" si="241"/>
        <v>4425</v>
      </c>
      <c r="Q347" s="1">
        <f t="shared" ca="1" si="246"/>
        <v>44825.475590165748</v>
      </c>
      <c r="R347" s="1">
        <f t="shared" ca="1" si="247"/>
        <v>38631.269430200235</v>
      </c>
      <c r="S347" s="1">
        <f t="shared" ca="1" si="248"/>
        <v>304872.14791797049</v>
      </c>
      <c r="T347" s="1">
        <f t="shared" ca="1" si="249"/>
        <v>173598.07697285287</v>
      </c>
      <c r="U347" s="1">
        <f t="shared" ca="1" si="250"/>
        <v>131274.07094511762</v>
      </c>
      <c r="W347" s="10">
        <f ca="1">IF(Table1[[#This Row],[Gender]]="Man",1,0)</f>
        <v>0</v>
      </c>
      <c r="X347" s="51">
        <f ca="1">IF(Table1[[#This Row],[Gender]]="Woman",1,0)</f>
        <v>1</v>
      </c>
      <c r="Y347" s="51"/>
      <c r="Z347" s="51"/>
      <c r="AA347" s="51"/>
      <c r="AB347" s="51"/>
      <c r="AC347" s="51"/>
      <c r="AD347" s="51"/>
      <c r="AE347" s="51"/>
      <c r="AF347" s="51"/>
      <c r="AG347" s="51"/>
      <c r="AH347" s="51"/>
      <c r="AI347" s="51"/>
      <c r="AJ347" s="16"/>
      <c r="AN347" s="10">
        <f t="shared" ca="1" si="212"/>
        <v>1</v>
      </c>
      <c r="AO347" s="51">
        <f t="shared" ca="1" si="213"/>
        <v>0</v>
      </c>
      <c r="AP347" s="51">
        <f t="shared" ca="1" si="214"/>
        <v>0</v>
      </c>
      <c r="AQ347" s="51">
        <f t="shared" ca="1" si="215"/>
        <v>0</v>
      </c>
      <c r="AR347" s="51">
        <f t="shared" ca="1" si="216"/>
        <v>0</v>
      </c>
      <c r="AS347" s="51">
        <f t="shared" ca="1" si="217"/>
        <v>0</v>
      </c>
      <c r="AT347" s="51"/>
      <c r="AU347" s="51"/>
      <c r="AV347" s="51"/>
      <c r="AW347" s="51"/>
      <c r="AX347" s="51"/>
      <c r="AY347" s="16"/>
      <c r="AZ347" s="51"/>
      <c r="BA347" s="20">
        <f t="shared" ca="1" si="218"/>
        <v>1</v>
      </c>
      <c r="BB347" s="21">
        <f t="shared" ca="1" si="219"/>
        <v>0</v>
      </c>
      <c r="BC347" s="21">
        <f t="shared" ca="1" si="220"/>
        <v>0</v>
      </c>
      <c r="BD347" s="21">
        <f t="shared" ca="1" si="221"/>
        <v>0</v>
      </c>
      <c r="BE347" s="21">
        <f t="shared" ca="1" si="222"/>
        <v>0</v>
      </c>
      <c r="BF347" s="21">
        <f t="shared" ca="1" si="223"/>
        <v>0</v>
      </c>
      <c r="BG347" s="21">
        <f t="shared" ca="1" si="224"/>
        <v>0</v>
      </c>
      <c r="BH347" s="21">
        <f t="shared" ca="1" si="225"/>
        <v>0</v>
      </c>
      <c r="BI347" s="21">
        <f t="shared" ca="1" si="226"/>
        <v>0</v>
      </c>
      <c r="BJ347" s="21">
        <f t="shared" ca="1" si="227"/>
        <v>0</v>
      </c>
      <c r="BK347" s="21">
        <f t="shared" ca="1" si="228"/>
        <v>0</v>
      </c>
      <c r="BL347" s="51"/>
      <c r="BM347" s="51"/>
      <c r="BN347" s="51"/>
      <c r="BO347" s="51"/>
      <c r="BP347" s="51"/>
      <c r="BQ347" s="51"/>
      <c r="BR347" s="51"/>
      <c r="BS347" s="51"/>
      <c r="BT347" s="51"/>
      <c r="BU347" s="51"/>
      <c r="BV347" s="16"/>
      <c r="BZ347" s="10">
        <f ca="1">Table1[[#This Row],[Cars Value]]/Table1[[#This Row],[Cars Owned]]</f>
        <v>13995.439243885128</v>
      </c>
      <c r="CA347" s="16"/>
      <c r="CB347" s="51"/>
      <c r="CC347" s="10">
        <f ca="1">IF(Table1[[#This Row],[Value of Debts]]&gt;$CD$3,1,0)</f>
        <v>1</v>
      </c>
      <c r="CD347" s="51"/>
      <c r="CE347" s="16"/>
      <c r="CF347" s="51"/>
      <c r="CG347" s="39">
        <f ca="1">Table1[[#This Row],[Mortgage left]]/Table1[[#This Row],[Value of House ]]</f>
        <v>0.52192067736699743</v>
      </c>
      <c r="CH347" s="51">
        <f t="shared" ca="1" si="242"/>
        <v>1</v>
      </c>
      <c r="CI347" s="51"/>
      <c r="CJ347" s="16"/>
      <c r="CL347" s="10">
        <f ca="1">IF(Table1[[#This Row],[Area]]="New Delhi",Table1[[#This Row],[Income]],0)</f>
        <v>47650</v>
      </c>
      <c r="CM347" s="51">
        <f ca="1">IF(Table1[[#This Row],[Area]]="Gurgoan",Table1[[#This Row],[Income]],0)</f>
        <v>0</v>
      </c>
      <c r="CN347" s="51">
        <f ca="1">IF(Table1[[#This Row],[Area]]="Noida",Table1[[#This Row],[Income]],0)</f>
        <v>0</v>
      </c>
      <c r="CO347" s="51">
        <f ca="1">IF(Table1[[#This Row],[Area]]="Faridabad",Table1[[#This Row],[Income]],0)</f>
        <v>0</v>
      </c>
      <c r="CP347" s="51">
        <f ca="1">IF(Table1[[#This Row],[Area]]="Pune",Table1[[#This Row],[Income]],0)</f>
        <v>0</v>
      </c>
      <c r="CQ347" s="51">
        <f ca="1">IF(Table1[[#This Row],[Area]]="Mumbai",Table1[[#This Row],[Income]],0)</f>
        <v>0</v>
      </c>
      <c r="CR347" s="51">
        <f ca="1">IF(Table1[[#This Row],[Area]]="Hyderabad",Table1[[#This Row],[Income]],0)</f>
        <v>0</v>
      </c>
      <c r="CS347" s="51">
        <f ca="1">IF(Table1[[#This Row],[Area]]="Chennai",Table1[[#This Row],[Income]],0)</f>
        <v>0</v>
      </c>
      <c r="CT347" s="51">
        <f ca="1">IF(Table1[[#This Row],[Area]]="Goa",Table1[[#This Row],[Income]],0)</f>
        <v>0</v>
      </c>
      <c r="CU347" s="51">
        <f ca="1">IF(Table1[[#This Row],[Area]]="Kochi",Table1[[#This Row],[Income]],0)</f>
        <v>0</v>
      </c>
      <c r="CV347" s="51">
        <f ca="1">IF(Table1[[#This Row],[Area]]="Kolkata",Table1[[#This Row],[Income]],0)</f>
        <v>0</v>
      </c>
      <c r="CW347" s="51"/>
      <c r="CX347" s="51"/>
      <c r="CY347" s="51"/>
      <c r="CZ347" s="51"/>
      <c r="DA347" s="51"/>
      <c r="DB347" s="51"/>
      <c r="DC347" s="51"/>
      <c r="DD347" s="51"/>
      <c r="DE347" s="51"/>
      <c r="DF347" s="51"/>
      <c r="DG347" s="16"/>
      <c r="DI347" s="10">
        <f ca="1">IF(Table1[[#This Row],[Field of Work]]="Teaching",Table1[[#This Row],[Income]],0)</f>
        <v>47650</v>
      </c>
      <c r="DJ347" s="51">
        <f ca="1">IF(Table1[[#This Row],[Field of Work]]="Health",Table1[[#This Row],[Income]],0)</f>
        <v>0</v>
      </c>
      <c r="DK347" s="51">
        <f ca="1">IF(Table1[[#This Row],[Field of Work]]="Agriculture",Table1[[#This Row],[Income]],0)</f>
        <v>0</v>
      </c>
      <c r="DL347" s="51">
        <f ca="1">IF(Table1[[#This Row],[Field of Work]]="Information Technology",Table1[[#This Row],[Income]],0)</f>
        <v>0</v>
      </c>
      <c r="DM347" s="51">
        <f ca="1">IF(Table1[[#This Row],[Field of Work]]="Construction",Table1[[#This Row],[Income]],0)</f>
        <v>0</v>
      </c>
      <c r="DN347" s="51">
        <f ca="1">IF(Table1[[#This Row],[Field of Work]]="General Work",Table1[[#This Row],[Income]],0)</f>
        <v>0</v>
      </c>
      <c r="DO347" s="51"/>
      <c r="DP347" s="51"/>
      <c r="DQ347" s="51"/>
      <c r="DR347" s="51"/>
      <c r="DS347" s="51"/>
      <c r="DT347" s="16"/>
      <c r="DW347" s="10">
        <f ca="1">IF(Table1[[#This Row],[Value of Debts]]&gt;Table1[[#This Row],[Income]],1,0)</f>
        <v>1</v>
      </c>
      <c r="DX347" s="51"/>
      <c r="DY347" s="16"/>
      <c r="EB347" s="48">
        <f t="shared" ca="1" si="243"/>
        <v>29</v>
      </c>
      <c r="EC347" s="51"/>
      <c r="ED347" s="51"/>
      <c r="EE347" s="16"/>
    </row>
    <row r="348" spans="1:135" ht="18.75">
      <c r="A348" s="1">
        <f t="shared" ca="1" si="229"/>
        <v>2</v>
      </c>
      <c r="B348" s="1" t="str">
        <f t="shared" ca="1" si="230"/>
        <v>Woman</v>
      </c>
      <c r="C348" s="1">
        <f t="shared" ca="1" si="231"/>
        <v>33</v>
      </c>
      <c r="D348" s="1">
        <f t="shared" ca="1" si="232"/>
        <v>2</v>
      </c>
      <c r="E348" s="1" t="str">
        <f t="shared" ca="1" si="233"/>
        <v>Construction</v>
      </c>
      <c r="F348" s="1">
        <f t="shared" ca="1" si="234"/>
        <v>3</v>
      </c>
      <c r="G348" s="1" t="str">
        <f t="shared" ca="1" si="235"/>
        <v>University</v>
      </c>
      <c r="H348" s="1">
        <f t="shared" ca="1" si="236"/>
        <v>4</v>
      </c>
      <c r="I348" s="1">
        <f t="shared" ca="1" si="211"/>
        <v>2</v>
      </c>
      <c r="J348" s="1">
        <f t="shared" ca="1" si="237"/>
        <v>38426</v>
      </c>
      <c r="K348" s="1">
        <f t="shared" ca="1" si="238"/>
        <v>7</v>
      </c>
      <c r="L348" s="1" t="str">
        <f t="shared" ca="1" si="239"/>
        <v>Hyderabad</v>
      </c>
      <c r="M348" s="1">
        <f t="shared" ca="1" si="244"/>
        <v>230556</v>
      </c>
      <c r="N348" s="1">
        <f t="shared" ca="1" si="240"/>
        <v>91712.691342350852</v>
      </c>
      <c r="O348" s="1">
        <f t="shared" ca="1" si="245"/>
        <v>28547.390240673965</v>
      </c>
      <c r="P348" s="1">
        <f t="shared" ca="1" si="241"/>
        <v>9121</v>
      </c>
      <c r="Q348" s="1">
        <f t="shared" ca="1" si="246"/>
        <v>69694.880853176073</v>
      </c>
      <c r="R348" s="1">
        <f t="shared" ca="1" si="247"/>
        <v>34845.418729343975</v>
      </c>
      <c r="S348" s="1">
        <f t="shared" ca="1" si="248"/>
        <v>293948.80897001794</v>
      </c>
      <c r="T348" s="1">
        <f t="shared" ca="1" si="249"/>
        <v>170528.57219552691</v>
      </c>
      <c r="U348" s="1">
        <f t="shared" ca="1" si="250"/>
        <v>123420.23677449103</v>
      </c>
      <c r="W348" s="10">
        <f ca="1">IF(Table1[[#This Row],[Gender]]="Man",1,0)</f>
        <v>0</v>
      </c>
      <c r="X348" s="51">
        <f ca="1">IF(Table1[[#This Row],[Gender]]="Woman",1,0)</f>
        <v>1</v>
      </c>
      <c r="Y348" s="51"/>
      <c r="Z348" s="51"/>
      <c r="AA348" s="51"/>
      <c r="AB348" s="51"/>
      <c r="AC348" s="51"/>
      <c r="AD348" s="51"/>
      <c r="AE348" s="51"/>
      <c r="AF348" s="51"/>
      <c r="AG348" s="51"/>
      <c r="AH348" s="51"/>
      <c r="AI348" s="51"/>
      <c r="AJ348" s="16"/>
      <c r="AN348" s="10">
        <f t="shared" ca="1" si="212"/>
        <v>0</v>
      </c>
      <c r="AO348" s="51">
        <f t="shared" ca="1" si="213"/>
        <v>0</v>
      </c>
      <c r="AP348" s="51">
        <f t="shared" ca="1" si="214"/>
        <v>0</v>
      </c>
      <c r="AQ348" s="51">
        <f t="shared" ca="1" si="215"/>
        <v>0</v>
      </c>
      <c r="AR348" s="51">
        <f t="shared" ca="1" si="216"/>
        <v>1</v>
      </c>
      <c r="AS348" s="51">
        <f t="shared" ca="1" si="217"/>
        <v>0</v>
      </c>
      <c r="AT348" s="51"/>
      <c r="AU348" s="51"/>
      <c r="AV348" s="51"/>
      <c r="AW348" s="51"/>
      <c r="AX348" s="51"/>
      <c r="AY348" s="16"/>
      <c r="AZ348" s="51"/>
      <c r="BA348" s="20">
        <f t="shared" ca="1" si="218"/>
        <v>0</v>
      </c>
      <c r="BB348" s="21">
        <f t="shared" ca="1" si="219"/>
        <v>0</v>
      </c>
      <c r="BC348" s="21">
        <f t="shared" ca="1" si="220"/>
        <v>0</v>
      </c>
      <c r="BD348" s="21">
        <f t="shared" ca="1" si="221"/>
        <v>0</v>
      </c>
      <c r="BE348" s="21">
        <f t="shared" ca="1" si="222"/>
        <v>0</v>
      </c>
      <c r="BF348" s="21">
        <f t="shared" ca="1" si="223"/>
        <v>0</v>
      </c>
      <c r="BG348" s="21">
        <f t="shared" ca="1" si="224"/>
        <v>1</v>
      </c>
      <c r="BH348" s="21">
        <f t="shared" ca="1" si="225"/>
        <v>0</v>
      </c>
      <c r="BI348" s="21">
        <f t="shared" ca="1" si="226"/>
        <v>0</v>
      </c>
      <c r="BJ348" s="21">
        <f t="shared" ca="1" si="227"/>
        <v>0</v>
      </c>
      <c r="BK348" s="21">
        <f t="shared" ca="1" si="228"/>
        <v>0</v>
      </c>
      <c r="BL348" s="51"/>
      <c r="BM348" s="51"/>
      <c r="BN348" s="51"/>
      <c r="BO348" s="51"/>
      <c r="BP348" s="51"/>
      <c r="BQ348" s="51"/>
      <c r="BR348" s="51"/>
      <c r="BS348" s="51"/>
      <c r="BT348" s="51"/>
      <c r="BU348" s="51"/>
      <c r="BV348" s="16"/>
      <c r="BZ348" s="10">
        <f ca="1">Table1[[#This Row],[Cars Value]]/Table1[[#This Row],[Cars Owned]]</f>
        <v>14273.695120336983</v>
      </c>
      <c r="CA348" s="16"/>
      <c r="CB348" s="51"/>
      <c r="CC348" s="10">
        <f ca="1">IF(Table1[[#This Row],[Value of Debts]]&gt;$CD$3,1,0)</f>
        <v>1</v>
      </c>
      <c r="CD348" s="51"/>
      <c r="CE348" s="16"/>
      <c r="CF348" s="51"/>
      <c r="CG348" s="39">
        <f ca="1">Table1[[#This Row],[Mortgage left]]/Table1[[#This Row],[Value of House ]]</f>
        <v>0.397789219722544</v>
      </c>
      <c r="CH348" s="51">
        <f t="shared" ca="1" si="242"/>
        <v>1</v>
      </c>
      <c r="CI348" s="51"/>
      <c r="CJ348" s="16"/>
      <c r="CL348" s="10">
        <f ca="1">IF(Table1[[#This Row],[Area]]="New Delhi",Table1[[#This Row],[Income]],0)</f>
        <v>0</v>
      </c>
      <c r="CM348" s="51">
        <f ca="1">IF(Table1[[#This Row],[Area]]="Gurgoan",Table1[[#This Row],[Income]],0)</f>
        <v>0</v>
      </c>
      <c r="CN348" s="51">
        <f ca="1">IF(Table1[[#This Row],[Area]]="Noida",Table1[[#This Row],[Income]],0)</f>
        <v>0</v>
      </c>
      <c r="CO348" s="51">
        <f ca="1">IF(Table1[[#This Row],[Area]]="Faridabad",Table1[[#This Row],[Income]],0)</f>
        <v>0</v>
      </c>
      <c r="CP348" s="51">
        <f ca="1">IF(Table1[[#This Row],[Area]]="Pune",Table1[[#This Row],[Income]],0)</f>
        <v>0</v>
      </c>
      <c r="CQ348" s="51">
        <f ca="1">IF(Table1[[#This Row],[Area]]="Mumbai",Table1[[#This Row],[Income]],0)</f>
        <v>0</v>
      </c>
      <c r="CR348" s="51">
        <f ca="1">IF(Table1[[#This Row],[Area]]="Hyderabad",Table1[[#This Row],[Income]],0)</f>
        <v>38426</v>
      </c>
      <c r="CS348" s="51">
        <f ca="1">IF(Table1[[#This Row],[Area]]="Chennai",Table1[[#This Row],[Income]],0)</f>
        <v>0</v>
      </c>
      <c r="CT348" s="51">
        <f ca="1">IF(Table1[[#This Row],[Area]]="Goa",Table1[[#This Row],[Income]],0)</f>
        <v>0</v>
      </c>
      <c r="CU348" s="51">
        <f ca="1">IF(Table1[[#This Row],[Area]]="Kochi",Table1[[#This Row],[Income]],0)</f>
        <v>0</v>
      </c>
      <c r="CV348" s="51">
        <f ca="1">IF(Table1[[#This Row],[Area]]="Kolkata",Table1[[#This Row],[Income]],0)</f>
        <v>0</v>
      </c>
      <c r="CW348" s="51"/>
      <c r="CX348" s="51"/>
      <c r="CY348" s="51"/>
      <c r="CZ348" s="51"/>
      <c r="DA348" s="51"/>
      <c r="DB348" s="51"/>
      <c r="DC348" s="51"/>
      <c r="DD348" s="51"/>
      <c r="DE348" s="51"/>
      <c r="DF348" s="51"/>
      <c r="DG348" s="16"/>
      <c r="DI348" s="10">
        <f ca="1">IF(Table1[[#This Row],[Field of Work]]="Teaching",Table1[[#This Row],[Income]],0)</f>
        <v>0</v>
      </c>
      <c r="DJ348" s="51">
        <f ca="1">IF(Table1[[#This Row],[Field of Work]]="Health",Table1[[#This Row],[Income]],0)</f>
        <v>0</v>
      </c>
      <c r="DK348" s="51">
        <f ca="1">IF(Table1[[#This Row],[Field of Work]]="Agriculture",Table1[[#This Row],[Income]],0)</f>
        <v>0</v>
      </c>
      <c r="DL348" s="51">
        <f ca="1">IF(Table1[[#This Row],[Field of Work]]="Information Technology",Table1[[#This Row],[Income]],0)</f>
        <v>0</v>
      </c>
      <c r="DM348" s="51">
        <f ca="1">IF(Table1[[#This Row],[Field of Work]]="Construction",Table1[[#This Row],[Income]],0)</f>
        <v>38426</v>
      </c>
      <c r="DN348" s="51">
        <f ca="1">IF(Table1[[#This Row],[Field of Work]]="General Work",Table1[[#This Row],[Income]],0)</f>
        <v>0</v>
      </c>
      <c r="DO348" s="51"/>
      <c r="DP348" s="51"/>
      <c r="DQ348" s="51"/>
      <c r="DR348" s="51"/>
      <c r="DS348" s="51"/>
      <c r="DT348" s="16"/>
      <c r="DW348" s="10">
        <f ca="1">IF(Table1[[#This Row],[Value of Debts]]&gt;Table1[[#This Row],[Income]],1,0)</f>
        <v>1</v>
      </c>
      <c r="DX348" s="51"/>
      <c r="DY348" s="16"/>
      <c r="EB348" s="48">
        <f t="shared" ca="1" si="243"/>
        <v>33</v>
      </c>
      <c r="EC348" s="51"/>
      <c r="ED348" s="51"/>
      <c r="EE348" s="16"/>
    </row>
    <row r="349" spans="1:135" ht="18.75">
      <c r="A349" s="1">
        <f t="shared" ca="1" si="229"/>
        <v>2</v>
      </c>
      <c r="B349" s="1" t="str">
        <f t="shared" ca="1" si="230"/>
        <v>Woman</v>
      </c>
      <c r="C349" s="1">
        <f t="shared" ca="1" si="231"/>
        <v>45</v>
      </c>
      <c r="D349" s="1">
        <f t="shared" ca="1" si="232"/>
        <v>5</v>
      </c>
      <c r="E349" s="1" t="str">
        <f t="shared" ca="1" si="233"/>
        <v>General Work</v>
      </c>
      <c r="F349" s="1">
        <f t="shared" ca="1" si="234"/>
        <v>5</v>
      </c>
      <c r="G349" s="1" t="str">
        <f t="shared" ca="1" si="235"/>
        <v>Other</v>
      </c>
      <c r="H349" s="1">
        <f t="shared" ca="1" si="236"/>
        <v>2</v>
      </c>
      <c r="I349" s="1">
        <f t="shared" ca="1" si="211"/>
        <v>1</v>
      </c>
      <c r="J349" s="1">
        <f t="shared" ca="1" si="237"/>
        <v>53359</v>
      </c>
      <c r="K349" s="1">
        <f t="shared" ca="1" si="238"/>
        <v>4</v>
      </c>
      <c r="L349" s="1" t="str">
        <f t="shared" ca="1" si="239"/>
        <v>Noida</v>
      </c>
      <c r="M349" s="1">
        <f t="shared" ca="1" si="244"/>
        <v>160077</v>
      </c>
      <c r="N349" s="1">
        <f t="shared" ca="1" si="240"/>
        <v>95019.665271878373</v>
      </c>
      <c r="O349" s="1">
        <f t="shared" ca="1" si="245"/>
        <v>22949.633394593933</v>
      </c>
      <c r="P349" s="1">
        <f t="shared" ca="1" si="241"/>
        <v>3131</v>
      </c>
      <c r="Q349" s="1">
        <f t="shared" ca="1" si="246"/>
        <v>63186.288403631348</v>
      </c>
      <c r="R349" s="1">
        <f t="shared" ca="1" si="247"/>
        <v>64966.937680979136</v>
      </c>
      <c r="S349" s="1">
        <f t="shared" ca="1" si="248"/>
        <v>247993.57107557307</v>
      </c>
      <c r="T349" s="1">
        <f t="shared" ca="1" si="249"/>
        <v>161336.95367550972</v>
      </c>
      <c r="U349" s="1">
        <f t="shared" ca="1" si="250"/>
        <v>86656.617400063347</v>
      </c>
      <c r="W349" s="10">
        <f ca="1">IF(Table1[[#This Row],[Gender]]="Man",1,0)</f>
        <v>0</v>
      </c>
      <c r="X349" s="51">
        <f ca="1">IF(Table1[[#This Row],[Gender]]="Woman",1,0)</f>
        <v>1</v>
      </c>
      <c r="Y349" s="51"/>
      <c r="Z349" s="51"/>
      <c r="AA349" s="51"/>
      <c r="AB349" s="51"/>
      <c r="AC349" s="51"/>
      <c r="AD349" s="51"/>
      <c r="AE349" s="51"/>
      <c r="AF349" s="51"/>
      <c r="AG349" s="51"/>
      <c r="AH349" s="51"/>
      <c r="AI349" s="51"/>
      <c r="AJ349" s="16"/>
      <c r="AN349" s="10">
        <f t="shared" ca="1" si="212"/>
        <v>0</v>
      </c>
      <c r="AO349" s="51">
        <f t="shared" ca="1" si="213"/>
        <v>0</v>
      </c>
      <c r="AP349" s="51">
        <f t="shared" ca="1" si="214"/>
        <v>0</v>
      </c>
      <c r="AQ349" s="51">
        <f t="shared" ca="1" si="215"/>
        <v>0</v>
      </c>
      <c r="AR349" s="51">
        <f t="shared" ca="1" si="216"/>
        <v>0</v>
      </c>
      <c r="AS349" s="51">
        <f t="shared" ca="1" si="217"/>
        <v>1</v>
      </c>
      <c r="AT349" s="51"/>
      <c r="AU349" s="51"/>
      <c r="AV349" s="51"/>
      <c r="AW349" s="51"/>
      <c r="AX349" s="51"/>
      <c r="AY349" s="16"/>
      <c r="AZ349" s="51"/>
      <c r="BA349" s="20">
        <f t="shared" ca="1" si="218"/>
        <v>0</v>
      </c>
      <c r="BB349" s="21">
        <f t="shared" ca="1" si="219"/>
        <v>0</v>
      </c>
      <c r="BC349" s="21">
        <f t="shared" ca="1" si="220"/>
        <v>1</v>
      </c>
      <c r="BD349" s="21">
        <f t="shared" ca="1" si="221"/>
        <v>0</v>
      </c>
      <c r="BE349" s="21">
        <f t="shared" ca="1" si="222"/>
        <v>0</v>
      </c>
      <c r="BF349" s="21">
        <f t="shared" ca="1" si="223"/>
        <v>0</v>
      </c>
      <c r="BG349" s="21">
        <f t="shared" ca="1" si="224"/>
        <v>0</v>
      </c>
      <c r="BH349" s="21">
        <f t="shared" ca="1" si="225"/>
        <v>0</v>
      </c>
      <c r="BI349" s="21">
        <f t="shared" ca="1" si="226"/>
        <v>0</v>
      </c>
      <c r="BJ349" s="21">
        <f t="shared" ca="1" si="227"/>
        <v>0</v>
      </c>
      <c r="BK349" s="21">
        <f t="shared" ca="1" si="228"/>
        <v>0</v>
      </c>
      <c r="BL349" s="51"/>
      <c r="BM349" s="51"/>
      <c r="BN349" s="51"/>
      <c r="BO349" s="51"/>
      <c r="BP349" s="51"/>
      <c r="BQ349" s="51"/>
      <c r="BR349" s="51"/>
      <c r="BS349" s="51"/>
      <c r="BT349" s="51"/>
      <c r="BU349" s="51"/>
      <c r="BV349" s="16"/>
      <c r="BZ349" s="10">
        <f ca="1">Table1[[#This Row],[Cars Value]]/Table1[[#This Row],[Cars Owned]]</f>
        <v>22949.633394593933</v>
      </c>
      <c r="CA349" s="16"/>
      <c r="CB349" s="51"/>
      <c r="CC349" s="10">
        <f ca="1">IF(Table1[[#This Row],[Value of Debts]]&gt;$CD$3,1,0)</f>
        <v>1</v>
      </c>
      <c r="CD349" s="51"/>
      <c r="CE349" s="16"/>
      <c r="CF349" s="51"/>
      <c r="CG349" s="39">
        <f ca="1">Table1[[#This Row],[Mortgage left]]/Table1[[#This Row],[Value of House ]]</f>
        <v>0.59358724408802244</v>
      </c>
      <c r="CH349" s="51">
        <f t="shared" ca="1" si="242"/>
        <v>1</v>
      </c>
      <c r="CI349" s="51"/>
      <c r="CJ349" s="16"/>
      <c r="CL349" s="10">
        <f ca="1">IF(Table1[[#This Row],[Area]]="New Delhi",Table1[[#This Row],[Income]],0)</f>
        <v>0</v>
      </c>
      <c r="CM349" s="51">
        <f ca="1">IF(Table1[[#This Row],[Area]]="Gurgoan",Table1[[#This Row],[Income]],0)</f>
        <v>0</v>
      </c>
      <c r="CN349" s="51">
        <f ca="1">IF(Table1[[#This Row],[Area]]="Noida",Table1[[#This Row],[Income]],0)</f>
        <v>53359</v>
      </c>
      <c r="CO349" s="51">
        <f ca="1">IF(Table1[[#This Row],[Area]]="Faridabad",Table1[[#This Row],[Income]],0)</f>
        <v>0</v>
      </c>
      <c r="CP349" s="51">
        <f ca="1">IF(Table1[[#This Row],[Area]]="Pune",Table1[[#This Row],[Income]],0)</f>
        <v>0</v>
      </c>
      <c r="CQ349" s="51">
        <f ca="1">IF(Table1[[#This Row],[Area]]="Mumbai",Table1[[#This Row],[Income]],0)</f>
        <v>0</v>
      </c>
      <c r="CR349" s="51">
        <f ca="1">IF(Table1[[#This Row],[Area]]="Hyderabad",Table1[[#This Row],[Income]],0)</f>
        <v>0</v>
      </c>
      <c r="CS349" s="51">
        <f ca="1">IF(Table1[[#This Row],[Area]]="Chennai",Table1[[#This Row],[Income]],0)</f>
        <v>0</v>
      </c>
      <c r="CT349" s="51">
        <f ca="1">IF(Table1[[#This Row],[Area]]="Goa",Table1[[#This Row],[Income]],0)</f>
        <v>0</v>
      </c>
      <c r="CU349" s="51">
        <f ca="1">IF(Table1[[#This Row],[Area]]="Kochi",Table1[[#This Row],[Income]],0)</f>
        <v>0</v>
      </c>
      <c r="CV349" s="51">
        <f ca="1">IF(Table1[[#This Row],[Area]]="Kolkata",Table1[[#This Row],[Income]],0)</f>
        <v>0</v>
      </c>
      <c r="CW349" s="51"/>
      <c r="CX349" s="51"/>
      <c r="CY349" s="51"/>
      <c r="CZ349" s="51"/>
      <c r="DA349" s="51"/>
      <c r="DB349" s="51"/>
      <c r="DC349" s="51"/>
      <c r="DD349" s="51"/>
      <c r="DE349" s="51"/>
      <c r="DF349" s="51"/>
      <c r="DG349" s="16"/>
      <c r="DI349" s="10">
        <f ca="1">IF(Table1[[#This Row],[Field of Work]]="Teaching",Table1[[#This Row],[Income]],0)</f>
        <v>0</v>
      </c>
      <c r="DJ349" s="51">
        <f ca="1">IF(Table1[[#This Row],[Field of Work]]="Health",Table1[[#This Row],[Income]],0)</f>
        <v>0</v>
      </c>
      <c r="DK349" s="51">
        <f ca="1">IF(Table1[[#This Row],[Field of Work]]="Agriculture",Table1[[#This Row],[Income]],0)</f>
        <v>0</v>
      </c>
      <c r="DL349" s="51">
        <f ca="1">IF(Table1[[#This Row],[Field of Work]]="Information Technology",Table1[[#This Row],[Income]],0)</f>
        <v>0</v>
      </c>
      <c r="DM349" s="51">
        <f ca="1">IF(Table1[[#This Row],[Field of Work]]="Construction",Table1[[#This Row],[Income]],0)</f>
        <v>0</v>
      </c>
      <c r="DN349" s="51">
        <f ca="1">IF(Table1[[#This Row],[Field of Work]]="General Work",Table1[[#This Row],[Income]],0)</f>
        <v>53359</v>
      </c>
      <c r="DO349" s="51"/>
      <c r="DP349" s="51"/>
      <c r="DQ349" s="51"/>
      <c r="DR349" s="51"/>
      <c r="DS349" s="51"/>
      <c r="DT349" s="16"/>
      <c r="DW349" s="10">
        <f ca="1">IF(Table1[[#This Row],[Value of Debts]]&gt;Table1[[#This Row],[Income]],1,0)</f>
        <v>1</v>
      </c>
      <c r="DX349" s="51"/>
      <c r="DY349" s="16"/>
      <c r="EB349" s="48">
        <f t="shared" ca="1" si="243"/>
        <v>0</v>
      </c>
      <c r="EC349" s="51"/>
      <c r="ED349" s="51"/>
      <c r="EE349" s="16"/>
    </row>
    <row r="350" spans="1:135" ht="18.75">
      <c r="A350" s="1">
        <f t="shared" ca="1" si="229"/>
        <v>1</v>
      </c>
      <c r="B350" s="1" t="str">
        <f t="shared" ca="1" si="230"/>
        <v>Man</v>
      </c>
      <c r="C350" s="1">
        <f t="shared" ca="1" si="231"/>
        <v>40</v>
      </c>
      <c r="D350" s="1">
        <f t="shared" ca="1" si="232"/>
        <v>3</v>
      </c>
      <c r="E350" s="1" t="str">
        <f t="shared" ca="1" si="233"/>
        <v>Teaching</v>
      </c>
      <c r="F350" s="1">
        <f t="shared" ca="1" si="234"/>
        <v>3</v>
      </c>
      <c r="G350" s="1" t="str">
        <f t="shared" ca="1" si="235"/>
        <v>University</v>
      </c>
      <c r="H350" s="1">
        <f t="shared" ca="1" si="236"/>
        <v>1</v>
      </c>
      <c r="I350" s="1">
        <f t="shared" ca="1" si="211"/>
        <v>3</v>
      </c>
      <c r="J350" s="1">
        <f t="shared" ca="1" si="237"/>
        <v>32486</v>
      </c>
      <c r="K350" s="1">
        <f t="shared" ca="1" si="238"/>
        <v>1</v>
      </c>
      <c r="L350" s="1" t="str">
        <f t="shared" ca="1" si="239"/>
        <v>New Delhi</v>
      </c>
      <c r="M350" s="1">
        <f t="shared" ca="1" si="244"/>
        <v>162430</v>
      </c>
      <c r="N350" s="1">
        <f t="shared" ca="1" si="240"/>
        <v>122093.5460477193</v>
      </c>
      <c r="O350" s="1">
        <f t="shared" ca="1" si="245"/>
        <v>48223.865021809353</v>
      </c>
      <c r="P350" s="1">
        <f t="shared" ca="1" si="241"/>
        <v>30516</v>
      </c>
      <c r="Q350" s="1">
        <f t="shared" ca="1" si="246"/>
        <v>47588.040553646926</v>
      </c>
      <c r="R350" s="1">
        <f t="shared" ca="1" si="247"/>
        <v>7413.6900498160967</v>
      </c>
      <c r="S350" s="1">
        <f t="shared" ca="1" si="248"/>
        <v>218067.55507162545</v>
      </c>
      <c r="T350" s="1">
        <f t="shared" ca="1" si="249"/>
        <v>200197.58660136623</v>
      </c>
      <c r="U350" s="1">
        <f t="shared" ca="1" si="250"/>
        <v>17869.96847025922</v>
      </c>
      <c r="W350" s="10">
        <f ca="1">IF(Table1[[#This Row],[Gender]]="Man",1,0)</f>
        <v>1</v>
      </c>
      <c r="X350" s="51">
        <f ca="1">IF(Table1[[#This Row],[Gender]]="Woman",1,0)</f>
        <v>0</v>
      </c>
      <c r="Y350" s="51"/>
      <c r="Z350" s="51"/>
      <c r="AA350" s="51"/>
      <c r="AB350" s="51"/>
      <c r="AC350" s="51"/>
      <c r="AD350" s="51"/>
      <c r="AE350" s="51"/>
      <c r="AF350" s="51"/>
      <c r="AG350" s="51"/>
      <c r="AH350" s="51"/>
      <c r="AI350" s="51"/>
      <c r="AJ350" s="16"/>
      <c r="AN350" s="10">
        <f t="shared" ca="1" si="212"/>
        <v>1</v>
      </c>
      <c r="AO350" s="51">
        <f t="shared" ca="1" si="213"/>
        <v>0</v>
      </c>
      <c r="AP350" s="51">
        <f t="shared" ca="1" si="214"/>
        <v>0</v>
      </c>
      <c r="AQ350" s="51">
        <f t="shared" ca="1" si="215"/>
        <v>0</v>
      </c>
      <c r="AR350" s="51">
        <f t="shared" ca="1" si="216"/>
        <v>0</v>
      </c>
      <c r="AS350" s="51">
        <f t="shared" ca="1" si="217"/>
        <v>0</v>
      </c>
      <c r="AT350" s="51"/>
      <c r="AU350" s="51"/>
      <c r="AV350" s="51"/>
      <c r="AW350" s="51"/>
      <c r="AX350" s="51"/>
      <c r="AY350" s="16"/>
      <c r="AZ350" s="51"/>
      <c r="BA350" s="20">
        <f t="shared" ca="1" si="218"/>
        <v>1</v>
      </c>
      <c r="BB350" s="21">
        <f t="shared" ca="1" si="219"/>
        <v>0</v>
      </c>
      <c r="BC350" s="21">
        <f t="shared" ca="1" si="220"/>
        <v>0</v>
      </c>
      <c r="BD350" s="21">
        <f t="shared" ca="1" si="221"/>
        <v>0</v>
      </c>
      <c r="BE350" s="21">
        <f t="shared" ca="1" si="222"/>
        <v>0</v>
      </c>
      <c r="BF350" s="21">
        <f t="shared" ca="1" si="223"/>
        <v>0</v>
      </c>
      <c r="BG350" s="21">
        <f t="shared" ca="1" si="224"/>
        <v>0</v>
      </c>
      <c r="BH350" s="21">
        <f t="shared" ca="1" si="225"/>
        <v>0</v>
      </c>
      <c r="BI350" s="21">
        <f t="shared" ca="1" si="226"/>
        <v>0</v>
      </c>
      <c r="BJ350" s="21">
        <f t="shared" ca="1" si="227"/>
        <v>0</v>
      </c>
      <c r="BK350" s="21">
        <f t="shared" ca="1" si="228"/>
        <v>0</v>
      </c>
      <c r="BL350" s="51"/>
      <c r="BM350" s="51"/>
      <c r="BN350" s="51"/>
      <c r="BO350" s="51"/>
      <c r="BP350" s="51"/>
      <c r="BQ350" s="51"/>
      <c r="BR350" s="51"/>
      <c r="BS350" s="51"/>
      <c r="BT350" s="51"/>
      <c r="BU350" s="51"/>
      <c r="BV350" s="16"/>
      <c r="BZ350" s="10">
        <f ca="1">Table1[[#This Row],[Cars Value]]/Table1[[#This Row],[Cars Owned]]</f>
        <v>16074.621673936452</v>
      </c>
      <c r="CA350" s="16"/>
      <c r="CB350" s="51"/>
      <c r="CC350" s="10">
        <f ca="1">IF(Table1[[#This Row],[Value of Debts]]&gt;$CD$3,1,0)</f>
        <v>1</v>
      </c>
      <c r="CD350" s="51"/>
      <c r="CE350" s="16"/>
      <c r="CF350" s="51"/>
      <c r="CG350" s="39">
        <f ca="1">Table1[[#This Row],[Mortgage left]]/Table1[[#This Row],[Value of House ]]</f>
        <v>0.75166869450051899</v>
      </c>
      <c r="CH350" s="51">
        <f t="shared" ca="1" si="242"/>
        <v>1</v>
      </c>
      <c r="CI350" s="51"/>
      <c r="CJ350" s="16"/>
      <c r="CL350" s="10">
        <f ca="1">IF(Table1[[#This Row],[Area]]="New Delhi",Table1[[#This Row],[Income]],0)</f>
        <v>32486</v>
      </c>
      <c r="CM350" s="51">
        <f ca="1">IF(Table1[[#This Row],[Area]]="Gurgoan",Table1[[#This Row],[Income]],0)</f>
        <v>0</v>
      </c>
      <c r="CN350" s="51">
        <f ca="1">IF(Table1[[#This Row],[Area]]="Noida",Table1[[#This Row],[Income]],0)</f>
        <v>0</v>
      </c>
      <c r="CO350" s="51">
        <f ca="1">IF(Table1[[#This Row],[Area]]="Faridabad",Table1[[#This Row],[Income]],0)</f>
        <v>0</v>
      </c>
      <c r="CP350" s="51">
        <f ca="1">IF(Table1[[#This Row],[Area]]="Pune",Table1[[#This Row],[Income]],0)</f>
        <v>0</v>
      </c>
      <c r="CQ350" s="51">
        <f ca="1">IF(Table1[[#This Row],[Area]]="Mumbai",Table1[[#This Row],[Income]],0)</f>
        <v>0</v>
      </c>
      <c r="CR350" s="51">
        <f ca="1">IF(Table1[[#This Row],[Area]]="Hyderabad",Table1[[#This Row],[Income]],0)</f>
        <v>0</v>
      </c>
      <c r="CS350" s="51">
        <f ca="1">IF(Table1[[#This Row],[Area]]="Chennai",Table1[[#This Row],[Income]],0)</f>
        <v>0</v>
      </c>
      <c r="CT350" s="51">
        <f ca="1">IF(Table1[[#This Row],[Area]]="Goa",Table1[[#This Row],[Income]],0)</f>
        <v>0</v>
      </c>
      <c r="CU350" s="51">
        <f ca="1">IF(Table1[[#This Row],[Area]]="Kochi",Table1[[#This Row],[Income]],0)</f>
        <v>0</v>
      </c>
      <c r="CV350" s="51">
        <f ca="1">IF(Table1[[#This Row],[Area]]="Kolkata",Table1[[#This Row],[Income]],0)</f>
        <v>0</v>
      </c>
      <c r="CW350" s="51"/>
      <c r="CX350" s="51"/>
      <c r="CY350" s="51"/>
      <c r="CZ350" s="51"/>
      <c r="DA350" s="51"/>
      <c r="DB350" s="51"/>
      <c r="DC350" s="51"/>
      <c r="DD350" s="51"/>
      <c r="DE350" s="51"/>
      <c r="DF350" s="51"/>
      <c r="DG350" s="16"/>
      <c r="DI350" s="10">
        <f ca="1">IF(Table1[[#This Row],[Field of Work]]="Teaching",Table1[[#This Row],[Income]],0)</f>
        <v>32486</v>
      </c>
      <c r="DJ350" s="51">
        <f ca="1">IF(Table1[[#This Row],[Field of Work]]="Health",Table1[[#This Row],[Income]],0)</f>
        <v>0</v>
      </c>
      <c r="DK350" s="51">
        <f ca="1">IF(Table1[[#This Row],[Field of Work]]="Agriculture",Table1[[#This Row],[Income]],0)</f>
        <v>0</v>
      </c>
      <c r="DL350" s="51">
        <f ca="1">IF(Table1[[#This Row],[Field of Work]]="Information Technology",Table1[[#This Row],[Income]],0)</f>
        <v>0</v>
      </c>
      <c r="DM350" s="51">
        <f ca="1">IF(Table1[[#This Row],[Field of Work]]="Construction",Table1[[#This Row],[Income]],0)</f>
        <v>0</v>
      </c>
      <c r="DN350" s="51">
        <f ca="1">IF(Table1[[#This Row],[Field of Work]]="General Work",Table1[[#This Row],[Income]],0)</f>
        <v>0</v>
      </c>
      <c r="DO350" s="51"/>
      <c r="DP350" s="51"/>
      <c r="DQ350" s="51"/>
      <c r="DR350" s="51"/>
      <c r="DS350" s="51"/>
      <c r="DT350" s="16"/>
      <c r="DW350" s="10">
        <f ca="1">IF(Table1[[#This Row],[Value of Debts]]&gt;Table1[[#This Row],[Income]],1,0)</f>
        <v>1</v>
      </c>
      <c r="DX350" s="51"/>
      <c r="DY350" s="16"/>
      <c r="EB350" s="48">
        <f t="shared" ca="1" si="243"/>
        <v>0</v>
      </c>
      <c r="EC350" s="51"/>
      <c r="ED350" s="51"/>
      <c r="EE350" s="16"/>
    </row>
    <row r="351" spans="1:135" ht="18.75">
      <c r="A351" s="1">
        <f t="shared" ca="1" si="229"/>
        <v>2</v>
      </c>
      <c r="B351" s="1" t="str">
        <f t="shared" ca="1" si="230"/>
        <v>Woman</v>
      </c>
      <c r="C351" s="1">
        <f t="shared" ca="1" si="231"/>
        <v>34</v>
      </c>
      <c r="D351" s="1">
        <f t="shared" ca="1" si="232"/>
        <v>3</v>
      </c>
      <c r="E351" s="1" t="str">
        <f t="shared" ca="1" si="233"/>
        <v>Teaching</v>
      </c>
      <c r="F351" s="1">
        <f t="shared" ca="1" si="234"/>
        <v>5</v>
      </c>
      <c r="G351" s="1" t="str">
        <f t="shared" ca="1" si="235"/>
        <v>Other</v>
      </c>
      <c r="H351" s="1">
        <f t="shared" ca="1" si="236"/>
        <v>0</v>
      </c>
      <c r="I351" s="1">
        <f t="shared" ca="1" si="211"/>
        <v>1</v>
      </c>
      <c r="J351" s="1">
        <f t="shared" ca="1" si="237"/>
        <v>51144</v>
      </c>
      <c r="K351" s="1">
        <f t="shared" ca="1" si="238"/>
        <v>10</v>
      </c>
      <c r="L351" s="1" t="str">
        <f t="shared" ca="1" si="239"/>
        <v>Goa</v>
      </c>
      <c r="M351" s="1">
        <f t="shared" ca="1" si="244"/>
        <v>306864</v>
      </c>
      <c r="N351" s="1">
        <f t="shared" ca="1" si="240"/>
        <v>125356.20520329988</v>
      </c>
      <c r="O351" s="1">
        <f t="shared" ca="1" si="245"/>
        <v>24025.520807033121</v>
      </c>
      <c r="P351" s="1">
        <f t="shared" ca="1" si="241"/>
        <v>23199</v>
      </c>
      <c r="Q351" s="1">
        <f t="shared" ca="1" si="246"/>
        <v>33022.774391529354</v>
      </c>
      <c r="R351" s="1">
        <f t="shared" ca="1" si="247"/>
        <v>16544.962994704016</v>
      </c>
      <c r="S351" s="1">
        <f t="shared" ca="1" si="248"/>
        <v>347434.48380173714</v>
      </c>
      <c r="T351" s="1">
        <f t="shared" ca="1" si="249"/>
        <v>181577.97959482923</v>
      </c>
      <c r="U351" s="1">
        <f t="shared" ca="1" si="250"/>
        <v>165856.50420690791</v>
      </c>
      <c r="W351" s="10">
        <f ca="1">IF(Table1[[#This Row],[Gender]]="Man",1,0)</f>
        <v>0</v>
      </c>
      <c r="X351" s="51">
        <f ca="1">IF(Table1[[#This Row],[Gender]]="Woman",1,0)</f>
        <v>1</v>
      </c>
      <c r="Y351" s="51"/>
      <c r="Z351" s="51"/>
      <c r="AA351" s="51"/>
      <c r="AB351" s="51"/>
      <c r="AC351" s="51"/>
      <c r="AD351" s="51"/>
      <c r="AE351" s="51"/>
      <c r="AF351" s="51"/>
      <c r="AG351" s="51"/>
      <c r="AH351" s="51"/>
      <c r="AI351" s="51"/>
      <c r="AJ351" s="16"/>
      <c r="AN351" s="10">
        <f t="shared" ca="1" si="212"/>
        <v>1</v>
      </c>
      <c r="AO351" s="51">
        <f t="shared" ca="1" si="213"/>
        <v>0</v>
      </c>
      <c r="AP351" s="51">
        <f t="shared" ca="1" si="214"/>
        <v>0</v>
      </c>
      <c r="AQ351" s="51">
        <f t="shared" ca="1" si="215"/>
        <v>0</v>
      </c>
      <c r="AR351" s="51">
        <f t="shared" ca="1" si="216"/>
        <v>0</v>
      </c>
      <c r="AS351" s="51">
        <f t="shared" ca="1" si="217"/>
        <v>0</v>
      </c>
      <c r="AT351" s="51"/>
      <c r="AU351" s="51"/>
      <c r="AV351" s="51"/>
      <c r="AW351" s="51"/>
      <c r="AX351" s="51"/>
      <c r="AY351" s="16"/>
      <c r="AZ351" s="51"/>
      <c r="BA351" s="20">
        <f t="shared" ca="1" si="218"/>
        <v>0</v>
      </c>
      <c r="BB351" s="21">
        <f t="shared" ca="1" si="219"/>
        <v>0</v>
      </c>
      <c r="BC351" s="21">
        <f t="shared" ca="1" si="220"/>
        <v>0</v>
      </c>
      <c r="BD351" s="21">
        <f t="shared" ca="1" si="221"/>
        <v>0</v>
      </c>
      <c r="BE351" s="21">
        <f t="shared" ca="1" si="222"/>
        <v>0</v>
      </c>
      <c r="BF351" s="21">
        <f t="shared" ca="1" si="223"/>
        <v>0</v>
      </c>
      <c r="BG351" s="21">
        <f t="shared" ca="1" si="224"/>
        <v>0</v>
      </c>
      <c r="BH351" s="21">
        <f t="shared" ca="1" si="225"/>
        <v>0</v>
      </c>
      <c r="BI351" s="21">
        <f t="shared" ca="1" si="226"/>
        <v>1</v>
      </c>
      <c r="BJ351" s="21">
        <f t="shared" ca="1" si="227"/>
        <v>0</v>
      </c>
      <c r="BK351" s="21">
        <f t="shared" ca="1" si="228"/>
        <v>0</v>
      </c>
      <c r="BL351" s="51"/>
      <c r="BM351" s="51"/>
      <c r="BN351" s="51"/>
      <c r="BO351" s="51"/>
      <c r="BP351" s="51"/>
      <c r="BQ351" s="51"/>
      <c r="BR351" s="51"/>
      <c r="BS351" s="51"/>
      <c r="BT351" s="51"/>
      <c r="BU351" s="51"/>
      <c r="BV351" s="16"/>
      <c r="BZ351" s="10">
        <f ca="1">Table1[[#This Row],[Cars Value]]/Table1[[#This Row],[Cars Owned]]</f>
        <v>24025.520807033121</v>
      </c>
      <c r="CA351" s="16"/>
      <c r="CB351" s="51"/>
      <c r="CC351" s="10">
        <f ca="1">IF(Table1[[#This Row],[Value of Debts]]&gt;$CD$3,1,0)</f>
        <v>1</v>
      </c>
      <c r="CD351" s="51"/>
      <c r="CE351" s="16"/>
      <c r="CF351" s="51"/>
      <c r="CG351" s="39">
        <f ca="1">Table1[[#This Row],[Mortgage left]]/Table1[[#This Row],[Value of House ]]</f>
        <v>0.40850736874739257</v>
      </c>
      <c r="CH351" s="51">
        <f t="shared" ca="1" si="242"/>
        <v>1</v>
      </c>
      <c r="CI351" s="51"/>
      <c r="CJ351" s="16"/>
      <c r="CL351" s="10">
        <f ca="1">IF(Table1[[#This Row],[Area]]="New Delhi",Table1[[#This Row],[Income]],0)</f>
        <v>0</v>
      </c>
      <c r="CM351" s="51">
        <f ca="1">IF(Table1[[#This Row],[Area]]="Gurgoan",Table1[[#This Row],[Income]],0)</f>
        <v>0</v>
      </c>
      <c r="CN351" s="51">
        <f ca="1">IF(Table1[[#This Row],[Area]]="Noida",Table1[[#This Row],[Income]],0)</f>
        <v>0</v>
      </c>
      <c r="CO351" s="51">
        <f ca="1">IF(Table1[[#This Row],[Area]]="Faridabad",Table1[[#This Row],[Income]],0)</f>
        <v>0</v>
      </c>
      <c r="CP351" s="51">
        <f ca="1">IF(Table1[[#This Row],[Area]]="Pune",Table1[[#This Row],[Income]],0)</f>
        <v>0</v>
      </c>
      <c r="CQ351" s="51">
        <f ca="1">IF(Table1[[#This Row],[Area]]="Mumbai",Table1[[#This Row],[Income]],0)</f>
        <v>0</v>
      </c>
      <c r="CR351" s="51">
        <f ca="1">IF(Table1[[#This Row],[Area]]="Hyderabad",Table1[[#This Row],[Income]],0)</f>
        <v>0</v>
      </c>
      <c r="CS351" s="51">
        <f ca="1">IF(Table1[[#This Row],[Area]]="Chennai",Table1[[#This Row],[Income]],0)</f>
        <v>0</v>
      </c>
      <c r="CT351" s="51">
        <f ca="1">IF(Table1[[#This Row],[Area]]="Goa",Table1[[#This Row],[Income]],0)</f>
        <v>51144</v>
      </c>
      <c r="CU351" s="51">
        <f ca="1">IF(Table1[[#This Row],[Area]]="Kochi",Table1[[#This Row],[Income]],0)</f>
        <v>0</v>
      </c>
      <c r="CV351" s="51">
        <f ca="1">IF(Table1[[#This Row],[Area]]="Kolkata",Table1[[#This Row],[Income]],0)</f>
        <v>0</v>
      </c>
      <c r="CW351" s="51"/>
      <c r="CX351" s="51"/>
      <c r="CY351" s="51"/>
      <c r="CZ351" s="51"/>
      <c r="DA351" s="51"/>
      <c r="DB351" s="51"/>
      <c r="DC351" s="51"/>
      <c r="DD351" s="51"/>
      <c r="DE351" s="51"/>
      <c r="DF351" s="51"/>
      <c r="DG351" s="16"/>
      <c r="DI351" s="10">
        <f ca="1">IF(Table1[[#This Row],[Field of Work]]="Teaching",Table1[[#This Row],[Income]],0)</f>
        <v>51144</v>
      </c>
      <c r="DJ351" s="51">
        <f ca="1">IF(Table1[[#This Row],[Field of Work]]="Health",Table1[[#This Row],[Income]],0)</f>
        <v>0</v>
      </c>
      <c r="DK351" s="51">
        <f ca="1">IF(Table1[[#This Row],[Field of Work]]="Agriculture",Table1[[#This Row],[Income]],0)</f>
        <v>0</v>
      </c>
      <c r="DL351" s="51">
        <f ca="1">IF(Table1[[#This Row],[Field of Work]]="Information Technology",Table1[[#This Row],[Income]],0)</f>
        <v>0</v>
      </c>
      <c r="DM351" s="51">
        <f ca="1">IF(Table1[[#This Row],[Field of Work]]="Construction",Table1[[#This Row],[Income]],0)</f>
        <v>0</v>
      </c>
      <c r="DN351" s="51">
        <f ca="1">IF(Table1[[#This Row],[Field of Work]]="General Work",Table1[[#This Row],[Income]],0)</f>
        <v>0</v>
      </c>
      <c r="DO351" s="51"/>
      <c r="DP351" s="51"/>
      <c r="DQ351" s="51"/>
      <c r="DR351" s="51"/>
      <c r="DS351" s="51"/>
      <c r="DT351" s="16"/>
      <c r="DW351" s="10">
        <f ca="1">IF(Table1[[#This Row],[Value of Debts]]&gt;Table1[[#This Row],[Income]],1,0)</f>
        <v>1</v>
      </c>
      <c r="DX351" s="51"/>
      <c r="DY351" s="16"/>
      <c r="EB351" s="48">
        <f t="shared" ca="1" si="243"/>
        <v>34</v>
      </c>
      <c r="EC351" s="51"/>
      <c r="ED351" s="51"/>
      <c r="EE351" s="16"/>
    </row>
    <row r="352" spans="1:135" ht="18.75">
      <c r="A352" s="1">
        <f t="shared" ca="1" si="229"/>
        <v>1</v>
      </c>
      <c r="B352" s="1" t="str">
        <f t="shared" ca="1" si="230"/>
        <v>Man</v>
      </c>
      <c r="C352" s="1">
        <f t="shared" ca="1" si="231"/>
        <v>38</v>
      </c>
      <c r="D352" s="1">
        <f t="shared" ca="1" si="232"/>
        <v>5</v>
      </c>
      <c r="E352" s="1" t="str">
        <f t="shared" ca="1" si="233"/>
        <v>General Work</v>
      </c>
      <c r="F352" s="1">
        <f t="shared" ca="1" si="234"/>
        <v>3</v>
      </c>
      <c r="G352" s="1" t="str">
        <f t="shared" ca="1" si="235"/>
        <v>University</v>
      </c>
      <c r="H352" s="1">
        <f t="shared" ca="1" si="236"/>
        <v>0</v>
      </c>
      <c r="I352" s="1">
        <f t="shared" ca="1" si="211"/>
        <v>2</v>
      </c>
      <c r="J352" s="1">
        <f t="shared" ca="1" si="237"/>
        <v>82989</v>
      </c>
      <c r="K352" s="1">
        <f t="shared" ca="1" si="238"/>
        <v>2</v>
      </c>
      <c r="L352" s="1" t="str">
        <f t="shared" ca="1" si="239"/>
        <v>Gurgoan</v>
      </c>
      <c r="M352" s="1">
        <f t="shared" ca="1" si="244"/>
        <v>248967</v>
      </c>
      <c r="N352" s="1">
        <f t="shared" ca="1" si="240"/>
        <v>23636.097989764523</v>
      </c>
      <c r="O352" s="1">
        <f t="shared" ca="1" si="245"/>
        <v>152875.18258897105</v>
      </c>
      <c r="P352" s="1">
        <f t="shared" ca="1" si="241"/>
        <v>64884</v>
      </c>
      <c r="Q352" s="1">
        <f t="shared" ca="1" si="246"/>
        <v>102348.52358577053</v>
      </c>
      <c r="R352" s="1">
        <f t="shared" ca="1" si="247"/>
        <v>79125.770775103447</v>
      </c>
      <c r="S352" s="1">
        <f t="shared" ca="1" si="248"/>
        <v>480967.95336407446</v>
      </c>
      <c r="T352" s="1">
        <f t="shared" ca="1" si="249"/>
        <v>190868.62157553504</v>
      </c>
      <c r="U352" s="1">
        <f t="shared" ca="1" si="250"/>
        <v>290099.33178853942</v>
      </c>
      <c r="W352" s="10">
        <f ca="1">IF(Table1[[#This Row],[Gender]]="Man",1,0)</f>
        <v>1</v>
      </c>
      <c r="X352" s="51">
        <f ca="1">IF(Table1[[#This Row],[Gender]]="Woman",1,0)</f>
        <v>0</v>
      </c>
      <c r="Y352" s="51"/>
      <c r="Z352" s="51"/>
      <c r="AA352" s="51"/>
      <c r="AB352" s="51"/>
      <c r="AC352" s="51"/>
      <c r="AD352" s="51"/>
      <c r="AE352" s="51"/>
      <c r="AF352" s="51"/>
      <c r="AG352" s="51"/>
      <c r="AH352" s="51"/>
      <c r="AI352" s="51"/>
      <c r="AJ352" s="16"/>
      <c r="AN352" s="10">
        <f t="shared" ca="1" si="212"/>
        <v>0</v>
      </c>
      <c r="AO352" s="51">
        <f t="shared" ca="1" si="213"/>
        <v>0</v>
      </c>
      <c r="AP352" s="51">
        <f t="shared" ca="1" si="214"/>
        <v>0</v>
      </c>
      <c r="AQ352" s="51">
        <f t="shared" ca="1" si="215"/>
        <v>0</v>
      </c>
      <c r="AR352" s="51">
        <f t="shared" ca="1" si="216"/>
        <v>0</v>
      </c>
      <c r="AS352" s="51">
        <f t="shared" ca="1" si="217"/>
        <v>1</v>
      </c>
      <c r="AT352" s="51"/>
      <c r="AU352" s="51"/>
      <c r="AV352" s="51"/>
      <c r="AW352" s="51"/>
      <c r="AX352" s="51"/>
      <c r="AY352" s="16"/>
      <c r="AZ352" s="51"/>
      <c r="BA352" s="20">
        <f t="shared" ca="1" si="218"/>
        <v>0</v>
      </c>
      <c r="BB352" s="21">
        <f t="shared" ca="1" si="219"/>
        <v>1</v>
      </c>
      <c r="BC352" s="21">
        <f t="shared" ca="1" si="220"/>
        <v>0</v>
      </c>
      <c r="BD352" s="21">
        <f t="shared" ca="1" si="221"/>
        <v>0</v>
      </c>
      <c r="BE352" s="21">
        <f t="shared" ca="1" si="222"/>
        <v>0</v>
      </c>
      <c r="BF352" s="21">
        <f t="shared" ca="1" si="223"/>
        <v>0</v>
      </c>
      <c r="BG352" s="21">
        <f t="shared" ca="1" si="224"/>
        <v>0</v>
      </c>
      <c r="BH352" s="21">
        <f t="shared" ca="1" si="225"/>
        <v>0</v>
      </c>
      <c r="BI352" s="21">
        <f t="shared" ca="1" si="226"/>
        <v>0</v>
      </c>
      <c r="BJ352" s="21">
        <f t="shared" ca="1" si="227"/>
        <v>0</v>
      </c>
      <c r="BK352" s="21">
        <f t="shared" ca="1" si="228"/>
        <v>0</v>
      </c>
      <c r="BL352" s="51"/>
      <c r="BM352" s="51"/>
      <c r="BN352" s="51"/>
      <c r="BO352" s="51"/>
      <c r="BP352" s="51"/>
      <c r="BQ352" s="51"/>
      <c r="BR352" s="51"/>
      <c r="BS352" s="51"/>
      <c r="BT352" s="51"/>
      <c r="BU352" s="51"/>
      <c r="BV352" s="16"/>
      <c r="BZ352" s="10">
        <f ca="1">Table1[[#This Row],[Cars Value]]/Table1[[#This Row],[Cars Owned]]</f>
        <v>76437.591294485523</v>
      </c>
      <c r="CA352" s="16"/>
      <c r="CB352" s="51"/>
      <c r="CC352" s="10">
        <f ca="1">IF(Table1[[#This Row],[Value of Debts]]&gt;$CD$3,1,0)</f>
        <v>1</v>
      </c>
      <c r="CD352" s="51"/>
      <c r="CE352" s="16"/>
      <c r="CF352" s="51"/>
      <c r="CG352" s="39">
        <f ca="1">Table1[[#This Row],[Mortgage left]]/Table1[[#This Row],[Value of House ]]</f>
        <v>9.4936670280657776E-2</v>
      </c>
      <c r="CH352" s="51">
        <f t="shared" ca="1" si="242"/>
        <v>0</v>
      </c>
      <c r="CI352" s="51"/>
      <c r="CJ352" s="16"/>
      <c r="CL352" s="10">
        <f ca="1">IF(Table1[[#This Row],[Area]]="New Delhi",Table1[[#This Row],[Income]],0)</f>
        <v>0</v>
      </c>
      <c r="CM352" s="51">
        <f ca="1">IF(Table1[[#This Row],[Area]]="Gurgoan",Table1[[#This Row],[Income]],0)</f>
        <v>82989</v>
      </c>
      <c r="CN352" s="51">
        <f ca="1">IF(Table1[[#This Row],[Area]]="Noida",Table1[[#This Row],[Income]],0)</f>
        <v>0</v>
      </c>
      <c r="CO352" s="51">
        <f ca="1">IF(Table1[[#This Row],[Area]]="Faridabad",Table1[[#This Row],[Income]],0)</f>
        <v>0</v>
      </c>
      <c r="CP352" s="51">
        <f ca="1">IF(Table1[[#This Row],[Area]]="Pune",Table1[[#This Row],[Income]],0)</f>
        <v>0</v>
      </c>
      <c r="CQ352" s="51">
        <f ca="1">IF(Table1[[#This Row],[Area]]="Mumbai",Table1[[#This Row],[Income]],0)</f>
        <v>0</v>
      </c>
      <c r="CR352" s="51">
        <f ca="1">IF(Table1[[#This Row],[Area]]="Hyderabad",Table1[[#This Row],[Income]],0)</f>
        <v>0</v>
      </c>
      <c r="CS352" s="51">
        <f ca="1">IF(Table1[[#This Row],[Area]]="Chennai",Table1[[#This Row],[Income]],0)</f>
        <v>0</v>
      </c>
      <c r="CT352" s="51">
        <f ca="1">IF(Table1[[#This Row],[Area]]="Goa",Table1[[#This Row],[Income]],0)</f>
        <v>0</v>
      </c>
      <c r="CU352" s="51">
        <f ca="1">IF(Table1[[#This Row],[Area]]="Kochi",Table1[[#This Row],[Income]],0)</f>
        <v>0</v>
      </c>
      <c r="CV352" s="51">
        <f ca="1">IF(Table1[[#This Row],[Area]]="Kolkata",Table1[[#This Row],[Income]],0)</f>
        <v>0</v>
      </c>
      <c r="CW352" s="51"/>
      <c r="CX352" s="51"/>
      <c r="CY352" s="51"/>
      <c r="CZ352" s="51"/>
      <c r="DA352" s="51"/>
      <c r="DB352" s="51"/>
      <c r="DC352" s="51"/>
      <c r="DD352" s="51"/>
      <c r="DE352" s="51"/>
      <c r="DF352" s="51"/>
      <c r="DG352" s="16"/>
      <c r="DI352" s="10">
        <f ca="1">IF(Table1[[#This Row],[Field of Work]]="Teaching",Table1[[#This Row],[Income]],0)</f>
        <v>0</v>
      </c>
      <c r="DJ352" s="51">
        <f ca="1">IF(Table1[[#This Row],[Field of Work]]="Health",Table1[[#This Row],[Income]],0)</f>
        <v>0</v>
      </c>
      <c r="DK352" s="51">
        <f ca="1">IF(Table1[[#This Row],[Field of Work]]="Agriculture",Table1[[#This Row],[Income]],0)</f>
        <v>0</v>
      </c>
      <c r="DL352" s="51">
        <f ca="1">IF(Table1[[#This Row],[Field of Work]]="Information Technology",Table1[[#This Row],[Income]],0)</f>
        <v>0</v>
      </c>
      <c r="DM352" s="51">
        <f ca="1">IF(Table1[[#This Row],[Field of Work]]="Construction",Table1[[#This Row],[Income]],0)</f>
        <v>0</v>
      </c>
      <c r="DN352" s="51">
        <f ca="1">IF(Table1[[#This Row],[Field of Work]]="General Work",Table1[[#This Row],[Income]],0)</f>
        <v>82989</v>
      </c>
      <c r="DO352" s="51"/>
      <c r="DP352" s="51"/>
      <c r="DQ352" s="51"/>
      <c r="DR352" s="51"/>
      <c r="DS352" s="51"/>
      <c r="DT352" s="16"/>
      <c r="DW352" s="10">
        <f ca="1">IF(Table1[[#This Row],[Value of Debts]]&gt;Table1[[#This Row],[Income]],1,0)</f>
        <v>1</v>
      </c>
      <c r="DX352" s="51"/>
      <c r="DY352" s="16"/>
      <c r="EB352" s="48">
        <f t="shared" ca="1" si="243"/>
        <v>38</v>
      </c>
      <c r="EC352" s="51"/>
      <c r="ED352" s="51"/>
      <c r="EE352" s="16"/>
    </row>
    <row r="353" spans="1:135" ht="18.75">
      <c r="A353" s="1">
        <f t="shared" ca="1" si="229"/>
        <v>2</v>
      </c>
      <c r="B353" s="1" t="str">
        <f t="shared" ca="1" si="230"/>
        <v>Woman</v>
      </c>
      <c r="C353" s="1">
        <f t="shared" ca="1" si="231"/>
        <v>32</v>
      </c>
      <c r="D353" s="1">
        <f t="shared" ca="1" si="232"/>
        <v>5</v>
      </c>
      <c r="E353" s="1" t="str">
        <f t="shared" ca="1" si="233"/>
        <v>General Work</v>
      </c>
      <c r="F353" s="1">
        <f t="shared" ca="1" si="234"/>
        <v>3</v>
      </c>
      <c r="G353" s="1" t="str">
        <f t="shared" ca="1" si="235"/>
        <v>University</v>
      </c>
      <c r="H353" s="1">
        <f t="shared" ca="1" si="236"/>
        <v>3</v>
      </c>
      <c r="I353" s="1">
        <f t="shared" ca="1" si="211"/>
        <v>1</v>
      </c>
      <c r="J353" s="1">
        <f t="shared" ca="1" si="237"/>
        <v>52939</v>
      </c>
      <c r="K353" s="1">
        <f t="shared" ca="1" si="238"/>
        <v>4</v>
      </c>
      <c r="L353" s="1" t="str">
        <f t="shared" ca="1" si="239"/>
        <v>Noida</v>
      </c>
      <c r="M353" s="1">
        <f t="shared" ca="1" si="244"/>
        <v>158817</v>
      </c>
      <c r="N353" s="1">
        <f t="shared" ca="1" si="240"/>
        <v>45985.907806518167</v>
      </c>
      <c r="O353" s="1">
        <f t="shared" ca="1" si="245"/>
        <v>30617.088138502717</v>
      </c>
      <c r="P353" s="1">
        <f t="shared" ca="1" si="241"/>
        <v>1294</v>
      </c>
      <c r="Q353" s="1">
        <f t="shared" ca="1" si="246"/>
        <v>47814.12337115722</v>
      </c>
      <c r="R353" s="1">
        <f t="shared" ca="1" si="247"/>
        <v>36439.370896686785</v>
      </c>
      <c r="S353" s="1">
        <f t="shared" ca="1" si="248"/>
        <v>225873.45903518953</v>
      </c>
      <c r="T353" s="1">
        <f t="shared" ca="1" si="249"/>
        <v>95094.031177675381</v>
      </c>
      <c r="U353" s="1">
        <f t="shared" ca="1" si="250"/>
        <v>130779.42785751415</v>
      </c>
      <c r="W353" s="10">
        <f ca="1">IF(Table1[[#This Row],[Gender]]="Man",1,0)</f>
        <v>0</v>
      </c>
      <c r="X353" s="51">
        <f ca="1">IF(Table1[[#This Row],[Gender]]="Woman",1,0)</f>
        <v>1</v>
      </c>
      <c r="Y353" s="51"/>
      <c r="Z353" s="51"/>
      <c r="AA353" s="51"/>
      <c r="AB353" s="51"/>
      <c r="AC353" s="51"/>
      <c r="AD353" s="51"/>
      <c r="AE353" s="51"/>
      <c r="AF353" s="51"/>
      <c r="AG353" s="51"/>
      <c r="AH353" s="51"/>
      <c r="AI353" s="51"/>
      <c r="AJ353" s="16"/>
      <c r="AN353" s="10">
        <f t="shared" ca="1" si="212"/>
        <v>0</v>
      </c>
      <c r="AO353" s="51">
        <f t="shared" ca="1" si="213"/>
        <v>0</v>
      </c>
      <c r="AP353" s="51">
        <f t="shared" ca="1" si="214"/>
        <v>0</v>
      </c>
      <c r="AQ353" s="51">
        <f t="shared" ca="1" si="215"/>
        <v>0</v>
      </c>
      <c r="AR353" s="51">
        <f t="shared" ca="1" si="216"/>
        <v>0</v>
      </c>
      <c r="AS353" s="51">
        <f t="shared" ca="1" si="217"/>
        <v>1</v>
      </c>
      <c r="AT353" s="51"/>
      <c r="AU353" s="51"/>
      <c r="AV353" s="51"/>
      <c r="AW353" s="51"/>
      <c r="AX353" s="51"/>
      <c r="AY353" s="16"/>
      <c r="AZ353" s="51"/>
      <c r="BA353" s="20">
        <f t="shared" ca="1" si="218"/>
        <v>0</v>
      </c>
      <c r="BB353" s="21">
        <f t="shared" ca="1" si="219"/>
        <v>0</v>
      </c>
      <c r="BC353" s="21">
        <f t="shared" ca="1" si="220"/>
        <v>1</v>
      </c>
      <c r="BD353" s="21">
        <f t="shared" ca="1" si="221"/>
        <v>0</v>
      </c>
      <c r="BE353" s="21">
        <f t="shared" ca="1" si="222"/>
        <v>0</v>
      </c>
      <c r="BF353" s="21">
        <f t="shared" ca="1" si="223"/>
        <v>0</v>
      </c>
      <c r="BG353" s="21">
        <f t="shared" ca="1" si="224"/>
        <v>0</v>
      </c>
      <c r="BH353" s="21">
        <f t="shared" ca="1" si="225"/>
        <v>0</v>
      </c>
      <c r="BI353" s="21">
        <f t="shared" ca="1" si="226"/>
        <v>0</v>
      </c>
      <c r="BJ353" s="21">
        <f t="shared" ca="1" si="227"/>
        <v>0</v>
      </c>
      <c r="BK353" s="21">
        <f t="shared" ca="1" si="228"/>
        <v>0</v>
      </c>
      <c r="BL353" s="51"/>
      <c r="BM353" s="51"/>
      <c r="BN353" s="51"/>
      <c r="BO353" s="51"/>
      <c r="BP353" s="51"/>
      <c r="BQ353" s="51"/>
      <c r="BR353" s="51"/>
      <c r="BS353" s="51"/>
      <c r="BT353" s="51"/>
      <c r="BU353" s="51"/>
      <c r="BV353" s="16"/>
      <c r="BZ353" s="10">
        <f ca="1">Table1[[#This Row],[Cars Value]]/Table1[[#This Row],[Cars Owned]]</f>
        <v>30617.088138502717</v>
      </c>
      <c r="CA353" s="16"/>
      <c r="CB353" s="51"/>
      <c r="CC353" s="10">
        <f ca="1">IF(Table1[[#This Row],[Value of Debts]]&gt;$CD$3,1,0)</f>
        <v>1</v>
      </c>
      <c r="CD353" s="51"/>
      <c r="CE353" s="16"/>
      <c r="CF353" s="51"/>
      <c r="CG353" s="39">
        <f ca="1">Table1[[#This Row],[Mortgage left]]/Table1[[#This Row],[Value of House ]]</f>
        <v>0.28955280484153567</v>
      </c>
      <c r="CH353" s="51">
        <f t="shared" ca="1" si="242"/>
        <v>0</v>
      </c>
      <c r="CI353" s="51"/>
      <c r="CJ353" s="16"/>
      <c r="CL353" s="10">
        <f ca="1">IF(Table1[[#This Row],[Area]]="New Delhi",Table1[[#This Row],[Income]],0)</f>
        <v>0</v>
      </c>
      <c r="CM353" s="51">
        <f ca="1">IF(Table1[[#This Row],[Area]]="Gurgoan",Table1[[#This Row],[Income]],0)</f>
        <v>0</v>
      </c>
      <c r="CN353" s="51">
        <f ca="1">IF(Table1[[#This Row],[Area]]="Noida",Table1[[#This Row],[Income]],0)</f>
        <v>52939</v>
      </c>
      <c r="CO353" s="51">
        <f ca="1">IF(Table1[[#This Row],[Area]]="Faridabad",Table1[[#This Row],[Income]],0)</f>
        <v>0</v>
      </c>
      <c r="CP353" s="51">
        <f ca="1">IF(Table1[[#This Row],[Area]]="Pune",Table1[[#This Row],[Income]],0)</f>
        <v>0</v>
      </c>
      <c r="CQ353" s="51">
        <f ca="1">IF(Table1[[#This Row],[Area]]="Mumbai",Table1[[#This Row],[Income]],0)</f>
        <v>0</v>
      </c>
      <c r="CR353" s="51">
        <f ca="1">IF(Table1[[#This Row],[Area]]="Hyderabad",Table1[[#This Row],[Income]],0)</f>
        <v>0</v>
      </c>
      <c r="CS353" s="51">
        <f ca="1">IF(Table1[[#This Row],[Area]]="Chennai",Table1[[#This Row],[Income]],0)</f>
        <v>0</v>
      </c>
      <c r="CT353" s="51">
        <f ca="1">IF(Table1[[#This Row],[Area]]="Goa",Table1[[#This Row],[Income]],0)</f>
        <v>0</v>
      </c>
      <c r="CU353" s="51">
        <f ca="1">IF(Table1[[#This Row],[Area]]="Kochi",Table1[[#This Row],[Income]],0)</f>
        <v>0</v>
      </c>
      <c r="CV353" s="51">
        <f ca="1">IF(Table1[[#This Row],[Area]]="Kolkata",Table1[[#This Row],[Income]],0)</f>
        <v>0</v>
      </c>
      <c r="CW353" s="51"/>
      <c r="CX353" s="51"/>
      <c r="CY353" s="51"/>
      <c r="CZ353" s="51"/>
      <c r="DA353" s="51"/>
      <c r="DB353" s="51"/>
      <c r="DC353" s="51"/>
      <c r="DD353" s="51"/>
      <c r="DE353" s="51"/>
      <c r="DF353" s="51"/>
      <c r="DG353" s="16"/>
      <c r="DI353" s="10">
        <f ca="1">IF(Table1[[#This Row],[Field of Work]]="Teaching",Table1[[#This Row],[Income]],0)</f>
        <v>0</v>
      </c>
      <c r="DJ353" s="51">
        <f ca="1">IF(Table1[[#This Row],[Field of Work]]="Health",Table1[[#This Row],[Income]],0)</f>
        <v>0</v>
      </c>
      <c r="DK353" s="51">
        <f ca="1">IF(Table1[[#This Row],[Field of Work]]="Agriculture",Table1[[#This Row],[Income]],0)</f>
        <v>0</v>
      </c>
      <c r="DL353" s="51">
        <f ca="1">IF(Table1[[#This Row],[Field of Work]]="Information Technology",Table1[[#This Row],[Income]],0)</f>
        <v>0</v>
      </c>
      <c r="DM353" s="51">
        <f ca="1">IF(Table1[[#This Row],[Field of Work]]="Construction",Table1[[#This Row],[Income]],0)</f>
        <v>0</v>
      </c>
      <c r="DN353" s="51">
        <f ca="1">IF(Table1[[#This Row],[Field of Work]]="General Work",Table1[[#This Row],[Income]],0)</f>
        <v>52939</v>
      </c>
      <c r="DO353" s="51"/>
      <c r="DP353" s="51"/>
      <c r="DQ353" s="51"/>
      <c r="DR353" s="51"/>
      <c r="DS353" s="51"/>
      <c r="DT353" s="16"/>
      <c r="DW353" s="10">
        <f ca="1">IF(Table1[[#This Row],[Value of Debts]]&gt;Table1[[#This Row],[Income]],1,0)</f>
        <v>1</v>
      </c>
      <c r="DX353" s="51"/>
      <c r="DY353" s="16"/>
      <c r="EB353" s="48">
        <f t="shared" ca="1" si="243"/>
        <v>32</v>
      </c>
      <c r="EC353" s="51"/>
      <c r="ED353" s="51"/>
      <c r="EE353" s="16"/>
    </row>
    <row r="354" spans="1:135" ht="18.75">
      <c r="A354" s="1">
        <f t="shared" ca="1" si="229"/>
        <v>1</v>
      </c>
      <c r="B354" s="1" t="str">
        <f t="shared" ca="1" si="230"/>
        <v>Man</v>
      </c>
      <c r="C354" s="1">
        <f t="shared" ca="1" si="231"/>
        <v>25</v>
      </c>
      <c r="D354" s="1">
        <f t="shared" ca="1" si="232"/>
        <v>6</v>
      </c>
      <c r="E354" s="1" t="str">
        <f t="shared" ca="1" si="233"/>
        <v>Agriculture</v>
      </c>
      <c r="F354" s="1">
        <f t="shared" ca="1" si="234"/>
        <v>3</v>
      </c>
      <c r="G354" s="1" t="str">
        <f t="shared" ca="1" si="235"/>
        <v>University</v>
      </c>
      <c r="H354" s="1">
        <f t="shared" ca="1" si="236"/>
        <v>4</v>
      </c>
      <c r="I354" s="1">
        <f t="shared" ca="1" si="211"/>
        <v>3</v>
      </c>
      <c r="J354" s="1">
        <f t="shared" ca="1" si="237"/>
        <v>27239</v>
      </c>
      <c r="K354" s="1">
        <f t="shared" ca="1" si="238"/>
        <v>10</v>
      </c>
      <c r="L354" s="1" t="str">
        <f t="shared" ca="1" si="239"/>
        <v>Goa</v>
      </c>
      <c r="M354" s="1">
        <f t="shared" ca="1" si="244"/>
        <v>163434</v>
      </c>
      <c r="N354" s="1">
        <f t="shared" ca="1" si="240"/>
        <v>94959.027855052045</v>
      </c>
      <c r="O354" s="1">
        <f t="shared" ca="1" si="245"/>
        <v>24523.643889367431</v>
      </c>
      <c r="P354" s="1">
        <f t="shared" ca="1" si="241"/>
        <v>6129</v>
      </c>
      <c r="Q354" s="1">
        <f t="shared" ca="1" si="246"/>
        <v>24631.340692617581</v>
      </c>
      <c r="R354" s="1">
        <f t="shared" ca="1" si="247"/>
        <v>24118.226962647343</v>
      </c>
      <c r="S354" s="1">
        <f t="shared" ca="1" si="248"/>
        <v>212075.87085201478</v>
      </c>
      <c r="T354" s="1">
        <f t="shared" ca="1" si="249"/>
        <v>125719.36854766963</v>
      </c>
      <c r="U354" s="1">
        <f t="shared" ca="1" si="250"/>
        <v>86356.502304345151</v>
      </c>
      <c r="W354" s="10">
        <f ca="1">IF(Table1[[#This Row],[Gender]]="Man",1,0)</f>
        <v>1</v>
      </c>
      <c r="X354" s="51">
        <f ca="1">IF(Table1[[#This Row],[Gender]]="Woman",1,0)</f>
        <v>0</v>
      </c>
      <c r="Y354" s="51"/>
      <c r="Z354" s="51"/>
      <c r="AA354" s="51"/>
      <c r="AB354" s="51"/>
      <c r="AC354" s="51"/>
      <c r="AD354" s="51"/>
      <c r="AE354" s="51"/>
      <c r="AF354" s="51"/>
      <c r="AG354" s="51"/>
      <c r="AH354" s="51"/>
      <c r="AI354" s="51"/>
      <c r="AJ354" s="16"/>
      <c r="AN354" s="10">
        <f t="shared" ca="1" si="212"/>
        <v>0</v>
      </c>
      <c r="AO354" s="51">
        <f t="shared" ca="1" si="213"/>
        <v>0</v>
      </c>
      <c r="AP354" s="51">
        <f t="shared" ca="1" si="214"/>
        <v>1</v>
      </c>
      <c r="AQ354" s="51">
        <f t="shared" ca="1" si="215"/>
        <v>0</v>
      </c>
      <c r="AR354" s="51">
        <f t="shared" ca="1" si="216"/>
        <v>0</v>
      </c>
      <c r="AS354" s="51">
        <f t="shared" ca="1" si="217"/>
        <v>0</v>
      </c>
      <c r="AT354" s="51"/>
      <c r="AU354" s="51"/>
      <c r="AV354" s="51"/>
      <c r="AW354" s="51"/>
      <c r="AX354" s="51"/>
      <c r="AY354" s="16"/>
      <c r="AZ354" s="51"/>
      <c r="BA354" s="20">
        <f t="shared" ca="1" si="218"/>
        <v>0</v>
      </c>
      <c r="BB354" s="21">
        <f t="shared" ca="1" si="219"/>
        <v>0</v>
      </c>
      <c r="BC354" s="21">
        <f t="shared" ca="1" si="220"/>
        <v>0</v>
      </c>
      <c r="BD354" s="21">
        <f t="shared" ca="1" si="221"/>
        <v>0</v>
      </c>
      <c r="BE354" s="21">
        <f t="shared" ca="1" si="222"/>
        <v>0</v>
      </c>
      <c r="BF354" s="21">
        <f t="shared" ca="1" si="223"/>
        <v>0</v>
      </c>
      <c r="BG354" s="21">
        <f t="shared" ca="1" si="224"/>
        <v>0</v>
      </c>
      <c r="BH354" s="21">
        <f t="shared" ca="1" si="225"/>
        <v>0</v>
      </c>
      <c r="BI354" s="21">
        <f t="shared" ca="1" si="226"/>
        <v>1</v>
      </c>
      <c r="BJ354" s="21">
        <f t="shared" ca="1" si="227"/>
        <v>0</v>
      </c>
      <c r="BK354" s="21">
        <f t="shared" ca="1" si="228"/>
        <v>0</v>
      </c>
      <c r="BL354" s="51"/>
      <c r="BM354" s="51"/>
      <c r="BN354" s="51"/>
      <c r="BO354" s="51"/>
      <c r="BP354" s="51"/>
      <c r="BQ354" s="51"/>
      <c r="BR354" s="51"/>
      <c r="BS354" s="51"/>
      <c r="BT354" s="51"/>
      <c r="BU354" s="51"/>
      <c r="BV354" s="16"/>
      <c r="BZ354" s="10">
        <f ca="1">Table1[[#This Row],[Cars Value]]/Table1[[#This Row],[Cars Owned]]</f>
        <v>8174.5479631224771</v>
      </c>
      <c r="CA354" s="16"/>
      <c r="CB354" s="51"/>
      <c r="CC354" s="10">
        <f ca="1">IF(Table1[[#This Row],[Value of Debts]]&gt;$CD$3,1,0)</f>
        <v>1</v>
      </c>
      <c r="CD354" s="51"/>
      <c r="CE354" s="16"/>
      <c r="CF354" s="51"/>
      <c r="CG354" s="39">
        <f ca="1">Table1[[#This Row],[Mortgage left]]/Table1[[#This Row],[Value of House ]]</f>
        <v>0.58102370287120209</v>
      </c>
      <c r="CH354" s="51">
        <f t="shared" ca="1" si="242"/>
        <v>1</v>
      </c>
      <c r="CI354" s="51"/>
      <c r="CJ354" s="16"/>
      <c r="CL354" s="10">
        <f ca="1">IF(Table1[[#This Row],[Area]]="New Delhi",Table1[[#This Row],[Income]],0)</f>
        <v>0</v>
      </c>
      <c r="CM354" s="51">
        <f ca="1">IF(Table1[[#This Row],[Area]]="Gurgoan",Table1[[#This Row],[Income]],0)</f>
        <v>0</v>
      </c>
      <c r="CN354" s="51">
        <f ca="1">IF(Table1[[#This Row],[Area]]="Noida",Table1[[#This Row],[Income]],0)</f>
        <v>0</v>
      </c>
      <c r="CO354" s="51">
        <f ca="1">IF(Table1[[#This Row],[Area]]="Faridabad",Table1[[#This Row],[Income]],0)</f>
        <v>0</v>
      </c>
      <c r="CP354" s="51">
        <f ca="1">IF(Table1[[#This Row],[Area]]="Pune",Table1[[#This Row],[Income]],0)</f>
        <v>0</v>
      </c>
      <c r="CQ354" s="51">
        <f ca="1">IF(Table1[[#This Row],[Area]]="Mumbai",Table1[[#This Row],[Income]],0)</f>
        <v>0</v>
      </c>
      <c r="CR354" s="51">
        <f ca="1">IF(Table1[[#This Row],[Area]]="Hyderabad",Table1[[#This Row],[Income]],0)</f>
        <v>0</v>
      </c>
      <c r="CS354" s="51">
        <f ca="1">IF(Table1[[#This Row],[Area]]="Chennai",Table1[[#This Row],[Income]],0)</f>
        <v>0</v>
      </c>
      <c r="CT354" s="51">
        <f ca="1">IF(Table1[[#This Row],[Area]]="Goa",Table1[[#This Row],[Income]],0)</f>
        <v>27239</v>
      </c>
      <c r="CU354" s="51">
        <f ca="1">IF(Table1[[#This Row],[Area]]="Kochi",Table1[[#This Row],[Income]],0)</f>
        <v>0</v>
      </c>
      <c r="CV354" s="51">
        <f ca="1">IF(Table1[[#This Row],[Area]]="Kolkata",Table1[[#This Row],[Income]],0)</f>
        <v>0</v>
      </c>
      <c r="CW354" s="51"/>
      <c r="CX354" s="51"/>
      <c r="CY354" s="51"/>
      <c r="CZ354" s="51"/>
      <c r="DA354" s="51"/>
      <c r="DB354" s="51"/>
      <c r="DC354" s="51"/>
      <c r="DD354" s="51"/>
      <c r="DE354" s="51"/>
      <c r="DF354" s="51"/>
      <c r="DG354" s="16"/>
      <c r="DI354" s="10">
        <f ca="1">IF(Table1[[#This Row],[Field of Work]]="Teaching",Table1[[#This Row],[Income]],0)</f>
        <v>0</v>
      </c>
      <c r="DJ354" s="51">
        <f ca="1">IF(Table1[[#This Row],[Field of Work]]="Health",Table1[[#This Row],[Income]],0)</f>
        <v>0</v>
      </c>
      <c r="DK354" s="51">
        <f ca="1">IF(Table1[[#This Row],[Field of Work]]="Agriculture",Table1[[#This Row],[Income]],0)</f>
        <v>27239</v>
      </c>
      <c r="DL354" s="51">
        <f ca="1">IF(Table1[[#This Row],[Field of Work]]="Information Technology",Table1[[#This Row],[Income]],0)</f>
        <v>0</v>
      </c>
      <c r="DM354" s="51">
        <f ca="1">IF(Table1[[#This Row],[Field of Work]]="Construction",Table1[[#This Row],[Income]],0)</f>
        <v>0</v>
      </c>
      <c r="DN354" s="51">
        <f ca="1">IF(Table1[[#This Row],[Field of Work]]="General Work",Table1[[#This Row],[Income]],0)</f>
        <v>0</v>
      </c>
      <c r="DO354" s="51"/>
      <c r="DP354" s="51"/>
      <c r="DQ354" s="51"/>
      <c r="DR354" s="51"/>
      <c r="DS354" s="51"/>
      <c r="DT354" s="16"/>
      <c r="DW354" s="10">
        <f ca="1">IF(Table1[[#This Row],[Value of Debts]]&gt;Table1[[#This Row],[Income]],1,0)</f>
        <v>1</v>
      </c>
      <c r="DX354" s="51"/>
      <c r="DY354" s="16"/>
      <c r="EB354" s="48">
        <f t="shared" ca="1" si="243"/>
        <v>0</v>
      </c>
      <c r="EC354" s="51"/>
      <c r="ED354" s="51"/>
      <c r="EE354" s="16"/>
    </row>
    <row r="355" spans="1:135" ht="18.75">
      <c r="A355" s="1">
        <f t="shared" ca="1" si="229"/>
        <v>1</v>
      </c>
      <c r="B355" s="1" t="str">
        <f t="shared" ca="1" si="230"/>
        <v>Man</v>
      </c>
      <c r="C355" s="1">
        <f t="shared" ca="1" si="231"/>
        <v>38</v>
      </c>
      <c r="D355" s="1">
        <f t="shared" ca="1" si="232"/>
        <v>1</v>
      </c>
      <c r="E355" s="1" t="str">
        <f t="shared" ca="1" si="233"/>
        <v>Health</v>
      </c>
      <c r="F355" s="1">
        <f t="shared" ca="1" si="234"/>
        <v>1</v>
      </c>
      <c r="G355" s="1" t="str">
        <f t="shared" ca="1" si="235"/>
        <v>High School</v>
      </c>
      <c r="H355" s="1">
        <f t="shared" ca="1" si="236"/>
        <v>2</v>
      </c>
      <c r="I355" s="1">
        <f t="shared" ca="1" si="211"/>
        <v>3</v>
      </c>
      <c r="J355" s="1">
        <f t="shared" ca="1" si="237"/>
        <v>76799</v>
      </c>
      <c r="K355" s="1">
        <f t="shared" ca="1" si="238"/>
        <v>5</v>
      </c>
      <c r="L355" s="1" t="str">
        <f t="shared" ca="1" si="239"/>
        <v>Pune</v>
      </c>
      <c r="M355" s="1">
        <f t="shared" ca="1" si="244"/>
        <v>383995</v>
      </c>
      <c r="N355" s="1">
        <f t="shared" ca="1" si="240"/>
        <v>54132.829111805135</v>
      </c>
      <c r="O355" s="1">
        <f t="shared" ca="1" si="245"/>
        <v>127438.33336825366</v>
      </c>
      <c r="P355" s="1">
        <f t="shared" ca="1" si="241"/>
        <v>100466</v>
      </c>
      <c r="Q355" s="1">
        <f t="shared" ca="1" si="246"/>
        <v>95140.801960604906</v>
      </c>
      <c r="R355" s="1">
        <f t="shared" ca="1" si="247"/>
        <v>112226.0992053615</v>
      </c>
      <c r="S355" s="1">
        <f t="shared" ca="1" si="248"/>
        <v>623659.43257361511</v>
      </c>
      <c r="T355" s="1">
        <f t="shared" ca="1" si="249"/>
        <v>249739.63107241003</v>
      </c>
      <c r="U355" s="1">
        <f t="shared" ca="1" si="250"/>
        <v>373919.80150120507</v>
      </c>
      <c r="W355" s="10">
        <f ca="1">IF(Table1[[#This Row],[Gender]]="Man",1,0)</f>
        <v>1</v>
      </c>
      <c r="X355" s="51">
        <f ca="1">IF(Table1[[#This Row],[Gender]]="Woman",1,0)</f>
        <v>0</v>
      </c>
      <c r="Y355" s="51"/>
      <c r="Z355" s="51"/>
      <c r="AA355" s="51"/>
      <c r="AB355" s="51"/>
      <c r="AC355" s="51"/>
      <c r="AD355" s="51"/>
      <c r="AE355" s="51"/>
      <c r="AF355" s="51"/>
      <c r="AG355" s="51"/>
      <c r="AH355" s="51"/>
      <c r="AI355" s="51"/>
      <c r="AJ355" s="16"/>
      <c r="AN355" s="10">
        <f t="shared" ca="1" si="212"/>
        <v>0</v>
      </c>
      <c r="AO355" s="51">
        <f t="shared" ca="1" si="213"/>
        <v>1</v>
      </c>
      <c r="AP355" s="51">
        <f t="shared" ca="1" si="214"/>
        <v>0</v>
      </c>
      <c r="AQ355" s="51">
        <f t="shared" ca="1" si="215"/>
        <v>0</v>
      </c>
      <c r="AR355" s="51">
        <f t="shared" ca="1" si="216"/>
        <v>0</v>
      </c>
      <c r="AS355" s="51">
        <f t="shared" ca="1" si="217"/>
        <v>0</v>
      </c>
      <c r="AT355" s="51"/>
      <c r="AU355" s="51"/>
      <c r="AV355" s="51"/>
      <c r="AW355" s="51"/>
      <c r="AX355" s="51"/>
      <c r="AY355" s="16"/>
      <c r="AZ355" s="51"/>
      <c r="BA355" s="20">
        <f t="shared" ca="1" si="218"/>
        <v>0</v>
      </c>
      <c r="BB355" s="21">
        <f t="shared" ca="1" si="219"/>
        <v>0</v>
      </c>
      <c r="BC355" s="21">
        <f t="shared" ca="1" si="220"/>
        <v>0</v>
      </c>
      <c r="BD355" s="21">
        <f t="shared" ca="1" si="221"/>
        <v>0</v>
      </c>
      <c r="BE355" s="21">
        <f t="shared" ca="1" si="222"/>
        <v>1</v>
      </c>
      <c r="BF355" s="21">
        <f t="shared" ca="1" si="223"/>
        <v>0</v>
      </c>
      <c r="BG355" s="21">
        <f t="shared" ca="1" si="224"/>
        <v>0</v>
      </c>
      <c r="BH355" s="21">
        <f t="shared" ca="1" si="225"/>
        <v>0</v>
      </c>
      <c r="BI355" s="21">
        <f t="shared" ca="1" si="226"/>
        <v>0</v>
      </c>
      <c r="BJ355" s="21">
        <f t="shared" ca="1" si="227"/>
        <v>0</v>
      </c>
      <c r="BK355" s="21">
        <f t="shared" ca="1" si="228"/>
        <v>0</v>
      </c>
      <c r="BL355" s="51"/>
      <c r="BM355" s="51"/>
      <c r="BN355" s="51"/>
      <c r="BO355" s="51"/>
      <c r="BP355" s="51"/>
      <c r="BQ355" s="51"/>
      <c r="BR355" s="51"/>
      <c r="BS355" s="51"/>
      <c r="BT355" s="51"/>
      <c r="BU355" s="51"/>
      <c r="BV355" s="16"/>
      <c r="BZ355" s="10">
        <f ca="1">Table1[[#This Row],[Cars Value]]/Table1[[#This Row],[Cars Owned]]</f>
        <v>42479.444456084551</v>
      </c>
      <c r="CA355" s="16"/>
      <c r="CB355" s="51"/>
      <c r="CC355" s="10">
        <f ca="1">IF(Table1[[#This Row],[Value of Debts]]&gt;$CD$3,1,0)</f>
        <v>1</v>
      </c>
      <c r="CD355" s="51"/>
      <c r="CE355" s="16"/>
      <c r="CF355" s="51"/>
      <c r="CG355" s="39">
        <f ca="1">Table1[[#This Row],[Mortgage left]]/Table1[[#This Row],[Value of House ]]</f>
        <v>0.14097274472793953</v>
      </c>
      <c r="CH355" s="51">
        <f t="shared" ca="1" si="242"/>
        <v>0</v>
      </c>
      <c r="CI355" s="51"/>
      <c r="CJ355" s="16"/>
      <c r="CL355" s="10">
        <f ca="1">IF(Table1[[#This Row],[Area]]="New Delhi",Table1[[#This Row],[Income]],0)</f>
        <v>0</v>
      </c>
      <c r="CM355" s="51">
        <f ca="1">IF(Table1[[#This Row],[Area]]="Gurgoan",Table1[[#This Row],[Income]],0)</f>
        <v>0</v>
      </c>
      <c r="CN355" s="51">
        <f ca="1">IF(Table1[[#This Row],[Area]]="Noida",Table1[[#This Row],[Income]],0)</f>
        <v>0</v>
      </c>
      <c r="CO355" s="51">
        <f ca="1">IF(Table1[[#This Row],[Area]]="Faridabad",Table1[[#This Row],[Income]],0)</f>
        <v>0</v>
      </c>
      <c r="CP355" s="51">
        <f ca="1">IF(Table1[[#This Row],[Area]]="Pune",Table1[[#This Row],[Income]],0)</f>
        <v>76799</v>
      </c>
      <c r="CQ355" s="51">
        <f ca="1">IF(Table1[[#This Row],[Area]]="Mumbai",Table1[[#This Row],[Income]],0)</f>
        <v>0</v>
      </c>
      <c r="CR355" s="51">
        <f ca="1">IF(Table1[[#This Row],[Area]]="Hyderabad",Table1[[#This Row],[Income]],0)</f>
        <v>0</v>
      </c>
      <c r="CS355" s="51">
        <f ca="1">IF(Table1[[#This Row],[Area]]="Chennai",Table1[[#This Row],[Income]],0)</f>
        <v>0</v>
      </c>
      <c r="CT355" s="51">
        <f ca="1">IF(Table1[[#This Row],[Area]]="Goa",Table1[[#This Row],[Income]],0)</f>
        <v>0</v>
      </c>
      <c r="CU355" s="51">
        <f ca="1">IF(Table1[[#This Row],[Area]]="Kochi",Table1[[#This Row],[Income]],0)</f>
        <v>0</v>
      </c>
      <c r="CV355" s="51">
        <f ca="1">IF(Table1[[#This Row],[Area]]="Kolkata",Table1[[#This Row],[Income]],0)</f>
        <v>0</v>
      </c>
      <c r="CW355" s="51"/>
      <c r="CX355" s="51"/>
      <c r="CY355" s="51"/>
      <c r="CZ355" s="51"/>
      <c r="DA355" s="51"/>
      <c r="DB355" s="51"/>
      <c r="DC355" s="51"/>
      <c r="DD355" s="51"/>
      <c r="DE355" s="51"/>
      <c r="DF355" s="51"/>
      <c r="DG355" s="16"/>
      <c r="DI355" s="10">
        <f ca="1">IF(Table1[[#This Row],[Field of Work]]="Teaching",Table1[[#This Row],[Income]],0)</f>
        <v>0</v>
      </c>
      <c r="DJ355" s="51">
        <f ca="1">IF(Table1[[#This Row],[Field of Work]]="Health",Table1[[#This Row],[Income]],0)</f>
        <v>76799</v>
      </c>
      <c r="DK355" s="51">
        <f ca="1">IF(Table1[[#This Row],[Field of Work]]="Agriculture",Table1[[#This Row],[Income]],0)</f>
        <v>0</v>
      </c>
      <c r="DL355" s="51">
        <f ca="1">IF(Table1[[#This Row],[Field of Work]]="Information Technology",Table1[[#This Row],[Income]],0)</f>
        <v>0</v>
      </c>
      <c r="DM355" s="51">
        <f ca="1">IF(Table1[[#This Row],[Field of Work]]="Construction",Table1[[#This Row],[Income]],0)</f>
        <v>0</v>
      </c>
      <c r="DN355" s="51">
        <f ca="1">IF(Table1[[#This Row],[Field of Work]]="General Work",Table1[[#This Row],[Income]],0)</f>
        <v>0</v>
      </c>
      <c r="DO355" s="51"/>
      <c r="DP355" s="51"/>
      <c r="DQ355" s="51"/>
      <c r="DR355" s="51"/>
      <c r="DS355" s="51"/>
      <c r="DT355" s="16"/>
      <c r="DW355" s="10">
        <f ca="1">IF(Table1[[#This Row],[Value of Debts]]&gt;Table1[[#This Row],[Income]],1,0)</f>
        <v>1</v>
      </c>
      <c r="DX355" s="51"/>
      <c r="DY355" s="16"/>
      <c r="EB355" s="48">
        <f t="shared" ca="1" si="243"/>
        <v>38</v>
      </c>
      <c r="EC355" s="51"/>
      <c r="ED355" s="51"/>
      <c r="EE355" s="16"/>
    </row>
    <row r="356" spans="1:135" ht="18.75">
      <c r="A356" s="1">
        <f t="shared" ca="1" si="229"/>
        <v>2</v>
      </c>
      <c r="B356" s="1" t="str">
        <f t="shared" ca="1" si="230"/>
        <v>Woman</v>
      </c>
      <c r="C356" s="1">
        <f t="shared" ca="1" si="231"/>
        <v>32</v>
      </c>
      <c r="D356" s="1">
        <f t="shared" ca="1" si="232"/>
        <v>4</v>
      </c>
      <c r="E356" s="1" t="str">
        <f t="shared" ca="1" si="233"/>
        <v>Information Technology</v>
      </c>
      <c r="F356" s="1">
        <f t="shared" ca="1" si="234"/>
        <v>5</v>
      </c>
      <c r="G356" s="1" t="str">
        <f t="shared" ca="1" si="235"/>
        <v>Other</v>
      </c>
      <c r="H356" s="1">
        <f t="shared" ca="1" si="236"/>
        <v>0</v>
      </c>
      <c r="I356" s="1">
        <f t="shared" ca="1" si="211"/>
        <v>3</v>
      </c>
      <c r="J356" s="1">
        <f t="shared" ca="1" si="237"/>
        <v>81477</v>
      </c>
      <c r="K356" s="1">
        <f t="shared" ca="1" si="238"/>
        <v>11</v>
      </c>
      <c r="L356" s="1" t="str">
        <f t="shared" ca="1" si="239"/>
        <v>Kolkata</v>
      </c>
      <c r="M356" s="1">
        <f t="shared" ca="1" si="244"/>
        <v>407385</v>
      </c>
      <c r="N356" s="1">
        <f t="shared" ca="1" si="240"/>
        <v>31353.635009141617</v>
      </c>
      <c r="O356" s="1">
        <f t="shared" ca="1" si="245"/>
        <v>213362.28537798501</v>
      </c>
      <c r="P356" s="1">
        <f t="shared" ca="1" si="241"/>
        <v>142253</v>
      </c>
      <c r="Q356" s="1">
        <f t="shared" ca="1" si="246"/>
        <v>65782.308103731775</v>
      </c>
      <c r="R356" s="1">
        <f t="shared" ca="1" si="247"/>
        <v>105980.59190423758</v>
      </c>
      <c r="S356" s="1">
        <f t="shared" ca="1" si="248"/>
        <v>726727.8772822225</v>
      </c>
      <c r="T356" s="1">
        <f t="shared" ca="1" si="249"/>
        <v>239388.94311287338</v>
      </c>
      <c r="U356" s="1">
        <f t="shared" ca="1" si="250"/>
        <v>487338.93416934914</v>
      </c>
      <c r="W356" s="10">
        <f ca="1">IF(Table1[[#This Row],[Gender]]="Man",1,0)</f>
        <v>0</v>
      </c>
      <c r="X356" s="51">
        <f ca="1">IF(Table1[[#This Row],[Gender]]="Woman",1,0)</f>
        <v>1</v>
      </c>
      <c r="Y356" s="51"/>
      <c r="Z356" s="51"/>
      <c r="AA356" s="51"/>
      <c r="AB356" s="51"/>
      <c r="AC356" s="51"/>
      <c r="AD356" s="51"/>
      <c r="AE356" s="51"/>
      <c r="AF356" s="51"/>
      <c r="AG356" s="51"/>
      <c r="AH356" s="51"/>
      <c r="AI356" s="51"/>
      <c r="AJ356" s="16"/>
      <c r="AN356" s="10">
        <f t="shared" ca="1" si="212"/>
        <v>0</v>
      </c>
      <c r="AO356" s="51">
        <f t="shared" ca="1" si="213"/>
        <v>0</v>
      </c>
      <c r="AP356" s="51">
        <f t="shared" ca="1" si="214"/>
        <v>0</v>
      </c>
      <c r="AQ356" s="51">
        <f t="shared" ca="1" si="215"/>
        <v>1</v>
      </c>
      <c r="AR356" s="51">
        <f t="shared" ca="1" si="216"/>
        <v>0</v>
      </c>
      <c r="AS356" s="51">
        <f t="shared" ca="1" si="217"/>
        <v>0</v>
      </c>
      <c r="AT356" s="51"/>
      <c r="AU356" s="51"/>
      <c r="AV356" s="51"/>
      <c r="AW356" s="51"/>
      <c r="AX356" s="51"/>
      <c r="AY356" s="16"/>
      <c r="AZ356" s="51"/>
      <c r="BA356" s="20">
        <f t="shared" ca="1" si="218"/>
        <v>0</v>
      </c>
      <c r="BB356" s="21">
        <f t="shared" ca="1" si="219"/>
        <v>0</v>
      </c>
      <c r="BC356" s="21">
        <f t="shared" ca="1" si="220"/>
        <v>0</v>
      </c>
      <c r="BD356" s="21">
        <f t="shared" ca="1" si="221"/>
        <v>0</v>
      </c>
      <c r="BE356" s="21">
        <f t="shared" ca="1" si="222"/>
        <v>0</v>
      </c>
      <c r="BF356" s="21">
        <f t="shared" ca="1" si="223"/>
        <v>0</v>
      </c>
      <c r="BG356" s="21">
        <f t="shared" ca="1" si="224"/>
        <v>0</v>
      </c>
      <c r="BH356" s="21">
        <f t="shared" ca="1" si="225"/>
        <v>0</v>
      </c>
      <c r="BI356" s="21">
        <f t="shared" ca="1" si="226"/>
        <v>0</v>
      </c>
      <c r="BJ356" s="21">
        <f t="shared" ca="1" si="227"/>
        <v>0</v>
      </c>
      <c r="BK356" s="21">
        <f t="shared" ca="1" si="228"/>
        <v>1</v>
      </c>
      <c r="BL356" s="51"/>
      <c r="BM356" s="51"/>
      <c r="BN356" s="51"/>
      <c r="BO356" s="51"/>
      <c r="BP356" s="51"/>
      <c r="BQ356" s="51"/>
      <c r="BR356" s="51"/>
      <c r="BS356" s="51"/>
      <c r="BT356" s="51"/>
      <c r="BU356" s="51"/>
      <c r="BV356" s="16"/>
      <c r="BZ356" s="10">
        <f ca="1">Table1[[#This Row],[Cars Value]]/Table1[[#This Row],[Cars Owned]]</f>
        <v>71120.761792661666</v>
      </c>
      <c r="CA356" s="16"/>
      <c r="CB356" s="51"/>
      <c r="CC356" s="10">
        <f ca="1">IF(Table1[[#This Row],[Value of Debts]]&gt;$CD$3,1,0)</f>
        <v>1</v>
      </c>
      <c r="CD356" s="51"/>
      <c r="CE356" s="16"/>
      <c r="CF356" s="51"/>
      <c r="CG356" s="39">
        <f ca="1">Table1[[#This Row],[Mortgage left]]/Table1[[#This Row],[Value of House ]]</f>
        <v>7.6963155268705563E-2</v>
      </c>
      <c r="CH356" s="51">
        <f t="shared" ca="1" si="242"/>
        <v>0</v>
      </c>
      <c r="CI356" s="51"/>
      <c r="CJ356" s="16"/>
      <c r="CL356" s="10">
        <f ca="1">IF(Table1[[#This Row],[Area]]="New Delhi",Table1[[#This Row],[Income]],0)</f>
        <v>0</v>
      </c>
      <c r="CM356" s="51">
        <f ca="1">IF(Table1[[#This Row],[Area]]="Gurgoan",Table1[[#This Row],[Income]],0)</f>
        <v>0</v>
      </c>
      <c r="CN356" s="51">
        <f ca="1">IF(Table1[[#This Row],[Area]]="Noida",Table1[[#This Row],[Income]],0)</f>
        <v>0</v>
      </c>
      <c r="CO356" s="51">
        <f ca="1">IF(Table1[[#This Row],[Area]]="Faridabad",Table1[[#This Row],[Income]],0)</f>
        <v>0</v>
      </c>
      <c r="CP356" s="51">
        <f ca="1">IF(Table1[[#This Row],[Area]]="Pune",Table1[[#This Row],[Income]],0)</f>
        <v>0</v>
      </c>
      <c r="CQ356" s="51">
        <f ca="1">IF(Table1[[#This Row],[Area]]="Mumbai",Table1[[#This Row],[Income]],0)</f>
        <v>0</v>
      </c>
      <c r="CR356" s="51">
        <f ca="1">IF(Table1[[#This Row],[Area]]="Hyderabad",Table1[[#This Row],[Income]],0)</f>
        <v>0</v>
      </c>
      <c r="CS356" s="51">
        <f ca="1">IF(Table1[[#This Row],[Area]]="Chennai",Table1[[#This Row],[Income]],0)</f>
        <v>0</v>
      </c>
      <c r="CT356" s="51">
        <f ca="1">IF(Table1[[#This Row],[Area]]="Goa",Table1[[#This Row],[Income]],0)</f>
        <v>0</v>
      </c>
      <c r="CU356" s="51">
        <f ca="1">IF(Table1[[#This Row],[Area]]="Kochi",Table1[[#This Row],[Income]],0)</f>
        <v>0</v>
      </c>
      <c r="CV356" s="51">
        <f ca="1">IF(Table1[[#This Row],[Area]]="Kolkata",Table1[[#This Row],[Income]],0)</f>
        <v>81477</v>
      </c>
      <c r="CW356" s="51"/>
      <c r="CX356" s="51"/>
      <c r="CY356" s="51"/>
      <c r="CZ356" s="51"/>
      <c r="DA356" s="51"/>
      <c r="DB356" s="51"/>
      <c r="DC356" s="51"/>
      <c r="DD356" s="51"/>
      <c r="DE356" s="51"/>
      <c r="DF356" s="51"/>
      <c r="DG356" s="16"/>
      <c r="DI356" s="10">
        <f ca="1">IF(Table1[[#This Row],[Field of Work]]="Teaching",Table1[[#This Row],[Income]],0)</f>
        <v>0</v>
      </c>
      <c r="DJ356" s="51">
        <f ca="1">IF(Table1[[#This Row],[Field of Work]]="Health",Table1[[#This Row],[Income]],0)</f>
        <v>0</v>
      </c>
      <c r="DK356" s="51">
        <f ca="1">IF(Table1[[#This Row],[Field of Work]]="Agriculture",Table1[[#This Row],[Income]],0)</f>
        <v>0</v>
      </c>
      <c r="DL356" s="51">
        <f ca="1">IF(Table1[[#This Row],[Field of Work]]="Information Technology",Table1[[#This Row],[Income]],0)</f>
        <v>81477</v>
      </c>
      <c r="DM356" s="51">
        <f ca="1">IF(Table1[[#This Row],[Field of Work]]="Construction",Table1[[#This Row],[Income]],0)</f>
        <v>0</v>
      </c>
      <c r="DN356" s="51">
        <f ca="1">IF(Table1[[#This Row],[Field of Work]]="General Work",Table1[[#This Row],[Income]],0)</f>
        <v>0</v>
      </c>
      <c r="DO356" s="51"/>
      <c r="DP356" s="51"/>
      <c r="DQ356" s="51"/>
      <c r="DR356" s="51"/>
      <c r="DS356" s="51"/>
      <c r="DT356" s="16"/>
      <c r="DW356" s="10">
        <f ca="1">IF(Table1[[#This Row],[Value of Debts]]&gt;Table1[[#This Row],[Income]],1,0)</f>
        <v>1</v>
      </c>
      <c r="DX356" s="51"/>
      <c r="DY356" s="16"/>
      <c r="EB356" s="48">
        <f t="shared" ca="1" si="243"/>
        <v>32</v>
      </c>
      <c r="EC356" s="51"/>
      <c r="ED356" s="51"/>
      <c r="EE356" s="16"/>
    </row>
    <row r="357" spans="1:135" ht="18.75">
      <c r="A357" s="1">
        <f t="shared" ca="1" si="229"/>
        <v>2</v>
      </c>
      <c r="B357" s="1" t="str">
        <f t="shared" ca="1" si="230"/>
        <v>Woman</v>
      </c>
      <c r="C357" s="1">
        <f t="shared" ca="1" si="231"/>
        <v>32</v>
      </c>
      <c r="D357" s="1">
        <f t="shared" ca="1" si="232"/>
        <v>3</v>
      </c>
      <c r="E357" s="1" t="str">
        <f t="shared" ca="1" si="233"/>
        <v>Teaching</v>
      </c>
      <c r="F357" s="1">
        <f t="shared" ca="1" si="234"/>
        <v>3</v>
      </c>
      <c r="G357" s="1" t="str">
        <f t="shared" ca="1" si="235"/>
        <v>University</v>
      </c>
      <c r="H357" s="1">
        <f t="shared" ca="1" si="236"/>
        <v>4</v>
      </c>
      <c r="I357" s="1">
        <f t="shared" ca="1" si="211"/>
        <v>1</v>
      </c>
      <c r="J357" s="1">
        <f t="shared" ca="1" si="237"/>
        <v>43465</v>
      </c>
      <c r="K357" s="1">
        <f t="shared" ca="1" si="238"/>
        <v>10</v>
      </c>
      <c r="L357" s="1" t="str">
        <f t="shared" ca="1" si="239"/>
        <v>Goa</v>
      </c>
      <c r="M357" s="1">
        <f t="shared" ca="1" si="244"/>
        <v>260790</v>
      </c>
      <c r="N357" s="1">
        <f t="shared" ca="1" si="240"/>
        <v>167779.32033069097</v>
      </c>
      <c r="O357" s="1">
        <f t="shared" ca="1" si="245"/>
        <v>22653.885222311128</v>
      </c>
      <c r="P357" s="1">
        <f t="shared" ca="1" si="241"/>
        <v>6078</v>
      </c>
      <c r="Q357" s="1">
        <f t="shared" ca="1" si="246"/>
        <v>38039.523632853059</v>
      </c>
      <c r="R357" s="1">
        <f t="shared" ca="1" si="247"/>
        <v>49028.766493815579</v>
      </c>
      <c r="S357" s="1">
        <f t="shared" ca="1" si="248"/>
        <v>332472.65171612671</v>
      </c>
      <c r="T357" s="1">
        <f t="shared" ca="1" si="249"/>
        <v>211896.84396354403</v>
      </c>
      <c r="U357" s="1">
        <f t="shared" ca="1" si="250"/>
        <v>120575.80775258268</v>
      </c>
      <c r="W357" s="10">
        <f ca="1">IF(Table1[[#This Row],[Gender]]="Man",1,0)</f>
        <v>0</v>
      </c>
      <c r="X357" s="51">
        <f ca="1">IF(Table1[[#This Row],[Gender]]="Woman",1,0)</f>
        <v>1</v>
      </c>
      <c r="Y357" s="51"/>
      <c r="Z357" s="51"/>
      <c r="AA357" s="51"/>
      <c r="AB357" s="51"/>
      <c r="AC357" s="51"/>
      <c r="AD357" s="51"/>
      <c r="AE357" s="51"/>
      <c r="AF357" s="51"/>
      <c r="AG357" s="51"/>
      <c r="AH357" s="51"/>
      <c r="AI357" s="51"/>
      <c r="AJ357" s="16"/>
      <c r="AN357" s="10">
        <f t="shared" ca="1" si="212"/>
        <v>1</v>
      </c>
      <c r="AO357" s="51">
        <f t="shared" ca="1" si="213"/>
        <v>0</v>
      </c>
      <c r="AP357" s="51">
        <f t="shared" ca="1" si="214"/>
        <v>0</v>
      </c>
      <c r="AQ357" s="51">
        <f t="shared" ca="1" si="215"/>
        <v>0</v>
      </c>
      <c r="AR357" s="51">
        <f t="shared" ca="1" si="216"/>
        <v>0</v>
      </c>
      <c r="AS357" s="51">
        <f t="shared" ca="1" si="217"/>
        <v>0</v>
      </c>
      <c r="AT357" s="51"/>
      <c r="AU357" s="51"/>
      <c r="AV357" s="51"/>
      <c r="AW357" s="51"/>
      <c r="AX357" s="51"/>
      <c r="AY357" s="16"/>
      <c r="AZ357" s="51"/>
      <c r="BA357" s="20">
        <f t="shared" ca="1" si="218"/>
        <v>0</v>
      </c>
      <c r="BB357" s="21">
        <f t="shared" ca="1" si="219"/>
        <v>0</v>
      </c>
      <c r="BC357" s="21">
        <f t="shared" ca="1" si="220"/>
        <v>0</v>
      </c>
      <c r="BD357" s="21">
        <f t="shared" ca="1" si="221"/>
        <v>0</v>
      </c>
      <c r="BE357" s="21">
        <f t="shared" ca="1" si="222"/>
        <v>0</v>
      </c>
      <c r="BF357" s="21">
        <f t="shared" ca="1" si="223"/>
        <v>0</v>
      </c>
      <c r="BG357" s="21">
        <f t="shared" ca="1" si="224"/>
        <v>0</v>
      </c>
      <c r="BH357" s="21">
        <f t="shared" ca="1" si="225"/>
        <v>0</v>
      </c>
      <c r="BI357" s="21">
        <f t="shared" ca="1" si="226"/>
        <v>1</v>
      </c>
      <c r="BJ357" s="21">
        <f t="shared" ca="1" si="227"/>
        <v>0</v>
      </c>
      <c r="BK357" s="21">
        <f t="shared" ca="1" si="228"/>
        <v>0</v>
      </c>
      <c r="BL357" s="51"/>
      <c r="BM357" s="51"/>
      <c r="BN357" s="51"/>
      <c r="BO357" s="51"/>
      <c r="BP357" s="51"/>
      <c r="BQ357" s="51"/>
      <c r="BR357" s="51"/>
      <c r="BS357" s="51"/>
      <c r="BT357" s="51"/>
      <c r="BU357" s="51"/>
      <c r="BV357" s="16"/>
      <c r="BZ357" s="10">
        <f ca="1">Table1[[#This Row],[Cars Value]]/Table1[[#This Row],[Cars Owned]]</f>
        <v>22653.885222311128</v>
      </c>
      <c r="CA357" s="16"/>
      <c r="CB357" s="51"/>
      <c r="CC357" s="10">
        <f ca="1">IF(Table1[[#This Row],[Value of Debts]]&gt;$CD$3,1,0)</f>
        <v>1</v>
      </c>
      <c r="CD357" s="51"/>
      <c r="CE357" s="16"/>
      <c r="CF357" s="51"/>
      <c r="CG357" s="39">
        <f ca="1">Table1[[#This Row],[Mortgage left]]/Table1[[#This Row],[Value of House ]]</f>
        <v>0.64335028310399545</v>
      </c>
      <c r="CH357" s="51">
        <f t="shared" ca="1" si="242"/>
        <v>1</v>
      </c>
      <c r="CI357" s="51"/>
      <c r="CJ357" s="16"/>
      <c r="CL357" s="10">
        <f ca="1">IF(Table1[[#This Row],[Area]]="New Delhi",Table1[[#This Row],[Income]],0)</f>
        <v>0</v>
      </c>
      <c r="CM357" s="51">
        <f ca="1">IF(Table1[[#This Row],[Area]]="Gurgoan",Table1[[#This Row],[Income]],0)</f>
        <v>0</v>
      </c>
      <c r="CN357" s="51">
        <f ca="1">IF(Table1[[#This Row],[Area]]="Noida",Table1[[#This Row],[Income]],0)</f>
        <v>0</v>
      </c>
      <c r="CO357" s="51">
        <f ca="1">IF(Table1[[#This Row],[Area]]="Faridabad",Table1[[#This Row],[Income]],0)</f>
        <v>0</v>
      </c>
      <c r="CP357" s="51">
        <f ca="1">IF(Table1[[#This Row],[Area]]="Pune",Table1[[#This Row],[Income]],0)</f>
        <v>0</v>
      </c>
      <c r="CQ357" s="51">
        <f ca="1">IF(Table1[[#This Row],[Area]]="Mumbai",Table1[[#This Row],[Income]],0)</f>
        <v>0</v>
      </c>
      <c r="CR357" s="51">
        <f ca="1">IF(Table1[[#This Row],[Area]]="Hyderabad",Table1[[#This Row],[Income]],0)</f>
        <v>0</v>
      </c>
      <c r="CS357" s="51">
        <f ca="1">IF(Table1[[#This Row],[Area]]="Chennai",Table1[[#This Row],[Income]],0)</f>
        <v>0</v>
      </c>
      <c r="CT357" s="51">
        <f ca="1">IF(Table1[[#This Row],[Area]]="Goa",Table1[[#This Row],[Income]],0)</f>
        <v>43465</v>
      </c>
      <c r="CU357" s="51">
        <f ca="1">IF(Table1[[#This Row],[Area]]="Kochi",Table1[[#This Row],[Income]],0)</f>
        <v>0</v>
      </c>
      <c r="CV357" s="51">
        <f ca="1">IF(Table1[[#This Row],[Area]]="Kolkata",Table1[[#This Row],[Income]],0)</f>
        <v>0</v>
      </c>
      <c r="CW357" s="51"/>
      <c r="CX357" s="51"/>
      <c r="CY357" s="51"/>
      <c r="CZ357" s="51"/>
      <c r="DA357" s="51"/>
      <c r="DB357" s="51"/>
      <c r="DC357" s="51"/>
      <c r="DD357" s="51"/>
      <c r="DE357" s="51"/>
      <c r="DF357" s="51"/>
      <c r="DG357" s="16"/>
      <c r="DI357" s="10">
        <f ca="1">IF(Table1[[#This Row],[Field of Work]]="Teaching",Table1[[#This Row],[Income]],0)</f>
        <v>43465</v>
      </c>
      <c r="DJ357" s="51">
        <f ca="1">IF(Table1[[#This Row],[Field of Work]]="Health",Table1[[#This Row],[Income]],0)</f>
        <v>0</v>
      </c>
      <c r="DK357" s="51">
        <f ca="1">IF(Table1[[#This Row],[Field of Work]]="Agriculture",Table1[[#This Row],[Income]],0)</f>
        <v>0</v>
      </c>
      <c r="DL357" s="51">
        <f ca="1">IF(Table1[[#This Row],[Field of Work]]="Information Technology",Table1[[#This Row],[Income]],0)</f>
        <v>0</v>
      </c>
      <c r="DM357" s="51">
        <f ca="1">IF(Table1[[#This Row],[Field of Work]]="Construction",Table1[[#This Row],[Income]],0)</f>
        <v>0</v>
      </c>
      <c r="DN357" s="51">
        <f ca="1">IF(Table1[[#This Row],[Field of Work]]="General Work",Table1[[#This Row],[Income]],0)</f>
        <v>0</v>
      </c>
      <c r="DO357" s="51"/>
      <c r="DP357" s="51"/>
      <c r="DQ357" s="51"/>
      <c r="DR357" s="51"/>
      <c r="DS357" s="51"/>
      <c r="DT357" s="16"/>
      <c r="DW357" s="10">
        <f ca="1">IF(Table1[[#This Row],[Value of Debts]]&gt;Table1[[#This Row],[Income]],1,0)</f>
        <v>1</v>
      </c>
      <c r="DX357" s="51"/>
      <c r="DY357" s="16"/>
      <c r="EB357" s="48">
        <f t="shared" ca="1" si="243"/>
        <v>32</v>
      </c>
      <c r="EC357" s="51"/>
      <c r="ED357" s="51"/>
      <c r="EE357" s="16"/>
    </row>
    <row r="358" spans="1:135" ht="18.75">
      <c r="A358" s="1">
        <f t="shared" ca="1" si="229"/>
        <v>2</v>
      </c>
      <c r="B358" s="1" t="str">
        <f t="shared" ca="1" si="230"/>
        <v>Woman</v>
      </c>
      <c r="C358" s="1">
        <f t="shared" ca="1" si="231"/>
        <v>31</v>
      </c>
      <c r="D358" s="1">
        <f t="shared" ca="1" si="232"/>
        <v>3</v>
      </c>
      <c r="E358" s="1" t="str">
        <f t="shared" ca="1" si="233"/>
        <v>Teaching</v>
      </c>
      <c r="F358" s="1">
        <f t="shared" ca="1" si="234"/>
        <v>1</v>
      </c>
      <c r="G358" s="1" t="str">
        <f t="shared" ca="1" si="235"/>
        <v>High School</v>
      </c>
      <c r="H358" s="1">
        <f t="shared" ca="1" si="236"/>
        <v>2</v>
      </c>
      <c r="I358" s="1">
        <f t="shared" ca="1" si="211"/>
        <v>3</v>
      </c>
      <c r="J358" s="1">
        <f t="shared" ca="1" si="237"/>
        <v>54821</v>
      </c>
      <c r="K358" s="1">
        <f t="shared" ca="1" si="238"/>
        <v>5</v>
      </c>
      <c r="L358" s="1" t="str">
        <f t="shared" ca="1" si="239"/>
        <v>Pune</v>
      </c>
      <c r="M358" s="1">
        <f t="shared" ca="1" si="244"/>
        <v>219284</v>
      </c>
      <c r="N358" s="1">
        <f t="shared" ca="1" si="240"/>
        <v>45165.472182572878</v>
      </c>
      <c r="O358" s="1">
        <f t="shared" ca="1" si="245"/>
        <v>48285.286981651567</v>
      </c>
      <c r="P358" s="1">
        <f t="shared" ca="1" si="241"/>
        <v>20755</v>
      </c>
      <c r="Q358" s="1">
        <f t="shared" ca="1" si="246"/>
        <v>64491.628843415114</v>
      </c>
      <c r="R358" s="1">
        <f t="shared" ca="1" si="247"/>
        <v>31016.350273155615</v>
      </c>
      <c r="S358" s="1">
        <f t="shared" ca="1" si="248"/>
        <v>298585.63725480717</v>
      </c>
      <c r="T358" s="1">
        <f t="shared" ca="1" si="249"/>
        <v>130412.101025988</v>
      </c>
      <c r="U358" s="1">
        <f t="shared" ca="1" si="250"/>
        <v>168173.53622881917</v>
      </c>
      <c r="W358" s="10">
        <f ca="1">IF(Table1[[#This Row],[Gender]]="Man",1,0)</f>
        <v>0</v>
      </c>
      <c r="X358" s="51">
        <f ca="1">IF(Table1[[#This Row],[Gender]]="Woman",1,0)</f>
        <v>1</v>
      </c>
      <c r="Y358" s="51"/>
      <c r="Z358" s="51"/>
      <c r="AA358" s="51"/>
      <c r="AB358" s="51"/>
      <c r="AC358" s="51"/>
      <c r="AD358" s="51"/>
      <c r="AE358" s="51"/>
      <c r="AF358" s="51"/>
      <c r="AG358" s="51"/>
      <c r="AH358" s="51"/>
      <c r="AI358" s="51"/>
      <c r="AJ358" s="16"/>
      <c r="AN358" s="10">
        <f t="shared" ca="1" si="212"/>
        <v>1</v>
      </c>
      <c r="AO358" s="51">
        <f t="shared" ca="1" si="213"/>
        <v>0</v>
      </c>
      <c r="AP358" s="51">
        <f t="shared" ca="1" si="214"/>
        <v>0</v>
      </c>
      <c r="AQ358" s="51">
        <f t="shared" ca="1" si="215"/>
        <v>0</v>
      </c>
      <c r="AR358" s="51">
        <f t="shared" ca="1" si="216"/>
        <v>0</v>
      </c>
      <c r="AS358" s="51">
        <f t="shared" ca="1" si="217"/>
        <v>0</v>
      </c>
      <c r="AT358" s="51"/>
      <c r="AU358" s="51"/>
      <c r="AV358" s="51"/>
      <c r="AW358" s="51"/>
      <c r="AX358" s="51"/>
      <c r="AY358" s="16"/>
      <c r="AZ358" s="51"/>
      <c r="BA358" s="20">
        <f t="shared" ca="1" si="218"/>
        <v>0</v>
      </c>
      <c r="BB358" s="21">
        <f t="shared" ca="1" si="219"/>
        <v>0</v>
      </c>
      <c r="BC358" s="21">
        <f t="shared" ca="1" si="220"/>
        <v>0</v>
      </c>
      <c r="BD358" s="21">
        <f t="shared" ca="1" si="221"/>
        <v>0</v>
      </c>
      <c r="BE358" s="21">
        <f t="shared" ca="1" si="222"/>
        <v>1</v>
      </c>
      <c r="BF358" s="21">
        <f t="shared" ca="1" si="223"/>
        <v>0</v>
      </c>
      <c r="BG358" s="21">
        <f t="shared" ca="1" si="224"/>
        <v>0</v>
      </c>
      <c r="BH358" s="21">
        <f t="shared" ca="1" si="225"/>
        <v>0</v>
      </c>
      <c r="BI358" s="21">
        <f t="shared" ca="1" si="226"/>
        <v>0</v>
      </c>
      <c r="BJ358" s="21">
        <f t="shared" ca="1" si="227"/>
        <v>0</v>
      </c>
      <c r="BK358" s="21">
        <f t="shared" ca="1" si="228"/>
        <v>0</v>
      </c>
      <c r="BL358" s="51"/>
      <c r="BM358" s="51"/>
      <c r="BN358" s="51"/>
      <c r="BO358" s="51"/>
      <c r="BP358" s="51"/>
      <c r="BQ358" s="51"/>
      <c r="BR358" s="51"/>
      <c r="BS358" s="51"/>
      <c r="BT358" s="51"/>
      <c r="BU358" s="51"/>
      <c r="BV358" s="16"/>
      <c r="BZ358" s="10">
        <f ca="1">Table1[[#This Row],[Cars Value]]/Table1[[#This Row],[Cars Owned]]</f>
        <v>16095.095660550522</v>
      </c>
      <c r="CA358" s="16"/>
      <c r="CB358" s="51"/>
      <c r="CC358" s="10">
        <f ca="1">IF(Table1[[#This Row],[Value of Debts]]&gt;$CD$3,1,0)</f>
        <v>1</v>
      </c>
      <c r="CD358" s="51"/>
      <c r="CE358" s="16"/>
      <c r="CF358" s="51"/>
      <c r="CG358" s="39">
        <f ca="1">Table1[[#This Row],[Mortgage left]]/Table1[[#This Row],[Value of House ]]</f>
        <v>0.20596793282944892</v>
      </c>
      <c r="CH358" s="51">
        <f t="shared" ca="1" si="242"/>
        <v>0</v>
      </c>
      <c r="CI358" s="51"/>
      <c r="CJ358" s="16"/>
      <c r="CL358" s="10">
        <f ca="1">IF(Table1[[#This Row],[Area]]="New Delhi",Table1[[#This Row],[Income]],0)</f>
        <v>0</v>
      </c>
      <c r="CM358" s="51">
        <f ca="1">IF(Table1[[#This Row],[Area]]="Gurgoan",Table1[[#This Row],[Income]],0)</f>
        <v>0</v>
      </c>
      <c r="CN358" s="51">
        <f ca="1">IF(Table1[[#This Row],[Area]]="Noida",Table1[[#This Row],[Income]],0)</f>
        <v>0</v>
      </c>
      <c r="CO358" s="51">
        <f ca="1">IF(Table1[[#This Row],[Area]]="Faridabad",Table1[[#This Row],[Income]],0)</f>
        <v>0</v>
      </c>
      <c r="CP358" s="51">
        <f ca="1">IF(Table1[[#This Row],[Area]]="Pune",Table1[[#This Row],[Income]],0)</f>
        <v>54821</v>
      </c>
      <c r="CQ358" s="51">
        <f ca="1">IF(Table1[[#This Row],[Area]]="Mumbai",Table1[[#This Row],[Income]],0)</f>
        <v>0</v>
      </c>
      <c r="CR358" s="51">
        <f ca="1">IF(Table1[[#This Row],[Area]]="Hyderabad",Table1[[#This Row],[Income]],0)</f>
        <v>0</v>
      </c>
      <c r="CS358" s="51">
        <f ca="1">IF(Table1[[#This Row],[Area]]="Chennai",Table1[[#This Row],[Income]],0)</f>
        <v>0</v>
      </c>
      <c r="CT358" s="51">
        <f ca="1">IF(Table1[[#This Row],[Area]]="Goa",Table1[[#This Row],[Income]],0)</f>
        <v>0</v>
      </c>
      <c r="CU358" s="51">
        <f ca="1">IF(Table1[[#This Row],[Area]]="Kochi",Table1[[#This Row],[Income]],0)</f>
        <v>0</v>
      </c>
      <c r="CV358" s="51">
        <f ca="1">IF(Table1[[#This Row],[Area]]="Kolkata",Table1[[#This Row],[Income]],0)</f>
        <v>0</v>
      </c>
      <c r="CW358" s="51"/>
      <c r="CX358" s="51"/>
      <c r="CY358" s="51"/>
      <c r="CZ358" s="51"/>
      <c r="DA358" s="51"/>
      <c r="DB358" s="51"/>
      <c r="DC358" s="51"/>
      <c r="DD358" s="51"/>
      <c r="DE358" s="51"/>
      <c r="DF358" s="51"/>
      <c r="DG358" s="16"/>
      <c r="DI358" s="10">
        <f ca="1">IF(Table1[[#This Row],[Field of Work]]="Teaching",Table1[[#This Row],[Income]],0)</f>
        <v>54821</v>
      </c>
      <c r="DJ358" s="51">
        <f ca="1">IF(Table1[[#This Row],[Field of Work]]="Health",Table1[[#This Row],[Income]],0)</f>
        <v>0</v>
      </c>
      <c r="DK358" s="51">
        <f ca="1">IF(Table1[[#This Row],[Field of Work]]="Agriculture",Table1[[#This Row],[Income]],0)</f>
        <v>0</v>
      </c>
      <c r="DL358" s="51">
        <f ca="1">IF(Table1[[#This Row],[Field of Work]]="Information Technology",Table1[[#This Row],[Income]],0)</f>
        <v>0</v>
      </c>
      <c r="DM358" s="51">
        <f ca="1">IF(Table1[[#This Row],[Field of Work]]="Construction",Table1[[#This Row],[Income]],0)</f>
        <v>0</v>
      </c>
      <c r="DN358" s="51">
        <f ca="1">IF(Table1[[#This Row],[Field of Work]]="General Work",Table1[[#This Row],[Income]],0)</f>
        <v>0</v>
      </c>
      <c r="DO358" s="51"/>
      <c r="DP358" s="51"/>
      <c r="DQ358" s="51"/>
      <c r="DR358" s="51"/>
      <c r="DS358" s="51"/>
      <c r="DT358" s="16"/>
      <c r="DW358" s="10">
        <f ca="1">IF(Table1[[#This Row],[Value of Debts]]&gt;Table1[[#This Row],[Income]],1,0)</f>
        <v>1</v>
      </c>
      <c r="DX358" s="51"/>
      <c r="DY358" s="16"/>
      <c r="EB358" s="48">
        <f t="shared" ca="1" si="243"/>
        <v>31</v>
      </c>
      <c r="EC358" s="51"/>
      <c r="ED358" s="51"/>
      <c r="EE358" s="16"/>
    </row>
    <row r="359" spans="1:135" ht="18.75">
      <c r="A359" s="1">
        <f t="shared" ca="1" si="229"/>
        <v>1</v>
      </c>
      <c r="B359" s="1" t="str">
        <f t="shared" ca="1" si="230"/>
        <v>Man</v>
      </c>
      <c r="C359" s="1">
        <f t="shared" ca="1" si="231"/>
        <v>39</v>
      </c>
      <c r="D359" s="1">
        <f t="shared" ca="1" si="232"/>
        <v>4</v>
      </c>
      <c r="E359" s="1" t="str">
        <f t="shared" ca="1" si="233"/>
        <v>Information Technology</v>
      </c>
      <c r="F359" s="1">
        <f t="shared" ca="1" si="234"/>
        <v>5</v>
      </c>
      <c r="G359" s="1" t="str">
        <f t="shared" ca="1" si="235"/>
        <v>Other</v>
      </c>
      <c r="H359" s="1">
        <f t="shared" ca="1" si="236"/>
        <v>2</v>
      </c>
      <c r="I359" s="1">
        <f t="shared" ca="1" si="211"/>
        <v>1</v>
      </c>
      <c r="J359" s="1">
        <f t="shared" ca="1" si="237"/>
        <v>62172</v>
      </c>
      <c r="K359" s="1">
        <f t="shared" ca="1" si="238"/>
        <v>7</v>
      </c>
      <c r="L359" s="1" t="str">
        <f t="shared" ca="1" si="239"/>
        <v>Hyderabad</v>
      </c>
      <c r="M359" s="1">
        <f t="shared" ca="1" si="244"/>
        <v>310860</v>
      </c>
      <c r="N359" s="1">
        <f t="shared" ca="1" si="240"/>
        <v>174067.55009767695</v>
      </c>
      <c r="O359" s="1">
        <f t="shared" ca="1" si="245"/>
        <v>50728.968369229573</v>
      </c>
      <c r="P359" s="1">
        <f t="shared" ca="1" si="241"/>
        <v>10343</v>
      </c>
      <c r="Q359" s="1">
        <f t="shared" ca="1" si="246"/>
        <v>21106.547005308836</v>
      </c>
      <c r="R359" s="1">
        <f t="shared" ca="1" si="247"/>
        <v>36535.675491341164</v>
      </c>
      <c r="S359" s="1">
        <f t="shared" ca="1" si="248"/>
        <v>398124.64386057074</v>
      </c>
      <c r="T359" s="1">
        <f t="shared" ca="1" si="249"/>
        <v>205517.09710298578</v>
      </c>
      <c r="U359" s="1">
        <f t="shared" ca="1" si="250"/>
        <v>192607.54675758496</v>
      </c>
      <c r="W359" s="10">
        <f ca="1">IF(Table1[[#This Row],[Gender]]="Man",1,0)</f>
        <v>1</v>
      </c>
      <c r="X359" s="51">
        <f ca="1">IF(Table1[[#This Row],[Gender]]="Woman",1,0)</f>
        <v>0</v>
      </c>
      <c r="Y359" s="51"/>
      <c r="Z359" s="51"/>
      <c r="AA359" s="51"/>
      <c r="AB359" s="51"/>
      <c r="AC359" s="51"/>
      <c r="AD359" s="51"/>
      <c r="AE359" s="51"/>
      <c r="AF359" s="51"/>
      <c r="AG359" s="51"/>
      <c r="AH359" s="51"/>
      <c r="AI359" s="51"/>
      <c r="AJ359" s="16"/>
      <c r="AN359" s="10">
        <f t="shared" ca="1" si="212"/>
        <v>0</v>
      </c>
      <c r="AO359" s="51">
        <f t="shared" ca="1" si="213"/>
        <v>0</v>
      </c>
      <c r="AP359" s="51">
        <f t="shared" ca="1" si="214"/>
        <v>0</v>
      </c>
      <c r="AQ359" s="51">
        <f t="shared" ca="1" si="215"/>
        <v>1</v>
      </c>
      <c r="AR359" s="51">
        <f t="shared" ca="1" si="216"/>
        <v>0</v>
      </c>
      <c r="AS359" s="51">
        <f t="shared" ca="1" si="217"/>
        <v>0</v>
      </c>
      <c r="AT359" s="51"/>
      <c r="AU359" s="51"/>
      <c r="AV359" s="51"/>
      <c r="AW359" s="51"/>
      <c r="AX359" s="51"/>
      <c r="AY359" s="16"/>
      <c r="AZ359" s="51"/>
      <c r="BA359" s="20">
        <f t="shared" ca="1" si="218"/>
        <v>0</v>
      </c>
      <c r="BB359" s="21">
        <f t="shared" ca="1" si="219"/>
        <v>0</v>
      </c>
      <c r="BC359" s="21">
        <f t="shared" ca="1" si="220"/>
        <v>0</v>
      </c>
      <c r="BD359" s="21">
        <f t="shared" ca="1" si="221"/>
        <v>0</v>
      </c>
      <c r="BE359" s="21">
        <f t="shared" ca="1" si="222"/>
        <v>0</v>
      </c>
      <c r="BF359" s="21">
        <f t="shared" ca="1" si="223"/>
        <v>0</v>
      </c>
      <c r="BG359" s="21">
        <f t="shared" ca="1" si="224"/>
        <v>1</v>
      </c>
      <c r="BH359" s="21">
        <f t="shared" ca="1" si="225"/>
        <v>0</v>
      </c>
      <c r="BI359" s="21">
        <f t="shared" ca="1" si="226"/>
        <v>0</v>
      </c>
      <c r="BJ359" s="21">
        <f t="shared" ca="1" si="227"/>
        <v>0</v>
      </c>
      <c r="BK359" s="21">
        <f t="shared" ca="1" si="228"/>
        <v>0</v>
      </c>
      <c r="BL359" s="51"/>
      <c r="BM359" s="51"/>
      <c r="BN359" s="51"/>
      <c r="BO359" s="51"/>
      <c r="BP359" s="51"/>
      <c r="BQ359" s="51"/>
      <c r="BR359" s="51"/>
      <c r="BS359" s="51"/>
      <c r="BT359" s="51"/>
      <c r="BU359" s="51"/>
      <c r="BV359" s="16"/>
      <c r="BZ359" s="10">
        <f ca="1">Table1[[#This Row],[Cars Value]]/Table1[[#This Row],[Cars Owned]]</f>
        <v>50728.968369229573</v>
      </c>
      <c r="CA359" s="16"/>
      <c r="CB359" s="51"/>
      <c r="CC359" s="10">
        <f ca="1">IF(Table1[[#This Row],[Value of Debts]]&gt;$CD$3,1,0)</f>
        <v>1</v>
      </c>
      <c r="CD359" s="51"/>
      <c r="CE359" s="16"/>
      <c r="CF359" s="51"/>
      <c r="CG359" s="39">
        <f ca="1">Table1[[#This Row],[Mortgage left]]/Table1[[#This Row],[Value of House ]]</f>
        <v>0.55995480311933654</v>
      </c>
      <c r="CH359" s="51">
        <f t="shared" ca="1" si="242"/>
        <v>1</v>
      </c>
      <c r="CI359" s="51"/>
      <c r="CJ359" s="16"/>
      <c r="CL359" s="10">
        <f ca="1">IF(Table1[[#This Row],[Area]]="New Delhi",Table1[[#This Row],[Income]],0)</f>
        <v>0</v>
      </c>
      <c r="CM359" s="51">
        <f ca="1">IF(Table1[[#This Row],[Area]]="Gurgoan",Table1[[#This Row],[Income]],0)</f>
        <v>0</v>
      </c>
      <c r="CN359" s="51">
        <f ca="1">IF(Table1[[#This Row],[Area]]="Noida",Table1[[#This Row],[Income]],0)</f>
        <v>0</v>
      </c>
      <c r="CO359" s="51">
        <f ca="1">IF(Table1[[#This Row],[Area]]="Faridabad",Table1[[#This Row],[Income]],0)</f>
        <v>0</v>
      </c>
      <c r="CP359" s="51">
        <f ca="1">IF(Table1[[#This Row],[Area]]="Pune",Table1[[#This Row],[Income]],0)</f>
        <v>0</v>
      </c>
      <c r="CQ359" s="51">
        <f ca="1">IF(Table1[[#This Row],[Area]]="Mumbai",Table1[[#This Row],[Income]],0)</f>
        <v>0</v>
      </c>
      <c r="CR359" s="51">
        <f ca="1">IF(Table1[[#This Row],[Area]]="Hyderabad",Table1[[#This Row],[Income]],0)</f>
        <v>62172</v>
      </c>
      <c r="CS359" s="51">
        <f ca="1">IF(Table1[[#This Row],[Area]]="Chennai",Table1[[#This Row],[Income]],0)</f>
        <v>0</v>
      </c>
      <c r="CT359" s="51">
        <f ca="1">IF(Table1[[#This Row],[Area]]="Goa",Table1[[#This Row],[Income]],0)</f>
        <v>0</v>
      </c>
      <c r="CU359" s="51">
        <f ca="1">IF(Table1[[#This Row],[Area]]="Kochi",Table1[[#This Row],[Income]],0)</f>
        <v>0</v>
      </c>
      <c r="CV359" s="51">
        <f ca="1">IF(Table1[[#This Row],[Area]]="Kolkata",Table1[[#This Row],[Income]],0)</f>
        <v>0</v>
      </c>
      <c r="CW359" s="51"/>
      <c r="CX359" s="51"/>
      <c r="CY359" s="51"/>
      <c r="CZ359" s="51"/>
      <c r="DA359" s="51"/>
      <c r="DB359" s="51"/>
      <c r="DC359" s="51"/>
      <c r="DD359" s="51"/>
      <c r="DE359" s="51"/>
      <c r="DF359" s="51"/>
      <c r="DG359" s="16"/>
      <c r="DI359" s="10">
        <f ca="1">IF(Table1[[#This Row],[Field of Work]]="Teaching",Table1[[#This Row],[Income]],0)</f>
        <v>0</v>
      </c>
      <c r="DJ359" s="51">
        <f ca="1">IF(Table1[[#This Row],[Field of Work]]="Health",Table1[[#This Row],[Income]],0)</f>
        <v>0</v>
      </c>
      <c r="DK359" s="51">
        <f ca="1">IF(Table1[[#This Row],[Field of Work]]="Agriculture",Table1[[#This Row],[Income]],0)</f>
        <v>0</v>
      </c>
      <c r="DL359" s="51">
        <f ca="1">IF(Table1[[#This Row],[Field of Work]]="Information Technology",Table1[[#This Row],[Income]],0)</f>
        <v>62172</v>
      </c>
      <c r="DM359" s="51">
        <f ca="1">IF(Table1[[#This Row],[Field of Work]]="Construction",Table1[[#This Row],[Income]],0)</f>
        <v>0</v>
      </c>
      <c r="DN359" s="51">
        <f ca="1">IF(Table1[[#This Row],[Field of Work]]="General Work",Table1[[#This Row],[Income]],0)</f>
        <v>0</v>
      </c>
      <c r="DO359" s="51"/>
      <c r="DP359" s="51"/>
      <c r="DQ359" s="51"/>
      <c r="DR359" s="51"/>
      <c r="DS359" s="51"/>
      <c r="DT359" s="16"/>
      <c r="DW359" s="10">
        <f ca="1">IF(Table1[[#This Row],[Value of Debts]]&gt;Table1[[#This Row],[Income]],1,0)</f>
        <v>1</v>
      </c>
      <c r="DX359" s="51"/>
      <c r="DY359" s="16"/>
      <c r="EB359" s="48">
        <f t="shared" ca="1" si="243"/>
        <v>39</v>
      </c>
      <c r="EC359" s="51"/>
      <c r="ED359" s="51"/>
      <c r="EE359" s="16"/>
    </row>
    <row r="360" spans="1:135" ht="18.75">
      <c r="A360" s="1">
        <f t="shared" ca="1" si="229"/>
        <v>1</v>
      </c>
      <c r="B360" s="1" t="str">
        <f t="shared" ca="1" si="230"/>
        <v>Man</v>
      </c>
      <c r="C360" s="1">
        <f t="shared" ca="1" si="231"/>
        <v>29</v>
      </c>
      <c r="D360" s="1">
        <f t="shared" ca="1" si="232"/>
        <v>4</v>
      </c>
      <c r="E360" s="1" t="str">
        <f t="shared" ca="1" si="233"/>
        <v>Information Technology</v>
      </c>
      <c r="F360" s="1">
        <f t="shared" ca="1" si="234"/>
        <v>4</v>
      </c>
      <c r="G360" s="1" t="str">
        <f t="shared" ca="1" si="235"/>
        <v>Technical</v>
      </c>
      <c r="H360" s="1">
        <f t="shared" ca="1" si="236"/>
        <v>3</v>
      </c>
      <c r="I360" s="1">
        <f t="shared" ca="1" si="211"/>
        <v>2</v>
      </c>
      <c r="J360" s="1">
        <f t="shared" ca="1" si="237"/>
        <v>27551</v>
      </c>
      <c r="K360" s="1">
        <f t="shared" ca="1" si="238"/>
        <v>4</v>
      </c>
      <c r="L360" s="1" t="str">
        <f t="shared" ca="1" si="239"/>
        <v>Noida</v>
      </c>
      <c r="M360" s="1">
        <f t="shared" ca="1" si="244"/>
        <v>137755</v>
      </c>
      <c r="N360" s="1">
        <f t="shared" ca="1" si="240"/>
        <v>16197.650535359406</v>
      </c>
      <c r="O360" s="1">
        <f t="shared" ca="1" si="245"/>
        <v>55085.730627370438</v>
      </c>
      <c r="P360" s="1">
        <f t="shared" ca="1" si="241"/>
        <v>19784</v>
      </c>
      <c r="Q360" s="1">
        <f t="shared" ca="1" si="246"/>
        <v>19868.260080352647</v>
      </c>
      <c r="R360" s="1">
        <f t="shared" ca="1" si="247"/>
        <v>21963.022806261793</v>
      </c>
      <c r="S360" s="1">
        <f t="shared" ca="1" si="248"/>
        <v>214803.75343363223</v>
      </c>
      <c r="T360" s="1">
        <f t="shared" ca="1" si="249"/>
        <v>55849.910615712055</v>
      </c>
      <c r="U360" s="1">
        <f t="shared" ca="1" si="250"/>
        <v>158953.84281792017</v>
      </c>
      <c r="W360" s="10">
        <f ca="1">IF(Table1[[#This Row],[Gender]]="Man",1,0)</f>
        <v>1</v>
      </c>
      <c r="X360" s="51">
        <f ca="1">IF(Table1[[#This Row],[Gender]]="Woman",1,0)</f>
        <v>0</v>
      </c>
      <c r="Y360" s="51"/>
      <c r="Z360" s="51"/>
      <c r="AA360" s="51"/>
      <c r="AB360" s="51"/>
      <c r="AC360" s="51"/>
      <c r="AD360" s="51"/>
      <c r="AE360" s="51"/>
      <c r="AF360" s="51"/>
      <c r="AG360" s="51"/>
      <c r="AH360" s="51"/>
      <c r="AI360" s="51"/>
      <c r="AJ360" s="16"/>
      <c r="AN360" s="10">
        <f t="shared" ca="1" si="212"/>
        <v>0</v>
      </c>
      <c r="AO360" s="51">
        <f t="shared" ca="1" si="213"/>
        <v>0</v>
      </c>
      <c r="AP360" s="51">
        <f t="shared" ca="1" si="214"/>
        <v>0</v>
      </c>
      <c r="AQ360" s="51">
        <f t="shared" ca="1" si="215"/>
        <v>1</v>
      </c>
      <c r="AR360" s="51">
        <f t="shared" ca="1" si="216"/>
        <v>0</v>
      </c>
      <c r="AS360" s="51">
        <f t="shared" ca="1" si="217"/>
        <v>0</v>
      </c>
      <c r="AT360" s="51"/>
      <c r="AU360" s="51"/>
      <c r="AV360" s="51"/>
      <c r="AW360" s="51"/>
      <c r="AX360" s="51"/>
      <c r="AY360" s="16"/>
      <c r="AZ360" s="51"/>
      <c r="BA360" s="20">
        <f t="shared" ca="1" si="218"/>
        <v>0</v>
      </c>
      <c r="BB360" s="21">
        <f t="shared" ca="1" si="219"/>
        <v>0</v>
      </c>
      <c r="BC360" s="21">
        <f t="shared" ca="1" si="220"/>
        <v>1</v>
      </c>
      <c r="BD360" s="21">
        <f t="shared" ca="1" si="221"/>
        <v>0</v>
      </c>
      <c r="BE360" s="21">
        <f t="shared" ca="1" si="222"/>
        <v>0</v>
      </c>
      <c r="BF360" s="21">
        <f t="shared" ca="1" si="223"/>
        <v>0</v>
      </c>
      <c r="BG360" s="21">
        <f t="shared" ca="1" si="224"/>
        <v>0</v>
      </c>
      <c r="BH360" s="21">
        <f t="shared" ca="1" si="225"/>
        <v>0</v>
      </c>
      <c r="BI360" s="21">
        <f t="shared" ca="1" si="226"/>
        <v>0</v>
      </c>
      <c r="BJ360" s="21">
        <f t="shared" ca="1" si="227"/>
        <v>0</v>
      </c>
      <c r="BK360" s="21">
        <f t="shared" ca="1" si="228"/>
        <v>0</v>
      </c>
      <c r="BL360" s="51"/>
      <c r="BM360" s="51"/>
      <c r="BN360" s="51"/>
      <c r="BO360" s="51"/>
      <c r="BP360" s="51"/>
      <c r="BQ360" s="51"/>
      <c r="BR360" s="51"/>
      <c r="BS360" s="51"/>
      <c r="BT360" s="51"/>
      <c r="BU360" s="51"/>
      <c r="BV360" s="16"/>
      <c r="BZ360" s="10">
        <f ca="1">Table1[[#This Row],[Cars Value]]/Table1[[#This Row],[Cars Owned]]</f>
        <v>27542.865313685219</v>
      </c>
      <c r="CA360" s="16"/>
      <c r="CB360" s="51"/>
      <c r="CC360" s="10">
        <f ca="1">IF(Table1[[#This Row],[Value of Debts]]&gt;$CD$3,1,0)</f>
        <v>1</v>
      </c>
      <c r="CD360" s="51"/>
      <c r="CE360" s="16"/>
      <c r="CF360" s="51"/>
      <c r="CG360" s="39">
        <f ca="1">Table1[[#This Row],[Mortgage left]]/Table1[[#This Row],[Value of House ]]</f>
        <v>0.11758303172559548</v>
      </c>
      <c r="CH360" s="51">
        <f t="shared" ca="1" si="242"/>
        <v>0</v>
      </c>
      <c r="CI360" s="51"/>
      <c r="CJ360" s="16"/>
      <c r="CL360" s="10">
        <f ca="1">IF(Table1[[#This Row],[Area]]="New Delhi",Table1[[#This Row],[Income]],0)</f>
        <v>0</v>
      </c>
      <c r="CM360" s="51">
        <f ca="1">IF(Table1[[#This Row],[Area]]="Gurgoan",Table1[[#This Row],[Income]],0)</f>
        <v>0</v>
      </c>
      <c r="CN360" s="51">
        <f ca="1">IF(Table1[[#This Row],[Area]]="Noida",Table1[[#This Row],[Income]],0)</f>
        <v>27551</v>
      </c>
      <c r="CO360" s="51">
        <f ca="1">IF(Table1[[#This Row],[Area]]="Faridabad",Table1[[#This Row],[Income]],0)</f>
        <v>0</v>
      </c>
      <c r="CP360" s="51">
        <f ca="1">IF(Table1[[#This Row],[Area]]="Pune",Table1[[#This Row],[Income]],0)</f>
        <v>0</v>
      </c>
      <c r="CQ360" s="51">
        <f ca="1">IF(Table1[[#This Row],[Area]]="Mumbai",Table1[[#This Row],[Income]],0)</f>
        <v>0</v>
      </c>
      <c r="CR360" s="51">
        <f ca="1">IF(Table1[[#This Row],[Area]]="Hyderabad",Table1[[#This Row],[Income]],0)</f>
        <v>0</v>
      </c>
      <c r="CS360" s="51">
        <f ca="1">IF(Table1[[#This Row],[Area]]="Chennai",Table1[[#This Row],[Income]],0)</f>
        <v>0</v>
      </c>
      <c r="CT360" s="51">
        <f ca="1">IF(Table1[[#This Row],[Area]]="Goa",Table1[[#This Row],[Income]],0)</f>
        <v>0</v>
      </c>
      <c r="CU360" s="51">
        <f ca="1">IF(Table1[[#This Row],[Area]]="Kochi",Table1[[#This Row],[Income]],0)</f>
        <v>0</v>
      </c>
      <c r="CV360" s="51">
        <f ca="1">IF(Table1[[#This Row],[Area]]="Kolkata",Table1[[#This Row],[Income]],0)</f>
        <v>0</v>
      </c>
      <c r="CW360" s="51"/>
      <c r="CX360" s="51"/>
      <c r="CY360" s="51"/>
      <c r="CZ360" s="51"/>
      <c r="DA360" s="51"/>
      <c r="DB360" s="51"/>
      <c r="DC360" s="51"/>
      <c r="DD360" s="51"/>
      <c r="DE360" s="51"/>
      <c r="DF360" s="51"/>
      <c r="DG360" s="16"/>
      <c r="DI360" s="10">
        <f ca="1">IF(Table1[[#This Row],[Field of Work]]="Teaching",Table1[[#This Row],[Income]],0)</f>
        <v>0</v>
      </c>
      <c r="DJ360" s="51">
        <f ca="1">IF(Table1[[#This Row],[Field of Work]]="Health",Table1[[#This Row],[Income]],0)</f>
        <v>0</v>
      </c>
      <c r="DK360" s="51">
        <f ca="1">IF(Table1[[#This Row],[Field of Work]]="Agriculture",Table1[[#This Row],[Income]],0)</f>
        <v>0</v>
      </c>
      <c r="DL360" s="51">
        <f ca="1">IF(Table1[[#This Row],[Field of Work]]="Information Technology",Table1[[#This Row],[Income]],0)</f>
        <v>27551</v>
      </c>
      <c r="DM360" s="51">
        <f ca="1">IF(Table1[[#This Row],[Field of Work]]="Construction",Table1[[#This Row],[Income]],0)</f>
        <v>0</v>
      </c>
      <c r="DN360" s="51">
        <f ca="1">IF(Table1[[#This Row],[Field of Work]]="General Work",Table1[[#This Row],[Income]],0)</f>
        <v>0</v>
      </c>
      <c r="DO360" s="51"/>
      <c r="DP360" s="51"/>
      <c r="DQ360" s="51"/>
      <c r="DR360" s="51"/>
      <c r="DS360" s="51"/>
      <c r="DT360" s="16"/>
      <c r="DW360" s="10">
        <f ca="1">IF(Table1[[#This Row],[Value of Debts]]&gt;Table1[[#This Row],[Income]],1,0)</f>
        <v>1</v>
      </c>
      <c r="DX360" s="51"/>
      <c r="DY360" s="16"/>
      <c r="EB360" s="48">
        <f t="shared" ca="1" si="243"/>
        <v>29</v>
      </c>
      <c r="EC360" s="51"/>
      <c r="ED360" s="51"/>
      <c r="EE360" s="16"/>
    </row>
    <row r="361" spans="1:135" ht="18.75">
      <c r="A361" s="1">
        <f t="shared" ca="1" si="229"/>
        <v>2</v>
      </c>
      <c r="B361" s="1" t="str">
        <f t="shared" ca="1" si="230"/>
        <v>Woman</v>
      </c>
      <c r="C361" s="1">
        <f t="shared" ca="1" si="231"/>
        <v>30</v>
      </c>
      <c r="D361" s="1">
        <f t="shared" ca="1" si="232"/>
        <v>4</v>
      </c>
      <c r="E361" s="1" t="str">
        <f t="shared" ca="1" si="233"/>
        <v>Information Technology</v>
      </c>
      <c r="F361" s="1">
        <f t="shared" ca="1" si="234"/>
        <v>3</v>
      </c>
      <c r="G361" s="1" t="str">
        <f t="shared" ca="1" si="235"/>
        <v>University</v>
      </c>
      <c r="H361" s="1">
        <f t="shared" ca="1" si="236"/>
        <v>2</v>
      </c>
      <c r="I361" s="1">
        <f t="shared" ca="1" si="211"/>
        <v>3</v>
      </c>
      <c r="J361" s="1">
        <f t="shared" ca="1" si="237"/>
        <v>87152</v>
      </c>
      <c r="K361" s="1">
        <f t="shared" ca="1" si="238"/>
        <v>6</v>
      </c>
      <c r="L361" s="1" t="str">
        <f t="shared" ca="1" si="239"/>
        <v>Mumbai</v>
      </c>
      <c r="M361" s="1">
        <f t="shared" ca="1" si="244"/>
        <v>522912</v>
      </c>
      <c r="N361" s="1">
        <f t="shared" ca="1" si="240"/>
        <v>267423.95008214033</v>
      </c>
      <c r="O361" s="1">
        <f t="shared" ca="1" si="245"/>
        <v>37996.376701151763</v>
      </c>
      <c r="P361" s="1">
        <f t="shared" ca="1" si="241"/>
        <v>17425</v>
      </c>
      <c r="Q361" s="1">
        <f t="shared" ca="1" si="246"/>
        <v>94766.180313685734</v>
      </c>
      <c r="R361" s="1">
        <f t="shared" ca="1" si="247"/>
        <v>19373.357501627659</v>
      </c>
      <c r="S361" s="1">
        <f t="shared" ca="1" si="248"/>
        <v>580281.73420277936</v>
      </c>
      <c r="T361" s="1">
        <f t="shared" ca="1" si="249"/>
        <v>379615.13039582607</v>
      </c>
      <c r="U361" s="1">
        <f t="shared" ca="1" si="250"/>
        <v>200666.6038069533</v>
      </c>
      <c r="W361" s="10">
        <f ca="1">IF(Table1[[#This Row],[Gender]]="Man",1,0)</f>
        <v>0</v>
      </c>
      <c r="X361" s="51">
        <f ca="1">IF(Table1[[#This Row],[Gender]]="Woman",1,0)</f>
        <v>1</v>
      </c>
      <c r="Y361" s="51"/>
      <c r="Z361" s="51"/>
      <c r="AA361" s="51"/>
      <c r="AB361" s="51"/>
      <c r="AC361" s="51"/>
      <c r="AD361" s="51"/>
      <c r="AE361" s="51"/>
      <c r="AF361" s="51"/>
      <c r="AG361" s="51"/>
      <c r="AH361" s="51"/>
      <c r="AI361" s="51"/>
      <c r="AJ361" s="16"/>
      <c r="AN361" s="10">
        <f t="shared" ca="1" si="212"/>
        <v>0</v>
      </c>
      <c r="AO361" s="51">
        <f t="shared" ca="1" si="213"/>
        <v>0</v>
      </c>
      <c r="AP361" s="51">
        <f t="shared" ca="1" si="214"/>
        <v>0</v>
      </c>
      <c r="AQ361" s="51">
        <f t="shared" ca="1" si="215"/>
        <v>1</v>
      </c>
      <c r="AR361" s="51">
        <f t="shared" ca="1" si="216"/>
        <v>0</v>
      </c>
      <c r="AS361" s="51">
        <f t="shared" ca="1" si="217"/>
        <v>0</v>
      </c>
      <c r="AT361" s="51"/>
      <c r="AU361" s="51"/>
      <c r="AV361" s="51"/>
      <c r="AW361" s="51"/>
      <c r="AX361" s="51"/>
      <c r="AY361" s="16"/>
      <c r="AZ361" s="51"/>
      <c r="BA361" s="20">
        <f t="shared" ca="1" si="218"/>
        <v>0</v>
      </c>
      <c r="BB361" s="21">
        <f t="shared" ca="1" si="219"/>
        <v>0</v>
      </c>
      <c r="BC361" s="21">
        <f t="shared" ca="1" si="220"/>
        <v>0</v>
      </c>
      <c r="BD361" s="21">
        <f t="shared" ca="1" si="221"/>
        <v>0</v>
      </c>
      <c r="BE361" s="21">
        <f t="shared" ca="1" si="222"/>
        <v>0</v>
      </c>
      <c r="BF361" s="21">
        <f t="shared" ca="1" si="223"/>
        <v>1</v>
      </c>
      <c r="BG361" s="21">
        <f t="shared" ca="1" si="224"/>
        <v>0</v>
      </c>
      <c r="BH361" s="21">
        <f t="shared" ca="1" si="225"/>
        <v>0</v>
      </c>
      <c r="BI361" s="21">
        <f t="shared" ca="1" si="226"/>
        <v>0</v>
      </c>
      <c r="BJ361" s="21">
        <f t="shared" ca="1" si="227"/>
        <v>0</v>
      </c>
      <c r="BK361" s="21">
        <f t="shared" ca="1" si="228"/>
        <v>0</v>
      </c>
      <c r="BL361" s="51"/>
      <c r="BM361" s="51"/>
      <c r="BN361" s="51"/>
      <c r="BO361" s="51"/>
      <c r="BP361" s="51"/>
      <c r="BQ361" s="51"/>
      <c r="BR361" s="51"/>
      <c r="BS361" s="51"/>
      <c r="BT361" s="51"/>
      <c r="BU361" s="51"/>
      <c r="BV361" s="16"/>
      <c r="BZ361" s="10">
        <f ca="1">Table1[[#This Row],[Cars Value]]/Table1[[#This Row],[Cars Owned]]</f>
        <v>12665.458900383921</v>
      </c>
      <c r="CA361" s="16"/>
      <c r="CB361" s="51"/>
      <c r="CC361" s="10">
        <f ca="1">IF(Table1[[#This Row],[Value of Debts]]&gt;$CD$3,1,0)</f>
        <v>1</v>
      </c>
      <c r="CD361" s="51"/>
      <c r="CE361" s="16"/>
      <c r="CF361" s="51"/>
      <c r="CG361" s="39">
        <f ca="1">Table1[[#This Row],[Mortgage left]]/Table1[[#This Row],[Value of House ]]</f>
        <v>0.51141291475839212</v>
      </c>
      <c r="CH361" s="51">
        <f t="shared" ca="1" si="242"/>
        <v>1</v>
      </c>
      <c r="CI361" s="51"/>
      <c r="CJ361" s="16"/>
      <c r="CL361" s="10">
        <f ca="1">IF(Table1[[#This Row],[Area]]="New Delhi",Table1[[#This Row],[Income]],0)</f>
        <v>0</v>
      </c>
      <c r="CM361" s="51">
        <f ca="1">IF(Table1[[#This Row],[Area]]="Gurgoan",Table1[[#This Row],[Income]],0)</f>
        <v>0</v>
      </c>
      <c r="CN361" s="51">
        <f ca="1">IF(Table1[[#This Row],[Area]]="Noida",Table1[[#This Row],[Income]],0)</f>
        <v>0</v>
      </c>
      <c r="CO361" s="51">
        <f ca="1">IF(Table1[[#This Row],[Area]]="Faridabad",Table1[[#This Row],[Income]],0)</f>
        <v>0</v>
      </c>
      <c r="CP361" s="51">
        <f ca="1">IF(Table1[[#This Row],[Area]]="Pune",Table1[[#This Row],[Income]],0)</f>
        <v>0</v>
      </c>
      <c r="CQ361" s="51">
        <f ca="1">IF(Table1[[#This Row],[Area]]="Mumbai",Table1[[#This Row],[Income]],0)</f>
        <v>87152</v>
      </c>
      <c r="CR361" s="51">
        <f ca="1">IF(Table1[[#This Row],[Area]]="Hyderabad",Table1[[#This Row],[Income]],0)</f>
        <v>0</v>
      </c>
      <c r="CS361" s="51">
        <f ca="1">IF(Table1[[#This Row],[Area]]="Chennai",Table1[[#This Row],[Income]],0)</f>
        <v>0</v>
      </c>
      <c r="CT361" s="51">
        <f ca="1">IF(Table1[[#This Row],[Area]]="Goa",Table1[[#This Row],[Income]],0)</f>
        <v>0</v>
      </c>
      <c r="CU361" s="51">
        <f ca="1">IF(Table1[[#This Row],[Area]]="Kochi",Table1[[#This Row],[Income]],0)</f>
        <v>0</v>
      </c>
      <c r="CV361" s="51">
        <f ca="1">IF(Table1[[#This Row],[Area]]="Kolkata",Table1[[#This Row],[Income]],0)</f>
        <v>0</v>
      </c>
      <c r="CW361" s="51"/>
      <c r="CX361" s="51"/>
      <c r="CY361" s="51"/>
      <c r="CZ361" s="51"/>
      <c r="DA361" s="51"/>
      <c r="DB361" s="51"/>
      <c r="DC361" s="51"/>
      <c r="DD361" s="51"/>
      <c r="DE361" s="51"/>
      <c r="DF361" s="51"/>
      <c r="DG361" s="16"/>
      <c r="DI361" s="10">
        <f ca="1">IF(Table1[[#This Row],[Field of Work]]="Teaching",Table1[[#This Row],[Income]],0)</f>
        <v>0</v>
      </c>
      <c r="DJ361" s="51">
        <f ca="1">IF(Table1[[#This Row],[Field of Work]]="Health",Table1[[#This Row],[Income]],0)</f>
        <v>0</v>
      </c>
      <c r="DK361" s="51">
        <f ca="1">IF(Table1[[#This Row],[Field of Work]]="Agriculture",Table1[[#This Row],[Income]],0)</f>
        <v>0</v>
      </c>
      <c r="DL361" s="51">
        <f ca="1">IF(Table1[[#This Row],[Field of Work]]="Information Technology",Table1[[#This Row],[Income]],0)</f>
        <v>87152</v>
      </c>
      <c r="DM361" s="51">
        <f ca="1">IF(Table1[[#This Row],[Field of Work]]="Construction",Table1[[#This Row],[Income]],0)</f>
        <v>0</v>
      </c>
      <c r="DN361" s="51">
        <f ca="1">IF(Table1[[#This Row],[Field of Work]]="General Work",Table1[[#This Row],[Income]],0)</f>
        <v>0</v>
      </c>
      <c r="DO361" s="51"/>
      <c r="DP361" s="51"/>
      <c r="DQ361" s="51"/>
      <c r="DR361" s="51"/>
      <c r="DS361" s="51"/>
      <c r="DT361" s="16"/>
      <c r="DW361" s="10">
        <f ca="1">IF(Table1[[#This Row],[Value of Debts]]&gt;Table1[[#This Row],[Income]],1,0)</f>
        <v>1</v>
      </c>
      <c r="DX361" s="51"/>
      <c r="DY361" s="16"/>
      <c r="EB361" s="48">
        <f t="shared" ca="1" si="243"/>
        <v>30</v>
      </c>
      <c r="EC361" s="51"/>
      <c r="ED361" s="51"/>
      <c r="EE361" s="16"/>
    </row>
    <row r="362" spans="1:135" ht="18.75">
      <c r="A362" s="1">
        <f t="shared" ca="1" si="229"/>
        <v>1</v>
      </c>
      <c r="B362" s="1" t="str">
        <f t="shared" ca="1" si="230"/>
        <v>Man</v>
      </c>
      <c r="C362" s="1">
        <f t="shared" ca="1" si="231"/>
        <v>35</v>
      </c>
      <c r="D362" s="1">
        <f t="shared" ca="1" si="232"/>
        <v>5</v>
      </c>
      <c r="E362" s="1" t="str">
        <f t="shared" ca="1" si="233"/>
        <v>General Work</v>
      </c>
      <c r="F362" s="1">
        <f t="shared" ca="1" si="234"/>
        <v>1</v>
      </c>
      <c r="G362" s="1" t="str">
        <f t="shared" ca="1" si="235"/>
        <v>High School</v>
      </c>
      <c r="H362" s="1">
        <f t="shared" ca="1" si="236"/>
        <v>2</v>
      </c>
      <c r="I362" s="1">
        <f t="shared" ca="1" si="211"/>
        <v>3</v>
      </c>
      <c r="J362" s="1">
        <f t="shared" ca="1" si="237"/>
        <v>31316</v>
      </c>
      <c r="K362" s="1">
        <f t="shared" ca="1" si="238"/>
        <v>4</v>
      </c>
      <c r="L362" s="1" t="str">
        <f t="shared" ca="1" si="239"/>
        <v>Noida</v>
      </c>
      <c r="M362" s="1">
        <f t="shared" ca="1" si="244"/>
        <v>156580</v>
      </c>
      <c r="N362" s="1">
        <f t="shared" ca="1" si="240"/>
        <v>16119.304267794678</v>
      </c>
      <c r="O362" s="1">
        <f t="shared" ca="1" si="245"/>
        <v>64815.538022367771</v>
      </c>
      <c r="P362" s="1">
        <f t="shared" ca="1" si="241"/>
        <v>35370</v>
      </c>
      <c r="Q362" s="1">
        <f t="shared" ca="1" si="246"/>
        <v>30182.327848616551</v>
      </c>
      <c r="R362" s="1">
        <f t="shared" ca="1" si="247"/>
        <v>4714.2425953017273</v>
      </c>
      <c r="S362" s="1">
        <f t="shared" ca="1" si="248"/>
        <v>226109.78061766952</v>
      </c>
      <c r="T362" s="1">
        <f t="shared" ca="1" si="249"/>
        <v>81671.632116411231</v>
      </c>
      <c r="U362" s="1">
        <f t="shared" ca="1" si="250"/>
        <v>144438.14850125829</v>
      </c>
      <c r="W362" s="10">
        <f ca="1">IF(Table1[[#This Row],[Gender]]="Man",1,0)</f>
        <v>1</v>
      </c>
      <c r="X362" s="51">
        <f ca="1">IF(Table1[[#This Row],[Gender]]="Woman",1,0)</f>
        <v>0</v>
      </c>
      <c r="Y362" s="51"/>
      <c r="Z362" s="51"/>
      <c r="AA362" s="51"/>
      <c r="AB362" s="51"/>
      <c r="AC362" s="51"/>
      <c r="AD362" s="51"/>
      <c r="AE362" s="51"/>
      <c r="AF362" s="51"/>
      <c r="AG362" s="51"/>
      <c r="AH362" s="51"/>
      <c r="AI362" s="51"/>
      <c r="AJ362" s="16"/>
      <c r="AN362" s="10">
        <f t="shared" ca="1" si="212"/>
        <v>0</v>
      </c>
      <c r="AO362" s="51">
        <f t="shared" ca="1" si="213"/>
        <v>0</v>
      </c>
      <c r="AP362" s="51">
        <f t="shared" ca="1" si="214"/>
        <v>0</v>
      </c>
      <c r="AQ362" s="51">
        <f t="shared" ca="1" si="215"/>
        <v>0</v>
      </c>
      <c r="AR362" s="51">
        <f t="shared" ca="1" si="216"/>
        <v>0</v>
      </c>
      <c r="AS362" s="51">
        <f t="shared" ca="1" si="217"/>
        <v>1</v>
      </c>
      <c r="AT362" s="51"/>
      <c r="AU362" s="51"/>
      <c r="AV362" s="51"/>
      <c r="AW362" s="51"/>
      <c r="AX362" s="51"/>
      <c r="AY362" s="16"/>
      <c r="AZ362" s="51"/>
      <c r="BA362" s="20">
        <f t="shared" ca="1" si="218"/>
        <v>0</v>
      </c>
      <c r="BB362" s="21">
        <f t="shared" ca="1" si="219"/>
        <v>0</v>
      </c>
      <c r="BC362" s="21">
        <f t="shared" ca="1" si="220"/>
        <v>1</v>
      </c>
      <c r="BD362" s="21">
        <f t="shared" ca="1" si="221"/>
        <v>0</v>
      </c>
      <c r="BE362" s="21">
        <f t="shared" ca="1" si="222"/>
        <v>0</v>
      </c>
      <c r="BF362" s="21">
        <f t="shared" ca="1" si="223"/>
        <v>0</v>
      </c>
      <c r="BG362" s="21">
        <f t="shared" ca="1" si="224"/>
        <v>0</v>
      </c>
      <c r="BH362" s="21">
        <f t="shared" ca="1" si="225"/>
        <v>0</v>
      </c>
      <c r="BI362" s="21">
        <f t="shared" ca="1" si="226"/>
        <v>0</v>
      </c>
      <c r="BJ362" s="21">
        <f t="shared" ca="1" si="227"/>
        <v>0</v>
      </c>
      <c r="BK362" s="21">
        <f t="shared" ca="1" si="228"/>
        <v>0</v>
      </c>
      <c r="BL362" s="51"/>
      <c r="BM362" s="51"/>
      <c r="BN362" s="51"/>
      <c r="BO362" s="51"/>
      <c r="BP362" s="51"/>
      <c r="BQ362" s="51"/>
      <c r="BR362" s="51"/>
      <c r="BS362" s="51"/>
      <c r="BT362" s="51"/>
      <c r="BU362" s="51"/>
      <c r="BV362" s="16"/>
      <c r="BZ362" s="10">
        <f ca="1">Table1[[#This Row],[Cars Value]]/Table1[[#This Row],[Cars Owned]]</f>
        <v>21605.179340789258</v>
      </c>
      <c r="CA362" s="16"/>
      <c r="CB362" s="51"/>
      <c r="CC362" s="10">
        <f ca="1">IF(Table1[[#This Row],[Value of Debts]]&gt;$CD$3,1,0)</f>
        <v>1</v>
      </c>
      <c r="CD362" s="51"/>
      <c r="CE362" s="16"/>
      <c r="CF362" s="51"/>
      <c r="CG362" s="39">
        <f ca="1">Table1[[#This Row],[Mortgage left]]/Table1[[#This Row],[Value of House ]]</f>
        <v>0.10294612509767964</v>
      </c>
      <c r="CH362" s="51">
        <f t="shared" ca="1" si="242"/>
        <v>0</v>
      </c>
      <c r="CI362" s="51"/>
      <c r="CJ362" s="16"/>
      <c r="CL362" s="10">
        <f ca="1">IF(Table1[[#This Row],[Area]]="New Delhi",Table1[[#This Row],[Income]],0)</f>
        <v>0</v>
      </c>
      <c r="CM362" s="51">
        <f ca="1">IF(Table1[[#This Row],[Area]]="Gurgoan",Table1[[#This Row],[Income]],0)</f>
        <v>0</v>
      </c>
      <c r="CN362" s="51">
        <f ca="1">IF(Table1[[#This Row],[Area]]="Noida",Table1[[#This Row],[Income]],0)</f>
        <v>31316</v>
      </c>
      <c r="CO362" s="51">
        <f ca="1">IF(Table1[[#This Row],[Area]]="Faridabad",Table1[[#This Row],[Income]],0)</f>
        <v>0</v>
      </c>
      <c r="CP362" s="51">
        <f ca="1">IF(Table1[[#This Row],[Area]]="Pune",Table1[[#This Row],[Income]],0)</f>
        <v>0</v>
      </c>
      <c r="CQ362" s="51">
        <f ca="1">IF(Table1[[#This Row],[Area]]="Mumbai",Table1[[#This Row],[Income]],0)</f>
        <v>0</v>
      </c>
      <c r="CR362" s="51">
        <f ca="1">IF(Table1[[#This Row],[Area]]="Hyderabad",Table1[[#This Row],[Income]],0)</f>
        <v>0</v>
      </c>
      <c r="CS362" s="51">
        <f ca="1">IF(Table1[[#This Row],[Area]]="Chennai",Table1[[#This Row],[Income]],0)</f>
        <v>0</v>
      </c>
      <c r="CT362" s="51">
        <f ca="1">IF(Table1[[#This Row],[Area]]="Goa",Table1[[#This Row],[Income]],0)</f>
        <v>0</v>
      </c>
      <c r="CU362" s="51">
        <f ca="1">IF(Table1[[#This Row],[Area]]="Kochi",Table1[[#This Row],[Income]],0)</f>
        <v>0</v>
      </c>
      <c r="CV362" s="51">
        <f ca="1">IF(Table1[[#This Row],[Area]]="Kolkata",Table1[[#This Row],[Income]],0)</f>
        <v>0</v>
      </c>
      <c r="CW362" s="51"/>
      <c r="CX362" s="51"/>
      <c r="CY362" s="51"/>
      <c r="CZ362" s="51"/>
      <c r="DA362" s="51"/>
      <c r="DB362" s="51"/>
      <c r="DC362" s="51"/>
      <c r="DD362" s="51"/>
      <c r="DE362" s="51"/>
      <c r="DF362" s="51"/>
      <c r="DG362" s="16"/>
      <c r="DI362" s="10">
        <f ca="1">IF(Table1[[#This Row],[Field of Work]]="Teaching",Table1[[#This Row],[Income]],0)</f>
        <v>0</v>
      </c>
      <c r="DJ362" s="51">
        <f ca="1">IF(Table1[[#This Row],[Field of Work]]="Health",Table1[[#This Row],[Income]],0)</f>
        <v>0</v>
      </c>
      <c r="DK362" s="51">
        <f ca="1">IF(Table1[[#This Row],[Field of Work]]="Agriculture",Table1[[#This Row],[Income]],0)</f>
        <v>0</v>
      </c>
      <c r="DL362" s="51">
        <f ca="1">IF(Table1[[#This Row],[Field of Work]]="Information Technology",Table1[[#This Row],[Income]],0)</f>
        <v>0</v>
      </c>
      <c r="DM362" s="51">
        <f ca="1">IF(Table1[[#This Row],[Field of Work]]="Construction",Table1[[#This Row],[Income]],0)</f>
        <v>0</v>
      </c>
      <c r="DN362" s="51">
        <f ca="1">IF(Table1[[#This Row],[Field of Work]]="General Work",Table1[[#This Row],[Income]],0)</f>
        <v>31316</v>
      </c>
      <c r="DO362" s="51"/>
      <c r="DP362" s="51"/>
      <c r="DQ362" s="51"/>
      <c r="DR362" s="51"/>
      <c r="DS362" s="51"/>
      <c r="DT362" s="16"/>
      <c r="DW362" s="10">
        <f ca="1">IF(Table1[[#This Row],[Value of Debts]]&gt;Table1[[#This Row],[Income]],1,0)</f>
        <v>1</v>
      </c>
      <c r="DX362" s="51"/>
      <c r="DY362" s="16"/>
      <c r="EB362" s="48">
        <f t="shared" ca="1" si="243"/>
        <v>35</v>
      </c>
      <c r="EC362" s="51"/>
      <c r="ED362" s="51"/>
      <c r="EE362" s="16"/>
    </row>
    <row r="363" spans="1:135" ht="18.75">
      <c r="A363" s="1">
        <f t="shared" ca="1" si="229"/>
        <v>1</v>
      </c>
      <c r="B363" s="1" t="str">
        <f t="shared" ca="1" si="230"/>
        <v>Man</v>
      </c>
      <c r="C363" s="1">
        <f t="shared" ca="1" si="231"/>
        <v>29</v>
      </c>
      <c r="D363" s="1">
        <f t="shared" ca="1" si="232"/>
        <v>6</v>
      </c>
      <c r="E363" s="1" t="str">
        <f t="shared" ca="1" si="233"/>
        <v>Agriculture</v>
      </c>
      <c r="F363" s="1">
        <f t="shared" ca="1" si="234"/>
        <v>1</v>
      </c>
      <c r="G363" s="1" t="str">
        <f t="shared" ca="1" si="235"/>
        <v>High School</v>
      </c>
      <c r="H363" s="1">
        <f t="shared" ca="1" si="236"/>
        <v>4</v>
      </c>
      <c r="I363" s="1">
        <f t="shared" ca="1" si="211"/>
        <v>2</v>
      </c>
      <c r="J363" s="1">
        <f t="shared" ca="1" si="237"/>
        <v>54238</v>
      </c>
      <c r="K363" s="1">
        <f t="shared" ca="1" si="238"/>
        <v>1</v>
      </c>
      <c r="L363" s="1" t="str">
        <f t="shared" ca="1" si="239"/>
        <v>New Delhi</v>
      </c>
      <c r="M363" s="1">
        <f t="shared" ca="1" si="244"/>
        <v>162714</v>
      </c>
      <c r="N363" s="1">
        <f t="shared" ca="1" si="240"/>
        <v>66624.224654184916</v>
      </c>
      <c r="O363" s="1">
        <f t="shared" ca="1" si="245"/>
        <v>90282.444183362561</v>
      </c>
      <c r="P363" s="1">
        <f t="shared" ca="1" si="241"/>
        <v>9440</v>
      </c>
      <c r="Q363" s="1">
        <f t="shared" ca="1" si="246"/>
        <v>8483.7892502436644</v>
      </c>
      <c r="R363" s="1">
        <f t="shared" ca="1" si="247"/>
        <v>79737.096746764088</v>
      </c>
      <c r="S363" s="1">
        <f t="shared" ca="1" si="248"/>
        <v>332733.54093012668</v>
      </c>
      <c r="T363" s="1">
        <f t="shared" ca="1" si="249"/>
        <v>84548.013904428575</v>
      </c>
      <c r="U363" s="1">
        <f t="shared" ca="1" si="250"/>
        <v>248185.5270256981</v>
      </c>
      <c r="W363" s="10">
        <f ca="1">IF(Table1[[#This Row],[Gender]]="Man",1,0)</f>
        <v>1</v>
      </c>
      <c r="X363" s="51">
        <f ca="1">IF(Table1[[#This Row],[Gender]]="Woman",1,0)</f>
        <v>0</v>
      </c>
      <c r="Y363" s="51"/>
      <c r="Z363" s="51"/>
      <c r="AA363" s="51"/>
      <c r="AB363" s="51"/>
      <c r="AC363" s="51"/>
      <c r="AD363" s="51"/>
      <c r="AE363" s="51"/>
      <c r="AF363" s="51"/>
      <c r="AG363" s="51"/>
      <c r="AH363" s="51"/>
      <c r="AI363" s="51"/>
      <c r="AJ363" s="16"/>
      <c r="AN363" s="10">
        <f t="shared" ca="1" si="212"/>
        <v>0</v>
      </c>
      <c r="AO363" s="51">
        <f t="shared" ca="1" si="213"/>
        <v>0</v>
      </c>
      <c r="AP363" s="51">
        <f t="shared" ca="1" si="214"/>
        <v>1</v>
      </c>
      <c r="AQ363" s="51">
        <f t="shared" ca="1" si="215"/>
        <v>0</v>
      </c>
      <c r="AR363" s="51">
        <f t="shared" ca="1" si="216"/>
        <v>0</v>
      </c>
      <c r="AS363" s="51">
        <f t="shared" ca="1" si="217"/>
        <v>0</v>
      </c>
      <c r="AT363" s="51"/>
      <c r="AU363" s="51"/>
      <c r="AV363" s="51"/>
      <c r="AW363" s="51"/>
      <c r="AX363" s="51"/>
      <c r="AY363" s="16"/>
      <c r="AZ363" s="51"/>
      <c r="BA363" s="20">
        <f t="shared" ca="1" si="218"/>
        <v>1</v>
      </c>
      <c r="BB363" s="21">
        <f t="shared" ca="1" si="219"/>
        <v>0</v>
      </c>
      <c r="BC363" s="21">
        <f t="shared" ca="1" si="220"/>
        <v>0</v>
      </c>
      <c r="BD363" s="21">
        <f t="shared" ca="1" si="221"/>
        <v>0</v>
      </c>
      <c r="BE363" s="21">
        <f t="shared" ca="1" si="222"/>
        <v>0</v>
      </c>
      <c r="BF363" s="21">
        <f t="shared" ca="1" si="223"/>
        <v>0</v>
      </c>
      <c r="BG363" s="21">
        <f t="shared" ca="1" si="224"/>
        <v>0</v>
      </c>
      <c r="BH363" s="21">
        <f t="shared" ca="1" si="225"/>
        <v>0</v>
      </c>
      <c r="BI363" s="21">
        <f t="shared" ca="1" si="226"/>
        <v>0</v>
      </c>
      <c r="BJ363" s="21">
        <f t="shared" ca="1" si="227"/>
        <v>0</v>
      </c>
      <c r="BK363" s="21">
        <f t="shared" ca="1" si="228"/>
        <v>0</v>
      </c>
      <c r="BL363" s="51"/>
      <c r="BM363" s="51"/>
      <c r="BN363" s="51"/>
      <c r="BO363" s="51"/>
      <c r="BP363" s="51"/>
      <c r="BQ363" s="51"/>
      <c r="BR363" s="51"/>
      <c r="BS363" s="51"/>
      <c r="BT363" s="51"/>
      <c r="BU363" s="51"/>
      <c r="BV363" s="16"/>
      <c r="BZ363" s="10">
        <f ca="1">Table1[[#This Row],[Cars Value]]/Table1[[#This Row],[Cars Owned]]</f>
        <v>45141.22209168128</v>
      </c>
      <c r="CA363" s="16"/>
      <c r="CB363" s="51"/>
      <c r="CC363" s="10">
        <f ca="1">IF(Table1[[#This Row],[Value of Debts]]&gt;$CD$3,1,0)</f>
        <v>1</v>
      </c>
      <c r="CD363" s="51"/>
      <c r="CE363" s="16"/>
      <c r="CF363" s="51"/>
      <c r="CG363" s="39">
        <f ca="1">Table1[[#This Row],[Mortgage left]]/Table1[[#This Row],[Value of House ]]</f>
        <v>0.4094560065770918</v>
      </c>
      <c r="CH363" s="51">
        <f t="shared" ca="1" si="242"/>
        <v>1</v>
      </c>
      <c r="CI363" s="51"/>
      <c r="CJ363" s="16"/>
      <c r="CL363" s="10">
        <f ca="1">IF(Table1[[#This Row],[Area]]="New Delhi",Table1[[#This Row],[Income]],0)</f>
        <v>54238</v>
      </c>
      <c r="CM363" s="51">
        <f ca="1">IF(Table1[[#This Row],[Area]]="Gurgoan",Table1[[#This Row],[Income]],0)</f>
        <v>0</v>
      </c>
      <c r="CN363" s="51">
        <f ca="1">IF(Table1[[#This Row],[Area]]="Noida",Table1[[#This Row],[Income]],0)</f>
        <v>0</v>
      </c>
      <c r="CO363" s="51">
        <f ca="1">IF(Table1[[#This Row],[Area]]="Faridabad",Table1[[#This Row],[Income]],0)</f>
        <v>0</v>
      </c>
      <c r="CP363" s="51">
        <f ca="1">IF(Table1[[#This Row],[Area]]="Pune",Table1[[#This Row],[Income]],0)</f>
        <v>0</v>
      </c>
      <c r="CQ363" s="51">
        <f ca="1">IF(Table1[[#This Row],[Area]]="Mumbai",Table1[[#This Row],[Income]],0)</f>
        <v>0</v>
      </c>
      <c r="CR363" s="51">
        <f ca="1">IF(Table1[[#This Row],[Area]]="Hyderabad",Table1[[#This Row],[Income]],0)</f>
        <v>0</v>
      </c>
      <c r="CS363" s="51">
        <f ca="1">IF(Table1[[#This Row],[Area]]="Chennai",Table1[[#This Row],[Income]],0)</f>
        <v>0</v>
      </c>
      <c r="CT363" s="51">
        <f ca="1">IF(Table1[[#This Row],[Area]]="Goa",Table1[[#This Row],[Income]],0)</f>
        <v>0</v>
      </c>
      <c r="CU363" s="51">
        <f ca="1">IF(Table1[[#This Row],[Area]]="Kochi",Table1[[#This Row],[Income]],0)</f>
        <v>0</v>
      </c>
      <c r="CV363" s="51">
        <f ca="1">IF(Table1[[#This Row],[Area]]="Kolkata",Table1[[#This Row],[Income]],0)</f>
        <v>0</v>
      </c>
      <c r="CW363" s="51"/>
      <c r="CX363" s="51"/>
      <c r="CY363" s="51"/>
      <c r="CZ363" s="51"/>
      <c r="DA363" s="51"/>
      <c r="DB363" s="51"/>
      <c r="DC363" s="51"/>
      <c r="DD363" s="51"/>
      <c r="DE363" s="51"/>
      <c r="DF363" s="51"/>
      <c r="DG363" s="16"/>
      <c r="DI363" s="10">
        <f ca="1">IF(Table1[[#This Row],[Field of Work]]="Teaching",Table1[[#This Row],[Income]],0)</f>
        <v>0</v>
      </c>
      <c r="DJ363" s="51">
        <f ca="1">IF(Table1[[#This Row],[Field of Work]]="Health",Table1[[#This Row],[Income]],0)</f>
        <v>0</v>
      </c>
      <c r="DK363" s="51">
        <f ca="1">IF(Table1[[#This Row],[Field of Work]]="Agriculture",Table1[[#This Row],[Income]],0)</f>
        <v>54238</v>
      </c>
      <c r="DL363" s="51">
        <f ca="1">IF(Table1[[#This Row],[Field of Work]]="Information Technology",Table1[[#This Row],[Income]],0)</f>
        <v>0</v>
      </c>
      <c r="DM363" s="51">
        <f ca="1">IF(Table1[[#This Row],[Field of Work]]="Construction",Table1[[#This Row],[Income]],0)</f>
        <v>0</v>
      </c>
      <c r="DN363" s="51">
        <f ca="1">IF(Table1[[#This Row],[Field of Work]]="General Work",Table1[[#This Row],[Income]],0)</f>
        <v>0</v>
      </c>
      <c r="DO363" s="51"/>
      <c r="DP363" s="51"/>
      <c r="DQ363" s="51"/>
      <c r="DR363" s="51"/>
      <c r="DS363" s="51"/>
      <c r="DT363" s="16"/>
      <c r="DW363" s="10">
        <f ca="1">IF(Table1[[#This Row],[Value of Debts]]&gt;Table1[[#This Row],[Income]],1,0)</f>
        <v>1</v>
      </c>
      <c r="DX363" s="51"/>
      <c r="DY363" s="16"/>
      <c r="EB363" s="48">
        <f t="shared" ca="1" si="243"/>
        <v>29</v>
      </c>
      <c r="EC363" s="51"/>
      <c r="ED363" s="51"/>
      <c r="EE363" s="16"/>
    </row>
    <row r="364" spans="1:135" ht="18.75">
      <c r="A364" s="1">
        <f t="shared" ca="1" si="229"/>
        <v>2</v>
      </c>
      <c r="B364" s="1" t="str">
        <f t="shared" ca="1" si="230"/>
        <v>Woman</v>
      </c>
      <c r="C364" s="1">
        <f t="shared" ca="1" si="231"/>
        <v>29</v>
      </c>
      <c r="D364" s="1">
        <f t="shared" ca="1" si="232"/>
        <v>4</v>
      </c>
      <c r="E364" s="1" t="str">
        <f t="shared" ca="1" si="233"/>
        <v>Information Technology</v>
      </c>
      <c r="F364" s="1">
        <f t="shared" ca="1" si="234"/>
        <v>2</v>
      </c>
      <c r="G364" s="1" t="str">
        <f t="shared" ca="1" si="235"/>
        <v>College</v>
      </c>
      <c r="H364" s="1">
        <f t="shared" ca="1" si="236"/>
        <v>2</v>
      </c>
      <c r="I364" s="1">
        <f t="shared" ca="1" si="211"/>
        <v>1</v>
      </c>
      <c r="J364" s="1">
        <f t="shared" ca="1" si="237"/>
        <v>47262</v>
      </c>
      <c r="K364" s="1">
        <f t="shared" ca="1" si="238"/>
        <v>2</v>
      </c>
      <c r="L364" s="1" t="str">
        <f t="shared" ca="1" si="239"/>
        <v>Gurgoan</v>
      </c>
      <c r="M364" s="1">
        <f t="shared" ca="1" si="244"/>
        <v>189048</v>
      </c>
      <c r="N364" s="1">
        <f t="shared" ca="1" si="240"/>
        <v>164509.17311348245</v>
      </c>
      <c r="O364" s="1">
        <f t="shared" ca="1" si="245"/>
        <v>12178.922879556276</v>
      </c>
      <c r="P364" s="1">
        <f t="shared" ca="1" si="241"/>
        <v>9534</v>
      </c>
      <c r="Q364" s="1">
        <f t="shared" ca="1" si="246"/>
        <v>75506.946927682438</v>
      </c>
      <c r="R364" s="1">
        <f t="shared" ca="1" si="247"/>
        <v>26455.314597148608</v>
      </c>
      <c r="S364" s="1">
        <f t="shared" ca="1" si="248"/>
        <v>227682.23747670488</v>
      </c>
      <c r="T364" s="1">
        <f t="shared" ca="1" si="249"/>
        <v>249550.12004116489</v>
      </c>
      <c r="U364" s="1">
        <f t="shared" ca="1" si="250"/>
        <v>-21867.882564460015</v>
      </c>
      <c r="W364" s="10">
        <f ca="1">IF(Table1[[#This Row],[Gender]]="Man",1,0)</f>
        <v>0</v>
      </c>
      <c r="X364" s="51">
        <f ca="1">IF(Table1[[#This Row],[Gender]]="Woman",1,0)</f>
        <v>1</v>
      </c>
      <c r="Y364" s="51"/>
      <c r="Z364" s="51"/>
      <c r="AA364" s="51"/>
      <c r="AB364" s="51"/>
      <c r="AC364" s="51"/>
      <c r="AD364" s="51"/>
      <c r="AE364" s="51"/>
      <c r="AF364" s="51"/>
      <c r="AG364" s="51"/>
      <c r="AH364" s="51"/>
      <c r="AI364" s="51"/>
      <c r="AJ364" s="16"/>
      <c r="AN364" s="10">
        <f t="shared" ca="1" si="212"/>
        <v>0</v>
      </c>
      <c r="AO364" s="51">
        <f t="shared" ca="1" si="213"/>
        <v>0</v>
      </c>
      <c r="AP364" s="51">
        <f t="shared" ca="1" si="214"/>
        <v>0</v>
      </c>
      <c r="AQ364" s="51">
        <f t="shared" ca="1" si="215"/>
        <v>1</v>
      </c>
      <c r="AR364" s="51">
        <f t="shared" ca="1" si="216"/>
        <v>0</v>
      </c>
      <c r="AS364" s="51">
        <f t="shared" ca="1" si="217"/>
        <v>0</v>
      </c>
      <c r="AT364" s="51"/>
      <c r="AU364" s="51"/>
      <c r="AV364" s="51"/>
      <c r="AW364" s="51"/>
      <c r="AX364" s="51"/>
      <c r="AY364" s="16"/>
      <c r="AZ364" s="51"/>
      <c r="BA364" s="20">
        <f t="shared" ca="1" si="218"/>
        <v>0</v>
      </c>
      <c r="BB364" s="21">
        <f t="shared" ca="1" si="219"/>
        <v>1</v>
      </c>
      <c r="BC364" s="21">
        <f t="shared" ca="1" si="220"/>
        <v>0</v>
      </c>
      <c r="BD364" s="21">
        <f t="shared" ca="1" si="221"/>
        <v>0</v>
      </c>
      <c r="BE364" s="21">
        <f t="shared" ca="1" si="222"/>
        <v>0</v>
      </c>
      <c r="BF364" s="21">
        <f t="shared" ca="1" si="223"/>
        <v>0</v>
      </c>
      <c r="BG364" s="21">
        <f t="shared" ca="1" si="224"/>
        <v>0</v>
      </c>
      <c r="BH364" s="21">
        <f t="shared" ca="1" si="225"/>
        <v>0</v>
      </c>
      <c r="BI364" s="21">
        <f t="shared" ca="1" si="226"/>
        <v>0</v>
      </c>
      <c r="BJ364" s="21">
        <f t="shared" ca="1" si="227"/>
        <v>0</v>
      </c>
      <c r="BK364" s="21">
        <f t="shared" ca="1" si="228"/>
        <v>0</v>
      </c>
      <c r="BL364" s="51"/>
      <c r="BM364" s="51"/>
      <c r="BN364" s="51"/>
      <c r="BO364" s="51"/>
      <c r="BP364" s="51"/>
      <c r="BQ364" s="51"/>
      <c r="BR364" s="51"/>
      <c r="BS364" s="51"/>
      <c r="BT364" s="51"/>
      <c r="BU364" s="51"/>
      <c r="BV364" s="16"/>
      <c r="BZ364" s="10">
        <f ca="1">Table1[[#This Row],[Cars Value]]/Table1[[#This Row],[Cars Owned]]</f>
        <v>12178.922879556276</v>
      </c>
      <c r="CA364" s="16"/>
      <c r="CB364" s="51"/>
      <c r="CC364" s="10">
        <f ca="1">IF(Table1[[#This Row],[Value of Debts]]&gt;$CD$3,1,0)</f>
        <v>1</v>
      </c>
      <c r="CD364" s="51"/>
      <c r="CE364" s="16"/>
      <c r="CF364" s="51"/>
      <c r="CG364" s="39">
        <f ca="1">Table1[[#This Row],[Mortgage left]]/Table1[[#This Row],[Value of House ]]</f>
        <v>0.87019790272038033</v>
      </c>
      <c r="CH364" s="51">
        <f t="shared" ca="1" si="242"/>
        <v>1</v>
      </c>
      <c r="CI364" s="51"/>
      <c r="CJ364" s="16"/>
      <c r="CL364" s="10">
        <f ca="1">IF(Table1[[#This Row],[Area]]="New Delhi",Table1[[#This Row],[Income]],0)</f>
        <v>0</v>
      </c>
      <c r="CM364" s="51">
        <f ca="1">IF(Table1[[#This Row],[Area]]="Gurgoan",Table1[[#This Row],[Income]],0)</f>
        <v>47262</v>
      </c>
      <c r="CN364" s="51">
        <f ca="1">IF(Table1[[#This Row],[Area]]="Noida",Table1[[#This Row],[Income]],0)</f>
        <v>0</v>
      </c>
      <c r="CO364" s="51">
        <f ca="1">IF(Table1[[#This Row],[Area]]="Faridabad",Table1[[#This Row],[Income]],0)</f>
        <v>0</v>
      </c>
      <c r="CP364" s="51">
        <f ca="1">IF(Table1[[#This Row],[Area]]="Pune",Table1[[#This Row],[Income]],0)</f>
        <v>0</v>
      </c>
      <c r="CQ364" s="51">
        <f ca="1">IF(Table1[[#This Row],[Area]]="Mumbai",Table1[[#This Row],[Income]],0)</f>
        <v>0</v>
      </c>
      <c r="CR364" s="51">
        <f ca="1">IF(Table1[[#This Row],[Area]]="Hyderabad",Table1[[#This Row],[Income]],0)</f>
        <v>0</v>
      </c>
      <c r="CS364" s="51">
        <f ca="1">IF(Table1[[#This Row],[Area]]="Chennai",Table1[[#This Row],[Income]],0)</f>
        <v>0</v>
      </c>
      <c r="CT364" s="51">
        <f ca="1">IF(Table1[[#This Row],[Area]]="Goa",Table1[[#This Row],[Income]],0)</f>
        <v>0</v>
      </c>
      <c r="CU364" s="51">
        <f ca="1">IF(Table1[[#This Row],[Area]]="Kochi",Table1[[#This Row],[Income]],0)</f>
        <v>0</v>
      </c>
      <c r="CV364" s="51">
        <f ca="1">IF(Table1[[#This Row],[Area]]="Kolkata",Table1[[#This Row],[Income]],0)</f>
        <v>0</v>
      </c>
      <c r="CW364" s="51"/>
      <c r="CX364" s="51"/>
      <c r="CY364" s="51"/>
      <c r="CZ364" s="51"/>
      <c r="DA364" s="51"/>
      <c r="DB364" s="51"/>
      <c r="DC364" s="51"/>
      <c r="DD364" s="51"/>
      <c r="DE364" s="51"/>
      <c r="DF364" s="51"/>
      <c r="DG364" s="16"/>
      <c r="DI364" s="10">
        <f ca="1">IF(Table1[[#This Row],[Field of Work]]="Teaching",Table1[[#This Row],[Income]],0)</f>
        <v>0</v>
      </c>
      <c r="DJ364" s="51">
        <f ca="1">IF(Table1[[#This Row],[Field of Work]]="Health",Table1[[#This Row],[Income]],0)</f>
        <v>0</v>
      </c>
      <c r="DK364" s="51">
        <f ca="1">IF(Table1[[#This Row],[Field of Work]]="Agriculture",Table1[[#This Row],[Income]],0)</f>
        <v>0</v>
      </c>
      <c r="DL364" s="51">
        <f ca="1">IF(Table1[[#This Row],[Field of Work]]="Information Technology",Table1[[#This Row],[Income]],0)</f>
        <v>47262</v>
      </c>
      <c r="DM364" s="51">
        <f ca="1">IF(Table1[[#This Row],[Field of Work]]="Construction",Table1[[#This Row],[Income]],0)</f>
        <v>0</v>
      </c>
      <c r="DN364" s="51">
        <f ca="1">IF(Table1[[#This Row],[Field of Work]]="General Work",Table1[[#This Row],[Income]],0)</f>
        <v>0</v>
      </c>
      <c r="DO364" s="51"/>
      <c r="DP364" s="51"/>
      <c r="DQ364" s="51"/>
      <c r="DR364" s="51"/>
      <c r="DS364" s="51"/>
      <c r="DT364" s="16"/>
      <c r="DW364" s="10">
        <f ca="1">IF(Table1[[#This Row],[Value of Debts]]&gt;Table1[[#This Row],[Income]],1,0)</f>
        <v>1</v>
      </c>
      <c r="DX364" s="51"/>
      <c r="DY364" s="16"/>
      <c r="EB364" s="48">
        <f t="shared" ca="1" si="243"/>
        <v>0</v>
      </c>
      <c r="EC364" s="51"/>
      <c r="ED364" s="51"/>
      <c r="EE364" s="16"/>
    </row>
    <row r="365" spans="1:135" ht="18.75">
      <c r="A365" s="1">
        <f t="shared" ca="1" si="229"/>
        <v>1</v>
      </c>
      <c r="B365" s="1" t="str">
        <f t="shared" ca="1" si="230"/>
        <v>Man</v>
      </c>
      <c r="C365" s="1">
        <f t="shared" ca="1" si="231"/>
        <v>45</v>
      </c>
      <c r="D365" s="1">
        <f t="shared" ca="1" si="232"/>
        <v>6</v>
      </c>
      <c r="E365" s="1" t="str">
        <f t="shared" ca="1" si="233"/>
        <v>Agriculture</v>
      </c>
      <c r="F365" s="1">
        <f t="shared" ca="1" si="234"/>
        <v>3</v>
      </c>
      <c r="G365" s="1" t="str">
        <f t="shared" ca="1" si="235"/>
        <v>University</v>
      </c>
      <c r="H365" s="1">
        <f t="shared" ca="1" si="236"/>
        <v>4</v>
      </c>
      <c r="I365" s="1">
        <f t="shared" ca="1" si="211"/>
        <v>1</v>
      </c>
      <c r="J365" s="1">
        <f t="shared" ca="1" si="237"/>
        <v>43011</v>
      </c>
      <c r="K365" s="1">
        <f t="shared" ca="1" si="238"/>
        <v>3</v>
      </c>
      <c r="L365" s="1" t="str">
        <f t="shared" ca="1" si="239"/>
        <v>Faridabad</v>
      </c>
      <c r="M365" s="1">
        <f t="shared" ca="1" si="244"/>
        <v>258066</v>
      </c>
      <c r="N365" s="1">
        <f t="shared" ca="1" si="240"/>
        <v>13169.195245591271</v>
      </c>
      <c r="O365" s="1">
        <f t="shared" ca="1" si="245"/>
        <v>24370.931833656654</v>
      </c>
      <c r="P365" s="1">
        <f t="shared" ca="1" si="241"/>
        <v>6926</v>
      </c>
      <c r="Q365" s="1">
        <f t="shared" ca="1" si="246"/>
        <v>52667.732251045607</v>
      </c>
      <c r="R365" s="1">
        <f t="shared" ca="1" si="247"/>
        <v>26546.77459492971</v>
      </c>
      <c r="S365" s="1">
        <f t="shared" ca="1" si="248"/>
        <v>308983.70642858639</v>
      </c>
      <c r="T365" s="1">
        <f t="shared" ca="1" si="249"/>
        <v>72762.927496636868</v>
      </c>
      <c r="U365" s="1">
        <f t="shared" ca="1" si="250"/>
        <v>236220.77893194952</v>
      </c>
      <c r="W365" s="10">
        <f ca="1">IF(Table1[[#This Row],[Gender]]="Man",1,0)</f>
        <v>1</v>
      </c>
      <c r="X365" s="51">
        <f ca="1">IF(Table1[[#This Row],[Gender]]="Woman",1,0)</f>
        <v>0</v>
      </c>
      <c r="Y365" s="51"/>
      <c r="Z365" s="51"/>
      <c r="AA365" s="51"/>
      <c r="AB365" s="51"/>
      <c r="AC365" s="51"/>
      <c r="AD365" s="51"/>
      <c r="AE365" s="51"/>
      <c r="AF365" s="51"/>
      <c r="AG365" s="51"/>
      <c r="AH365" s="51"/>
      <c r="AI365" s="51"/>
      <c r="AJ365" s="16"/>
      <c r="AN365" s="10">
        <f t="shared" ca="1" si="212"/>
        <v>0</v>
      </c>
      <c r="AO365" s="51">
        <f t="shared" ca="1" si="213"/>
        <v>0</v>
      </c>
      <c r="AP365" s="51">
        <f t="shared" ca="1" si="214"/>
        <v>1</v>
      </c>
      <c r="AQ365" s="51">
        <f t="shared" ca="1" si="215"/>
        <v>0</v>
      </c>
      <c r="AR365" s="51">
        <f t="shared" ca="1" si="216"/>
        <v>0</v>
      </c>
      <c r="AS365" s="51">
        <f t="shared" ca="1" si="217"/>
        <v>0</v>
      </c>
      <c r="AT365" s="51"/>
      <c r="AU365" s="51"/>
      <c r="AV365" s="51"/>
      <c r="AW365" s="51"/>
      <c r="AX365" s="51"/>
      <c r="AY365" s="16"/>
      <c r="AZ365" s="51"/>
      <c r="BA365" s="20">
        <f t="shared" ca="1" si="218"/>
        <v>0</v>
      </c>
      <c r="BB365" s="21">
        <f t="shared" ca="1" si="219"/>
        <v>0</v>
      </c>
      <c r="BC365" s="21">
        <f t="shared" ca="1" si="220"/>
        <v>0</v>
      </c>
      <c r="BD365" s="21">
        <f t="shared" ca="1" si="221"/>
        <v>1</v>
      </c>
      <c r="BE365" s="21">
        <f t="shared" ca="1" si="222"/>
        <v>0</v>
      </c>
      <c r="BF365" s="21">
        <f t="shared" ca="1" si="223"/>
        <v>0</v>
      </c>
      <c r="BG365" s="21">
        <f t="shared" ca="1" si="224"/>
        <v>0</v>
      </c>
      <c r="BH365" s="21">
        <f t="shared" ca="1" si="225"/>
        <v>0</v>
      </c>
      <c r="BI365" s="21">
        <f t="shared" ca="1" si="226"/>
        <v>0</v>
      </c>
      <c r="BJ365" s="21">
        <f t="shared" ca="1" si="227"/>
        <v>0</v>
      </c>
      <c r="BK365" s="21">
        <f t="shared" ca="1" si="228"/>
        <v>0</v>
      </c>
      <c r="BL365" s="51"/>
      <c r="BM365" s="51"/>
      <c r="BN365" s="51"/>
      <c r="BO365" s="51"/>
      <c r="BP365" s="51"/>
      <c r="BQ365" s="51"/>
      <c r="BR365" s="51"/>
      <c r="BS365" s="51"/>
      <c r="BT365" s="51"/>
      <c r="BU365" s="51"/>
      <c r="BV365" s="16"/>
      <c r="BZ365" s="10">
        <f ca="1">Table1[[#This Row],[Cars Value]]/Table1[[#This Row],[Cars Owned]]</f>
        <v>24370.931833656654</v>
      </c>
      <c r="CA365" s="16"/>
      <c r="CB365" s="51"/>
      <c r="CC365" s="10">
        <f ca="1">IF(Table1[[#This Row],[Value of Debts]]&gt;$CD$3,1,0)</f>
        <v>1</v>
      </c>
      <c r="CD365" s="51"/>
      <c r="CE365" s="16"/>
      <c r="CF365" s="51"/>
      <c r="CG365" s="39">
        <f ca="1">Table1[[#This Row],[Mortgage left]]/Table1[[#This Row],[Value of House ]]</f>
        <v>5.1030338152221799E-2</v>
      </c>
      <c r="CH365" s="51">
        <f t="shared" ca="1" si="242"/>
        <v>0</v>
      </c>
      <c r="CI365" s="51"/>
      <c r="CJ365" s="16"/>
      <c r="CL365" s="10">
        <f ca="1">IF(Table1[[#This Row],[Area]]="New Delhi",Table1[[#This Row],[Income]],0)</f>
        <v>0</v>
      </c>
      <c r="CM365" s="51">
        <f ca="1">IF(Table1[[#This Row],[Area]]="Gurgoan",Table1[[#This Row],[Income]],0)</f>
        <v>0</v>
      </c>
      <c r="CN365" s="51">
        <f ca="1">IF(Table1[[#This Row],[Area]]="Noida",Table1[[#This Row],[Income]],0)</f>
        <v>0</v>
      </c>
      <c r="CO365" s="51">
        <f ca="1">IF(Table1[[#This Row],[Area]]="Faridabad",Table1[[#This Row],[Income]],0)</f>
        <v>43011</v>
      </c>
      <c r="CP365" s="51">
        <f ca="1">IF(Table1[[#This Row],[Area]]="Pune",Table1[[#This Row],[Income]],0)</f>
        <v>0</v>
      </c>
      <c r="CQ365" s="51">
        <f ca="1">IF(Table1[[#This Row],[Area]]="Mumbai",Table1[[#This Row],[Income]],0)</f>
        <v>0</v>
      </c>
      <c r="CR365" s="51">
        <f ca="1">IF(Table1[[#This Row],[Area]]="Hyderabad",Table1[[#This Row],[Income]],0)</f>
        <v>0</v>
      </c>
      <c r="CS365" s="51">
        <f ca="1">IF(Table1[[#This Row],[Area]]="Chennai",Table1[[#This Row],[Income]],0)</f>
        <v>0</v>
      </c>
      <c r="CT365" s="51">
        <f ca="1">IF(Table1[[#This Row],[Area]]="Goa",Table1[[#This Row],[Income]],0)</f>
        <v>0</v>
      </c>
      <c r="CU365" s="51">
        <f ca="1">IF(Table1[[#This Row],[Area]]="Kochi",Table1[[#This Row],[Income]],0)</f>
        <v>0</v>
      </c>
      <c r="CV365" s="51">
        <f ca="1">IF(Table1[[#This Row],[Area]]="Kolkata",Table1[[#This Row],[Income]],0)</f>
        <v>0</v>
      </c>
      <c r="CW365" s="51"/>
      <c r="CX365" s="51"/>
      <c r="CY365" s="51"/>
      <c r="CZ365" s="51"/>
      <c r="DA365" s="51"/>
      <c r="DB365" s="51"/>
      <c r="DC365" s="51"/>
      <c r="DD365" s="51"/>
      <c r="DE365" s="51"/>
      <c r="DF365" s="51"/>
      <c r="DG365" s="16"/>
      <c r="DI365" s="10">
        <f ca="1">IF(Table1[[#This Row],[Field of Work]]="Teaching",Table1[[#This Row],[Income]],0)</f>
        <v>0</v>
      </c>
      <c r="DJ365" s="51">
        <f ca="1">IF(Table1[[#This Row],[Field of Work]]="Health",Table1[[#This Row],[Income]],0)</f>
        <v>0</v>
      </c>
      <c r="DK365" s="51">
        <f ca="1">IF(Table1[[#This Row],[Field of Work]]="Agriculture",Table1[[#This Row],[Income]],0)</f>
        <v>43011</v>
      </c>
      <c r="DL365" s="51">
        <f ca="1">IF(Table1[[#This Row],[Field of Work]]="Information Technology",Table1[[#This Row],[Income]],0)</f>
        <v>0</v>
      </c>
      <c r="DM365" s="51">
        <f ca="1">IF(Table1[[#This Row],[Field of Work]]="Construction",Table1[[#This Row],[Income]],0)</f>
        <v>0</v>
      </c>
      <c r="DN365" s="51">
        <f ca="1">IF(Table1[[#This Row],[Field of Work]]="General Work",Table1[[#This Row],[Income]],0)</f>
        <v>0</v>
      </c>
      <c r="DO365" s="51"/>
      <c r="DP365" s="51"/>
      <c r="DQ365" s="51"/>
      <c r="DR365" s="51"/>
      <c r="DS365" s="51"/>
      <c r="DT365" s="16"/>
      <c r="DW365" s="10">
        <f ca="1">IF(Table1[[#This Row],[Value of Debts]]&gt;Table1[[#This Row],[Income]],1,0)</f>
        <v>1</v>
      </c>
      <c r="DX365" s="51"/>
      <c r="DY365" s="16"/>
      <c r="EB365" s="48">
        <f t="shared" ca="1" si="243"/>
        <v>45</v>
      </c>
      <c r="EC365" s="51"/>
      <c r="ED365" s="51"/>
      <c r="EE365" s="16"/>
    </row>
    <row r="366" spans="1:135" ht="18.75">
      <c r="A366" s="1">
        <f t="shared" ca="1" si="229"/>
        <v>1</v>
      </c>
      <c r="B366" s="1" t="str">
        <f t="shared" ca="1" si="230"/>
        <v>Man</v>
      </c>
      <c r="C366" s="1">
        <f t="shared" ca="1" si="231"/>
        <v>31</v>
      </c>
      <c r="D366" s="1">
        <f t="shared" ca="1" si="232"/>
        <v>4</v>
      </c>
      <c r="E366" s="1" t="str">
        <f t="shared" ca="1" si="233"/>
        <v>Information Technology</v>
      </c>
      <c r="F366" s="1">
        <f t="shared" ca="1" si="234"/>
        <v>2</v>
      </c>
      <c r="G366" s="1" t="str">
        <f t="shared" ca="1" si="235"/>
        <v>College</v>
      </c>
      <c r="H366" s="1">
        <f t="shared" ca="1" si="236"/>
        <v>0</v>
      </c>
      <c r="I366" s="1">
        <f t="shared" ca="1" si="211"/>
        <v>3</v>
      </c>
      <c r="J366" s="1">
        <f t="shared" ca="1" si="237"/>
        <v>54767</v>
      </c>
      <c r="K366" s="1">
        <f t="shared" ca="1" si="238"/>
        <v>2</v>
      </c>
      <c r="L366" s="1" t="str">
        <f t="shared" ca="1" si="239"/>
        <v>Gurgoan</v>
      </c>
      <c r="M366" s="1">
        <f t="shared" ca="1" si="244"/>
        <v>328602</v>
      </c>
      <c r="N366" s="1">
        <f t="shared" ca="1" si="240"/>
        <v>279950.02883292915</v>
      </c>
      <c r="O366" s="1">
        <f t="shared" ca="1" si="245"/>
        <v>65201.154025373311</v>
      </c>
      <c r="P366" s="1">
        <f t="shared" ca="1" si="241"/>
        <v>27820</v>
      </c>
      <c r="Q366" s="1">
        <f t="shared" ca="1" si="246"/>
        <v>23752.680491989511</v>
      </c>
      <c r="R366" s="1">
        <f t="shared" ca="1" si="247"/>
        <v>69243.748222519876</v>
      </c>
      <c r="S366" s="1">
        <f t="shared" ca="1" si="248"/>
        <v>463046.90224789316</v>
      </c>
      <c r="T366" s="1">
        <f t="shared" ca="1" si="249"/>
        <v>331522.70932491869</v>
      </c>
      <c r="U366" s="1">
        <f t="shared" ca="1" si="250"/>
        <v>131524.19292297447</v>
      </c>
      <c r="W366" s="10">
        <f ca="1">IF(Table1[[#This Row],[Gender]]="Man",1,0)</f>
        <v>1</v>
      </c>
      <c r="X366" s="51">
        <f ca="1">IF(Table1[[#This Row],[Gender]]="Woman",1,0)</f>
        <v>0</v>
      </c>
      <c r="Y366" s="51"/>
      <c r="Z366" s="51"/>
      <c r="AA366" s="51"/>
      <c r="AB366" s="51"/>
      <c r="AC366" s="51"/>
      <c r="AD366" s="51"/>
      <c r="AE366" s="51"/>
      <c r="AF366" s="51"/>
      <c r="AG366" s="51"/>
      <c r="AH366" s="51"/>
      <c r="AI366" s="51"/>
      <c r="AJ366" s="16"/>
      <c r="AN366" s="10">
        <f t="shared" ca="1" si="212"/>
        <v>0</v>
      </c>
      <c r="AO366" s="51">
        <f t="shared" ca="1" si="213"/>
        <v>0</v>
      </c>
      <c r="AP366" s="51">
        <f t="shared" ca="1" si="214"/>
        <v>0</v>
      </c>
      <c r="AQ366" s="51">
        <f t="shared" ca="1" si="215"/>
        <v>1</v>
      </c>
      <c r="AR366" s="51">
        <f t="shared" ca="1" si="216"/>
        <v>0</v>
      </c>
      <c r="AS366" s="51">
        <f t="shared" ca="1" si="217"/>
        <v>0</v>
      </c>
      <c r="AT366" s="51"/>
      <c r="AU366" s="51"/>
      <c r="AV366" s="51"/>
      <c r="AW366" s="51"/>
      <c r="AX366" s="51"/>
      <c r="AY366" s="16"/>
      <c r="AZ366" s="51"/>
      <c r="BA366" s="20">
        <f t="shared" ca="1" si="218"/>
        <v>0</v>
      </c>
      <c r="BB366" s="21">
        <f t="shared" ca="1" si="219"/>
        <v>1</v>
      </c>
      <c r="BC366" s="21">
        <f t="shared" ca="1" si="220"/>
        <v>0</v>
      </c>
      <c r="BD366" s="21">
        <f t="shared" ca="1" si="221"/>
        <v>0</v>
      </c>
      <c r="BE366" s="21">
        <f t="shared" ca="1" si="222"/>
        <v>0</v>
      </c>
      <c r="BF366" s="21">
        <f t="shared" ca="1" si="223"/>
        <v>0</v>
      </c>
      <c r="BG366" s="21">
        <f t="shared" ca="1" si="224"/>
        <v>0</v>
      </c>
      <c r="BH366" s="21">
        <f t="shared" ca="1" si="225"/>
        <v>0</v>
      </c>
      <c r="BI366" s="21">
        <f t="shared" ca="1" si="226"/>
        <v>0</v>
      </c>
      <c r="BJ366" s="21">
        <f t="shared" ca="1" si="227"/>
        <v>0</v>
      </c>
      <c r="BK366" s="21">
        <f t="shared" ca="1" si="228"/>
        <v>0</v>
      </c>
      <c r="BL366" s="51"/>
      <c r="BM366" s="51"/>
      <c r="BN366" s="51"/>
      <c r="BO366" s="51"/>
      <c r="BP366" s="51"/>
      <c r="BQ366" s="51"/>
      <c r="BR366" s="51"/>
      <c r="BS366" s="51"/>
      <c r="BT366" s="51"/>
      <c r="BU366" s="51"/>
      <c r="BV366" s="16"/>
      <c r="BZ366" s="10">
        <f ca="1">Table1[[#This Row],[Cars Value]]/Table1[[#This Row],[Cars Owned]]</f>
        <v>21733.71800845777</v>
      </c>
      <c r="CA366" s="16"/>
      <c r="CB366" s="51"/>
      <c r="CC366" s="10">
        <f ca="1">IF(Table1[[#This Row],[Value of Debts]]&gt;$CD$3,1,0)</f>
        <v>1</v>
      </c>
      <c r="CD366" s="51"/>
      <c r="CE366" s="16"/>
      <c r="CF366" s="51"/>
      <c r="CG366" s="39">
        <f ca="1">Table1[[#This Row],[Mortgage left]]/Table1[[#This Row],[Value of House ]]</f>
        <v>0.85194255918384287</v>
      </c>
      <c r="CH366" s="51">
        <f t="shared" ca="1" si="242"/>
        <v>1</v>
      </c>
      <c r="CI366" s="51"/>
      <c r="CJ366" s="16"/>
      <c r="CL366" s="10">
        <f ca="1">IF(Table1[[#This Row],[Area]]="New Delhi",Table1[[#This Row],[Income]],0)</f>
        <v>0</v>
      </c>
      <c r="CM366" s="51">
        <f ca="1">IF(Table1[[#This Row],[Area]]="Gurgoan",Table1[[#This Row],[Income]],0)</f>
        <v>54767</v>
      </c>
      <c r="CN366" s="51">
        <f ca="1">IF(Table1[[#This Row],[Area]]="Noida",Table1[[#This Row],[Income]],0)</f>
        <v>0</v>
      </c>
      <c r="CO366" s="51">
        <f ca="1">IF(Table1[[#This Row],[Area]]="Faridabad",Table1[[#This Row],[Income]],0)</f>
        <v>0</v>
      </c>
      <c r="CP366" s="51">
        <f ca="1">IF(Table1[[#This Row],[Area]]="Pune",Table1[[#This Row],[Income]],0)</f>
        <v>0</v>
      </c>
      <c r="CQ366" s="51">
        <f ca="1">IF(Table1[[#This Row],[Area]]="Mumbai",Table1[[#This Row],[Income]],0)</f>
        <v>0</v>
      </c>
      <c r="CR366" s="51">
        <f ca="1">IF(Table1[[#This Row],[Area]]="Hyderabad",Table1[[#This Row],[Income]],0)</f>
        <v>0</v>
      </c>
      <c r="CS366" s="51">
        <f ca="1">IF(Table1[[#This Row],[Area]]="Chennai",Table1[[#This Row],[Income]],0)</f>
        <v>0</v>
      </c>
      <c r="CT366" s="51">
        <f ca="1">IF(Table1[[#This Row],[Area]]="Goa",Table1[[#This Row],[Income]],0)</f>
        <v>0</v>
      </c>
      <c r="CU366" s="51">
        <f ca="1">IF(Table1[[#This Row],[Area]]="Kochi",Table1[[#This Row],[Income]],0)</f>
        <v>0</v>
      </c>
      <c r="CV366" s="51">
        <f ca="1">IF(Table1[[#This Row],[Area]]="Kolkata",Table1[[#This Row],[Income]],0)</f>
        <v>0</v>
      </c>
      <c r="CW366" s="51"/>
      <c r="CX366" s="51"/>
      <c r="CY366" s="51"/>
      <c r="CZ366" s="51"/>
      <c r="DA366" s="51"/>
      <c r="DB366" s="51"/>
      <c r="DC366" s="51"/>
      <c r="DD366" s="51"/>
      <c r="DE366" s="51"/>
      <c r="DF366" s="51"/>
      <c r="DG366" s="16"/>
      <c r="DI366" s="10">
        <f ca="1">IF(Table1[[#This Row],[Field of Work]]="Teaching",Table1[[#This Row],[Income]],0)</f>
        <v>0</v>
      </c>
      <c r="DJ366" s="51">
        <f ca="1">IF(Table1[[#This Row],[Field of Work]]="Health",Table1[[#This Row],[Income]],0)</f>
        <v>0</v>
      </c>
      <c r="DK366" s="51">
        <f ca="1">IF(Table1[[#This Row],[Field of Work]]="Agriculture",Table1[[#This Row],[Income]],0)</f>
        <v>0</v>
      </c>
      <c r="DL366" s="51">
        <f ca="1">IF(Table1[[#This Row],[Field of Work]]="Information Technology",Table1[[#This Row],[Income]],0)</f>
        <v>54767</v>
      </c>
      <c r="DM366" s="51">
        <f ca="1">IF(Table1[[#This Row],[Field of Work]]="Construction",Table1[[#This Row],[Income]],0)</f>
        <v>0</v>
      </c>
      <c r="DN366" s="51">
        <f ca="1">IF(Table1[[#This Row],[Field of Work]]="General Work",Table1[[#This Row],[Income]],0)</f>
        <v>0</v>
      </c>
      <c r="DO366" s="51"/>
      <c r="DP366" s="51"/>
      <c r="DQ366" s="51"/>
      <c r="DR366" s="51"/>
      <c r="DS366" s="51"/>
      <c r="DT366" s="16"/>
      <c r="DW366" s="10">
        <f ca="1">IF(Table1[[#This Row],[Value of Debts]]&gt;Table1[[#This Row],[Income]],1,0)</f>
        <v>1</v>
      </c>
      <c r="DX366" s="51"/>
      <c r="DY366" s="16"/>
      <c r="EB366" s="48">
        <f t="shared" ca="1" si="243"/>
        <v>31</v>
      </c>
      <c r="EC366" s="51"/>
      <c r="ED366" s="51"/>
      <c r="EE366" s="16"/>
    </row>
    <row r="367" spans="1:135" ht="18.75">
      <c r="A367" s="1">
        <f t="shared" ca="1" si="229"/>
        <v>2</v>
      </c>
      <c r="B367" s="1" t="str">
        <f t="shared" ca="1" si="230"/>
        <v>Woman</v>
      </c>
      <c r="C367" s="1">
        <f t="shared" ca="1" si="231"/>
        <v>35</v>
      </c>
      <c r="D367" s="1">
        <f t="shared" ca="1" si="232"/>
        <v>1</v>
      </c>
      <c r="E367" s="1" t="str">
        <f t="shared" ca="1" si="233"/>
        <v>Health</v>
      </c>
      <c r="F367" s="1">
        <f t="shared" ca="1" si="234"/>
        <v>3</v>
      </c>
      <c r="G367" s="1" t="str">
        <f t="shared" ca="1" si="235"/>
        <v>University</v>
      </c>
      <c r="H367" s="1">
        <f t="shared" ca="1" si="236"/>
        <v>3</v>
      </c>
      <c r="I367" s="1">
        <f t="shared" ca="1" si="211"/>
        <v>2</v>
      </c>
      <c r="J367" s="1">
        <f t="shared" ca="1" si="237"/>
        <v>32741</v>
      </c>
      <c r="K367" s="1">
        <f t="shared" ca="1" si="238"/>
        <v>2</v>
      </c>
      <c r="L367" s="1" t="str">
        <f t="shared" ca="1" si="239"/>
        <v>Gurgoan</v>
      </c>
      <c r="M367" s="1">
        <f t="shared" ca="1" si="244"/>
        <v>163705</v>
      </c>
      <c r="N367" s="1">
        <f t="shared" ca="1" si="240"/>
        <v>86613.239693423791</v>
      </c>
      <c r="O367" s="1">
        <f t="shared" ca="1" si="245"/>
        <v>43344.39004418681</v>
      </c>
      <c r="P367" s="1">
        <f t="shared" ca="1" si="241"/>
        <v>13774</v>
      </c>
      <c r="Q367" s="1">
        <f t="shared" ca="1" si="246"/>
        <v>2095.906195112022</v>
      </c>
      <c r="R367" s="1">
        <f t="shared" ca="1" si="247"/>
        <v>15548.967810433453</v>
      </c>
      <c r="S367" s="1">
        <f t="shared" ca="1" si="248"/>
        <v>222598.35785462026</v>
      </c>
      <c r="T367" s="1">
        <f t="shared" ca="1" si="249"/>
        <v>102483.14588853582</v>
      </c>
      <c r="U367" s="1">
        <f t="shared" ca="1" si="250"/>
        <v>120115.21196608445</v>
      </c>
      <c r="W367" s="10">
        <f ca="1">IF(Table1[[#This Row],[Gender]]="Man",1,0)</f>
        <v>0</v>
      </c>
      <c r="X367" s="51">
        <f ca="1">IF(Table1[[#This Row],[Gender]]="Woman",1,0)</f>
        <v>1</v>
      </c>
      <c r="Y367" s="51"/>
      <c r="Z367" s="51"/>
      <c r="AA367" s="51"/>
      <c r="AB367" s="51"/>
      <c r="AC367" s="51"/>
      <c r="AD367" s="51"/>
      <c r="AE367" s="51"/>
      <c r="AF367" s="51"/>
      <c r="AG367" s="51"/>
      <c r="AH367" s="51"/>
      <c r="AI367" s="51"/>
      <c r="AJ367" s="16"/>
      <c r="AN367" s="10">
        <f t="shared" ca="1" si="212"/>
        <v>0</v>
      </c>
      <c r="AO367" s="51">
        <f t="shared" ca="1" si="213"/>
        <v>1</v>
      </c>
      <c r="AP367" s="51">
        <f t="shared" ca="1" si="214"/>
        <v>0</v>
      </c>
      <c r="AQ367" s="51">
        <f t="shared" ca="1" si="215"/>
        <v>0</v>
      </c>
      <c r="AR367" s="51">
        <f t="shared" ca="1" si="216"/>
        <v>0</v>
      </c>
      <c r="AS367" s="51">
        <f t="shared" ca="1" si="217"/>
        <v>0</v>
      </c>
      <c r="AT367" s="51"/>
      <c r="AU367" s="51"/>
      <c r="AV367" s="51"/>
      <c r="AW367" s="51"/>
      <c r="AX367" s="51"/>
      <c r="AY367" s="16"/>
      <c r="AZ367" s="51"/>
      <c r="BA367" s="20">
        <f t="shared" ca="1" si="218"/>
        <v>0</v>
      </c>
      <c r="BB367" s="21">
        <f t="shared" ca="1" si="219"/>
        <v>1</v>
      </c>
      <c r="BC367" s="21">
        <f t="shared" ca="1" si="220"/>
        <v>0</v>
      </c>
      <c r="BD367" s="21">
        <f t="shared" ca="1" si="221"/>
        <v>0</v>
      </c>
      <c r="BE367" s="21">
        <f t="shared" ca="1" si="222"/>
        <v>0</v>
      </c>
      <c r="BF367" s="21">
        <f t="shared" ca="1" si="223"/>
        <v>0</v>
      </c>
      <c r="BG367" s="21">
        <f t="shared" ca="1" si="224"/>
        <v>0</v>
      </c>
      <c r="BH367" s="21">
        <f t="shared" ca="1" si="225"/>
        <v>0</v>
      </c>
      <c r="BI367" s="21">
        <f t="shared" ca="1" si="226"/>
        <v>0</v>
      </c>
      <c r="BJ367" s="21">
        <f t="shared" ca="1" si="227"/>
        <v>0</v>
      </c>
      <c r="BK367" s="21">
        <f t="shared" ca="1" si="228"/>
        <v>0</v>
      </c>
      <c r="BL367" s="51"/>
      <c r="BM367" s="51"/>
      <c r="BN367" s="51"/>
      <c r="BO367" s="51"/>
      <c r="BP367" s="51"/>
      <c r="BQ367" s="51"/>
      <c r="BR367" s="51"/>
      <c r="BS367" s="51"/>
      <c r="BT367" s="51"/>
      <c r="BU367" s="51"/>
      <c r="BV367" s="16"/>
      <c r="BZ367" s="10">
        <f ca="1">Table1[[#This Row],[Cars Value]]/Table1[[#This Row],[Cars Owned]]</f>
        <v>21672.195022093405</v>
      </c>
      <c r="CA367" s="16"/>
      <c r="CB367" s="51"/>
      <c r="CC367" s="10">
        <f ca="1">IF(Table1[[#This Row],[Value of Debts]]&gt;$CD$3,1,0)</f>
        <v>1</v>
      </c>
      <c r="CD367" s="51"/>
      <c r="CE367" s="16"/>
      <c r="CF367" s="51"/>
      <c r="CG367" s="39">
        <f ca="1">Table1[[#This Row],[Mortgage left]]/Table1[[#This Row],[Value of House ]]</f>
        <v>0.52908121128507857</v>
      </c>
      <c r="CH367" s="51">
        <f t="shared" ca="1" si="242"/>
        <v>1</v>
      </c>
      <c r="CI367" s="51"/>
      <c r="CJ367" s="16"/>
      <c r="CL367" s="10">
        <f ca="1">IF(Table1[[#This Row],[Area]]="New Delhi",Table1[[#This Row],[Income]],0)</f>
        <v>0</v>
      </c>
      <c r="CM367" s="51">
        <f ca="1">IF(Table1[[#This Row],[Area]]="Gurgoan",Table1[[#This Row],[Income]],0)</f>
        <v>32741</v>
      </c>
      <c r="CN367" s="51">
        <f ca="1">IF(Table1[[#This Row],[Area]]="Noida",Table1[[#This Row],[Income]],0)</f>
        <v>0</v>
      </c>
      <c r="CO367" s="51">
        <f ca="1">IF(Table1[[#This Row],[Area]]="Faridabad",Table1[[#This Row],[Income]],0)</f>
        <v>0</v>
      </c>
      <c r="CP367" s="51">
        <f ca="1">IF(Table1[[#This Row],[Area]]="Pune",Table1[[#This Row],[Income]],0)</f>
        <v>0</v>
      </c>
      <c r="CQ367" s="51">
        <f ca="1">IF(Table1[[#This Row],[Area]]="Mumbai",Table1[[#This Row],[Income]],0)</f>
        <v>0</v>
      </c>
      <c r="CR367" s="51">
        <f ca="1">IF(Table1[[#This Row],[Area]]="Hyderabad",Table1[[#This Row],[Income]],0)</f>
        <v>0</v>
      </c>
      <c r="CS367" s="51">
        <f ca="1">IF(Table1[[#This Row],[Area]]="Chennai",Table1[[#This Row],[Income]],0)</f>
        <v>0</v>
      </c>
      <c r="CT367" s="51">
        <f ca="1">IF(Table1[[#This Row],[Area]]="Goa",Table1[[#This Row],[Income]],0)</f>
        <v>0</v>
      </c>
      <c r="CU367" s="51">
        <f ca="1">IF(Table1[[#This Row],[Area]]="Kochi",Table1[[#This Row],[Income]],0)</f>
        <v>0</v>
      </c>
      <c r="CV367" s="51">
        <f ca="1">IF(Table1[[#This Row],[Area]]="Kolkata",Table1[[#This Row],[Income]],0)</f>
        <v>0</v>
      </c>
      <c r="CW367" s="51"/>
      <c r="CX367" s="51"/>
      <c r="CY367" s="51"/>
      <c r="CZ367" s="51"/>
      <c r="DA367" s="51"/>
      <c r="DB367" s="51"/>
      <c r="DC367" s="51"/>
      <c r="DD367" s="51"/>
      <c r="DE367" s="51"/>
      <c r="DF367" s="51"/>
      <c r="DG367" s="16"/>
      <c r="DI367" s="10">
        <f ca="1">IF(Table1[[#This Row],[Field of Work]]="Teaching",Table1[[#This Row],[Income]],0)</f>
        <v>0</v>
      </c>
      <c r="DJ367" s="51">
        <f ca="1">IF(Table1[[#This Row],[Field of Work]]="Health",Table1[[#This Row],[Income]],0)</f>
        <v>32741</v>
      </c>
      <c r="DK367" s="51">
        <f ca="1">IF(Table1[[#This Row],[Field of Work]]="Agriculture",Table1[[#This Row],[Income]],0)</f>
        <v>0</v>
      </c>
      <c r="DL367" s="51">
        <f ca="1">IF(Table1[[#This Row],[Field of Work]]="Information Technology",Table1[[#This Row],[Income]],0)</f>
        <v>0</v>
      </c>
      <c r="DM367" s="51">
        <f ca="1">IF(Table1[[#This Row],[Field of Work]]="Construction",Table1[[#This Row],[Income]],0)</f>
        <v>0</v>
      </c>
      <c r="DN367" s="51">
        <f ca="1">IF(Table1[[#This Row],[Field of Work]]="General Work",Table1[[#This Row],[Income]],0)</f>
        <v>0</v>
      </c>
      <c r="DO367" s="51"/>
      <c r="DP367" s="51"/>
      <c r="DQ367" s="51"/>
      <c r="DR367" s="51"/>
      <c r="DS367" s="51"/>
      <c r="DT367" s="16"/>
      <c r="DW367" s="10">
        <f ca="1">IF(Table1[[#This Row],[Value of Debts]]&gt;Table1[[#This Row],[Income]],1,0)</f>
        <v>1</v>
      </c>
      <c r="DX367" s="51"/>
      <c r="DY367" s="16"/>
      <c r="EB367" s="48">
        <f t="shared" ca="1" si="243"/>
        <v>35</v>
      </c>
      <c r="EC367" s="51"/>
      <c r="ED367" s="51"/>
      <c r="EE367" s="16"/>
    </row>
    <row r="368" spans="1:135" ht="18.75">
      <c r="A368" s="1">
        <f t="shared" ca="1" si="229"/>
        <v>2</v>
      </c>
      <c r="B368" s="1" t="str">
        <f t="shared" ca="1" si="230"/>
        <v>Woman</v>
      </c>
      <c r="C368" s="1">
        <f t="shared" ca="1" si="231"/>
        <v>33</v>
      </c>
      <c r="D368" s="1">
        <f t="shared" ca="1" si="232"/>
        <v>6</v>
      </c>
      <c r="E368" s="1" t="str">
        <f t="shared" ca="1" si="233"/>
        <v>Agriculture</v>
      </c>
      <c r="F368" s="1">
        <f t="shared" ca="1" si="234"/>
        <v>5</v>
      </c>
      <c r="G368" s="1" t="str">
        <f t="shared" ca="1" si="235"/>
        <v>Other</v>
      </c>
      <c r="H368" s="1">
        <f t="shared" ca="1" si="236"/>
        <v>0</v>
      </c>
      <c r="I368" s="1">
        <f t="shared" ca="1" si="211"/>
        <v>2</v>
      </c>
      <c r="J368" s="1">
        <f t="shared" ca="1" si="237"/>
        <v>63271</v>
      </c>
      <c r="K368" s="1">
        <f t="shared" ca="1" si="238"/>
        <v>4</v>
      </c>
      <c r="L368" s="1" t="str">
        <f t="shared" ca="1" si="239"/>
        <v>Noida</v>
      </c>
      <c r="M368" s="1">
        <f t="shared" ca="1" si="244"/>
        <v>253084</v>
      </c>
      <c r="N368" s="1">
        <f t="shared" ca="1" si="240"/>
        <v>62971.775558747097</v>
      </c>
      <c r="O368" s="1">
        <f t="shared" ca="1" si="245"/>
        <v>60759.159620676714</v>
      </c>
      <c r="P368" s="1">
        <f t="shared" ca="1" si="241"/>
        <v>12841</v>
      </c>
      <c r="Q368" s="1">
        <f t="shared" ca="1" si="246"/>
        <v>113349.63874539349</v>
      </c>
      <c r="R368" s="1">
        <f t="shared" ca="1" si="247"/>
        <v>2960.6718748849294</v>
      </c>
      <c r="S368" s="1">
        <f t="shared" ca="1" si="248"/>
        <v>316803.83149556164</v>
      </c>
      <c r="T368" s="1">
        <f t="shared" ca="1" si="249"/>
        <v>189162.41430414058</v>
      </c>
      <c r="U368" s="1">
        <f t="shared" ca="1" si="250"/>
        <v>127641.41719142106</v>
      </c>
      <c r="W368" s="10">
        <f ca="1">IF(Table1[[#This Row],[Gender]]="Man",1,0)</f>
        <v>0</v>
      </c>
      <c r="X368" s="51">
        <f ca="1">IF(Table1[[#This Row],[Gender]]="Woman",1,0)</f>
        <v>1</v>
      </c>
      <c r="Y368" s="51"/>
      <c r="Z368" s="51"/>
      <c r="AA368" s="51"/>
      <c r="AB368" s="51"/>
      <c r="AC368" s="51"/>
      <c r="AD368" s="51"/>
      <c r="AE368" s="51"/>
      <c r="AF368" s="51"/>
      <c r="AG368" s="51"/>
      <c r="AH368" s="51"/>
      <c r="AI368" s="51"/>
      <c r="AJ368" s="16"/>
      <c r="AN368" s="10">
        <f t="shared" ca="1" si="212"/>
        <v>0</v>
      </c>
      <c r="AO368" s="51">
        <f t="shared" ca="1" si="213"/>
        <v>0</v>
      </c>
      <c r="AP368" s="51">
        <f t="shared" ca="1" si="214"/>
        <v>1</v>
      </c>
      <c r="AQ368" s="51">
        <f t="shared" ca="1" si="215"/>
        <v>0</v>
      </c>
      <c r="AR368" s="51">
        <f t="shared" ca="1" si="216"/>
        <v>0</v>
      </c>
      <c r="AS368" s="51">
        <f t="shared" ca="1" si="217"/>
        <v>0</v>
      </c>
      <c r="AT368" s="51"/>
      <c r="AU368" s="51"/>
      <c r="AV368" s="51"/>
      <c r="AW368" s="51"/>
      <c r="AX368" s="51"/>
      <c r="AY368" s="16"/>
      <c r="AZ368" s="51"/>
      <c r="BA368" s="20">
        <f t="shared" ca="1" si="218"/>
        <v>0</v>
      </c>
      <c r="BB368" s="21">
        <f t="shared" ca="1" si="219"/>
        <v>0</v>
      </c>
      <c r="BC368" s="21">
        <f t="shared" ca="1" si="220"/>
        <v>1</v>
      </c>
      <c r="BD368" s="21">
        <f t="shared" ca="1" si="221"/>
        <v>0</v>
      </c>
      <c r="BE368" s="21">
        <f t="shared" ca="1" si="222"/>
        <v>0</v>
      </c>
      <c r="BF368" s="21">
        <f t="shared" ca="1" si="223"/>
        <v>0</v>
      </c>
      <c r="BG368" s="21">
        <f t="shared" ca="1" si="224"/>
        <v>0</v>
      </c>
      <c r="BH368" s="21">
        <f t="shared" ca="1" si="225"/>
        <v>0</v>
      </c>
      <c r="BI368" s="21">
        <f t="shared" ca="1" si="226"/>
        <v>0</v>
      </c>
      <c r="BJ368" s="21">
        <f t="shared" ca="1" si="227"/>
        <v>0</v>
      </c>
      <c r="BK368" s="21">
        <f t="shared" ca="1" si="228"/>
        <v>0</v>
      </c>
      <c r="BL368" s="51"/>
      <c r="BM368" s="51"/>
      <c r="BN368" s="51"/>
      <c r="BO368" s="51"/>
      <c r="BP368" s="51"/>
      <c r="BQ368" s="51"/>
      <c r="BR368" s="51"/>
      <c r="BS368" s="51"/>
      <c r="BT368" s="51"/>
      <c r="BU368" s="51"/>
      <c r="BV368" s="16"/>
      <c r="BZ368" s="10">
        <f ca="1">Table1[[#This Row],[Cars Value]]/Table1[[#This Row],[Cars Owned]]</f>
        <v>30379.579810338357</v>
      </c>
      <c r="CA368" s="16"/>
      <c r="CB368" s="51"/>
      <c r="CC368" s="10">
        <f ca="1">IF(Table1[[#This Row],[Value of Debts]]&gt;$CD$3,1,0)</f>
        <v>1</v>
      </c>
      <c r="CD368" s="51"/>
      <c r="CE368" s="16"/>
      <c r="CF368" s="51"/>
      <c r="CG368" s="39">
        <f ca="1">Table1[[#This Row],[Mortgage left]]/Table1[[#This Row],[Value of House ]]</f>
        <v>0.24881768724513242</v>
      </c>
      <c r="CH368" s="51">
        <f t="shared" ca="1" si="242"/>
        <v>0</v>
      </c>
      <c r="CI368" s="51"/>
      <c r="CJ368" s="16"/>
      <c r="CL368" s="10">
        <f ca="1">IF(Table1[[#This Row],[Area]]="New Delhi",Table1[[#This Row],[Income]],0)</f>
        <v>0</v>
      </c>
      <c r="CM368" s="51">
        <f ca="1">IF(Table1[[#This Row],[Area]]="Gurgoan",Table1[[#This Row],[Income]],0)</f>
        <v>0</v>
      </c>
      <c r="CN368" s="51">
        <f ca="1">IF(Table1[[#This Row],[Area]]="Noida",Table1[[#This Row],[Income]],0)</f>
        <v>63271</v>
      </c>
      <c r="CO368" s="51">
        <f ca="1">IF(Table1[[#This Row],[Area]]="Faridabad",Table1[[#This Row],[Income]],0)</f>
        <v>0</v>
      </c>
      <c r="CP368" s="51">
        <f ca="1">IF(Table1[[#This Row],[Area]]="Pune",Table1[[#This Row],[Income]],0)</f>
        <v>0</v>
      </c>
      <c r="CQ368" s="51">
        <f ca="1">IF(Table1[[#This Row],[Area]]="Mumbai",Table1[[#This Row],[Income]],0)</f>
        <v>0</v>
      </c>
      <c r="CR368" s="51">
        <f ca="1">IF(Table1[[#This Row],[Area]]="Hyderabad",Table1[[#This Row],[Income]],0)</f>
        <v>0</v>
      </c>
      <c r="CS368" s="51">
        <f ca="1">IF(Table1[[#This Row],[Area]]="Chennai",Table1[[#This Row],[Income]],0)</f>
        <v>0</v>
      </c>
      <c r="CT368" s="51">
        <f ca="1">IF(Table1[[#This Row],[Area]]="Goa",Table1[[#This Row],[Income]],0)</f>
        <v>0</v>
      </c>
      <c r="CU368" s="51">
        <f ca="1">IF(Table1[[#This Row],[Area]]="Kochi",Table1[[#This Row],[Income]],0)</f>
        <v>0</v>
      </c>
      <c r="CV368" s="51">
        <f ca="1">IF(Table1[[#This Row],[Area]]="Kolkata",Table1[[#This Row],[Income]],0)</f>
        <v>0</v>
      </c>
      <c r="CW368" s="51"/>
      <c r="CX368" s="51"/>
      <c r="CY368" s="51"/>
      <c r="CZ368" s="51"/>
      <c r="DA368" s="51"/>
      <c r="DB368" s="51"/>
      <c r="DC368" s="51"/>
      <c r="DD368" s="51"/>
      <c r="DE368" s="51"/>
      <c r="DF368" s="51"/>
      <c r="DG368" s="16"/>
      <c r="DI368" s="10">
        <f ca="1">IF(Table1[[#This Row],[Field of Work]]="Teaching",Table1[[#This Row],[Income]],0)</f>
        <v>0</v>
      </c>
      <c r="DJ368" s="51">
        <f ca="1">IF(Table1[[#This Row],[Field of Work]]="Health",Table1[[#This Row],[Income]],0)</f>
        <v>0</v>
      </c>
      <c r="DK368" s="51">
        <f ca="1">IF(Table1[[#This Row],[Field of Work]]="Agriculture",Table1[[#This Row],[Income]],0)</f>
        <v>63271</v>
      </c>
      <c r="DL368" s="51">
        <f ca="1">IF(Table1[[#This Row],[Field of Work]]="Information Technology",Table1[[#This Row],[Income]],0)</f>
        <v>0</v>
      </c>
      <c r="DM368" s="51">
        <f ca="1">IF(Table1[[#This Row],[Field of Work]]="Construction",Table1[[#This Row],[Income]],0)</f>
        <v>0</v>
      </c>
      <c r="DN368" s="51">
        <f ca="1">IF(Table1[[#This Row],[Field of Work]]="General Work",Table1[[#This Row],[Income]],0)</f>
        <v>0</v>
      </c>
      <c r="DO368" s="51"/>
      <c r="DP368" s="51"/>
      <c r="DQ368" s="51"/>
      <c r="DR368" s="51"/>
      <c r="DS368" s="51"/>
      <c r="DT368" s="16"/>
      <c r="DW368" s="10">
        <f ca="1">IF(Table1[[#This Row],[Value of Debts]]&gt;Table1[[#This Row],[Income]],1,0)</f>
        <v>1</v>
      </c>
      <c r="DX368" s="51"/>
      <c r="DY368" s="16"/>
      <c r="EB368" s="48">
        <f t="shared" ca="1" si="243"/>
        <v>33</v>
      </c>
      <c r="EC368" s="51"/>
      <c r="ED368" s="51"/>
      <c r="EE368" s="16"/>
    </row>
    <row r="369" spans="1:135" ht="18.75">
      <c r="A369" s="1">
        <f t="shared" ca="1" si="229"/>
        <v>1</v>
      </c>
      <c r="B369" s="1" t="str">
        <f t="shared" ca="1" si="230"/>
        <v>Man</v>
      </c>
      <c r="C369" s="1">
        <f t="shared" ca="1" si="231"/>
        <v>41</v>
      </c>
      <c r="D369" s="1">
        <f t="shared" ca="1" si="232"/>
        <v>3</v>
      </c>
      <c r="E369" s="1" t="str">
        <f t="shared" ca="1" si="233"/>
        <v>Teaching</v>
      </c>
      <c r="F369" s="1">
        <f t="shared" ca="1" si="234"/>
        <v>2</v>
      </c>
      <c r="G369" s="1" t="str">
        <f t="shared" ca="1" si="235"/>
        <v>College</v>
      </c>
      <c r="H369" s="1">
        <f t="shared" ca="1" si="236"/>
        <v>1</v>
      </c>
      <c r="I369" s="1">
        <f t="shared" ca="1" si="211"/>
        <v>3</v>
      </c>
      <c r="J369" s="1">
        <f t="shared" ca="1" si="237"/>
        <v>66377</v>
      </c>
      <c r="K369" s="1">
        <f t="shared" ca="1" si="238"/>
        <v>4</v>
      </c>
      <c r="L369" s="1" t="str">
        <f t="shared" ca="1" si="239"/>
        <v>Noida</v>
      </c>
      <c r="M369" s="1">
        <f t="shared" ca="1" si="244"/>
        <v>331885</v>
      </c>
      <c r="N369" s="1">
        <f t="shared" ca="1" si="240"/>
        <v>36741.714300911946</v>
      </c>
      <c r="O369" s="1">
        <f t="shared" ca="1" si="245"/>
        <v>158522.65094807342</v>
      </c>
      <c r="P369" s="1">
        <f t="shared" ca="1" si="241"/>
        <v>41919</v>
      </c>
      <c r="Q369" s="1">
        <f t="shared" ca="1" si="246"/>
        <v>107587.27372941945</v>
      </c>
      <c r="R369" s="1">
        <f t="shared" ca="1" si="247"/>
        <v>3002.935668230939</v>
      </c>
      <c r="S369" s="1">
        <f t="shared" ca="1" si="248"/>
        <v>493410.58661630435</v>
      </c>
      <c r="T369" s="1">
        <f t="shared" ca="1" si="249"/>
        <v>186247.98803033138</v>
      </c>
      <c r="U369" s="1">
        <f t="shared" ca="1" si="250"/>
        <v>307162.59858597297</v>
      </c>
      <c r="W369" s="10">
        <f ca="1">IF(Table1[[#This Row],[Gender]]="Man",1,0)</f>
        <v>1</v>
      </c>
      <c r="X369" s="51">
        <f ca="1">IF(Table1[[#This Row],[Gender]]="Woman",1,0)</f>
        <v>0</v>
      </c>
      <c r="Y369" s="51"/>
      <c r="Z369" s="51"/>
      <c r="AA369" s="51"/>
      <c r="AB369" s="51"/>
      <c r="AC369" s="51"/>
      <c r="AD369" s="51"/>
      <c r="AE369" s="51"/>
      <c r="AF369" s="51"/>
      <c r="AG369" s="51"/>
      <c r="AH369" s="51"/>
      <c r="AI369" s="51"/>
      <c r="AJ369" s="16"/>
      <c r="AN369" s="10">
        <f t="shared" ca="1" si="212"/>
        <v>1</v>
      </c>
      <c r="AO369" s="51">
        <f t="shared" ca="1" si="213"/>
        <v>0</v>
      </c>
      <c r="AP369" s="51">
        <f t="shared" ca="1" si="214"/>
        <v>0</v>
      </c>
      <c r="AQ369" s="51">
        <f t="shared" ca="1" si="215"/>
        <v>0</v>
      </c>
      <c r="AR369" s="51">
        <f t="shared" ca="1" si="216"/>
        <v>0</v>
      </c>
      <c r="AS369" s="51">
        <f t="shared" ca="1" si="217"/>
        <v>0</v>
      </c>
      <c r="AT369" s="51"/>
      <c r="AU369" s="51"/>
      <c r="AV369" s="51"/>
      <c r="AW369" s="51"/>
      <c r="AX369" s="51"/>
      <c r="AY369" s="16"/>
      <c r="AZ369" s="51"/>
      <c r="BA369" s="20">
        <f t="shared" ca="1" si="218"/>
        <v>0</v>
      </c>
      <c r="BB369" s="21">
        <f t="shared" ca="1" si="219"/>
        <v>0</v>
      </c>
      <c r="BC369" s="21">
        <f t="shared" ca="1" si="220"/>
        <v>1</v>
      </c>
      <c r="BD369" s="21">
        <f t="shared" ca="1" si="221"/>
        <v>0</v>
      </c>
      <c r="BE369" s="21">
        <f t="shared" ca="1" si="222"/>
        <v>0</v>
      </c>
      <c r="BF369" s="21">
        <f t="shared" ca="1" si="223"/>
        <v>0</v>
      </c>
      <c r="BG369" s="21">
        <f t="shared" ca="1" si="224"/>
        <v>0</v>
      </c>
      <c r="BH369" s="21">
        <f t="shared" ca="1" si="225"/>
        <v>0</v>
      </c>
      <c r="BI369" s="21">
        <f t="shared" ca="1" si="226"/>
        <v>0</v>
      </c>
      <c r="BJ369" s="21">
        <f t="shared" ca="1" si="227"/>
        <v>0</v>
      </c>
      <c r="BK369" s="21">
        <f t="shared" ca="1" si="228"/>
        <v>0</v>
      </c>
      <c r="BL369" s="51"/>
      <c r="BM369" s="51"/>
      <c r="BN369" s="51"/>
      <c r="BO369" s="51"/>
      <c r="BP369" s="51"/>
      <c r="BQ369" s="51"/>
      <c r="BR369" s="51"/>
      <c r="BS369" s="51"/>
      <c r="BT369" s="51"/>
      <c r="BU369" s="51"/>
      <c r="BV369" s="16"/>
      <c r="BZ369" s="10">
        <f ca="1">Table1[[#This Row],[Cars Value]]/Table1[[#This Row],[Cars Owned]]</f>
        <v>52840.883649357806</v>
      </c>
      <c r="CA369" s="16"/>
      <c r="CB369" s="51"/>
      <c r="CC369" s="10">
        <f ca="1">IF(Table1[[#This Row],[Value of Debts]]&gt;$CD$3,1,0)</f>
        <v>1</v>
      </c>
      <c r="CD369" s="51"/>
      <c r="CE369" s="16"/>
      <c r="CF369" s="51"/>
      <c r="CG369" s="39">
        <f ca="1">Table1[[#This Row],[Mortgage left]]/Table1[[#This Row],[Value of House ]]</f>
        <v>0.11070616117303267</v>
      </c>
      <c r="CH369" s="51">
        <f t="shared" ca="1" si="242"/>
        <v>0</v>
      </c>
      <c r="CI369" s="51"/>
      <c r="CJ369" s="16"/>
      <c r="CL369" s="10">
        <f ca="1">IF(Table1[[#This Row],[Area]]="New Delhi",Table1[[#This Row],[Income]],0)</f>
        <v>0</v>
      </c>
      <c r="CM369" s="51">
        <f ca="1">IF(Table1[[#This Row],[Area]]="Gurgoan",Table1[[#This Row],[Income]],0)</f>
        <v>0</v>
      </c>
      <c r="CN369" s="51">
        <f ca="1">IF(Table1[[#This Row],[Area]]="Noida",Table1[[#This Row],[Income]],0)</f>
        <v>66377</v>
      </c>
      <c r="CO369" s="51">
        <f ca="1">IF(Table1[[#This Row],[Area]]="Faridabad",Table1[[#This Row],[Income]],0)</f>
        <v>0</v>
      </c>
      <c r="CP369" s="51">
        <f ca="1">IF(Table1[[#This Row],[Area]]="Pune",Table1[[#This Row],[Income]],0)</f>
        <v>0</v>
      </c>
      <c r="CQ369" s="51">
        <f ca="1">IF(Table1[[#This Row],[Area]]="Mumbai",Table1[[#This Row],[Income]],0)</f>
        <v>0</v>
      </c>
      <c r="CR369" s="51">
        <f ca="1">IF(Table1[[#This Row],[Area]]="Hyderabad",Table1[[#This Row],[Income]],0)</f>
        <v>0</v>
      </c>
      <c r="CS369" s="51">
        <f ca="1">IF(Table1[[#This Row],[Area]]="Chennai",Table1[[#This Row],[Income]],0)</f>
        <v>0</v>
      </c>
      <c r="CT369" s="51">
        <f ca="1">IF(Table1[[#This Row],[Area]]="Goa",Table1[[#This Row],[Income]],0)</f>
        <v>0</v>
      </c>
      <c r="CU369" s="51">
        <f ca="1">IF(Table1[[#This Row],[Area]]="Kochi",Table1[[#This Row],[Income]],0)</f>
        <v>0</v>
      </c>
      <c r="CV369" s="51">
        <f ca="1">IF(Table1[[#This Row],[Area]]="Kolkata",Table1[[#This Row],[Income]],0)</f>
        <v>0</v>
      </c>
      <c r="CW369" s="51"/>
      <c r="CX369" s="51"/>
      <c r="CY369" s="51"/>
      <c r="CZ369" s="51"/>
      <c r="DA369" s="51"/>
      <c r="DB369" s="51"/>
      <c r="DC369" s="51"/>
      <c r="DD369" s="51"/>
      <c r="DE369" s="51"/>
      <c r="DF369" s="51"/>
      <c r="DG369" s="16"/>
      <c r="DI369" s="10">
        <f ca="1">IF(Table1[[#This Row],[Field of Work]]="Teaching",Table1[[#This Row],[Income]],0)</f>
        <v>66377</v>
      </c>
      <c r="DJ369" s="51">
        <f ca="1">IF(Table1[[#This Row],[Field of Work]]="Health",Table1[[#This Row],[Income]],0)</f>
        <v>0</v>
      </c>
      <c r="DK369" s="51">
        <f ca="1">IF(Table1[[#This Row],[Field of Work]]="Agriculture",Table1[[#This Row],[Income]],0)</f>
        <v>0</v>
      </c>
      <c r="DL369" s="51">
        <f ca="1">IF(Table1[[#This Row],[Field of Work]]="Information Technology",Table1[[#This Row],[Income]],0)</f>
        <v>0</v>
      </c>
      <c r="DM369" s="51">
        <f ca="1">IF(Table1[[#This Row],[Field of Work]]="Construction",Table1[[#This Row],[Income]],0)</f>
        <v>0</v>
      </c>
      <c r="DN369" s="51">
        <f ca="1">IF(Table1[[#This Row],[Field of Work]]="General Work",Table1[[#This Row],[Income]],0)</f>
        <v>0</v>
      </c>
      <c r="DO369" s="51"/>
      <c r="DP369" s="51"/>
      <c r="DQ369" s="51"/>
      <c r="DR369" s="51"/>
      <c r="DS369" s="51"/>
      <c r="DT369" s="16"/>
      <c r="DW369" s="10">
        <f ca="1">IF(Table1[[#This Row],[Value of Debts]]&gt;Table1[[#This Row],[Income]],1,0)</f>
        <v>1</v>
      </c>
      <c r="DX369" s="51"/>
      <c r="DY369" s="16"/>
      <c r="EB369" s="48">
        <f t="shared" ca="1" si="243"/>
        <v>41</v>
      </c>
      <c r="EC369" s="51"/>
      <c r="ED369" s="51"/>
      <c r="EE369" s="16"/>
    </row>
    <row r="370" spans="1:135" ht="18.75">
      <c r="A370" s="1">
        <f t="shared" ca="1" si="229"/>
        <v>2</v>
      </c>
      <c r="B370" s="1" t="str">
        <f t="shared" ca="1" si="230"/>
        <v>Woman</v>
      </c>
      <c r="C370" s="1">
        <f t="shared" ca="1" si="231"/>
        <v>43</v>
      </c>
      <c r="D370" s="1">
        <f t="shared" ca="1" si="232"/>
        <v>6</v>
      </c>
      <c r="E370" s="1" t="str">
        <f t="shared" ca="1" si="233"/>
        <v>Agriculture</v>
      </c>
      <c r="F370" s="1">
        <f t="shared" ca="1" si="234"/>
        <v>2</v>
      </c>
      <c r="G370" s="1" t="str">
        <f t="shared" ca="1" si="235"/>
        <v>College</v>
      </c>
      <c r="H370" s="1">
        <f t="shared" ca="1" si="236"/>
        <v>4</v>
      </c>
      <c r="I370" s="1">
        <f t="shared" ca="1" si="211"/>
        <v>3</v>
      </c>
      <c r="J370" s="1">
        <f t="shared" ca="1" si="237"/>
        <v>55514</v>
      </c>
      <c r="K370" s="1">
        <f t="shared" ca="1" si="238"/>
        <v>7</v>
      </c>
      <c r="L370" s="1" t="str">
        <f t="shared" ca="1" si="239"/>
        <v>Hyderabad</v>
      </c>
      <c r="M370" s="1">
        <f t="shared" ca="1" si="244"/>
        <v>277570</v>
      </c>
      <c r="N370" s="1">
        <f t="shared" ca="1" si="240"/>
        <v>254949.57010754955</v>
      </c>
      <c r="O370" s="1">
        <f t="shared" ca="1" si="245"/>
        <v>74831.67022402033</v>
      </c>
      <c r="P370" s="1">
        <f t="shared" ca="1" si="241"/>
        <v>33738</v>
      </c>
      <c r="Q370" s="1">
        <f t="shared" ca="1" si="246"/>
        <v>68057.235748232517</v>
      </c>
      <c r="R370" s="1">
        <f t="shared" ca="1" si="247"/>
        <v>22975.853735717938</v>
      </c>
      <c r="S370" s="1">
        <f t="shared" ca="1" si="248"/>
        <v>375377.52395973826</v>
      </c>
      <c r="T370" s="1">
        <f t="shared" ca="1" si="249"/>
        <v>356744.80585578206</v>
      </c>
      <c r="U370" s="1">
        <f t="shared" ca="1" si="250"/>
        <v>18632.718103956198</v>
      </c>
      <c r="W370" s="10">
        <f ca="1">IF(Table1[[#This Row],[Gender]]="Man",1,0)</f>
        <v>0</v>
      </c>
      <c r="X370" s="51">
        <f ca="1">IF(Table1[[#This Row],[Gender]]="Woman",1,0)</f>
        <v>1</v>
      </c>
      <c r="Y370" s="51"/>
      <c r="Z370" s="51"/>
      <c r="AA370" s="51"/>
      <c r="AB370" s="51"/>
      <c r="AC370" s="51"/>
      <c r="AD370" s="51"/>
      <c r="AE370" s="51"/>
      <c r="AF370" s="51"/>
      <c r="AG370" s="51"/>
      <c r="AH370" s="51"/>
      <c r="AI370" s="51"/>
      <c r="AJ370" s="16"/>
      <c r="AN370" s="10">
        <f t="shared" ca="1" si="212"/>
        <v>0</v>
      </c>
      <c r="AO370" s="51">
        <f t="shared" ca="1" si="213"/>
        <v>0</v>
      </c>
      <c r="AP370" s="51">
        <f t="shared" ca="1" si="214"/>
        <v>1</v>
      </c>
      <c r="AQ370" s="51">
        <f t="shared" ca="1" si="215"/>
        <v>0</v>
      </c>
      <c r="AR370" s="51">
        <f t="shared" ca="1" si="216"/>
        <v>0</v>
      </c>
      <c r="AS370" s="51">
        <f t="shared" ca="1" si="217"/>
        <v>0</v>
      </c>
      <c r="AT370" s="51"/>
      <c r="AU370" s="51"/>
      <c r="AV370" s="51"/>
      <c r="AW370" s="51"/>
      <c r="AX370" s="51"/>
      <c r="AY370" s="16"/>
      <c r="AZ370" s="51"/>
      <c r="BA370" s="20">
        <f t="shared" ca="1" si="218"/>
        <v>0</v>
      </c>
      <c r="BB370" s="21">
        <f t="shared" ca="1" si="219"/>
        <v>0</v>
      </c>
      <c r="BC370" s="21">
        <f t="shared" ca="1" si="220"/>
        <v>0</v>
      </c>
      <c r="BD370" s="21">
        <f t="shared" ca="1" si="221"/>
        <v>0</v>
      </c>
      <c r="BE370" s="21">
        <f t="shared" ca="1" si="222"/>
        <v>0</v>
      </c>
      <c r="BF370" s="21">
        <f t="shared" ca="1" si="223"/>
        <v>0</v>
      </c>
      <c r="BG370" s="21">
        <f t="shared" ca="1" si="224"/>
        <v>1</v>
      </c>
      <c r="BH370" s="21">
        <f t="shared" ca="1" si="225"/>
        <v>0</v>
      </c>
      <c r="BI370" s="21">
        <f t="shared" ca="1" si="226"/>
        <v>0</v>
      </c>
      <c r="BJ370" s="21">
        <f t="shared" ca="1" si="227"/>
        <v>0</v>
      </c>
      <c r="BK370" s="21">
        <f t="shared" ca="1" si="228"/>
        <v>0</v>
      </c>
      <c r="BL370" s="51"/>
      <c r="BM370" s="51"/>
      <c r="BN370" s="51"/>
      <c r="BO370" s="51"/>
      <c r="BP370" s="51"/>
      <c r="BQ370" s="51"/>
      <c r="BR370" s="51"/>
      <c r="BS370" s="51"/>
      <c r="BT370" s="51"/>
      <c r="BU370" s="51"/>
      <c r="BV370" s="16"/>
      <c r="BZ370" s="10">
        <f ca="1">Table1[[#This Row],[Cars Value]]/Table1[[#This Row],[Cars Owned]]</f>
        <v>24943.890074673443</v>
      </c>
      <c r="CA370" s="16"/>
      <c r="CB370" s="51"/>
      <c r="CC370" s="10">
        <f ca="1">IF(Table1[[#This Row],[Value of Debts]]&gt;$CD$3,1,0)</f>
        <v>1</v>
      </c>
      <c r="CD370" s="51"/>
      <c r="CE370" s="16"/>
      <c r="CF370" s="51"/>
      <c r="CG370" s="39">
        <f ca="1">Table1[[#This Row],[Mortgage left]]/Table1[[#This Row],[Value of House ]]</f>
        <v>0.9185054944970622</v>
      </c>
      <c r="CH370" s="51">
        <f t="shared" ca="1" si="242"/>
        <v>1</v>
      </c>
      <c r="CI370" s="51"/>
      <c r="CJ370" s="16"/>
      <c r="CL370" s="10">
        <f ca="1">IF(Table1[[#This Row],[Area]]="New Delhi",Table1[[#This Row],[Income]],0)</f>
        <v>0</v>
      </c>
      <c r="CM370" s="51">
        <f ca="1">IF(Table1[[#This Row],[Area]]="Gurgoan",Table1[[#This Row],[Income]],0)</f>
        <v>0</v>
      </c>
      <c r="CN370" s="51">
        <f ca="1">IF(Table1[[#This Row],[Area]]="Noida",Table1[[#This Row],[Income]],0)</f>
        <v>0</v>
      </c>
      <c r="CO370" s="51">
        <f ca="1">IF(Table1[[#This Row],[Area]]="Faridabad",Table1[[#This Row],[Income]],0)</f>
        <v>0</v>
      </c>
      <c r="CP370" s="51">
        <f ca="1">IF(Table1[[#This Row],[Area]]="Pune",Table1[[#This Row],[Income]],0)</f>
        <v>0</v>
      </c>
      <c r="CQ370" s="51">
        <f ca="1">IF(Table1[[#This Row],[Area]]="Mumbai",Table1[[#This Row],[Income]],0)</f>
        <v>0</v>
      </c>
      <c r="CR370" s="51">
        <f ca="1">IF(Table1[[#This Row],[Area]]="Hyderabad",Table1[[#This Row],[Income]],0)</f>
        <v>55514</v>
      </c>
      <c r="CS370" s="51">
        <f ca="1">IF(Table1[[#This Row],[Area]]="Chennai",Table1[[#This Row],[Income]],0)</f>
        <v>0</v>
      </c>
      <c r="CT370" s="51">
        <f ca="1">IF(Table1[[#This Row],[Area]]="Goa",Table1[[#This Row],[Income]],0)</f>
        <v>0</v>
      </c>
      <c r="CU370" s="51">
        <f ca="1">IF(Table1[[#This Row],[Area]]="Kochi",Table1[[#This Row],[Income]],0)</f>
        <v>0</v>
      </c>
      <c r="CV370" s="51">
        <f ca="1">IF(Table1[[#This Row],[Area]]="Kolkata",Table1[[#This Row],[Income]],0)</f>
        <v>0</v>
      </c>
      <c r="CW370" s="51"/>
      <c r="CX370" s="51"/>
      <c r="CY370" s="51"/>
      <c r="CZ370" s="51"/>
      <c r="DA370" s="51"/>
      <c r="DB370" s="51"/>
      <c r="DC370" s="51"/>
      <c r="DD370" s="51"/>
      <c r="DE370" s="51"/>
      <c r="DF370" s="51"/>
      <c r="DG370" s="16"/>
      <c r="DI370" s="10">
        <f ca="1">IF(Table1[[#This Row],[Field of Work]]="Teaching",Table1[[#This Row],[Income]],0)</f>
        <v>0</v>
      </c>
      <c r="DJ370" s="51">
        <f ca="1">IF(Table1[[#This Row],[Field of Work]]="Health",Table1[[#This Row],[Income]],0)</f>
        <v>0</v>
      </c>
      <c r="DK370" s="51">
        <f ca="1">IF(Table1[[#This Row],[Field of Work]]="Agriculture",Table1[[#This Row],[Income]],0)</f>
        <v>55514</v>
      </c>
      <c r="DL370" s="51">
        <f ca="1">IF(Table1[[#This Row],[Field of Work]]="Information Technology",Table1[[#This Row],[Income]],0)</f>
        <v>0</v>
      </c>
      <c r="DM370" s="51">
        <f ca="1">IF(Table1[[#This Row],[Field of Work]]="Construction",Table1[[#This Row],[Income]],0)</f>
        <v>0</v>
      </c>
      <c r="DN370" s="51">
        <f ca="1">IF(Table1[[#This Row],[Field of Work]]="General Work",Table1[[#This Row],[Income]],0)</f>
        <v>0</v>
      </c>
      <c r="DO370" s="51"/>
      <c r="DP370" s="51"/>
      <c r="DQ370" s="51"/>
      <c r="DR370" s="51"/>
      <c r="DS370" s="51"/>
      <c r="DT370" s="16"/>
      <c r="DW370" s="10">
        <f ca="1">IF(Table1[[#This Row],[Value of Debts]]&gt;Table1[[#This Row],[Income]],1,0)</f>
        <v>1</v>
      </c>
      <c r="DX370" s="51"/>
      <c r="DY370" s="16"/>
      <c r="EB370" s="48">
        <f t="shared" ca="1" si="243"/>
        <v>0</v>
      </c>
      <c r="EC370" s="51"/>
      <c r="ED370" s="51"/>
      <c r="EE370" s="16"/>
    </row>
    <row r="371" spans="1:135" ht="18.75">
      <c r="A371" s="1">
        <f t="shared" ca="1" si="229"/>
        <v>1</v>
      </c>
      <c r="B371" s="1" t="str">
        <f t="shared" ca="1" si="230"/>
        <v>Man</v>
      </c>
      <c r="C371" s="1">
        <f t="shared" ca="1" si="231"/>
        <v>28</v>
      </c>
      <c r="D371" s="1">
        <f t="shared" ca="1" si="232"/>
        <v>4</v>
      </c>
      <c r="E371" s="1" t="str">
        <f t="shared" ca="1" si="233"/>
        <v>Information Technology</v>
      </c>
      <c r="F371" s="1">
        <f t="shared" ca="1" si="234"/>
        <v>5</v>
      </c>
      <c r="G371" s="1" t="str">
        <f t="shared" ca="1" si="235"/>
        <v>Other</v>
      </c>
      <c r="H371" s="1">
        <f t="shared" ca="1" si="236"/>
        <v>1</v>
      </c>
      <c r="I371" s="1">
        <f t="shared" ca="1" si="211"/>
        <v>1</v>
      </c>
      <c r="J371" s="1">
        <f t="shared" ca="1" si="237"/>
        <v>77197</v>
      </c>
      <c r="K371" s="1">
        <f t="shared" ca="1" si="238"/>
        <v>3</v>
      </c>
      <c r="L371" s="1" t="str">
        <f t="shared" ca="1" si="239"/>
        <v>Faridabad</v>
      </c>
      <c r="M371" s="1">
        <f t="shared" ca="1" si="244"/>
        <v>463182</v>
      </c>
      <c r="N371" s="1">
        <f t="shared" ca="1" si="240"/>
        <v>83386.10073104249</v>
      </c>
      <c r="O371" s="1">
        <f t="shared" ca="1" si="245"/>
        <v>17702.948922070082</v>
      </c>
      <c r="P371" s="1">
        <f t="shared" ca="1" si="241"/>
        <v>9035</v>
      </c>
      <c r="Q371" s="1">
        <f t="shared" ca="1" si="246"/>
        <v>1121.071759685798</v>
      </c>
      <c r="R371" s="1">
        <f t="shared" ca="1" si="247"/>
        <v>27449.829941859534</v>
      </c>
      <c r="S371" s="1">
        <f t="shared" ca="1" si="248"/>
        <v>508334.77886392962</v>
      </c>
      <c r="T371" s="1">
        <f t="shared" ca="1" si="249"/>
        <v>93542.172490728291</v>
      </c>
      <c r="U371" s="1">
        <f t="shared" ca="1" si="250"/>
        <v>414792.60637320136</v>
      </c>
      <c r="W371" s="10">
        <f ca="1">IF(Table1[[#This Row],[Gender]]="Man",1,0)</f>
        <v>1</v>
      </c>
      <c r="X371" s="51">
        <f ca="1">IF(Table1[[#This Row],[Gender]]="Woman",1,0)</f>
        <v>0</v>
      </c>
      <c r="Y371" s="51"/>
      <c r="Z371" s="51"/>
      <c r="AA371" s="51"/>
      <c r="AB371" s="51"/>
      <c r="AC371" s="51"/>
      <c r="AD371" s="51"/>
      <c r="AE371" s="51"/>
      <c r="AF371" s="51"/>
      <c r="AG371" s="51"/>
      <c r="AH371" s="51"/>
      <c r="AI371" s="51"/>
      <c r="AJ371" s="16"/>
      <c r="AN371" s="10">
        <f t="shared" ca="1" si="212"/>
        <v>0</v>
      </c>
      <c r="AO371" s="51">
        <f t="shared" ca="1" si="213"/>
        <v>0</v>
      </c>
      <c r="AP371" s="51">
        <f t="shared" ca="1" si="214"/>
        <v>0</v>
      </c>
      <c r="AQ371" s="51">
        <f t="shared" ca="1" si="215"/>
        <v>1</v>
      </c>
      <c r="AR371" s="51">
        <f t="shared" ca="1" si="216"/>
        <v>0</v>
      </c>
      <c r="AS371" s="51">
        <f t="shared" ca="1" si="217"/>
        <v>0</v>
      </c>
      <c r="AT371" s="51"/>
      <c r="AU371" s="51"/>
      <c r="AV371" s="51"/>
      <c r="AW371" s="51"/>
      <c r="AX371" s="51"/>
      <c r="AY371" s="16"/>
      <c r="AZ371" s="51"/>
      <c r="BA371" s="20">
        <f t="shared" ca="1" si="218"/>
        <v>0</v>
      </c>
      <c r="BB371" s="21">
        <f t="shared" ca="1" si="219"/>
        <v>0</v>
      </c>
      <c r="BC371" s="21">
        <f t="shared" ca="1" si="220"/>
        <v>0</v>
      </c>
      <c r="BD371" s="21">
        <f t="shared" ca="1" si="221"/>
        <v>1</v>
      </c>
      <c r="BE371" s="21">
        <f t="shared" ca="1" si="222"/>
        <v>0</v>
      </c>
      <c r="BF371" s="21">
        <f t="shared" ca="1" si="223"/>
        <v>0</v>
      </c>
      <c r="BG371" s="21">
        <f t="shared" ca="1" si="224"/>
        <v>0</v>
      </c>
      <c r="BH371" s="21">
        <f t="shared" ca="1" si="225"/>
        <v>0</v>
      </c>
      <c r="BI371" s="21">
        <f t="shared" ca="1" si="226"/>
        <v>0</v>
      </c>
      <c r="BJ371" s="21">
        <f t="shared" ca="1" si="227"/>
        <v>0</v>
      </c>
      <c r="BK371" s="21">
        <f t="shared" ca="1" si="228"/>
        <v>0</v>
      </c>
      <c r="BL371" s="51"/>
      <c r="BM371" s="51"/>
      <c r="BN371" s="51"/>
      <c r="BO371" s="51"/>
      <c r="BP371" s="51"/>
      <c r="BQ371" s="51"/>
      <c r="BR371" s="51"/>
      <c r="BS371" s="51"/>
      <c r="BT371" s="51"/>
      <c r="BU371" s="51"/>
      <c r="BV371" s="16"/>
      <c r="BZ371" s="10">
        <f ca="1">Table1[[#This Row],[Cars Value]]/Table1[[#This Row],[Cars Owned]]</f>
        <v>17702.948922070082</v>
      </c>
      <c r="CA371" s="16"/>
      <c r="CB371" s="51"/>
      <c r="CC371" s="10">
        <f ca="1">IF(Table1[[#This Row],[Value of Debts]]&gt;$CD$3,1,0)</f>
        <v>1</v>
      </c>
      <c r="CD371" s="51"/>
      <c r="CE371" s="16"/>
      <c r="CF371" s="51"/>
      <c r="CG371" s="39">
        <f ca="1">Table1[[#This Row],[Mortgage left]]/Table1[[#This Row],[Value of House ]]</f>
        <v>0.18002880235208296</v>
      </c>
      <c r="CH371" s="51">
        <f t="shared" ca="1" si="242"/>
        <v>0</v>
      </c>
      <c r="CI371" s="51"/>
      <c r="CJ371" s="16"/>
      <c r="CL371" s="10">
        <f ca="1">IF(Table1[[#This Row],[Area]]="New Delhi",Table1[[#This Row],[Income]],0)</f>
        <v>0</v>
      </c>
      <c r="CM371" s="51">
        <f ca="1">IF(Table1[[#This Row],[Area]]="Gurgoan",Table1[[#This Row],[Income]],0)</f>
        <v>0</v>
      </c>
      <c r="CN371" s="51">
        <f ca="1">IF(Table1[[#This Row],[Area]]="Noida",Table1[[#This Row],[Income]],0)</f>
        <v>0</v>
      </c>
      <c r="CO371" s="51">
        <f ca="1">IF(Table1[[#This Row],[Area]]="Faridabad",Table1[[#This Row],[Income]],0)</f>
        <v>77197</v>
      </c>
      <c r="CP371" s="51">
        <f ca="1">IF(Table1[[#This Row],[Area]]="Pune",Table1[[#This Row],[Income]],0)</f>
        <v>0</v>
      </c>
      <c r="CQ371" s="51">
        <f ca="1">IF(Table1[[#This Row],[Area]]="Mumbai",Table1[[#This Row],[Income]],0)</f>
        <v>0</v>
      </c>
      <c r="CR371" s="51">
        <f ca="1">IF(Table1[[#This Row],[Area]]="Hyderabad",Table1[[#This Row],[Income]],0)</f>
        <v>0</v>
      </c>
      <c r="CS371" s="51">
        <f ca="1">IF(Table1[[#This Row],[Area]]="Chennai",Table1[[#This Row],[Income]],0)</f>
        <v>0</v>
      </c>
      <c r="CT371" s="51">
        <f ca="1">IF(Table1[[#This Row],[Area]]="Goa",Table1[[#This Row],[Income]],0)</f>
        <v>0</v>
      </c>
      <c r="CU371" s="51">
        <f ca="1">IF(Table1[[#This Row],[Area]]="Kochi",Table1[[#This Row],[Income]],0)</f>
        <v>0</v>
      </c>
      <c r="CV371" s="51">
        <f ca="1">IF(Table1[[#This Row],[Area]]="Kolkata",Table1[[#This Row],[Income]],0)</f>
        <v>0</v>
      </c>
      <c r="CW371" s="51"/>
      <c r="CX371" s="51"/>
      <c r="CY371" s="51"/>
      <c r="CZ371" s="51"/>
      <c r="DA371" s="51"/>
      <c r="DB371" s="51"/>
      <c r="DC371" s="51"/>
      <c r="DD371" s="51"/>
      <c r="DE371" s="51"/>
      <c r="DF371" s="51"/>
      <c r="DG371" s="16"/>
      <c r="DI371" s="10">
        <f ca="1">IF(Table1[[#This Row],[Field of Work]]="Teaching",Table1[[#This Row],[Income]],0)</f>
        <v>0</v>
      </c>
      <c r="DJ371" s="51">
        <f ca="1">IF(Table1[[#This Row],[Field of Work]]="Health",Table1[[#This Row],[Income]],0)</f>
        <v>0</v>
      </c>
      <c r="DK371" s="51">
        <f ca="1">IF(Table1[[#This Row],[Field of Work]]="Agriculture",Table1[[#This Row],[Income]],0)</f>
        <v>0</v>
      </c>
      <c r="DL371" s="51">
        <f ca="1">IF(Table1[[#This Row],[Field of Work]]="Information Technology",Table1[[#This Row],[Income]],0)</f>
        <v>77197</v>
      </c>
      <c r="DM371" s="51">
        <f ca="1">IF(Table1[[#This Row],[Field of Work]]="Construction",Table1[[#This Row],[Income]],0)</f>
        <v>0</v>
      </c>
      <c r="DN371" s="51">
        <f ca="1">IF(Table1[[#This Row],[Field of Work]]="General Work",Table1[[#This Row],[Income]],0)</f>
        <v>0</v>
      </c>
      <c r="DO371" s="51"/>
      <c r="DP371" s="51"/>
      <c r="DQ371" s="51"/>
      <c r="DR371" s="51"/>
      <c r="DS371" s="51"/>
      <c r="DT371" s="16"/>
      <c r="DW371" s="10">
        <f ca="1">IF(Table1[[#This Row],[Value of Debts]]&gt;Table1[[#This Row],[Income]],1,0)</f>
        <v>1</v>
      </c>
      <c r="DX371" s="51"/>
      <c r="DY371" s="16"/>
      <c r="EB371" s="48">
        <f t="shared" ca="1" si="243"/>
        <v>28</v>
      </c>
      <c r="EC371" s="51"/>
      <c r="ED371" s="51"/>
      <c r="EE371" s="16"/>
    </row>
    <row r="372" spans="1:135" ht="18.75">
      <c r="A372" s="1">
        <f t="shared" ca="1" si="229"/>
        <v>1</v>
      </c>
      <c r="B372" s="1" t="str">
        <f t="shared" ca="1" si="230"/>
        <v>Man</v>
      </c>
      <c r="C372" s="1">
        <f t="shared" ca="1" si="231"/>
        <v>25</v>
      </c>
      <c r="D372" s="1">
        <f t="shared" ca="1" si="232"/>
        <v>2</v>
      </c>
      <c r="E372" s="1" t="str">
        <f t="shared" ca="1" si="233"/>
        <v>Construction</v>
      </c>
      <c r="F372" s="1">
        <f t="shared" ca="1" si="234"/>
        <v>5</v>
      </c>
      <c r="G372" s="1" t="str">
        <f t="shared" ca="1" si="235"/>
        <v>Other</v>
      </c>
      <c r="H372" s="1">
        <f t="shared" ca="1" si="236"/>
        <v>3</v>
      </c>
      <c r="I372" s="1">
        <f t="shared" ca="1" si="211"/>
        <v>1</v>
      </c>
      <c r="J372" s="1">
        <f t="shared" ca="1" si="237"/>
        <v>36360</v>
      </c>
      <c r="K372" s="1">
        <f t="shared" ca="1" si="238"/>
        <v>6</v>
      </c>
      <c r="L372" s="1" t="str">
        <f t="shared" ca="1" si="239"/>
        <v>Mumbai</v>
      </c>
      <c r="M372" s="1">
        <f t="shared" ca="1" si="244"/>
        <v>109080</v>
      </c>
      <c r="N372" s="1">
        <f t="shared" ca="1" si="240"/>
        <v>28128.155411038584</v>
      </c>
      <c r="O372" s="1">
        <f t="shared" ca="1" si="245"/>
        <v>15643.042293155919</v>
      </c>
      <c r="P372" s="1">
        <f t="shared" ca="1" si="241"/>
        <v>9877</v>
      </c>
      <c r="Q372" s="1">
        <f t="shared" ca="1" si="246"/>
        <v>9911.402043563161</v>
      </c>
      <c r="R372" s="1">
        <f t="shared" ca="1" si="247"/>
        <v>29379.389275585861</v>
      </c>
      <c r="S372" s="1">
        <f t="shared" ca="1" si="248"/>
        <v>154102.43156874177</v>
      </c>
      <c r="T372" s="1">
        <f t="shared" ca="1" si="249"/>
        <v>47916.557454601745</v>
      </c>
      <c r="U372" s="1">
        <f t="shared" ca="1" si="250"/>
        <v>106185.87411414002</v>
      </c>
      <c r="W372" s="10">
        <f ca="1">IF(Table1[[#This Row],[Gender]]="Man",1,0)</f>
        <v>1</v>
      </c>
      <c r="X372" s="51">
        <f ca="1">IF(Table1[[#This Row],[Gender]]="Woman",1,0)</f>
        <v>0</v>
      </c>
      <c r="Y372" s="51"/>
      <c r="Z372" s="51"/>
      <c r="AA372" s="51"/>
      <c r="AB372" s="51"/>
      <c r="AC372" s="51"/>
      <c r="AD372" s="51"/>
      <c r="AE372" s="51"/>
      <c r="AF372" s="51"/>
      <c r="AG372" s="51"/>
      <c r="AH372" s="51"/>
      <c r="AI372" s="51"/>
      <c r="AJ372" s="16"/>
      <c r="AN372" s="10">
        <f t="shared" ca="1" si="212"/>
        <v>0</v>
      </c>
      <c r="AO372" s="51">
        <f t="shared" ca="1" si="213"/>
        <v>0</v>
      </c>
      <c r="AP372" s="51">
        <f t="shared" ca="1" si="214"/>
        <v>0</v>
      </c>
      <c r="AQ372" s="51">
        <f t="shared" ca="1" si="215"/>
        <v>0</v>
      </c>
      <c r="AR372" s="51">
        <f t="shared" ca="1" si="216"/>
        <v>1</v>
      </c>
      <c r="AS372" s="51">
        <f t="shared" ca="1" si="217"/>
        <v>0</v>
      </c>
      <c r="AT372" s="51"/>
      <c r="AU372" s="51"/>
      <c r="AV372" s="51"/>
      <c r="AW372" s="51"/>
      <c r="AX372" s="51"/>
      <c r="AY372" s="16"/>
      <c r="AZ372" s="51"/>
      <c r="BA372" s="20">
        <f t="shared" ca="1" si="218"/>
        <v>0</v>
      </c>
      <c r="BB372" s="21">
        <f t="shared" ca="1" si="219"/>
        <v>0</v>
      </c>
      <c r="BC372" s="21">
        <f t="shared" ca="1" si="220"/>
        <v>0</v>
      </c>
      <c r="BD372" s="21">
        <f t="shared" ca="1" si="221"/>
        <v>0</v>
      </c>
      <c r="BE372" s="21">
        <f t="shared" ca="1" si="222"/>
        <v>0</v>
      </c>
      <c r="BF372" s="21">
        <f t="shared" ca="1" si="223"/>
        <v>1</v>
      </c>
      <c r="BG372" s="21">
        <f t="shared" ca="1" si="224"/>
        <v>0</v>
      </c>
      <c r="BH372" s="21">
        <f t="shared" ca="1" si="225"/>
        <v>0</v>
      </c>
      <c r="BI372" s="21">
        <f t="shared" ca="1" si="226"/>
        <v>0</v>
      </c>
      <c r="BJ372" s="21">
        <f t="shared" ca="1" si="227"/>
        <v>0</v>
      </c>
      <c r="BK372" s="21">
        <f t="shared" ca="1" si="228"/>
        <v>0</v>
      </c>
      <c r="BL372" s="51"/>
      <c r="BM372" s="51"/>
      <c r="BN372" s="51"/>
      <c r="BO372" s="51"/>
      <c r="BP372" s="51"/>
      <c r="BQ372" s="51"/>
      <c r="BR372" s="51"/>
      <c r="BS372" s="51"/>
      <c r="BT372" s="51"/>
      <c r="BU372" s="51"/>
      <c r="BV372" s="16"/>
      <c r="BZ372" s="10">
        <f ca="1">Table1[[#This Row],[Cars Value]]/Table1[[#This Row],[Cars Owned]]</f>
        <v>15643.042293155919</v>
      </c>
      <c r="CA372" s="16"/>
      <c r="CB372" s="51"/>
      <c r="CC372" s="10">
        <f ca="1">IF(Table1[[#This Row],[Value of Debts]]&gt;$CD$3,1,0)</f>
        <v>1</v>
      </c>
      <c r="CD372" s="51"/>
      <c r="CE372" s="16"/>
      <c r="CF372" s="51"/>
      <c r="CG372" s="39">
        <f ca="1">Table1[[#This Row],[Mortgage left]]/Table1[[#This Row],[Value of House ]]</f>
        <v>0.25786721132231927</v>
      </c>
      <c r="CH372" s="51">
        <f t="shared" ca="1" si="242"/>
        <v>0</v>
      </c>
      <c r="CI372" s="51"/>
      <c r="CJ372" s="16"/>
      <c r="CL372" s="10">
        <f ca="1">IF(Table1[[#This Row],[Area]]="New Delhi",Table1[[#This Row],[Income]],0)</f>
        <v>0</v>
      </c>
      <c r="CM372" s="51">
        <f ca="1">IF(Table1[[#This Row],[Area]]="Gurgoan",Table1[[#This Row],[Income]],0)</f>
        <v>0</v>
      </c>
      <c r="CN372" s="51">
        <f ca="1">IF(Table1[[#This Row],[Area]]="Noida",Table1[[#This Row],[Income]],0)</f>
        <v>0</v>
      </c>
      <c r="CO372" s="51">
        <f ca="1">IF(Table1[[#This Row],[Area]]="Faridabad",Table1[[#This Row],[Income]],0)</f>
        <v>0</v>
      </c>
      <c r="CP372" s="51">
        <f ca="1">IF(Table1[[#This Row],[Area]]="Pune",Table1[[#This Row],[Income]],0)</f>
        <v>0</v>
      </c>
      <c r="CQ372" s="51">
        <f ca="1">IF(Table1[[#This Row],[Area]]="Mumbai",Table1[[#This Row],[Income]],0)</f>
        <v>36360</v>
      </c>
      <c r="CR372" s="51">
        <f ca="1">IF(Table1[[#This Row],[Area]]="Hyderabad",Table1[[#This Row],[Income]],0)</f>
        <v>0</v>
      </c>
      <c r="CS372" s="51">
        <f ca="1">IF(Table1[[#This Row],[Area]]="Chennai",Table1[[#This Row],[Income]],0)</f>
        <v>0</v>
      </c>
      <c r="CT372" s="51">
        <f ca="1">IF(Table1[[#This Row],[Area]]="Goa",Table1[[#This Row],[Income]],0)</f>
        <v>0</v>
      </c>
      <c r="CU372" s="51">
        <f ca="1">IF(Table1[[#This Row],[Area]]="Kochi",Table1[[#This Row],[Income]],0)</f>
        <v>0</v>
      </c>
      <c r="CV372" s="51">
        <f ca="1">IF(Table1[[#This Row],[Area]]="Kolkata",Table1[[#This Row],[Income]],0)</f>
        <v>0</v>
      </c>
      <c r="CW372" s="51"/>
      <c r="CX372" s="51"/>
      <c r="CY372" s="51"/>
      <c r="CZ372" s="51"/>
      <c r="DA372" s="51"/>
      <c r="DB372" s="51"/>
      <c r="DC372" s="51"/>
      <c r="DD372" s="51"/>
      <c r="DE372" s="51"/>
      <c r="DF372" s="51"/>
      <c r="DG372" s="16"/>
      <c r="DI372" s="10">
        <f ca="1">IF(Table1[[#This Row],[Field of Work]]="Teaching",Table1[[#This Row],[Income]],0)</f>
        <v>0</v>
      </c>
      <c r="DJ372" s="51">
        <f ca="1">IF(Table1[[#This Row],[Field of Work]]="Health",Table1[[#This Row],[Income]],0)</f>
        <v>0</v>
      </c>
      <c r="DK372" s="51">
        <f ca="1">IF(Table1[[#This Row],[Field of Work]]="Agriculture",Table1[[#This Row],[Income]],0)</f>
        <v>0</v>
      </c>
      <c r="DL372" s="51">
        <f ca="1">IF(Table1[[#This Row],[Field of Work]]="Information Technology",Table1[[#This Row],[Income]],0)</f>
        <v>0</v>
      </c>
      <c r="DM372" s="51">
        <f ca="1">IF(Table1[[#This Row],[Field of Work]]="Construction",Table1[[#This Row],[Income]],0)</f>
        <v>36360</v>
      </c>
      <c r="DN372" s="51">
        <f ca="1">IF(Table1[[#This Row],[Field of Work]]="General Work",Table1[[#This Row],[Income]],0)</f>
        <v>0</v>
      </c>
      <c r="DO372" s="51"/>
      <c r="DP372" s="51"/>
      <c r="DQ372" s="51"/>
      <c r="DR372" s="51"/>
      <c r="DS372" s="51"/>
      <c r="DT372" s="16"/>
      <c r="DW372" s="10">
        <f ca="1">IF(Table1[[#This Row],[Value of Debts]]&gt;Table1[[#This Row],[Income]],1,0)</f>
        <v>1</v>
      </c>
      <c r="DX372" s="51"/>
      <c r="DY372" s="16"/>
      <c r="EB372" s="48">
        <f t="shared" ca="1" si="243"/>
        <v>25</v>
      </c>
      <c r="EC372" s="51"/>
      <c r="ED372" s="51"/>
      <c r="EE372" s="16"/>
    </row>
    <row r="373" spans="1:135" ht="18.75">
      <c r="A373" s="1">
        <f t="shared" ca="1" si="229"/>
        <v>2</v>
      </c>
      <c r="B373" s="1" t="str">
        <f t="shared" ca="1" si="230"/>
        <v>Woman</v>
      </c>
      <c r="C373" s="1">
        <f t="shared" ca="1" si="231"/>
        <v>26</v>
      </c>
      <c r="D373" s="1">
        <f t="shared" ca="1" si="232"/>
        <v>6</v>
      </c>
      <c r="E373" s="1" t="str">
        <f t="shared" ca="1" si="233"/>
        <v>Agriculture</v>
      </c>
      <c r="F373" s="1">
        <f t="shared" ca="1" si="234"/>
        <v>3</v>
      </c>
      <c r="G373" s="1" t="str">
        <f t="shared" ca="1" si="235"/>
        <v>University</v>
      </c>
      <c r="H373" s="1">
        <f t="shared" ca="1" si="236"/>
        <v>3</v>
      </c>
      <c r="I373" s="1">
        <f t="shared" ca="1" si="211"/>
        <v>2</v>
      </c>
      <c r="J373" s="1">
        <f t="shared" ca="1" si="237"/>
        <v>70344</v>
      </c>
      <c r="K373" s="1">
        <f t="shared" ca="1" si="238"/>
        <v>9</v>
      </c>
      <c r="L373" s="1" t="str">
        <f t="shared" ca="1" si="239"/>
        <v>Kochi</v>
      </c>
      <c r="M373" s="1">
        <f t="shared" ca="1" si="244"/>
        <v>211032</v>
      </c>
      <c r="N373" s="1">
        <f t="shared" ca="1" si="240"/>
        <v>40468.977746789744</v>
      </c>
      <c r="O373" s="1">
        <f t="shared" ca="1" si="245"/>
        <v>100398.08859891251</v>
      </c>
      <c r="P373" s="1">
        <f t="shared" ca="1" si="241"/>
        <v>80465</v>
      </c>
      <c r="Q373" s="1">
        <f t="shared" ca="1" si="246"/>
        <v>28185.392523590424</v>
      </c>
      <c r="R373" s="1">
        <f t="shared" ca="1" si="247"/>
        <v>80912.603265994141</v>
      </c>
      <c r="S373" s="1">
        <f t="shared" ca="1" si="248"/>
        <v>392342.69186490669</v>
      </c>
      <c r="T373" s="1">
        <f t="shared" ca="1" si="249"/>
        <v>149119.37027038017</v>
      </c>
      <c r="U373" s="1">
        <f t="shared" ca="1" si="250"/>
        <v>243223.32159452653</v>
      </c>
      <c r="W373" s="10">
        <f ca="1">IF(Table1[[#This Row],[Gender]]="Man",1,0)</f>
        <v>0</v>
      </c>
      <c r="X373" s="51">
        <f ca="1">IF(Table1[[#This Row],[Gender]]="Woman",1,0)</f>
        <v>1</v>
      </c>
      <c r="Y373" s="51"/>
      <c r="Z373" s="51"/>
      <c r="AA373" s="51"/>
      <c r="AB373" s="51"/>
      <c r="AC373" s="51"/>
      <c r="AD373" s="51"/>
      <c r="AE373" s="51"/>
      <c r="AF373" s="51"/>
      <c r="AG373" s="51"/>
      <c r="AH373" s="51"/>
      <c r="AI373" s="51"/>
      <c r="AJ373" s="16"/>
      <c r="AN373" s="10">
        <f t="shared" ca="1" si="212"/>
        <v>0</v>
      </c>
      <c r="AO373" s="51">
        <f t="shared" ca="1" si="213"/>
        <v>0</v>
      </c>
      <c r="AP373" s="51">
        <f t="shared" ca="1" si="214"/>
        <v>1</v>
      </c>
      <c r="AQ373" s="51">
        <f t="shared" ca="1" si="215"/>
        <v>0</v>
      </c>
      <c r="AR373" s="51">
        <f t="shared" ca="1" si="216"/>
        <v>0</v>
      </c>
      <c r="AS373" s="51">
        <f t="shared" ca="1" si="217"/>
        <v>0</v>
      </c>
      <c r="AT373" s="51"/>
      <c r="AU373" s="51"/>
      <c r="AV373" s="51"/>
      <c r="AW373" s="51"/>
      <c r="AX373" s="51"/>
      <c r="AY373" s="16"/>
      <c r="AZ373" s="51"/>
      <c r="BA373" s="20">
        <f t="shared" ca="1" si="218"/>
        <v>0</v>
      </c>
      <c r="BB373" s="21">
        <f t="shared" ca="1" si="219"/>
        <v>0</v>
      </c>
      <c r="BC373" s="21">
        <f t="shared" ca="1" si="220"/>
        <v>0</v>
      </c>
      <c r="BD373" s="21">
        <f t="shared" ca="1" si="221"/>
        <v>0</v>
      </c>
      <c r="BE373" s="21">
        <f t="shared" ca="1" si="222"/>
        <v>0</v>
      </c>
      <c r="BF373" s="21">
        <f t="shared" ca="1" si="223"/>
        <v>0</v>
      </c>
      <c r="BG373" s="21">
        <f t="shared" ca="1" si="224"/>
        <v>0</v>
      </c>
      <c r="BH373" s="21">
        <f t="shared" ca="1" si="225"/>
        <v>0</v>
      </c>
      <c r="BI373" s="21">
        <f t="shared" ca="1" si="226"/>
        <v>0</v>
      </c>
      <c r="BJ373" s="21">
        <f t="shared" ca="1" si="227"/>
        <v>1</v>
      </c>
      <c r="BK373" s="21">
        <f t="shared" ca="1" si="228"/>
        <v>0</v>
      </c>
      <c r="BL373" s="51"/>
      <c r="BM373" s="51"/>
      <c r="BN373" s="51"/>
      <c r="BO373" s="51"/>
      <c r="BP373" s="51"/>
      <c r="BQ373" s="51"/>
      <c r="BR373" s="51"/>
      <c r="BS373" s="51"/>
      <c r="BT373" s="51"/>
      <c r="BU373" s="51"/>
      <c r="BV373" s="16"/>
      <c r="BZ373" s="10">
        <f ca="1">Table1[[#This Row],[Cars Value]]/Table1[[#This Row],[Cars Owned]]</f>
        <v>50199.044299456255</v>
      </c>
      <c r="CA373" s="16"/>
      <c r="CB373" s="51"/>
      <c r="CC373" s="10">
        <f ca="1">IF(Table1[[#This Row],[Value of Debts]]&gt;$CD$3,1,0)</f>
        <v>1</v>
      </c>
      <c r="CD373" s="51"/>
      <c r="CE373" s="16"/>
      <c r="CF373" s="51"/>
      <c r="CG373" s="39">
        <f ca="1">Table1[[#This Row],[Mortgage left]]/Table1[[#This Row],[Value of House ]]</f>
        <v>0.19176701991541445</v>
      </c>
      <c r="CH373" s="51">
        <f t="shared" ca="1" si="242"/>
        <v>0</v>
      </c>
      <c r="CI373" s="51"/>
      <c r="CJ373" s="16"/>
      <c r="CL373" s="10">
        <f ca="1">IF(Table1[[#This Row],[Area]]="New Delhi",Table1[[#This Row],[Income]],0)</f>
        <v>0</v>
      </c>
      <c r="CM373" s="51">
        <f ca="1">IF(Table1[[#This Row],[Area]]="Gurgoan",Table1[[#This Row],[Income]],0)</f>
        <v>0</v>
      </c>
      <c r="CN373" s="51">
        <f ca="1">IF(Table1[[#This Row],[Area]]="Noida",Table1[[#This Row],[Income]],0)</f>
        <v>0</v>
      </c>
      <c r="CO373" s="51">
        <f ca="1">IF(Table1[[#This Row],[Area]]="Faridabad",Table1[[#This Row],[Income]],0)</f>
        <v>0</v>
      </c>
      <c r="CP373" s="51">
        <f ca="1">IF(Table1[[#This Row],[Area]]="Pune",Table1[[#This Row],[Income]],0)</f>
        <v>0</v>
      </c>
      <c r="CQ373" s="51">
        <f ca="1">IF(Table1[[#This Row],[Area]]="Mumbai",Table1[[#This Row],[Income]],0)</f>
        <v>0</v>
      </c>
      <c r="CR373" s="51">
        <f ca="1">IF(Table1[[#This Row],[Area]]="Hyderabad",Table1[[#This Row],[Income]],0)</f>
        <v>0</v>
      </c>
      <c r="CS373" s="51">
        <f ca="1">IF(Table1[[#This Row],[Area]]="Chennai",Table1[[#This Row],[Income]],0)</f>
        <v>0</v>
      </c>
      <c r="CT373" s="51">
        <f ca="1">IF(Table1[[#This Row],[Area]]="Goa",Table1[[#This Row],[Income]],0)</f>
        <v>0</v>
      </c>
      <c r="CU373" s="51">
        <f ca="1">IF(Table1[[#This Row],[Area]]="Kochi",Table1[[#This Row],[Income]],0)</f>
        <v>70344</v>
      </c>
      <c r="CV373" s="51">
        <f ca="1">IF(Table1[[#This Row],[Area]]="Kolkata",Table1[[#This Row],[Income]],0)</f>
        <v>0</v>
      </c>
      <c r="CW373" s="51"/>
      <c r="CX373" s="51"/>
      <c r="CY373" s="51"/>
      <c r="CZ373" s="51"/>
      <c r="DA373" s="51"/>
      <c r="DB373" s="51"/>
      <c r="DC373" s="51"/>
      <c r="DD373" s="51"/>
      <c r="DE373" s="51"/>
      <c r="DF373" s="51"/>
      <c r="DG373" s="16"/>
      <c r="DI373" s="10">
        <f ca="1">IF(Table1[[#This Row],[Field of Work]]="Teaching",Table1[[#This Row],[Income]],0)</f>
        <v>0</v>
      </c>
      <c r="DJ373" s="51">
        <f ca="1">IF(Table1[[#This Row],[Field of Work]]="Health",Table1[[#This Row],[Income]],0)</f>
        <v>0</v>
      </c>
      <c r="DK373" s="51">
        <f ca="1">IF(Table1[[#This Row],[Field of Work]]="Agriculture",Table1[[#This Row],[Income]],0)</f>
        <v>70344</v>
      </c>
      <c r="DL373" s="51">
        <f ca="1">IF(Table1[[#This Row],[Field of Work]]="Information Technology",Table1[[#This Row],[Income]],0)</f>
        <v>0</v>
      </c>
      <c r="DM373" s="51">
        <f ca="1">IF(Table1[[#This Row],[Field of Work]]="Construction",Table1[[#This Row],[Income]],0)</f>
        <v>0</v>
      </c>
      <c r="DN373" s="51">
        <f ca="1">IF(Table1[[#This Row],[Field of Work]]="General Work",Table1[[#This Row],[Income]],0)</f>
        <v>0</v>
      </c>
      <c r="DO373" s="51"/>
      <c r="DP373" s="51"/>
      <c r="DQ373" s="51"/>
      <c r="DR373" s="51"/>
      <c r="DS373" s="51"/>
      <c r="DT373" s="16"/>
      <c r="DW373" s="10">
        <f ca="1">IF(Table1[[#This Row],[Value of Debts]]&gt;Table1[[#This Row],[Income]],1,0)</f>
        <v>1</v>
      </c>
      <c r="DX373" s="51"/>
      <c r="DY373" s="16"/>
      <c r="EB373" s="48">
        <f t="shared" ca="1" si="243"/>
        <v>26</v>
      </c>
      <c r="EC373" s="51"/>
      <c r="ED373" s="51"/>
      <c r="EE373" s="16"/>
    </row>
    <row r="374" spans="1:135" ht="18.75">
      <c r="A374" s="1">
        <f t="shared" ca="1" si="229"/>
        <v>1</v>
      </c>
      <c r="B374" s="1" t="str">
        <f t="shared" ca="1" si="230"/>
        <v>Man</v>
      </c>
      <c r="C374" s="1">
        <f t="shared" ca="1" si="231"/>
        <v>37</v>
      </c>
      <c r="D374" s="1">
        <f t="shared" ca="1" si="232"/>
        <v>3</v>
      </c>
      <c r="E374" s="1" t="str">
        <f t="shared" ca="1" si="233"/>
        <v>Teaching</v>
      </c>
      <c r="F374" s="1">
        <f t="shared" ca="1" si="234"/>
        <v>5</v>
      </c>
      <c r="G374" s="1" t="str">
        <f t="shared" ca="1" si="235"/>
        <v>Other</v>
      </c>
      <c r="H374" s="1">
        <f t="shared" ca="1" si="236"/>
        <v>2</v>
      </c>
      <c r="I374" s="1">
        <f t="shared" ca="1" si="211"/>
        <v>1</v>
      </c>
      <c r="J374" s="1">
        <f t="shared" ca="1" si="237"/>
        <v>48531</v>
      </c>
      <c r="K374" s="1">
        <f t="shared" ca="1" si="238"/>
        <v>4</v>
      </c>
      <c r="L374" s="1" t="str">
        <f t="shared" ca="1" si="239"/>
        <v>Noida</v>
      </c>
      <c r="M374" s="1">
        <f t="shared" ca="1" si="244"/>
        <v>194124</v>
      </c>
      <c r="N374" s="1">
        <f t="shared" ca="1" si="240"/>
        <v>99257.989497788119</v>
      </c>
      <c r="O374" s="1">
        <f t="shared" ca="1" si="245"/>
        <v>25429.564318389035</v>
      </c>
      <c r="P374" s="1">
        <f t="shared" ca="1" si="241"/>
        <v>16178</v>
      </c>
      <c r="Q374" s="1">
        <f t="shared" ca="1" si="246"/>
        <v>41203.029300508468</v>
      </c>
      <c r="R374" s="1">
        <f t="shared" ca="1" si="247"/>
        <v>68626.484820569589</v>
      </c>
      <c r="S374" s="1">
        <f t="shared" ca="1" si="248"/>
        <v>288180.04913895862</v>
      </c>
      <c r="T374" s="1">
        <f t="shared" ca="1" si="249"/>
        <v>156639.01879829657</v>
      </c>
      <c r="U374" s="1">
        <f t="shared" ca="1" si="250"/>
        <v>131541.03034066205</v>
      </c>
      <c r="W374" s="10">
        <f ca="1">IF(Table1[[#This Row],[Gender]]="Man",1,0)</f>
        <v>1</v>
      </c>
      <c r="X374" s="51">
        <f ca="1">IF(Table1[[#This Row],[Gender]]="Woman",1,0)</f>
        <v>0</v>
      </c>
      <c r="Y374" s="51"/>
      <c r="Z374" s="51"/>
      <c r="AA374" s="51"/>
      <c r="AB374" s="51"/>
      <c r="AC374" s="51"/>
      <c r="AD374" s="51"/>
      <c r="AE374" s="51"/>
      <c r="AF374" s="51"/>
      <c r="AG374" s="51"/>
      <c r="AH374" s="51"/>
      <c r="AI374" s="51"/>
      <c r="AJ374" s="16"/>
      <c r="AN374" s="10">
        <f t="shared" ca="1" si="212"/>
        <v>1</v>
      </c>
      <c r="AO374" s="51">
        <f t="shared" ca="1" si="213"/>
        <v>0</v>
      </c>
      <c r="AP374" s="51">
        <f t="shared" ca="1" si="214"/>
        <v>0</v>
      </c>
      <c r="AQ374" s="51">
        <f t="shared" ca="1" si="215"/>
        <v>0</v>
      </c>
      <c r="AR374" s="51">
        <f t="shared" ca="1" si="216"/>
        <v>0</v>
      </c>
      <c r="AS374" s="51">
        <f t="shared" ca="1" si="217"/>
        <v>0</v>
      </c>
      <c r="AT374" s="51"/>
      <c r="AU374" s="51"/>
      <c r="AV374" s="51"/>
      <c r="AW374" s="51"/>
      <c r="AX374" s="51"/>
      <c r="AY374" s="16"/>
      <c r="AZ374" s="51"/>
      <c r="BA374" s="20">
        <f t="shared" ca="1" si="218"/>
        <v>0</v>
      </c>
      <c r="BB374" s="21">
        <f t="shared" ca="1" si="219"/>
        <v>0</v>
      </c>
      <c r="BC374" s="21">
        <f t="shared" ca="1" si="220"/>
        <v>1</v>
      </c>
      <c r="BD374" s="21">
        <f t="shared" ca="1" si="221"/>
        <v>0</v>
      </c>
      <c r="BE374" s="21">
        <f t="shared" ca="1" si="222"/>
        <v>0</v>
      </c>
      <c r="BF374" s="21">
        <f t="shared" ca="1" si="223"/>
        <v>0</v>
      </c>
      <c r="BG374" s="21">
        <f t="shared" ca="1" si="224"/>
        <v>0</v>
      </c>
      <c r="BH374" s="21">
        <f t="shared" ca="1" si="225"/>
        <v>0</v>
      </c>
      <c r="BI374" s="21">
        <f t="shared" ca="1" si="226"/>
        <v>0</v>
      </c>
      <c r="BJ374" s="21">
        <f t="shared" ca="1" si="227"/>
        <v>0</v>
      </c>
      <c r="BK374" s="21">
        <f t="shared" ca="1" si="228"/>
        <v>0</v>
      </c>
      <c r="BL374" s="51"/>
      <c r="BM374" s="51"/>
      <c r="BN374" s="51"/>
      <c r="BO374" s="51"/>
      <c r="BP374" s="51"/>
      <c r="BQ374" s="51"/>
      <c r="BR374" s="51"/>
      <c r="BS374" s="51"/>
      <c r="BT374" s="51"/>
      <c r="BU374" s="51"/>
      <c r="BV374" s="16"/>
      <c r="BZ374" s="10">
        <f ca="1">Table1[[#This Row],[Cars Value]]/Table1[[#This Row],[Cars Owned]]</f>
        <v>25429.564318389035</v>
      </c>
      <c r="CA374" s="16"/>
      <c r="CB374" s="51"/>
      <c r="CC374" s="10">
        <f ca="1">IF(Table1[[#This Row],[Value of Debts]]&gt;$CD$3,1,0)</f>
        <v>1</v>
      </c>
      <c r="CD374" s="51"/>
      <c r="CE374" s="16"/>
      <c r="CF374" s="51"/>
      <c r="CG374" s="39">
        <f ca="1">Table1[[#This Row],[Mortgage left]]/Table1[[#This Row],[Value of House ]]</f>
        <v>0.51131230294959984</v>
      </c>
      <c r="CH374" s="51">
        <f t="shared" ca="1" si="242"/>
        <v>1</v>
      </c>
      <c r="CI374" s="51"/>
      <c r="CJ374" s="16"/>
      <c r="CL374" s="10">
        <f ca="1">IF(Table1[[#This Row],[Area]]="New Delhi",Table1[[#This Row],[Income]],0)</f>
        <v>0</v>
      </c>
      <c r="CM374" s="51">
        <f ca="1">IF(Table1[[#This Row],[Area]]="Gurgoan",Table1[[#This Row],[Income]],0)</f>
        <v>0</v>
      </c>
      <c r="CN374" s="51">
        <f ca="1">IF(Table1[[#This Row],[Area]]="Noida",Table1[[#This Row],[Income]],0)</f>
        <v>48531</v>
      </c>
      <c r="CO374" s="51">
        <f ca="1">IF(Table1[[#This Row],[Area]]="Faridabad",Table1[[#This Row],[Income]],0)</f>
        <v>0</v>
      </c>
      <c r="CP374" s="51">
        <f ca="1">IF(Table1[[#This Row],[Area]]="Pune",Table1[[#This Row],[Income]],0)</f>
        <v>0</v>
      </c>
      <c r="CQ374" s="51">
        <f ca="1">IF(Table1[[#This Row],[Area]]="Mumbai",Table1[[#This Row],[Income]],0)</f>
        <v>0</v>
      </c>
      <c r="CR374" s="51">
        <f ca="1">IF(Table1[[#This Row],[Area]]="Hyderabad",Table1[[#This Row],[Income]],0)</f>
        <v>0</v>
      </c>
      <c r="CS374" s="51">
        <f ca="1">IF(Table1[[#This Row],[Area]]="Chennai",Table1[[#This Row],[Income]],0)</f>
        <v>0</v>
      </c>
      <c r="CT374" s="51">
        <f ca="1">IF(Table1[[#This Row],[Area]]="Goa",Table1[[#This Row],[Income]],0)</f>
        <v>0</v>
      </c>
      <c r="CU374" s="51">
        <f ca="1">IF(Table1[[#This Row],[Area]]="Kochi",Table1[[#This Row],[Income]],0)</f>
        <v>0</v>
      </c>
      <c r="CV374" s="51">
        <f ca="1">IF(Table1[[#This Row],[Area]]="Kolkata",Table1[[#This Row],[Income]],0)</f>
        <v>0</v>
      </c>
      <c r="CW374" s="51"/>
      <c r="CX374" s="51"/>
      <c r="CY374" s="51"/>
      <c r="CZ374" s="51"/>
      <c r="DA374" s="51"/>
      <c r="DB374" s="51"/>
      <c r="DC374" s="51"/>
      <c r="DD374" s="51"/>
      <c r="DE374" s="51"/>
      <c r="DF374" s="51"/>
      <c r="DG374" s="16"/>
      <c r="DI374" s="10">
        <f ca="1">IF(Table1[[#This Row],[Field of Work]]="Teaching",Table1[[#This Row],[Income]],0)</f>
        <v>48531</v>
      </c>
      <c r="DJ374" s="51">
        <f ca="1">IF(Table1[[#This Row],[Field of Work]]="Health",Table1[[#This Row],[Income]],0)</f>
        <v>0</v>
      </c>
      <c r="DK374" s="51">
        <f ca="1">IF(Table1[[#This Row],[Field of Work]]="Agriculture",Table1[[#This Row],[Income]],0)</f>
        <v>0</v>
      </c>
      <c r="DL374" s="51">
        <f ca="1">IF(Table1[[#This Row],[Field of Work]]="Information Technology",Table1[[#This Row],[Income]],0)</f>
        <v>0</v>
      </c>
      <c r="DM374" s="51">
        <f ca="1">IF(Table1[[#This Row],[Field of Work]]="Construction",Table1[[#This Row],[Income]],0)</f>
        <v>0</v>
      </c>
      <c r="DN374" s="51">
        <f ca="1">IF(Table1[[#This Row],[Field of Work]]="General Work",Table1[[#This Row],[Income]],0)</f>
        <v>0</v>
      </c>
      <c r="DO374" s="51"/>
      <c r="DP374" s="51"/>
      <c r="DQ374" s="51"/>
      <c r="DR374" s="51"/>
      <c r="DS374" s="51"/>
      <c r="DT374" s="16"/>
      <c r="DW374" s="10">
        <f ca="1">IF(Table1[[#This Row],[Value of Debts]]&gt;Table1[[#This Row],[Income]],1,0)</f>
        <v>1</v>
      </c>
      <c r="DX374" s="51"/>
      <c r="DY374" s="16"/>
      <c r="EB374" s="48">
        <f t="shared" ca="1" si="243"/>
        <v>37</v>
      </c>
      <c r="EC374" s="51"/>
      <c r="ED374" s="51"/>
      <c r="EE374" s="16"/>
    </row>
    <row r="375" spans="1:135" ht="18.75">
      <c r="A375" s="1">
        <f t="shared" ca="1" si="229"/>
        <v>1</v>
      </c>
      <c r="B375" s="1" t="str">
        <f t="shared" ca="1" si="230"/>
        <v>Man</v>
      </c>
      <c r="C375" s="1">
        <f t="shared" ca="1" si="231"/>
        <v>26</v>
      </c>
      <c r="D375" s="1">
        <f t="shared" ca="1" si="232"/>
        <v>2</v>
      </c>
      <c r="E375" s="1" t="str">
        <f t="shared" ca="1" si="233"/>
        <v>Construction</v>
      </c>
      <c r="F375" s="1">
        <f t="shared" ca="1" si="234"/>
        <v>4</v>
      </c>
      <c r="G375" s="1" t="str">
        <f t="shared" ca="1" si="235"/>
        <v>Technical</v>
      </c>
      <c r="H375" s="1">
        <f t="shared" ca="1" si="236"/>
        <v>1</v>
      </c>
      <c r="I375" s="1">
        <f t="shared" ca="1" si="211"/>
        <v>1</v>
      </c>
      <c r="J375" s="1">
        <f t="shared" ca="1" si="237"/>
        <v>89529</v>
      </c>
      <c r="K375" s="1">
        <f t="shared" ca="1" si="238"/>
        <v>10</v>
      </c>
      <c r="L375" s="1" t="str">
        <f t="shared" ca="1" si="239"/>
        <v>Goa</v>
      </c>
      <c r="M375" s="1">
        <f t="shared" ca="1" si="244"/>
        <v>447645</v>
      </c>
      <c r="N375" s="1">
        <f t="shared" ca="1" si="240"/>
        <v>280168.41793871805</v>
      </c>
      <c r="O375" s="1">
        <f t="shared" ca="1" si="245"/>
        <v>36332.155136610891</v>
      </c>
      <c r="P375" s="1">
        <f t="shared" ca="1" si="241"/>
        <v>6426</v>
      </c>
      <c r="Q375" s="1">
        <f t="shared" ca="1" si="246"/>
        <v>44888.516125066642</v>
      </c>
      <c r="R375" s="1">
        <f t="shared" ca="1" si="247"/>
        <v>6956.6089703974576</v>
      </c>
      <c r="S375" s="1">
        <f t="shared" ca="1" si="248"/>
        <v>490933.76410700835</v>
      </c>
      <c r="T375" s="1">
        <f t="shared" ca="1" si="249"/>
        <v>331482.93406378466</v>
      </c>
      <c r="U375" s="1">
        <f t="shared" ca="1" si="250"/>
        <v>159450.83004322369</v>
      </c>
      <c r="W375" s="10">
        <f ca="1">IF(Table1[[#This Row],[Gender]]="Man",1,0)</f>
        <v>1</v>
      </c>
      <c r="X375" s="51">
        <f ca="1">IF(Table1[[#This Row],[Gender]]="Woman",1,0)</f>
        <v>0</v>
      </c>
      <c r="Y375" s="51"/>
      <c r="Z375" s="51"/>
      <c r="AA375" s="51"/>
      <c r="AB375" s="51"/>
      <c r="AC375" s="51"/>
      <c r="AD375" s="51"/>
      <c r="AE375" s="51"/>
      <c r="AF375" s="51"/>
      <c r="AG375" s="51"/>
      <c r="AH375" s="51"/>
      <c r="AI375" s="51"/>
      <c r="AJ375" s="16"/>
      <c r="AN375" s="10">
        <f t="shared" ca="1" si="212"/>
        <v>0</v>
      </c>
      <c r="AO375" s="51">
        <f t="shared" ca="1" si="213"/>
        <v>0</v>
      </c>
      <c r="AP375" s="51">
        <f t="shared" ca="1" si="214"/>
        <v>0</v>
      </c>
      <c r="AQ375" s="51">
        <f t="shared" ca="1" si="215"/>
        <v>0</v>
      </c>
      <c r="AR375" s="51">
        <f t="shared" ca="1" si="216"/>
        <v>1</v>
      </c>
      <c r="AS375" s="51">
        <f t="shared" ca="1" si="217"/>
        <v>0</v>
      </c>
      <c r="AT375" s="51"/>
      <c r="AU375" s="51"/>
      <c r="AV375" s="51"/>
      <c r="AW375" s="51"/>
      <c r="AX375" s="51"/>
      <c r="AY375" s="16"/>
      <c r="AZ375" s="51"/>
      <c r="BA375" s="20">
        <f t="shared" ca="1" si="218"/>
        <v>0</v>
      </c>
      <c r="BB375" s="21">
        <f t="shared" ca="1" si="219"/>
        <v>0</v>
      </c>
      <c r="BC375" s="21">
        <f t="shared" ca="1" si="220"/>
        <v>0</v>
      </c>
      <c r="BD375" s="21">
        <f t="shared" ca="1" si="221"/>
        <v>0</v>
      </c>
      <c r="BE375" s="21">
        <f t="shared" ca="1" si="222"/>
        <v>0</v>
      </c>
      <c r="BF375" s="21">
        <f t="shared" ca="1" si="223"/>
        <v>0</v>
      </c>
      <c r="BG375" s="21">
        <f t="shared" ca="1" si="224"/>
        <v>0</v>
      </c>
      <c r="BH375" s="21">
        <f t="shared" ca="1" si="225"/>
        <v>0</v>
      </c>
      <c r="BI375" s="21">
        <f t="shared" ca="1" si="226"/>
        <v>1</v>
      </c>
      <c r="BJ375" s="21">
        <f t="shared" ca="1" si="227"/>
        <v>0</v>
      </c>
      <c r="BK375" s="21">
        <f t="shared" ca="1" si="228"/>
        <v>0</v>
      </c>
      <c r="BL375" s="51"/>
      <c r="BM375" s="51"/>
      <c r="BN375" s="51"/>
      <c r="BO375" s="51"/>
      <c r="BP375" s="51"/>
      <c r="BQ375" s="51"/>
      <c r="BR375" s="51"/>
      <c r="BS375" s="51"/>
      <c r="BT375" s="51"/>
      <c r="BU375" s="51"/>
      <c r="BV375" s="16"/>
      <c r="BZ375" s="10">
        <f ca="1">Table1[[#This Row],[Cars Value]]/Table1[[#This Row],[Cars Owned]]</f>
        <v>36332.155136610891</v>
      </c>
      <c r="CA375" s="16"/>
      <c r="CB375" s="51"/>
      <c r="CC375" s="10">
        <f ca="1">IF(Table1[[#This Row],[Value of Debts]]&gt;$CD$3,1,0)</f>
        <v>1</v>
      </c>
      <c r="CD375" s="51"/>
      <c r="CE375" s="16"/>
      <c r="CF375" s="51"/>
      <c r="CG375" s="39">
        <f ca="1">Table1[[#This Row],[Mortgage left]]/Table1[[#This Row],[Value of House ]]</f>
        <v>0.62587188048278897</v>
      </c>
      <c r="CH375" s="51">
        <f t="shared" ca="1" si="242"/>
        <v>1</v>
      </c>
      <c r="CI375" s="51"/>
      <c r="CJ375" s="16"/>
      <c r="CL375" s="10">
        <f ca="1">IF(Table1[[#This Row],[Area]]="New Delhi",Table1[[#This Row],[Income]],0)</f>
        <v>0</v>
      </c>
      <c r="CM375" s="51">
        <f ca="1">IF(Table1[[#This Row],[Area]]="Gurgoan",Table1[[#This Row],[Income]],0)</f>
        <v>0</v>
      </c>
      <c r="CN375" s="51">
        <f ca="1">IF(Table1[[#This Row],[Area]]="Noida",Table1[[#This Row],[Income]],0)</f>
        <v>0</v>
      </c>
      <c r="CO375" s="51">
        <f ca="1">IF(Table1[[#This Row],[Area]]="Faridabad",Table1[[#This Row],[Income]],0)</f>
        <v>0</v>
      </c>
      <c r="CP375" s="51">
        <f ca="1">IF(Table1[[#This Row],[Area]]="Pune",Table1[[#This Row],[Income]],0)</f>
        <v>0</v>
      </c>
      <c r="CQ375" s="51">
        <f ca="1">IF(Table1[[#This Row],[Area]]="Mumbai",Table1[[#This Row],[Income]],0)</f>
        <v>0</v>
      </c>
      <c r="CR375" s="51">
        <f ca="1">IF(Table1[[#This Row],[Area]]="Hyderabad",Table1[[#This Row],[Income]],0)</f>
        <v>0</v>
      </c>
      <c r="CS375" s="51">
        <f ca="1">IF(Table1[[#This Row],[Area]]="Chennai",Table1[[#This Row],[Income]],0)</f>
        <v>0</v>
      </c>
      <c r="CT375" s="51">
        <f ca="1">IF(Table1[[#This Row],[Area]]="Goa",Table1[[#This Row],[Income]],0)</f>
        <v>89529</v>
      </c>
      <c r="CU375" s="51">
        <f ca="1">IF(Table1[[#This Row],[Area]]="Kochi",Table1[[#This Row],[Income]],0)</f>
        <v>0</v>
      </c>
      <c r="CV375" s="51">
        <f ca="1">IF(Table1[[#This Row],[Area]]="Kolkata",Table1[[#This Row],[Income]],0)</f>
        <v>0</v>
      </c>
      <c r="CW375" s="51"/>
      <c r="CX375" s="51"/>
      <c r="CY375" s="51"/>
      <c r="CZ375" s="51"/>
      <c r="DA375" s="51"/>
      <c r="DB375" s="51"/>
      <c r="DC375" s="51"/>
      <c r="DD375" s="51"/>
      <c r="DE375" s="51"/>
      <c r="DF375" s="51"/>
      <c r="DG375" s="16"/>
      <c r="DI375" s="10">
        <f ca="1">IF(Table1[[#This Row],[Field of Work]]="Teaching",Table1[[#This Row],[Income]],0)</f>
        <v>0</v>
      </c>
      <c r="DJ375" s="51">
        <f ca="1">IF(Table1[[#This Row],[Field of Work]]="Health",Table1[[#This Row],[Income]],0)</f>
        <v>0</v>
      </c>
      <c r="DK375" s="51">
        <f ca="1">IF(Table1[[#This Row],[Field of Work]]="Agriculture",Table1[[#This Row],[Income]],0)</f>
        <v>0</v>
      </c>
      <c r="DL375" s="51">
        <f ca="1">IF(Table1[[#This Row],[Field of Work]]="Information Technology",Table1[[#This Row],[Income]],0)</f>
        <v>0</v>
      </c>
      <c r="DM375" s="51">
        <f ca="1">IF(Table1[[#This Row],[Field of Work]]="Construction",Table1[[#This Row],[Income]],0)</f>
        <v>89529</v>
      </c>
      <c r="DN375" s="51">
        <f ca="1">IF(Table1[[#This Row],[Field of Work]]="General Work",Table1[[#This Row],[Income]],0)</f>
        <v>0</v>
      </c>
      <c r="DO375" s="51"/>
      <c r="DP375" s="51"/>
      <c r="DQ375" s="51"/>
      <c r="DR375" s="51"/>
      <c r="DS375" s="51"/>
      <c r="DT375" s="16"/>
      <c r="DW375" s="10">
        <f ca="1">IF(Table1[[#This Row],[Value of Debts]]&gt;Table1[[#This Row],[Income]],1,0)</f>
        <v>1</v>
      </c>
      <c r="DX375" s="51"/>
      <c r="DY375" s="16"/>
      <c r="EB375" s="48">
        <f t="shared" ca="1" si="243"/>
        <v>26</v>
      </c>
      <c r="EC375" s="51"/>
      <c r="ED375" s="51"/>
      <c r="EE375" s="16"/>
    </row>
    <row r="376" spans="1:135" ht="18.75">
      <c r="A376" s="1">
        <f t="shared" ca="1" si="229"/>
        <v>1</v>
      </c>
      <c r="B376" s="1" t="str">
        <f t="shared" ca="1" si="230"/>
        <v>Man</v>
      </c>
      <c r="C376" s="1">
        <f t="shared" ca="1" si="231"/>
        <v>30</v>
      </c>
      <c r="D376" s="1">
        <f t="shared" ca="1" si="232"/>
        <v>6</v>
      </c>
      <c r="E376" s="1" t="str">
        <f t="shared" ca="1" si="233"/>
        <v>Agriculture</v>
      </c>
      <c r="F376" s="1">
        <f t="shared" ca="1" si="234"/>
        <v>3</v>
      </c>
      <c r="G376" s="1" t="str">
        <f t="shared" ca="1" si="235"/>
        <v>University</v>
      </c>
      <c r="H376" s="1">
        <f t="shared" ca="1" si="236"/>
        <v>0</v>
      </c>
      <c r="I376" s="1">
        <f t="shared" ca="1" si="211"/>
        <v>1</v>
      </c>
      <c r="J376" s="1">
        <f t="shared" ca="1" si="237"/>
        <v>74645</v>
      </c>
      <c r="K376" s="1">
        <f t="shared" ca="1" si="238"/>
        <v>9</v>
      </c>
      <c r="L376" s="1" t="str">
        <f t="shared" ca="1" si="239"/>
        <v>Kochi</v>
      </c>
      <c r="M376" s="1">
        <f t="shared" ca="1" si="244"/>
        <v>447870</v>
      </c>
      <c r="N376" s="1">
        <f t="shared" ca="1" si="240"/>
        <v>149540.23881128649</v>
      </c>
      <c r="O376" s="1">
        <f t="shared" ca="1" si="245"/>
        <v>49503.712248639065</v>
      </c>
      <c r="P376" s="1">
        <f t="shared" ca="1" si="241"/>
        <v>14516</v>
      </c>
      <c r="Q376" s="1">
        <f t="shared" ca="1" si="246"/>
        <v>12730.440359850118</v>
      </c>
      <c r="R376" s="1">
        <f t="shared" ca="1" si="247"/>
        <v>13014.558766020335</v>
      </c>
      <c r="S376" s="1">
        <f t="shared" ca="1" si="248"/>
        <v>510388.27101465943</v>
      </c>
      <c r="T376" s="1">
        <f t="shared" ca="1" si="249"/>
        <v>176786.67917113661</v>
      </c>
      <c r="U376" s="1">
        <f t="shared" ca="1" si="250"/>
        <v>333601.59184352285</v>
      </c>
      <c r="W376" s="10">
        <f ca="1">IF(Table1[[#This Row],[Gender]]="Man",1,0)</f>
        <v>1</v>
      </c>
      <c r="X376" s="51">
        <f ca="1">IF(Table1[[#This Row],[Gender]]="Woman",1,0)</f>
        <v>0</v>
      </c>
      <c r="Y376" s="51"/>
      <c r="Z376" s="51"/>
      <c r="AA376" s="51"/>
      <c r="AB376" s="51"/>
      <c r="AC376" s="51"/>
      <c r="AD376" s="51"/>
      <c r="AE376" s="51"/>
      <c r="AF376" s="51"/>
      <c r="AG376" s="51"/>
      <c r="AH376" s="51"/>
      <c r="AI376" s="51"/>
      <c r="AJ376" s="16"/>
      <c r="AN376" s="10">
        <f t="shared" ca="1" si="212"/>
        <v>0</v>
      </c>
      <c r="AO376" s="51">
        <f t="shared" ca="1" si="213"/>
        <v>0</v>
      </c>
      <c r="AP376" s="51">
        <f t="shared" ca="1" si="214"/>
        <v>1</v>
      </c>
      <c r="AQ376" s="51">
        <f t="shared" ca="1" si="215"/>
        <v>0</v>
      </c>
      <c r="AR376" s="51">
        <f t="shared" ca="1" si="216"/>
        <v>0</v>
      </c>
      <c r="AS376" s="51">
        <f t="shared" ca="1" si="217"/>
        <v>0</v>
      </c>
      <c r="AT376" s="51"/>
      <c r="AU376" s="51"/>
      <c r="AV376" s="51"/>
      <c r="AW376" s="51"/>
      <c r="AX376" s="51"/>
      <c r="AY376" s="16"/>
      <c r="AZ376" s="51"/>
      <c r="BA376" s="20">
        <f t="shared" ca="1" si="218"/>
        <v>0</v>
      </c>
      <c r="BB376" s="21">
        <f t="shared" ca="1" si="219"/>
        <v>0</v>
      </c>
      <c r="BC376" s="21">
        <f t="shared" ca="1" si="220"/>
        <v>0</v>
      </c>
      <c r="BD376" s="21">
        <f t="shared" ca="1" si="221"/>
        <v>0</v>
      </c>
      <c r="BE376" s="21">
        <f t="shared" ca="1" si="222"/>
        <v>0</v>
      </c>
      <c r="BF376" s="21">
        <f t="shared" ca="1" si="223"/>
        <v>0</v>
      </c>
      <c r="BG376" s="21">
        <f t="shared" ca="1" si="224"/>
        <v>0</v>
      </c>
      <c r="BH376" s="21">
        <f t="shared" ca="1" si="225"/>
        <v>0</v>
      </c>
      <c r="BI376" s="21">
        <f t="shared" ca="1" si="226"/>
        <v>0</v>
      </c>
      <c r="BJ376" s="21">
        <f t="shared" ca="1" si="227"/>
        <v>1</v>
      </c>
      <c r="BK376" s="21">
        <f t="shared" ca="1" si="228"/>
        <v>0</v>
      </c>
      <c r="BL376" s="51"/>
      <c r="BM376" s="51"/>
      <c r="BN376" s="51"/>
      <c r="BO376" s="51"/>
      <c r="BP376" s="51"/>
      <c r="BQ376" s="51"/>
      <c r="BR376" s="51"/>
      <c r="BS376" s="51"/>
      <c r="BT376" s="51"/>
      <c r="BU376" s="51"/>
      <c r="BV376" s="16"/>
      <c r="BZ376" s="10">
        <f ca="1">Table1[[#This Row],[Cars Value]]/Table1[[#This Row],[Cars Owned]]</f>
        <v>49503.712248639065</v>
      </c>
      <c r="CA376" s="16"/>
      <c r="CB376" s="51"/>
      <c r="CC376" s="10">
        <f ca="1">IF(Table1[[#This Row],[Value of Debts]]&gt;$CD$3,1,0)</f>
        <v>1</v>
      </c>
      <c r="CD376" s="51"/>
      <c r="CE376" s="16"/>
      <c r="CF376" s="51"/>
      <c r="CG376" s="39">
        <f ca="1">Table1[[#This Row],[Mortgage left]]/Table1[[#This Row],[Value of House ]]</f>
        <v>0.33389206424026274</v>
      </c>
      <c r="CH376" s="51">
        <f t="shared" ca="1" si="242"/>
        <v>1</v>
      </c>
      <c r="CI376" s="51"/>
      <c r="CJ376" s="16"/>
      <c r="CL376" s="10">
        <f ca="1">IF(Table1[[#This Row],[Area]]="New Delhi",Table1[[#This Row],[Income]],0)</f>
        <v>0</v>
      </c>
      <c r="CM376" s="51">
        <f ca="1">IF(Table1[[#This Row],[Area]]="Gurgoan",Table1[[#This Row],[Income]],0)</f>
        <v>0</v>
      </c>
      <c r="CN376" s="51">
        <f ca="1">IF(Table1[[#This Row],[Area]]="Noida",Table1[[#This Row],[Income]],0)</f>
        <v>0</v>
      </c>
      <c r="CO376" s="51">
        <f ca="1">IF(Table1[[#This Row],[Area]]="Faridabad",Table1[[#This Row],[Income]],0)</f>
        <v>0</v>
      </c>
      <c r="CP376" s="51">
        <f ca="1">IF(Table1[[#This Row],[Area]]="Pune",Table1[[#This Row],[Income]],0)</f>
        <v>0</v>
      </c>
      <c r="CQ376" s="51">
        <f ca="1">IF(Table1[[#This Row],[Area]]="Mumbai",Table1[[#This Row],[Income]],0)</f>
        <v>0</v>
      </c>
      <c r="CR376" s="51">
        <f ca="1">IF(Table1[[#This Row],[Area]]="Hyderabad",Table1[[#This Row],[Income]],0)</f>
        <v>0</v>
      </c>
      <c r="CS376" s="51">
        <f ca="1">IF(Table1[[#This Row],[Area]]="Chennai",Table1[[#This Row],[Income]],0)</f>
        <v>0</v>
      </c>
      <c r="CT376" s="51">
        <f ca="1">IF(Table1[[#This Row],[Area]]="Goa",Table1[[#This Row],[Income]],0)</f>
        <v>0</v>
      </c>
      <c r="CU376" s="51">
        <f ca="1">IF(Table1[[#This Row],[Area]]="Kochi",Table1[[#This Row],[Income]],0)</f>
        <v>74645</v>
      </c>
      <c r="CV376" s="51">
        <f ca="1">IF(Table1[[#This Row],[Area]]="Kolkata",Table1[[#This Row],[Income]],0)</f>
        <v>0</v>
      </c>
      <c r="CW376" s="51"/>
      <c r="CX376" s="51"/>
      <c r="CY376" s="51"/>
      <c r="CZ376" s="51"/>
      <c r="DA376" s="51"/>
      <c r="DB376" s="51"/>
      <c r="DC376" s="51"/>
      <c r="DD376" s="51"/>
      <c r="DE376" s="51"/>
      <c r="DF376" s="51"/>
      <c r="DG376" s="16"/>
      <c r="DI376" s="10">
        <f ca="1">IF(Table1[[#This Row],[Field of Work]]="Teaching",Table1[[#This Row],[Income]],0)</f>
        <v>0</v>
      </c>
      <c r="DJ376" s="51">
        <f ca="1">IF(Table1[[#This Row],[Field of Work]]="Health",Table1[[#This Row],[Income]],0)</f>
        <v>0</v>
      </c>
      <c r="DK376" s="51">
        <f ca="1">IF(Table1[[#This Row],[Field of Work]]="Agriculture",Table1[[#This Row],[Income]],0)</f>
        <v>74645</v>
      </c>
      <c r="DL376" s="51">
        <f ca="1">IF(Table1[[#This Row],[Field of Work]]="Information Technology",Table1[[#This Row],[Income]],0)</f>
        <v>0</v>
      </c>
      <c r="DM376" s="51">
        <f ca="1">IF(Table1[[#This Row],[Field of Work]]="Construction",Table1[[#This Row],[Income]],0)</f>
        <v>0</v>
      </c>
      <c r="DN376" s="51">
        <f ca="1">IF(Table1[[#This Row],[Field of Work]]="General Work",Table1[[#This Row],[Income]],0)</f>
        <v>0</v>
      </c>
      <c r="DO376" s="51"/>
      <c r="DP376" s="51"/>
      <c r="DQ376" s="51"/>
      <c r="DR376" s="51"/>
      <c r="DS376" s="51"/>
      <c r="DT376" s="16"/>
      <c r="DW376" s="10">
        <f ca="1">IF(Table1[[#This Row],[Value of Debts]]&gt;Table1[[#This Row],[Income]],1,0)</f>
        <v>1</v>
      </c>
      <c r="DX376" s="51"/>
      <c r="DY376" s="16"/>
      <c r="EB376" s="48">
        <f t="shared" ca="1" si="243"/>
        <v>30</v>
      </c>
      <c r="EC376" s="51"/>
      <c r="ED376" s="51"/>
      <c r="EE376" s="16"/>
    </row>
    <row r="377" spans="1:135" ht="18.75">
      <c r="A377" s="1">
        <f t="shared" ca="1" si="229"/>
        <v>1</v>
      </c>
      <c r="B377" s="1" t="str">
        <f t="shared" ca="1" si="230"/>
        <v>Man</v>
      </c>
      <c r="C377" s="1">
        <f t="shared" ca="1" si="231"/>
        <v>30</v>
      </c>
      <c r="D377" s="1">
        <f t="shared" ca="1" si="232"/>
        <v>6</v>
      </c>
      <c r="E377" s="1" t="str">
        <f t="shared" ca="1" si="233"/>
        <v>Agriculture</v>
      </c>
      <c r="F377" s="1">
        <f t="shared" ca="1" si="234"/>
        <v>5</v>
      </c>
      <c r="G377" s="1" t="str">
        <f t="shared" ca="1" si="235"/>
        <v>Other</v>
      </c>
      <c r="H377" s="1">
        <f t="shared" ca="1" si="236"/>
        <v>2</v>
      </c>
      <c r="I377" s="1">
        <f t="shared" ca="1" si="211"/>
        <v>2</v>
      </c>
      <c r="J377" s="1">
        <f t="shared" ca="1" si="237"/>
        <v>73452</v>
      </c>
      <c r="K377" s="1">
        <f t="shared" ca="1" si="238"/>
        <v>7</v>
      </c>
      <c r="L377" s="1" t="str">
        <f t="shared" ca="1" si="239"/>
        <v>Hyderabad</v>
      </c>
      <c r="M377" s="1">
        <f t="shared" ca="1" si="244"/>
        <v>440712</v>
      </c>
      <c r="N377" s="1">
        <f t="shared" ca="1" si="240"/>
        <v>4921.444897739535</v>
      </c>
      <c r="O377" s="1">
        <f t="shared" ca="1" si="245"/>
        <v>15339.731960172903</v>
      </c>
      <c r="P377" s="1">
        <f t="shared" ca="1" si="241"/>
        <v>11169</v>
      </c>
      <c r="Q377" s="1">
        <f t="shared" ca="1" si="246"/>
        <v>67549.007312370959</v>
      </c>
      <c r="R377" s="1">
        <f t="shared" ca="1" si="247"/>
        <v>44548.632973925189</v>
      </c>
      <c r="S377" s="1">
        <f t="shared" ca="1" si="248"/>
        <v>500600.36493409809</v>
      </c>
      <c r="T377" s="1">
        <f t="shared" ca="1" si="249"/>
        <v>83639.452210110496</v>
      </c>
      <c r="U377" s="1">
        <f t="shared" ca="1" si="250"/>
        <v>416960.9127239876</v>
      </c>
      <c r="W377" s="10">
        <f ca="1">IF(Table1[[#This Row],[Gender]]="Man",1,0)</f>
        <v>1</v>
      </c>
      <c r="X377" s="51">
        <f ca="1">IF(Table1[[#This Row],[Gender]]="Woman",1,0)</f>
        <v>0</v>
      </c>
      <c r="Y377" s="51"/>
      <c r="Z377" s="51"/>
      <c r="AA377" s="51"/>
      <c r="AB377" s="51"/>
      <c r="AC377" s="51"/>
      <c r="AD377" s="51"/>
      <c r="AE377" s="51"/>
      <c r="AF377" s="51"/>
      <c r="AG377" s="51"/>
      <c r="AH377" s="51"/>
      <c r="AI377" s="51"/>
      <c r="AJ377" s="16"/>
      <c r="AN377" s="10">
        <f t="shared" ca="1" si="212"/>
        <v>0</v>
      </c>
      <c r="AO377" s="51">
        <f t="shared" ca="1" si="213"/>
        <v>0</v>
      </c>
      <c r="AP377" s="51">
        <f t="shared" ca="1" si="214"/>
        <v>1</v>
      </c>
      <c r="AQ377" s="51">
        <f t="shared" ca="1" si="215"/>
        <v>0</v>
      </c>
      <c r="AR377" s="51">
        <f t="shared" ca="1" si="216"/>
        <v>0</v>
      </c>
      <c r="AS377" s="51">
        <f t="shared" ca="1" si="217"/>
        <v>0</v>
      </c>
      <c r="AT377" s="51"/>
      <c r="AU377" s="51"/>
      <c r="AV377" s="51"/>
      <c r="AW377" s="51"/>
      <c r="AX377" s="51"/>
      <c r="AY377" s="16"/>
      <c r="AZ377" s="51"/>
      <c r="BA377" s="20">
        <f t="shared" ca="1" si="218"/>
        <v>0</v>
      </c>
      <c r="BB377" s="21">
        <f t="shared" ca="1" si="219"/>
        <v>0</v>
      </c>
      <c r="BC377" s="21">
        <f t="shared" ca="1" si="220"/>
        <v>0</v>
      </c>
      <c r="BD377" s="21">
        <f t="shared" ca="1" si="221"/>
        <v>0</v>
      </c>
      <c r="BE377" s="21">
        <f t="shared" ca="1" si="222"/>
        <v>0</v>
      </c>
      <c r="BF377" s="21">
        <f t="shared" ca="1" si="223"/>
        <v>0</v>
      </c>
      <c r="BG377" s="21">
        <f t="shared" ca="1" si="224"/>
        <v>1</v>
      </c>
      <c r="BH377" s="21">
        <f t="shared" ca="1" si="225"/>
        <v>0</v>
      </c>
      <c r="BI377" s="21">
        <f t="shared" ca="1" si="226"/>
        <v>0</v>
      </c>
      <c r="BJ377" s="21">
        <f t="shared" ca="1" si="227"/>
        <v>0</v>
      </c>
      <c r="BK377" s="21">
        <f t="shared" ca="1" si="228"/>
        <v>0</v>
      </c>
      <c r="BL377" s="51"/>
      <c r="BM377" s="51"/>
      <c r="BN377" s="51"/>
      <c r="BO377" s="51"/>
      <c r="BP377" s="51"/>
      <c r="BQ377" s="51"/>
      <c r="BR377" s="51"/>
      <c r="BS377" s="51"/>
      <c r="BT377" s="51"/>
      <c r="BU377" s="51"/>
      <c r="BV377" s="16"/>
      <c r="BZ377" s="10">
        <f ca="1">Table1[[#This Row],[Cars Value]]/Table1[[#This Row],[Cars Owned]]</f>
        <v>7669.8659800864516</v>
      </c>
      <c r="CA377" s="16"/>
      <c r="CB377" s="51"/>
      <c r="CC377" s="10">
        <f ca="1">IF(Table1[[#This Row],[Value of Debts]]&gt;$CD$3,1,0)</f>
        <v>1</v>
      </c>
      <c r="CD377" s="51"/>
      <c r="CE377" s="16"/>
      <c r="CF377" s="51"/>
      <c r="CG377" s="39">
        <f ca="1">Table1[[#This Row],[Mortgage left]]/Table1[[#This Row],[Value of House ]]</f>
        <v>1.1167031752572054E-2</v>
      </c>
      <c r="CH377" s="51">
        <f t="shared" ca="1" si="242"/>
        <v>0</v>
      </c>
      <c r="CI377" s="51"/>
      <c r="CJ377" s="16"/>
      <c r="CL377" s="10">
        <f ca="1">IF(Table1[[#This Row],[Area]]="New Delhi",Table1[[#This Row],[Income]],0)</f>
        <v>0</v>
      </c>
      <c r="CM377" s="51">
        <f ca="1">IF(Table1[[#This Row],[Area]]="Gurgoan",Table1[[#This Row],[Income]],0)</f>
        <v>0</v>
      </c>
      <c r="CN377" s="51">
        <f ca="1">IF(Table1[[#This Row],[Area]]="Noida",Table1[[#This Row],[Income]],0)</f>
        <v>0</v>
      </c>
      <c r="CO377" s="51">
        <f ca="1">IF(Table1[[#This Row],[Area]]="Faridabad",Table1[[#This Row],[Income]],0)</f>
        <v>0</v>
      </c>
      <c r="CP377" s="51">
        <f ca="1">IF(Table1[[#This Row],[Area]]="Pune",Table1[[#This Row],[Income]],0)</f>
        <v>0</v>
      </c>
      <c r="CQ377" s="51">
        <f ca="1">IF(Table1[[#This Row],[Area]]="Mumbai",Table1[[#This Row],[Income]],0)</f>
        <v>0</v>
      </c>
      <c r="CR377" s="51">
        <f ca="1">IF(Table1[[#This Row],[Area]]="Hyderabad",Table1[[#This Row],[Income]],0)</f>
        <v>73452</v>
      </c>
      <c r="CS377" s="51">
        <f ca="1">IF(Table1[[#This Row],[Area]]="Chennai",Table1[[#This Row],[Income]],0)</f>
        <v>0</v>
      </c>
      <c r="CT377" s="51">
        <f ca="1">IF(Table1[[#This Row],[Area]]="Goa",Table1[[#This Row],[Income]],0)</f>
        <v>0</v>
      </c>
      <c r="CU377" s="51">
        <f ca="1">IF(Table1[[#This Row],[Area]]="Kochi",Table1[[#This Row],[Income]],0)</f>
        <v>0</v>
      </c>
      <c r="CV377" s="51">
        <f ca="1">IF(Table1[[#This Row],[Area]]="Kolkata",Table1[[#This Row],[Income]],0)</f>
        <v>0</v>
      </c>
      <c r="CW377" s="51"/>
      <c r="CX377" s="51"/>
      <c r="CY377" s="51"/>
      <c r="CZ377" s="51"/>
      <c r="DA377" s="51"/>
      <c r="DB377" s="51"/>
      <c r="DC377" s="51"/>
      <c r="DD377" s="51"/>
      <c r="DE377" s="51"/>
      <c r="DF377" s="51"/>
      <c r="DG377" s="16"/>
      <c r="DI377" s="10">
        <f ca="1">IF(Table1[[#This Row],[Field of Work]]="Teaching",Table1[[#This Row],[Income]],0)</f>
        <v>0</v>
      </c>
      <c r="DJ377" s="51">
        <f ca="1">IF(Table1[[#This Row],[Field of Work]]="Health",Table1[[#This Row],[Income]],0)</f>
        <v>0</v>
      </c>
      <c r="DK377" s="51">
        <f ca="1">IF(Table1[[#This Row],[Field of Work]]="Agriculture",Table1[[#This Row],[Income]],0)</f>
        <v>73452</v>
      </c>
      <c r="DL377" s="51">
        <f ca="1">IF(Table1[[#This Row],[Field of Work]]="Information Technology",Table1[[#This Row],[Income]],0)</f>
        <v>0</v>
      </c>
      <c r="DM377" s="51">
        <f ca="1">IF(Table1[[#This Row],[Field of Work]]="Construction",Table1[[#This Row],[Income]],0)</f>
        <v>0</v>
      </c>
      <c r="DN377" s="51">
        <f ca="1">IF(Table1[[#This Row],[Field of Work]]="General Work",Table1[[#This Row],[Income]],0)</f>
        <v>0</v>
      </c>
      <c r="DO377" s="51"/>
      <c r="DP377" s="51"/>
      <c r="DQ377" s="51"/>
      <c r="DR377" s="51"/>
      <c r="DS377" s="51"/>
      <c r="DT377" s="16"/>
      <c r="DW377" s="10">
        <f ca="1">IF(Table1[[#This Row],[Value of Debts]]&gt;Table1[[#This Row],[Income]],1,0)</f>
        <v>1</v>
      </c>
      <c r="DX377" s="51"/>
      <c r="DY377" s="16"/>
      <c r="EB377" s="48">
        <f t="shared" ca="1" si="243"/>
        <v>30</v>
      </c>
      <c r="EC377" s="51"/>
      <c r="ED377" s="51"/>
      <c r="EE377" s="16"/>
    </row>
    <row r="378" spans="1:135" ht="18.75">
      <c r="A378" s="1">
        <f t="shared" ca="1" si="229"/>
        <v>2</v>
      </c>
      <c r="B378" s="1" t="str">
        <f t="shared" ca="1" si="230"/>
        <v>Woman</v>
      </c>
      <c r="C378" s="1">
        <f t="shared" ca="1" si="231"/>
        <v>37</v>
      </c>
      <c r="D378" s="1">
        <f t="shared" ca="1" si="232"/>
        <v>5</v>
      </c>
      <c r="E378" s="1" t="str">
        <f t="shared" ca="1" si="233"/>
        <v>General Work</v>
      </c>
      <c r="F378" s="1">
        <f t="shared" ca="1" si="234"/>
        <v>4</v>
      </c>
      <c r="G378" s="1" t="str">
        <f t="shared" ca="1" si="235"/>
        <v>Technical</v>
      </c>
      <c r="H378" s="1">
        <f t="shared" ca="1" si="236"/>
        <v>0</v>
      </c>
      <c r="I378" s="1">
        <f t="shared" ca="1" si="211"/>
        <v>1</v>
      </c>
      <c r="J378" s="1">
        <f t="shared" ca="1" si="237"/>
        <v>68229</v>
      </c>
      <c r="K378" s="1">
        <f t="shared" ca="1" si="238"/>
        <v>3</v>
      </c>
      <c r="L378" s="1" t="str">
        <f t="shared" ca="1" si="239"/>
        <v>Faridabad</v>
      </c>
      <c r="M378" s="1">
        <f t="shared" ca="1" si="244"/>
        <v>272916</v>
      </c>
      <c r="N378" s="1">
        <f t="shared" ca="1" si="240"/>
        <v>8649.1087584019533</v>
      </c>
      <c r="O378" s="1">
        <f t="shared" ca="1" si="245"/>
        <v>58684.801113653157</v>
      </c>
      <c r="P378" s="1">
        <f t="shared" ca="1" si="241"/>
        <v>57103</v>
      </c>
      <c r="Q378" s="1">
        <f t="shared" ca="1" si="246"/>
        <v>87169.825046473852</v>
      </c>
      <c r="R378" s="1">
        <f t="shared" ca="1" si="247"/>
        <v>89727.439969816653</v>
      </c>
      <c r="S378" s="1">
        <f t="shared" ca="1" si="248"/>
        <v>421328.24108346982</v>
      </c>
      <c r="T378" s="1">
        <f t="shared" ca="1" si="249"/>
        <v>152921.93380487582</v>
      </c>
      <c r="U378" s="1">
        <f t="shared" ca="1" si="250"/>
        <v>268406.307278594</v>
      </c>
      <c r="W378" s="10">
        <f ca="1">IF(Table1[[#This Row],[Gender]]="Man",1,0)</f>
        <v>0</v>
      </c>
      <c r="X378" s="51">
        <f ca="1">IF(Table1[[#This Row],[Gender]]="Woman",1,0)</f>
        <v>1</v>
      </c>
      <c r="Y378" s="51"/>
      <c r="Z378" s="51"/>
      <c r="AA378" s="51"/>
      <c r="AB378" s="51"/>
      <c r="AC378" s="51"/>
      <c r="AD378" s="51"/>
      <c r="AE378" s="51"/>
      <c r="AF378" s="51"/>
      <c r="AG378" s="51"/>
      <c r="AH378" s="51"/>
      <c r="AI378" s="51"/>
      <c r="AJ378" s="16"/>
      <c r="AN378" s="10">
        <f t="shared" ca="1" si="212"/>
        <v>0</v>
      </c>
      <c r="AO378" s="51">
        <f t="shared" ca="1" si="213"/>
        <v>0</v>
      </c>
      <c r="AP378" s="51">
        <f t="shared" ca="1" si="214"/>
        <v>0</v>
      </c>
      <c r="AQ378" s="51">
        <f t="shared" ca="1" si="215"/>
        <v>0</v>
      </c>
      <c r="AR378" s="51">
        <f t="shared" ca="1" si="216"/>
        <v>0</v>
      </c>
      <c r="AS378" s="51">
        <f t="shared" ca="1" si="217"/>
        <v>1</v>
      </c>
      <c r="AT378" s="51"/>
      <c r="AU378" s="51"/>
      <c r="AV378" s="51"/>
      <c r="AW378" s="51"/>
      <c r="AX378" s="51"/>
      <c r="AY378" s="16"/>
      <c r="AZ378" s="51"/>
      <c r="BA378" s="20">
        <f t="shared" ca="1" si="218"/>
        <v>0</v>
      </c>
      <c r="BB378" s="21">
        <f t="shared" ca="1" si="219"/>
        <v>0</v>
      </c>
      <c r="BC378" s="21">
        <f t="shared" ca="1" si="220"/>
        <v>0</v>
      </c>
      <c r="BD378" s="21">
        <f t="shared" ca="1" si="221"/>
        <v>1</v>
      </c>
      <c r="BE378" s="21">
        <f t="shared" ca="1" si="222"/>
        <v>0</v>
      </c>
      <c r="BF378" s="21">
        <f t="shared" ca="1" si="223"/>
        <v>0</v>
      </c>
      <c r="BG378" s="21">
        <f t="shared" ca="1" si="224"/>
        <v>0</v>
      </c>
      <c r="BH378" s="21">
        <f t="shared" ca="1" si="225"/>
        <v>0</v>
      </c>
      <c r="BI378" s="21">
        <f t="shared" ca="1" si="226"/>
        <v>0</v>
      </c>
      <c r="BJ378" s="21">
        <f t="shared" ca="1" si="227"/>
        <v>0</v>
      </c>
      <c r="BK378" s="21">
        <f t="shared" ca="1" si="228"/>
        <v>0</v>
      </c>
      <c r="BL378" s="51"/>
      <c r="BM378" s="51"/>
      <c r="BN378" s="51"/>
      <c r="BO378" s="51"/>
      <c r="BP378" s="51"/>
      <c r="BQ378" s="51"/>
      <c r="BR378" s="51"/>
      <c r="BS378" s="51"/>
      <c r="BT378" s="51"/>
      <c r="BU378" s="51"/>
      <c r="BV378" s="16"/>
      <c r="BZ378" s="10">
        <f ca="1">Table1[[#This Row],[Cars Value]]/Table1[[#This Row],[Cars Owned]]</f>
        <v>58684.801113653157</v>
      </c>
      <c r="CA378" s="16"/>
      <c r="CB378" s="51"/>
      <c r="CC378" s="10">
        <f ca="1">IF(Table1[[#This Row],[Value of Debts]]&gt;$CD$3,1,0)</f>
        <v>1</v>
      </c>
      <c r="CD378" s="51"/>
      <c r="CE378" s="16"/>
      <c r="CF378" s="51"/>
      <c r="CG378" s="39">
        <f ca="1">Table1[[#This Row],[Mortgage left]]/Table1[[#This Row],[Value of House ]]</f>
        <v>3.169146828475411E-2</v>
      </c>
      <c r="CH378" s="51">
        <f t="shared" ca="1" si="242"/>
        <v>0</v>
      </c>
      <c r="CI378" s="51"/>
      <c r="CJ378" s="16"/>
      <c r="CL378" s="10">
        <f ca="1">IF(Table1[[#This Row],[Area]]="New Delhi",Table1[[#This Row],[Income]],0)</f>
        <v>0</v>
      </c>
      <c r="CM378" s="51">
        <f ca="1">IF(Table1[[#This Row],[Area]]="Gurgoan",Table1[[#This Row],[Income]],0)</f>
        <v>0</v>
      </c>
      <c r="CN378" s="51">
        <f ca="1">IF(Table1[[#This Row],[Area]]="Noida",Table1[[#This Row],[Income]],0)</f>
        <v>0</v>
      </c>
      <c r="CO378" s="51">
        <f ca="1">IF(Table1[[#This Row],[Area]]="Faridabad",Table1[[#This Row],[Income]],0)</f>
        <v>68229</v>
      </c>
      <c r="CP378" s="51">
        <f ca="1">IF(Table1[[#This Row],[Area]]="Pune",Table1[[#This Row],[Income]],0)</f>
        <v>0</v>
      </c>
      <c r="CQ378" s="51">
        <f ca="1">IF(Table1[[#This Row],[Area]]="Mumbai",Table1[[#This Row],[Income]],0)</f>
        <v>0</v>
      </c>
      <c r="CR378" s="51">
        <f ca="1">IF(Table1[[#This Row],[Area]]="Hyderabad",Table1[[#This Row],[Income]],0)</f>
        <v>0</v>
      </c>
      <c r="CS378" s="51">
        <f ca="1">IF(Table1[[#This Row],[Area]]="Chennai",Table1[[#This Row],[Income]],0)</f>
        <v>0</v>
      </c>
      <c r="CT378" s="51">
        <f ca="1">IF(Table1[[#This Row],[Area]]="Goa",Table1[[#This Row],[Income]],0)</f>
        <v>0</v>
      </c>
      <c r="CU378" s="51">
        <f ca="1">IF(Table1[[#This Row],[Area]]="Kochi",Table1[[#This Row],[Income]],0)</f>
        <v>0</v>
      </c>
      <c r="CV378" s="51">
        <f ca="1">IF(Table1[[#This Row],[Area]]="Kolkata",Table1[[#This Row],[Income]],0)</f>
        <v>0</v>
      </c>
      <c r="CW378" s="51"/>
      <c r="CX378" s="51"/>
      <c r="CY378" s="51"/>
      <c r="CZ378" s="51"/>
      <c r="DA378" s="51"/>
      <c r="DB378" s="51"/>
      <c r="DC378" s="51"/>
      <c r="DD378" s="51"/>
      <c r="DE378" s="51"/>
      <c r="DF378" s="51"/>
      <c r="DG378" s="16"/>
      <c r="DI378" s="10">
        <f ca="1">IF(Table1[[#This Row],[Field of Work]]="Teaching",Table1[[#This Row],[Income]],0)</f>
        <v>0</v>
      </c>
      <c r="DJ378" s="51">
        <f ca="1">IF(Table1[[#This Row],[Field of Work]]="Health",Table1[[#This Row],[Income]],0)</f>
        <v>0</v>
      </c>
      <c r="DK378" s="51">
        <f ca="1">IF(Table1[[#This Row],[Field of Work]]="Agriculture",Table1[[#This Row],[Income]],0)</f>
        <v>0</v>
      </c>
      <c r="DL378" s="51">
        <f ca="1">IF(Table1[[#This Row],[Field of Work]]="Information Technology",Table1[[#This Row],[Income]],0)</f>
        <v>0</v>
      </c>
      <c r="DM378" s="51">
        <f ca="1">IF(Table1[[#This Row],[Field of Work]]="Construction",Table1[[#This Row],[Income]],0)</f>
        <v>0</v>
      </c>
      <c r="DN378" s="51">
        <f ca="1">IF(Table1[[#This Row],[Field of Work]]="General Work",Table1[[#This Row],[Income]],0)</f>
        <v>68229</v>
      </c>
      <c r="DO378" s="51"/>
      <c r="DP378" s="51"/>
      <c r="DQ378" s="51"/>
      <c r="DR378" s="51"/>
      <c r="DS378" s="51"/>
      <c r="DT378" s="16"/>
      <c r="DW378" s="10">
        <f ca="1">IF(Table1[[#This Row],[Value of Debts]]&gt;Table1[[#This Row],[Income]],1,0)</f>
        <v>1</v>
      </c>
      <c r="DX378" s="51"/>
      <c r="DY378" s="16"/>
      <c r="EB378" s="48">
        <f t="shared" ca="1" si="243"/>
        <v>37</v>
      </c>
      <c r="EC378" s="51"/>
      <c r="ED378" s="51"/>
      <c r="EE378" s="16"/>
    </row>
    <row r="379" spans="1:135" ht="18.75">
      <c r="A379" s="1">
        <f t="shared" ca="1" si="229"/>
        <v>2</v>
      </c>
      <c r="B379" s="1" t="str">
        <f t="shared" ca="1" si="230"/>
        <v>Woman</v>
      </c>
      <c r="C379" s="1">
        <f t="shared" ca="1" si="231"/>
        <v>33</v>
      </c>
      <c r="D379" s="1">
        <f t="shared" ca="1" si="232"/>
        <v>2</v>
      </c>
      <c r="E379" s="1" t="str">
        <f t="shared" ca="1" si="233"/>
        <v>Construction</v>
      </c>
      <c r="F379" s="1">
        <f t="shared" ca="1" si="234"/>
        <v>5</v>
      </c>
      <c r="G379" s="1" t="str">
        <f t="shared" ca="1" si="235"/>
        <v>Other</v>
      </c>
      <c r="H379" s="1">
        <f t="shared" ca="1" si="236"/>
        <v>2</v>
      </c>
      <c r="I379" s="1">
        <f t="shared" ca="1" si="211"/>
        <v>2</v>
      </c>
      <c r="J379" s="1">
        <f t="shared" ca="1" si="237"/>
        <v>63001</v>
      </c>
      <c r="K379" s="1">
        <f t="shared" ca="1" si="238"/>
        <v>10</v>
      </c>
      <c r="L379" s="1" t="str">
        <f t="shared" ca="1" si="239"/>
        <v>Goa</v>
      </c>
      <c r="M379" s="1">
        <f t="shared" ca="1" si="244"/>
        <v>378006</v>
      </c>
      <c r="N379" s="1">
        <f t="shared" ca="1" si="240"/>
        <v>304468.18574528449</v>
      </c>
      <c r="O379" s="1">
        <f t="shared" ca="1" si="245"/>
        <v>23721.70117992067</v>
      </c>
      <c r="P379" s="1">
        <f t="shared" ca="1" si="241"/>
        <v>1727</v>
      </c>
      <c r="Q379" s="1">
        <f t="shared" ca="1" si="246"/>
        <v>68544.037409249853</v>
      </c>
      <c r="R379" s="1">
        <f t="shared" ca="1" si="247"/>
        <v>80384.269262193076</v>
      </c>
      <c r="S379" s="1">
        <f t="shared" ca="1" si="248"/>
        <v>482111.97044211376</v>
      </c>
      <c r="T379" s="1">
        <f t="shared" ca="1" si="249"/>
        <v>374739.22315453435</v>
      </c>
      <c r="U379" s="1">
        <f t="shared" ca="1" si="250"/>
        <v>107372.7472875794</v>
      </c>
      <c r="W379" s="10">
        <f ca="1">IF(Table1[[#This Row],[Gender]]="Man",1,0)</f>
        <v>0</v>
      </c>
      <c r="X379" s="51">
        <f ca="1">IF(Table1[[#This Row],[Gender]]="Woman",1,0)</f>
        <v>1</v>
      </c>
      <c r="Y379" s="51"/>
      <c r="Z379" s="51"/>
      <c r="AA379" s="51"/>
      <c r="AB379" s="51"/>
      <c r="AC379" s="51"/>
      <c r="AD379" s="51"/>
      <c r="AE379" s="51"/>
      <c r="AF379" s="51"/>
      <c r="AG379" s="51"/>
      <c r="AH379" s="51"/>
      <c r="AI379" s="51"/>
      <c r="AJ379" s="16"/>
      <c r="AN379" s="10">
        <f t="shared" ca="1" si="212"/>
        <v>0</v>
      </c>
      <c r="AO379" s="51">
        <f t="shared" ca="1" si="213"/>
        <v>0</v>
      </c>
      <c r="AP379" s="51">
        <f t="shared" ca="1" si="214"/>
        <v>0</v>
      </c>
      <c r="AQ379" s="51">
        <f t="shared" ca="1" si="215"/>
        <v>0</v>
      </c>
      <c r="AR379" s="51">
        <f t="shared" ca="1" si="216"/>
        <v>1</v>
      </c>
      <c r="AS379" s="51">
        <f t="shared" ca="1" si="217"/>
        <v>0</v>
      </c>
      <c r="AT379" s="51"/>
      <c r="AU379" s="51"/>
      <c r="AV379" s="51"/>
      <c r="AW379" s="51"/>
      <c r="AX379" s="51"/>
      <c r="AY379" s="16"/>
      <c r="AZ379" s="51"/>
      <c r="BA379" s="20">
        <f t="shared" ca="1" si="218"/>
        <v>0</v>
      </c>
      <c r="BB379" s="21">
        <f t="shared" ca="1" si="219"/>
        <v>0</v>
      </c>
      <c r="BC379" s="21">
        <f t="shared" ca="1" si="220"/>
        <v>0</v>
      </c>
      <c r="BD379" s="21">
        <f t="shared" ca="1" si="221"/>
        <v>0</v>
      </c>
      <c r="BE379" s="21">
        <f t="shared" ca="1" si="222"/>
        <v>0</v>
      </c>
      <c r="BF379" s="21">
        <f t="shared" ca="1" si="223"/>
        <v>0</v>
      </c>
      <c r="BG379" s="21">
        <f t="shared" ca="1" si="224"/>
        <v>0</v>
      </c>
      <c r="BH379" s="21">
        <f t="shared" ca="1" si="225"/>
        <v>0</v>
      </c>
      <c r="BI379" s="21">
        <f t="shared" ca="1" si="226"/>
        <v>1</v>
      </c>
      <c r="BJ379" s="21">
        <f t="shared" ca="1" si="227"/>
        <v>0</v>
      </c>
      <c r="BK379" s="21">
        <f t="shared" ca="1" si="228"/>
        <v>0</v>
      </c>
      <c r="BL379" s="51"/>
      <c r="BM379" s="51"/>
      <c r="BN379" s="51"/>
      <c r="BO379" s="51"/>
      <c r="BP379" s="51"/>
      <c r="BQ379" s="51"/>
      <c r="BR379" s="51"/>
      <c r="BS379" s="51"/>
      <c r="BT379" s="51"/>
      <c r="BU379" s="51"/>
      <c r="BV379" s="16"/>
      <c r="BZ379" s="10">
        <f ca="1">Table1[[#This Row],[Cars Value]]/Table1[[#This Row],[Cars Owned]]</f>
        <v>11860.850589960335</v>
      </c>
      <c r="CA379" s="16"/>
      <c r="CB379" s="51"/>
      <c r="CC379" s="10">
        <f ca="1">IF(Table1[[#This Row],[Value of Debts]]&gt;$CD$3,1,0)</f>
        <v>1</v>
      </c>
      <c r="CD379" s="51"/>
      <c r="CE379" s="16"/>
      <c r="CF379" s="51"/>
      <c r="CG379" s="39">
        <f ca="1">Table1[[#This Row],[Mortgage left]]/Table1[[#This Row],[Value of House ]]</f>
        <v>0.80545860580330597</v>
      </c>
      <c r="CH379" s="51">
        <f t="shared" ca="1" si="242"/>
        <v>1</v>
      </c>
      <c r="CI379" s="51"/>
      <c r="CJ379" s="16"/>
      <c r="CL379" s="10">
        <f ca="1">IF(Table1[[#This Row],[Area]]="New Delhi",Table1[[#This Row],[Income]],0)</f>
        <v>0</v>
      </c>
      <c r="CM379" s="51">
        <f ca="1">IF(Table1[[#This Row],[Area]]="Gurgoan",Table1[[#This Row],[Income]],0)</f>
        <v>0</v>
      </c>
      <c r="CN379" s="51">
        <f ca="1">IF(Table1[[#This Row],[Area]]="Noida",Table1[[#This Row],[Income]],0)</f>
        <v>0</v>
      </c>
      <c r="CO379" s="51">
        <f ca="1">IF(Table1[[#This Row],[Area]]="Faridabad",Table1[[#This Row],[Income]],0)</f>
        <v>0</v>
      </c>
      <c r="CP379" s="51">
        <f ca="1">IF(Table1[[#This Row],[Area]]="Pune",Table1[[#This Row],[Income]],0)</f>
        <v>0</v>
      </c>
      <c r="CQ379" s="51">
        <f ca="1">IF(Table1[[#This Row],[Area]]="Mumbai",Table1[[#This Row],[Income]],0)</f>
        <v>0</v>
      </c>
      <c r="CR379" s="51">
        <f ca="1">IF(Table1[[#This Row],[Area]]="Hyderabad",Table1[[#This Row],[Income]],0)</f>
        <v>0</v>
      </c>
      <c r="CS379" s="51">
        <f ca="1">IF(Table1[[#This Row],[Area]]="Chennai",Table1[[#This Row],[Income]],0)</f>
        <v>0</v>
      </c>
      <c r="CT379" s="51">
        <f ca="1">IF(Table1[[#This Row],[Area]]="Goa",Table1[[#This Row],[Income]],0)</f>
        <v>63001</v>
      </c>
      <c r="CU379" s="51">
        <f ca="1">IF(Table1[[#This Row],[Area]]="Kochi",Table1[[#This Row],[Income]],0)</f>
        <v>0</v>
      </c>
      <c r="CV379" s="51">
        <f ca="1">IF(Table1[[#This Row],[Area]]="Kolkata",Table1[[#This Row],[Income]],0)</f>
        <v>0</v>
      </c>
      <c r="CW379" s="51"/>
      <c r="CX379" s="51"/>
      <c r="CY379" s="51"/>
      <c r="CZ379" s="51"/>
      <c r="DA379" s="51"/>
      <c r="DB379" s="51"/>
      <c r="DC379" s="51"/>
      <c r="DD379" s="51"/>
      <c r="DE379" s="51"/>
      <c r="DF379" s="51"/>
      <c r="DG379" s="16"/>
      <c r="DI379" s="10">
        <f ca="1">IF(Table1[[#This Row],[Field of Work]]="Teaching",Table1[[#This Row],[Income]],0)</f>
        <v>0</v>
      </c>
      <c r="DJ379" s="51">
        <f ca="1">IF(Table1[[#This Row],[Field of Work]]="Health",Table1[[#This Row],[Income]],0)</f>
        <v>0</v>
      </c>
      <c r="DK379" s="51">
        <f ca="1">IF(Table1[[#This Row],[Field of Work]]="Agriculture",Table1[[#This Row],[Income]],0)</f>
        <v>0</v>
      </c>
      <c r="DL379" s="51">
        <f ca="1">IF(Table1[[#This Row],[Field of Work]]="Information Technology",Table1[[#This Row],[Income]],0)</f>
        <v>0</v>
      </c>
      <c r="DM379" s="51">
        <f ca="1">IF(Table1[[#This Row],[Field of Work]]="Construction",Table1[[#This Row],[Income]],0)</f>
        <v>63001</v>
      </c>
      <c r="DN379" s="51">
        <f ca="1">IF(Table1[[#This Row],[Field of Work]]="General Work",Table1[[#This Row],[Income]],0)</f>
        <v>0</v>
      </c>
      <c r="DO379" s="51"/>
      <c r="DP379" s="51"/>
      <c r="DQ379" s="51"/>
      <c r="DR379" s="51"/>
      <c r="DS379" s="51"/>
      <c r="DT379" s="16"/>
      <c r="DW379" s="10">
        <f ca="1">IF(Table1[[#This Row],[Value of Debts]]&gt;Table1[[#This Row],[Income]],1,0)</f>
        <v>1</v>
      </c>
      <c r="DX379" s="51"/>
      <c r="DY379" s="16"/>
      <c r="EB379" s="48">
        <f t="shared" ca="1" si="243"/>
        <v>33</v>
      </c>
      <c r="EC379" s="51"/>
      <c r="ED379" s="51"/>
      <c r="EE379" s="16"/>
    </row>
    <row r="380" spans="1:135" ht="18.75">
      <c r="A380" s="1">
        <f t="shared" ca="1" si="229"/>
        <v>1</v>
      </c>
      <c r="B380" s="1" t="str">
        <f t="shared" ca="1" si="230"/>
        <v>Man</v>
      </c>
      <c r="C380" s="1">
        <f t="shared" ca="1" si="231"/>
        <v>32</v>
      </c>
      <c r="D380" s="1">
        <f t="shared" ca="1" si="232"/>
        <v>5</v>
      </c>
      <c r="E380" s="1" t="str">
        <f t="shared" ca="1" si="233"/>
        <v>General Work</v>
      </c>
      <c r="F380" s="1">
        <f t="shared" ca="1" si="234"/>
        <v>5</v>
      </c>
      <c r="G380" s="1" t="str">
        <f t="shared" ca="1" si="235"/>
        <v>Other</v>
      </c>
      <c r="H380" s="1">
        <f t="shared" ca="1" si="236"/>
        <v>0</v>
      </c>
      <c r="I380" s="1">
        <f t="shared" ca="1" si="211"/>
        <v>2</v>
      </c>
      <c r="J380" s="1">
        <f t="shared" ca="1" si="237"/>
        <v>28472</v>
      </c>
      <c r="K380" s="1">
        <f t="shared" ca="1" si="238"/>
        <v>9</v>
      </c>
      <c r="L380" s="1" t="str">
        <f t="shared" ca="1" si="239"/>
        <v>Kochi</v>
      </c>
      <c r="M380" s="1">
        <f t="shared" ca="1" si="244"/>
        <v>170832</v>
      </c>
      <c r="N380" s="1">
        <f t="shared" ca="1" si="240"/>
        <v>135033.40764063428</v>
      </c>
      <c r="O380" s="1">
        <f t="shared" ca="1" si="245"/>
        <v>21071.262046439668</v>
      </c>
      <c r="P380" s="1">
        <f t="shared" ca="1" si="241"/>
        <v>20350</v>
      </c>
      <c r="Q380" s="1">
        <f t="shared" ca="1" si="246"/>
        <v>53059.165710967842</v>
      </c>
      <c r="R380" s="1">
        <f t="shared" ca="1" si="247"/>
        <v>35575.525673839438</v>
      </c>
      <c r="S380" s="1">
        <f t="shared" ca="1" si="248"/>
        <v>227478.7877202791</v>
      </c>
      <c r="T380" s="1">
        <f t="shared" ca="1" si="249"/>
        <v>208442.57335160213</v>
      </c>
      <c r="U380" s="1">
        <f t="shared" ca="1" si="250"/>
        <v>19036.21436867697</v>
      </c>
      <c r="W380" s="10">
        <f ca="1">IF(Table1[[#This Row],[Gender]]="Man",1,0)</f>
        <v>1</v>
      </c>
      <c r="X380" s="51">
        <f ca="1">IF(Table1[[#This Row],[Gender]]="Woman",1,0)</f>
        <v>0</v>
      </c>
      <c r="Y380" s="51"/>
      <c r="Z380" s="51"/>
      <c r="AA380" s="51"/>
      <c r="AB380" s="51"/>
      <c r="AC380" s="51"/>
      <c r="AD380" s="51"/>
      <c r="AE380" s="51"/>
      <c r="AF380" s="51"/>
      <c r="AG380" s="51"/>
      <c r="AH380" s="51"/>
      <c r="AI380" s="51"/>
      <c r="AJ380" s="16"/>
      <c r="AN380" s="10">
        <f t="shared" ca="1" si="212"/>
        <v>0</v>
      </c>
      <c r="AO380" s="51">
        <f t="shared" ca="1" si="213"/>
        <v>0</v>
      </c>
      <c r="AP380" s="51">
        <f t="shared" ca="1" si="214"/>
        <v>0</v>
      </c>
      <c r="AQ380" s="51">
        <f t="shared" ca="1" si="215"/>
        <v>0</v>
      </c>
      <c r="AR380" s="51">
        <f t="shared" ca="1" si="216"/>
        <v>0</v>
      </c>
      <c r="AS380" s="51">
        <f t="shared" ca="1" si="217"/>
        <v>1</v>
      </c>
      <c r="AT380" s="51"/>
      <c r="AU380" s="51"/>
      <c r="AV380" s="51"/>
      <c r="AW380" s="51"/>
      <c r="AX380" s="51"/>
      <c r="AY380" s="16"/>
      <c r="AZ380" s="51"/>
      <c r="BA380" s="20">
        <f t="shared" ca="1" si="218"/>
        <v>0</v>
      </c>
      <c r="BB380" s="21">
        <f t="shared" ca="1" si="219"/>
        <v>0</v>
      </c>
      <c r="BC380" s="21">
        <f t="shared" ca="1" si="220"/>
        <v>0</v>
      </c>
      <c r="BD380" s="21">
        <f t="shared" ca="1" si="221"/>
        <v>0</v>
      </c>
      <c r="BE380" s="21">
        <f t="shared" ca="1" si="222"/>
        <v>0</v>
      </c>
      <c r="BF380" s="21">
        <f t="shared" ca="1" si="223"/>
        <v>0</v>
      </c>
      <c r="BG380" s="21">
        <f t="shared" ca="1" si="224"/>
        <v>0</v>
      </c>
      <c r="BH380" s="21">
        <f t="shared" ca="1" si="225"/>
        <v>0</v>
      </c>
      <c r="BI380" s="21">
        <f t="shared" ca="1" si="226"/>
        <v>0</v>
      </c>
      <c r="BJ380" s="21">
        <f t="shared" ca="1" si="227"/>
        <v>1</v>
      </c>
      <c r="BK380" s="21">
        <f t="shared" ca="1" si="228"/>
        <v>0</v>
      </c>
      <c r="BL380" s="51"/>
      <c r="BM380" s="51"/>
      <c r="BN380" s="51"/>
      <c r="BO380" s="51"/>
      <c r="BP380" s="51"/>
      <c r="BQ380" s="51"/>
      <c r="BR380" s="51"/>
      <c r="BS380" s="51"/>
      <c r="BT380" s="51"/>
      <c r="BU380" s="51"/>
      <c r="BV380" s="16"/>
      <c r="BZ380" s="10">
        <f ca="1">Table1[[#This Row],[Cars Value]]/Table1[[#This Row],[Cars Owned]]</f>
        <v>10535.631023219834</v>
      </c>
      <c r="CA380" s="16"/>
      <c r="CB380" s="51"/>
      <c r="CC380" s="10">
        <f ca="1">IF(Table1[[#This Row],[Value of Debts]]&gt;$CD$3,1,0)</f>
        <v>1</v>
      </c>
      <c r="CD380" s="51"/>
      <c r="CE380" s="16"/>
      <c r="CF380" s="51"/>
      <c r="CG380" s="39">
        <f ca="1">Table1[[#This Row],[Mortgage left]]/Table1[[#This Row],[Value of House ]]</f>
        <v>0.79044562869154655</v>
      </c>
      <c r="CH380" s="51">
        <f t="shared" ca="1" si="242"/>
        <v>1</v>
      </c>
      <c r="CI380" s="51"/>
      <c r="CJ380" s="16"/>
      <c r="CL380" s="10">
        <f ca="1">IF(Table1[[#This Row],[Area]]="New Delhi",Table1[[#This Row],[Income]],0)</f>
        <v>0</v>
      </c>
      <c r="CM380" s="51">
        <f ca="1">IF(Table1[[#This Row],[Area]]="Gurgoan",Table1[[#This Row],[Income]],0)</f>
        <v>0</v>
      </c>
      <c r="CN380" s="51">
        <f ca="1">IF(Table1[[#This Row],[Area]]="Noida",Table1[[#This Row],[Income]],0)</f>
        <v>0</v>
      </c>
      <c r="CO380" s="51">
        <f ca="1">IF(Table1[[#This Row],[Area]]="Faridabad",Table1[[#This Row],[Income]],0)</f>
        <v>0</v>
      </c>
      <c r="CP380" s="51">
        <f ca="1">IF(Table1[[#This Row],[Area]]="Pune",Table1[[#This Row],[Income]],0)</f>
        <v>0</v>
      </c>
      <c r="CQ380" s="51">
        <f ca="1">IF(Table1[[#This Row],[Area]]="Mumbai",Table1[[#This Row],[Income]],0)</f>
        <v>0</v>
      </c>
      <c r="CR380" s="51">
        <f ca="1">IF(Table1[[#This Row],[Area]]="Hyderabad",Table1[[#This Row],[Income]],0)</f>
        <v>0</v>
      </c>
      <c r="CS380" s="51">
        <f ca="1">IF(Table1[[#This Row],[Area]]="Chennai",Table1[[#This Row],[Income]],0)</f>
        <v>0</v>
      </c>
      <c r="CT380" s="51">
        <f ca="1">IF(Table1[[#This Row],[Area]]="Goa",Table1[[#This Row],[Income]],0)</f>
        <v>0</v>
      </c>
      <c r="CU380" s="51">
        <f ca="1">IF(Table1[[#This Row],[Area]]="Kochi",Table1[[#This Row],[Income]],0)</f>
        <v>28472</v>
      </c>
      <c r="CV380" s="51">
        <f ca="1">IF(Table1[[#This Row],[Area]]="Kolkata",Table1[[#This Row],[Income]],0)</f>
        <v>0</v>
      </c>
      <c r="CW380" s="51"/>
      <c r="CX380" s="51"/>
      <c r="CY380" s="51"/>
      <c r="CZ380" s="51"/>
      <c r="DA380" s="51"/>
      <c r="DB380" s="51"/>
      <c r="DC380" s="51"/>
      <c r="DD380" s="51"/>
      <c r="DE380" s="51"/>
      <c r="DF380" s="51"/>
      <c r="DG380" s="16"/>
      <c r="DI380" s="10">
        <f ca="1">IF(Table1[[#This Row],[Field of Work]]="Teaching",Table1[[#This Row],[Income]],0)</f>
        <v>0</v>
      </c>
      <c r="DJ380" s="51">
        <f ca="1">IF(Table1[[#This Row],[Field of Work]]="Health",Table1[[#This Row],[Income]],0)</f>
        <v>0</v>
      </c>
      <c r="DK380" s="51">
        <f ca="1">IF(Table1[[#This Row],[Field of Work]]="Agriculture",Table1[[#This Row],[Income]],0)</f>
        <v>0</v>
      </c>
      <c r="DL380" s="51">
        <f ca="1">IF(Table1[[#This Row],[Field of Work]]="Information Technology",Table1[[#This Row],[Income]],0)</f>
        <v>0</v>
      </c>
      <c r="DM380" s="51">
        <f ca="1">IF(Table1[[#This Row],[Field of Work]]="Construction",Table1[[#This Row],[Income]],0)</f>
        <v>0</v>
      </c>
      <c r="DN380" s="51">
        <f ca="1">IF(Table1[[#This Row],[Field of Work]]="General Work",Table1[[#This Row],[Income]],0)</f>
        <v>28472</v>
      </c>
      <c r="DO380" s="51"/>
      <c r="DP380" s="51"/>
      <c r="DQ380" s="51"/>
      <c r="DR380" s="51"/>
      <c r="DS380" s="51"/>
      <c r="DT380" s="16"/>
      <c r="DW380" s="10">
        <f ca="1">IF(Table1[[#This Row],[Value of Debts]]&gt;Table1[[#This Row],[Income]],1,0)</f>
        <v>1</v>
      </c>
      <c r="DX380" s="51"/>
      <c r="DY380" s="16"/>
      <c r="EB380" s="48">
        <f t="shared" ca="1" si="243"/>
        <v>0</v>
      </c>
      <c r="EC380" s="51"/>
      <c r="ED380" s="51"/>
      <c r="EE380" s="16"/>
    </row>
    <row r="381" spans="1:135" ht="18.75">
      <c r="A381" s="1">
        <f t="shared" ca="1" si="229"/>
        <v>1</v>
      </c>
      <c r="B381" s="1" t="str">
        <f t="shared" ca="1" si="230"/>
        <v>Man</v>
      </c>
      <c r="C381" s="1">
        <f t="shared" ca="1" si="231"/>
        <v>45</v>
      </c>
      <c r="D381" s="1">
        <f t="shared" ca="1" si="232"/>
        <v>3</v>
      </c>
      <c r="E381" s="1" t="str">
        <f t="shared" ca="1" si="233"/>
        <v>Teaching</v>
      </c>
      <c r="F381" s="1">
        <f t="shared" ca="1" si="234"/>
        <v>2</v>
      </c>
      <c r="G381" s="1" t="str">
        <f t="shared" ca="1" si="235"/>
        <v>College</v>
      </c>
      <c r="H381" s="1">
        <f t="shared" ca="1" si="236"/>
        <v>2</v>
      </c>
      <c r="I381" s="1">
        <f t="shared" ca="1" si="211"/>
        <v>1</v>
      </c>
      <c r="J381" s="1">
        <f t="shared" ca="1" si="237"/>
        <v>72614</v>
      </c>
      <c r="K381" s="1">
        <f t="shared" ca="1" si="238"/>
        <v>2</v>
      </c>
      <c r="L381" s="1" t="str">
        <f t="shared" ca="1" si="239"/>
        <v>Gurgoan</v>
      </c>
      <c r="M381" s="1">
        <f t="shared" ca="1" si="244"/>
        <v>363070</v>
      </c>
      <c r="N381" s="1">
        <f t="shared" ca="1" si="240"/>
        <v>223612.06597943752</v>
      </c>
      <c r="O381" s="1">
        <f t="shared" ca="1" si="245"/>
        <v>36936.931941180097</v>
      </c>
      <c r="P381" s="1">
        <f t="shared" ca="1" si="241"/>
        <v>17639</v>
      </c>
      <c r="Q381" s="1">
        <f t="shared" ca="1" si="246"/>
        <v>111072.43304916887</v>
      </c>
      <c r="R381" s="1">
        <f t="shared" ca="1" si="247"/>
        <v>4812.8375854601927</v>
      </c>
      <c r="S381" s="1">
        <f t="shared" ca="1" si="248"/>
        <v>404819.7695266403</v>
      </c>
      <c r="T381" s="1">
        <f t="shared" ca="1" si="249"/>
        <v>352323.4990286064</v>
      </c>
      <c r="U381" s="1">
        <f t="shared" ca="1" si="250"/>
        <v>52496.270498033904</v>
      </c>
      <c r="W381" s="10">
        <f ca="1">IF(Table1[[#This Row],[Gender]]="Man",1,0)</f>
        <v>1</v>
      </c>
      <c r="X381" s="51">
        <f ca="1">IF(Table1[[#This Row],[Gender]]="Woman",1,0)</f>
        <v>0</v>
      </c>
      <c r="Y381" s="51"/>
      <c r="Z381" s="51"/>
      <c r="AA381" s="51"/>
      <c r="AB381" s="51"/>
      <c r="AC381" s="51"/>
      <c r="AD381" s="51"/>
      <c r="AE381" s="51"/>
      <c r="AF381" s="51"/>
      <c r="AG381" s="51"/>
      <c r="AH381" s="51"/>
      <c r="AI381" s="51"/>
      <c r="AJ381" s="16"/>
      <c r="AN381" s="10">
        <f t="shared" ca="1" si="212"/>
        <v>1</v>
      </c>
      <c r="AO381" s="51">
        <f t="shared" ca="1" si="213"/>
        <v>0</v>
      </c>
      <c r="AP381" s="51">
        <f t="shared" ca="1" si="214"/>
        <v>0</v>
      </c>
      <c r="AQ381" s="51">
        <f t="shared" ca="1" si="215"/>
        <v>0</v>
      </c>
      <c r="AR381" s="51">
        <f t="shared" ca="1" si="216"/>
        <v>0</v>
      </c>
      <c r="AS381" s="51">
        <f t="shared" ca="1" si="217"/>
        <v>0</v>
      </c>
      <c r="AT381" s="51"/>
      <c r="AU381" s="51"/>
      <c r="AV381" s="51"/>
      <c r="AW381" s="51"/>
      <c r="AX381" s="51"/>
      <c r="AY381" s="16"/>
      <c r="AZ381" s="51"/>
      <c r="BA381" s="20">
        <f t="shared" ca="1" si="218"/>
        <v>0</v>
      </c>
      <c r="BB381" s="21">
        <f t="shared" ca="1" si="219"/>
        <v>1</v>
      </c>
      <c r="BC381" s="21">
        <f t="shared" ca="1" si="220"/>
        <v>0</v>
      </c>
      <c r="BD381" s="21">
        <f t="shared" ca="1" si="221"/>
        <v>0</v>
      </c>
      <c r="BE381" s="21">
        <f t="shared" ca="1" si="222"/>
        <v>0</v>
      </c>
      <c r="BF381" s="21">
        <f t="shared" ca="1" si="223"/>
        <v>0</v>
      </c>
      <c r="BG381" s="21">
        <f t="shared" ca="1" si="224"/>
        <v>0</v>
      </c>
      <c r="BH381" s="21">
        <f t="shared" ca="1" si="225"/>
        <v>0</v>
      </c>
      <c r="BI381" s="21">
        <f t="shared" ca="1" si="226"/>
        <v>0</v>
      </c>
      <c r="BJ381" s="21">
        <f t="shared" ca="1" si="227"/>
        <v>0</v>
      </c>
      <c r="BK381" s="21">
        <f t="shared" ca="1" si="228"/>
        <v>0</v>
      </c>
      <c r="BL381" s="51"/>
      <c r="BM381" s="51"/>
      <c r="BN381" s="51"/>
      <c r="BO381" s="51"/>
      <c r="BP381" s="51"/>
      <c r="BQ381" s="51"/>
      <c r="BR381" s="51"/>
      <c r="BS381" s="51"/>
      <c r="BT381" s="51"/>
      <c r="BU381" s="51"/>
      <c r="BV381" s="16"/>
      <c r="BZ381" s="10">
        <f ca="1">Table1[[#This Row],[Cars Value]]/Table1[[#This Row],[Cars Owned]]</f>
        <v>36936.931941180097</v>
      </c>
      <c r="CA381" s="16"/>
      <c r="CB381" s="51"/>
      <c r="CC381" s="10">
        <f ca="1">IF(Table1[[#This Row],[Value of Debts]]&gt;$CD$3,1,0)</f>
        <v>1</v>
      </c>
      <c r="CD381" s="51"/>
      <c r="CE381" s="16"/>
      <c r="CF381" s="51"/>
      <c r="CG381" s="39">
        <f ca="1">Table1[[#This Row],[Mortgage left]]/Table1[[#This Row],[Value of House ]]</f>
        <v>0.61589243390926685</v>
      </c>
      <c r="CH381" s="51">
        <f t="shared" ca="1" si="242"/>
        <v>1</v>
      </c>
      <c r="CI381" s="51"/>
      <c r="CJ381" s="16"/>
      <c r="CL381" s="10">
        <f ca="1">IF(Table1[[#This Row],[Area]]="New Delhi",Table1[[#This Row],[Income]],0)</f>
        <v>0</v>
      </c>
      <c r="CM381" s="51">
        <f ca="1">IF(Table1[[#This Row],[Area]]="Gurgoan",Table1[[#This Row],[Income]],0)</f>
        <v>72614</v>
      </c>
      <c r="CN381" s="51">
        <f ca="1">IF(Table1[[#This Row],[Area]]="Noida",Table1[[#This Row],[Income]],0)</f>
        <v>0</v>
      </c>
      <c r="CO381" s="51">
        <f ca="1">IF(Table1[[#This Row],[Area]]="Faridabad",Table1[[#This Row],[Income]],0)</f>
        <v>0</v>
      </c>
      <c r="CP381" s="51">
        <f ca="1">IF(Table1[[#This Row],[Area]]="Pune",Table1[[#This Row],[Income]],0)</f>
        <v>0</v>
      </c>
      <c r="CQ381" s="51">
        <f ca="1">IF(Table1[[#This Row],[Area]]="Mumbai",Table1[[#This Row],[Income]],0)</f>
        <v>0</v>
      </c>
      <c r="CR381" s="51">
        <f ca="1">IF(Table1[[#This Row],[Area]]="Hyderabad",Table1[[#This Row],[Income]],0)</f>
        <v>0</v>
      </c>
      <c r="CS381" s="51">
        <f ca="1">IF(Table1[[#This Row],[Area]]="Chennai",Table1[[#This Row],[Income]],0)</f>
        <v>0</v>
      </c>
      <c r="CT381" s="51">
        <f ca="1">IF(Table1[[#This Row],[Area]]="Goa",Table1[[#This Row],[Income]],0)</f>
        <v>0</v>
      </c>
      <c r="CU381" s="51">
        <f ca="1">IF(Table1[[#This Row],[Area]]="Kochi",Table1[[#This Row],[Income]],0)</f>
        <v>0</v>
      </c>
      <c r="CV381" s="51">
        <f ca="1">IF(Table1[[#This Row],[Area]]="Kolkata",Table1[[#This Row],[Income]],0)</f>
        <v>0</v>
      </c>
      <c r="CW381" s="51"/>
      <c r="CX381" s="51"/>
      <c r="CY381" s="51"/>
      <c r="CZ381" s="51"/>
      <c r="DA381" s="51"/>
      <c r="DB381" s="51"/>
      <c r="DC381" s="51"/>
      <c r="DD381" s="51"/>
      <c r="DE381" s="51"/>
      <c r="DF381" s="51"/>
      <c r="DG381" s="16"/>
      <c r="DI381" s="10">
        <f ca="1">IF(Table1[[#This Row],[Field of Work]]="Teaching",Table1[[#This Row],[Income]],0)</f>
        <v>72614</v>
      </c>
      <c r="DJ381" s="51">
        <f ca="1">IF(Table1[[#This Row],[Field of Work]]="Health",Table1[[#This Row],[Income]],0)</f>
        <v>0</v>
      </c>
      <c r="DK381" s="51">
        <f ca="1">IF(Table1[[#This Row],[Field of Work]]="Agriculture",Table1[[#This Row],[Income]],0)</f>
        <v>0</v>
      </c>
      <c r="DL381" s="51">
        <f ca="1">IF(Table1[[#This Row],[Field of Work]]="Information Technology",Table1[[#This Row],[Income]],0)</f>
        <v>0</v>
      </c>
      <c r="DM381" s="51">
        <f ca="1">IF(Table1[[#This Row],[Field of Work]]="Construction",Table1[[#This Row],[Income]],0)</f>
        <v>0</v>
      </c>
      <c r="DN381" s="51">
        <f ca="1">IF(Table1[[#This Row],[Field of Work]]="General Work",Table1[[#This Row],[Income]],0)</f>
        <v>0</v>
      </c>
      <c r="DO381" s="51"/>
      <c r="DP381" s="51"/>
      <c r="DQ381" s="51"/>
      <c r="DR381" s="51"/>
      <c r="DS381" s="51"/>
      <c r="DT381" s="16"/>
      <c r="DW381" s="10">
        <f ca="1">IF(Table1[[#This Row],[Value of Debts]]&gt;Table1[[#This Row],[Income]],1,0)</f>
        <v>1</v>
      </c>
      <c r="DX381" s="51"/>
      <c r="DY381" s="16"/>
      <c r="EB381" s="48">
        <f t="shared" ca="1" si="243"/>
        <v>0</v>
      </c>
      <c r="EC381" s="51"/>
      <c r="ED381" s="51"/>
      <c r="EE381" s="16"/>
    </row>
    <row r="382" spans="1:135" ht="18.75">
      <c r="A382" s="1">
        <f t="shared" ca="1" si="229"/>
        <v>1</v>
      </c>
      <c r="B382" s="1" t="str">
        <f t="shared" ca="1" si="230"/>
        <v>Man</v>
      </c>
      <c r="C382" s="1">
        <f t="shared" ca="1" si="231"/>
        <v>34</v>
      </c>
      <c r="D382" s="1">
        <f t="shared" ca="1" si="232"/>
        <v>2</v>
      </c>
      <c r="E382" s="1" t="str">
        <f t="shared" ca="1" si="233"/>
        <v>Construction</v>
      </c>
      <c r="F382" s="1">
        <f t="shared" ca="1" si="234"/>
        <v>2</v>
      </c>
      <c r="G382" s="1" t="str">
        <f t="shared" ca="1" si="235"/>
        <v>College</v>
      </c>
      <c r="H382" s="1">
        <f t="shared" ca="1" si="236"/>
        <v>4</v>
      </c>
      <c r="I382" s="1">
        <f t="shared" ca="1" si="211"/>
        <v>1</v>
      </c>
      <c r="J382" s="1">
        <f t="shared" ca="1" si="237"/>
        <v>74010</v>
      </c>
      <c r="K382" s="1">
        <f t="shared" ca="1" si="238"/>
        <v>5</v>
      </c>
      <c r="L382" s="1" t="str">
        <f t="shared" ca="1" si="239"/>
        <v>Pune</v>
      </c>
      <c r="M382" s="1">
        <f t="shared" ca="1" si="244"/>
        <v>296040</v>
      </c>
      <c r="N382" s="1">
        <f t="shared" ca="1" si="240"/>
        <v>34391.380751125129</v>
      </c>
      <c r="O382" s="1">
        <f t="shared" ca="1" si="245"/>
        <v>26278.567204975807</v>
      </c>
      <c r="P382" s="1">
        <f t="shared" ca="1" si="241"/>
        <v>16927</v>
      </c>
      <c r="Q382" s="1">
        <f t="shared" ca="1" si="246"/>
        <v>135180.63071906794</v>
      </c>
      <c r="R382" s="1">
        <f t="shared" ca="1" si="247"/>
        <v>104974.02797773565</v>
      </c>
      <c r="S382" s="1">
        <f t="shared" ca="1" si="248"/>
        <v>427292.59518271149</v>
      </c>
      <c r="T382" s="1">
        <f t="shared" ca="1" si="249"/>
        <v>186499.01147019307</v>
      </c>
      <c r="U382" s="1">
        <f t="shared" ca="1" si="250"/>
        <v>240793.58371251842</v>
      </c>
      <c r="W382" s="10">
        <f ca="1">IF(Table1[[#This Row],[Gender]]="Man",1,0)</f>
        <v>1</v>
      </c>
      <c r="X382" s="51">
        <f ca="1">IF(Table1[[#This Row],[Gender]]="Woman",1,0)</f>
        <v>0</v>
      </c>
      <c r="Y382" s="51"/>
      <c r="Z382" s="51"/>
      <c r="AA382" s="51"/>
      <c r="AB382" s="51"/>
      <c r="AC382" s="51"/>
      <c r="AD382" s="51"/>
      <c r="AE382" s="51"/>
      <c r="AF382" s="51"/>
      <c r="AG382" s="51"/>
      <c r="AH382" s="51"/>
      <c r="AI382" s="51"/>
      <c r="AJ382" s="16"/>
      <c r="AN382" s="10">
        <f t="shared" ca="1" si="212"/>
        <v>0</v>
      </c>
      <c r="AO382" s="51">
        <f t="shared" ca="1" si="213"/>
        <v>0</v>
      </c>
      <c r="AP382" s="51">
        <f t="shared" ca="1" si="214"/>
        <v>0</v>
      </c>
      <c r="AQ382" s="51">
        <f t="shared" ca="1" si="215"/>
        <v>0</v>
      </c>
      <c r="AR382" s="51">
        <f t="shared" ca="1" si="216"/>
        <v>1</v>
      </c>
      <c r="AS382" s="51">
        <f t="shared" ca="1" si="217"/>
        <v>0</v>
      </c>
      <c r="AT382" s="51"/>
      <c r="AU382" s="51"/>
      <c r="AV382" s="51"/>
      <c r="AW382" s="51"/>
      <c r="AX382" s="51"/>
      <c r="AY382" s="16"/>
      <c r="AZ382" s="51"/>
      <c r="BA382" s="20">
        <f t="shared" ca="1" si="218"/>
        <v>0</v>
      </c>
      <c r="BB382" s="21">
        <f t="shared" ca="1" si="219"/>
        <v>0</v>
      </c>
      <c r="BC382" s="21">
        <f t="shared" ca="1" si="220"/>
        <v>0</v>
      </c>
      <c r="BD382" s="21">
        <f t="shared" ca="1" si="221"/>
        <v>0</v>
      </c>
      <c r="BE382" s="21">
        <f t="shared" ca="1" si="222"/>
        <v>1</v>
      </c>
      <c r="BF382" s="21">
        <f t="shared" ca="1" si="223"/>
        <v>0</v>
      </c>
      <c r="BG382" s="21">
        <f t="shared" ca="1" si="224"/>
        <v>0</v>
      </c>
      <c r="BH382" s="21">
        <f t="shared" ca="1" si="225"/>
        <v>0</v>
      </c>
      <c r="BI382" s="21">
        <f t="shared" ca="1" si="226"/>
        <v>0</v>
      </c>
      <c r="BJ382" s="21">
        <f t="shared" ca="1" si="227"/>
        <v>0</v>
      </c>
      <c r="BK382" s="21">
        <f t="shared" ca="1" si="228"/>
        <v>0</v>
      </c>
      <c r="BL382" s="51"/>
      <c r="BM382" s="51"/>
      <c r="BN382" s="51"/>
      <c r="BO382" s="51"/>
      <c r="BP382" s="51"/>
      <c r="BQ382" s="51"/>
      <c r="BR382" s="51"/>
      <c r="BS382" s="51"/>
      <c r="BT382" s="51"/>
      <c r="BU382" s="51"/>
      <c r="BV382" s="16"/>
      <c r="BZ382" s="10">
        <f ca="1">Table1[[#This Row],[Cars Value]]/Table1[[#This Row],[Cars Owned]]</f>
        <v>26278.567204975807</v>
      </c>
      <c r="CA382" s="16"/>
      <c r="CB382" s="51"/>
      <c r="CC382" s="10">
        <f ca="1">IF(Table1[[#This Row],[Value of Debts]]&gt;$CD$3,1,0)</f>
        <v>1</v>
      </c>
      <c r="CD382" s="51"/>
      <c r="CE382" s="16"/>
      <c r="CF382" s="51"/>
      <c r="CG382" s="39">
        <f ca="1">Table1[[#This Row],[Mortgage left]]/Table1[[#This Row],[Value of House ]]</f>
        <v>0.11617139829457211</v>
      </c>
      <c r="CH382" s="51">
        <f t="shared" ca="1" si="242"/>
        <v>0</v>
      </c>
      <c r="CI382" s="51"/>
      <c r="CJ382" s="16"/>
      <c r="CL382" s="10">
        <f ca="1">IF(Table1[[#This Row],[Area]]="New Delhi",Table1[[#This Row],[Income]],0)</f>
        <v>0</v>
      </c>
      <c r="CM382" s="51">
        <f ca="1">IF(Table1[[#This Row],[Area]]="Gurgoan",Table1[[#This Row],[Income]],0)</f>
        <v>0</v>
      </c>
      <c r="CN382" s="51">
        <f ca="1">IF(Table1[[#This Row],[Area]]="Noida",Table1[[#This Row],[Income]],0)</f>
        <v>0</v>
      </c>
      <c r="CO382" s="51">
        <f ca="1">IF(Table1[[#This Row],[Area]]="Faridabad",Table1[[#This Row],[Income]],0)</f>
        <v>0</v>
      </c>
      <c r="CP382" s="51">
        <f ca="1">IF(Table1[[#This Row],[Area]]="Pune",Table1[[#This Row],[Income]],0)</f>
        <v>74010</v>
      </c>
      <c r="CQ382" s="51">
        <f ca="1">IF(Table1[[#This Row],[Area]]="Mumbai",Table1[[#This Row],[Income]],0)</f>
        <v>0</v>
      </c>
      <c r="CR382" s="51">
        <f ca="1">IF(Table1[[#This Row],[Area]]="Hyderabad",Table1[[#This Row],[Income]],0)</f>
        <v>0</v>
      </c>
      <c r="CS382" s="51">
        <f ca="1">IF(Table1[[#This Row],[Area]]="Chennai",Table1[[#This Row],[Income]],0)</f>
        <v>0</v>
      </c>
      <c r="CT382" s="51">
        <f ca="1">IF(Table1[[#This Row],[Area]]="Goa",Table1[[#This Row],[Income]],0)</f>
        <v>0</v>
      </c>
      <c r="CU382" s="51">
        <f ca="1">IF(Table1[[#This Row],[Area]]="Kochi",Table1[[#This Row],[Income]],0)</f>
        <v>0</v>
      </c>
      <c r="CV382" s="51">
        <f ca="1">IF(Table1[[#This Row],[Area]]="Kolkata",Table1[[#This Row],[Income]],0)</f>
        <v>0</v>
      </c>
      <c r="CW382" s="51"/>
      <c r="CX382" s="51"/>
      <c r="CY382" s="51"/>
      <c r="CZ382" s="51"/>
      <c r="DA382" s="51"/>
      <c r="DB382" s="51"/>
      <c r="DC382" s="51"/>
      <c r="DD382" s="51"/>
      <c r="DE382" s="51"/>
      <c r="DF382" s="51"/>
      <c r="DG382" s="16"/>
      <c r="DI382" s="10">
        <f ca="1">IF(Table1[[#This Row],[Field of Work]]="Teaching",Table1[[#This Row],[Income]],0)</f>
        <v>0</v>
      </c>
      <c r="DJ382" s="51">
        <f ca="1">IF(Table1[[#This Row],[Field of Work]]="Health",Table1[[#This Row],[Income]],0)</f>
        <v>0</v>
      </c>
      <c r="DK382" s="51">
        <f ca="1">IF(Table1[[#This Row],[Field of Work]]="Agriculture",Table1[[#This Row],[Income]],0)</f>
        <v>0</v>
      </c>
      <c r="DL382" s="51">
        <f ca="1">IF(Table1[[#This Row],[Field of Work]]="Information Technology",Table1[[#This Row],[Income]],0)</f>
        <v>0</v>
      </c>
      <c r="DM382" s="51">
        <f ca="1">IF(Table1[[#This Row],[Field of Work]]="Construction",Table1[[#This Row],[Income]],0)</f>
        <v>74010</v>
      </c>
      <c r="DN382" s="51">
        <f ca="1">IF(Table1[[#This Row],[Field of Work]]="General Work",Table1[[#This Row],[Income]],0)</f>
        <v>0</v>
      </c>
      <c r="DO382" s="51"/>
      <c r="DP382" s="51"/>
      <c r="DQ382" s="51"/>
      <c r="DR382" s="51"/>
      <c r="DS382" s="51"/>
      <c r="DT382" s="16"/>
      <c r="DW382" s="10">
        <f ca="1">IF(Table1[[#This Row],[Value of Debts]]&gt;Table1[[#This Row],[Income]],1,0)</f>
        <v>1</v>
      </c>
      <c r="DX382" s="51"/>
      <c r="DY382" s="16"/>
      <c r="EB382" s="48">
        <f t="shared" ca="1" si="243"/>
        <v>34</v>
      </c>
      <c r="EC382" s="51"/>
      <c r="ED382" s="51"/>
      <c r="EE382" s="16"/>
    </row>
    <row r="383" spans="1:135" ht="18.75">
      <c r="A383" s="1">
        <f t="shared" ca="1" si="229"/>
        <v>1</v>
      </c>
      <c r="B383" s="1" t="str">
        <f t="shared" ca="1" si="230"/>
        <v>Man</v>
      </c>
      <c r="C383" s="1">
        <f t="shared" ca="1" si="231"/>
        <v>39</v>
      </c>
      <c r="D383" s="1">
        <f t="shared" ca="1" si="232"/>
        <v>6</v>
      </c>
      <c r="E383" s="1" t="str">
        <f t="shared" ca="1" si="233"/>
        <v>Agriculture</v>
      </c>
      <c r="F383" s="1">
        <f t="shared" ca="1" si="234"/>
        <v>3</v>
      </c>
      <c r="G383" s="1" t="str">
        <f t="shared" ca="1" si="235"/>
        <v>University</v>
      </c>
      <c r="H383" s="1">
        <f t="shared" ca="1" si="236"/>
        <v>1</v>
      </c>
      <c r="I383" s="1">
        <f t="shared" ca="1" si="211"/>
        <v>2</v>
      </c>
      <c r="J383" s="1">
        <f t="shared" ca="1" si="237"/>
        <v>62568</v>
      </c>
      <c r="K383" s="1">
        <f t="shared" ca="1" si="238"/>
        <v>8</v>
      </c>
      <c r="L383" s="1" t="str">
        <f t="shared" ca="1" si="239"/>
        <v>Chennai</v>
      </c>
      <c r="M383" s="1">
        <f t="shared" ca="1" si="244"/>
        <v>250272</v>
      </c>
      <c r="N383" s="1">
        <f t="shared" ca="1" si="240"/>
        <v>178784.40965366369</v>
      </c>
      <c r="O383" s="1">
        <f t="shared" ca="1" si="245"/>
        <v>50179.995137845188</v>
      </c>
      <c r="P383" s="1">
        <f t="shared" ca="1" si="241"/>
        <v>25758</v>
      </c>
      <c r="Q383" s="1">
        <f t="shared" ca="1" si="246"/>
        <v>34507.270656103072</v>
      </c>
      <c r="R383" s="1">
        <f t="shared" ca="1" si="247"/>
        <v>34001.687648737687</v>
      </c>
      <c r="S383" s="1">
        <f t="shared" ca="1" si="248"/>
        <v>334453.68278658285</v>
      </c>
      <c r="T383" s="1">
        <f t="shared" ca="1" si="249"/>
        <v>239049.68030976676</v>
      </c>
      <c r="U383" s="1">
        <f t="shared" ca="1" si="250"/>
        <v>95404.002476816095</v>
      </c>
      <c r="W383" s="10">
        <f ca="1">IF(Table1[[#This Row],[Gender]]="Man",1,0)</f>
        <v>1</v>
      </c>
      <c r="X383" s="51">
        <f ca="1">IF(Table1[[#This Row],[Gender]]="Woman",1,0)</f>
        <v>0</v>
      </c>
      <c r="Y383" s="51"/>
      <c r="Z383" s="51"/>
      <c r="AA383" s="51"/>
      <c r="AB383" s="51"/>
      <c r="AC383" s="51"/>
      <c r="AD383" s="51"/>
      <c r="AE383" s="51"/>
      <c r="AF383" s="51"/>
      <c r="AG383" s="51"/>
      <c r="AH383" s="51"/>
      <c r="AI383" s="51"/>
      <c r="AJ383" s="16"/>
      <c r="AN383" s="10">
        <f t="shared" ca="1" si="212"/>
        <v>0</v>
      </c>
      <c r="AO383" s="51">
        <f t="shared" ca="1" si="213"/>
        <v>0</v>
      </c>
      <c r="AP383" s="51">
        <f t="shared" ca="1" si="214"/>
        <v>1</v>
      </c>
      <c r="AQ383" s="51">
        <f t="shared" ca="1" si="215"/>
        <v>0</v>
      </c>
      <c r="AR383" s="51">
        <f t="shared" ca="1" si="216"/>
        <v>0</v>
      </c>
      <c r="AS383" s="51">
        <f t="shared" ca="1" si="217"/>
        <v>0</v>
      </c>
      <c r="AT383" s="51"/>
      <c r="AU383" s="51"/>
      <c r="AV383" s="51"/>
      <c r="AW383" s="51"/>
      <c r="AX383" s="51"/>
      <c r="AY383" s="16"/>
      <c r="AZ383" s="51"/>
      <c r="BA383" s="20">
        <f t="shared" ca="1" si="218"/>
        <v>0</v>
      </c>
      <c r="BB383" s="21">
        <f t="shared" ca="1" si="219"/>
        <v>0</v>
      </c>
      <c r="BC383" s="21">
        <f t="shared" ca="1" si="220"/>
        <v>0</v>
      </c>
      <c r="BD383" s="21">
        <f t="shared" ca="1" si="221"/>
        <v>0</v>
      </c>
      <c r="BE383" s="21">
        <f t="shared" ca="1" si="222"/>
        <v>0</v>
      </c>
      <c r="BF383" s="21">
        <f t="shared" ca="1" si="223"/>
        <v>0</v>
      </c>
      <c r="BG383" s="21">
        <f t="shared" ca="1" si="224"/>
        <v>0</v>
      </c>
      <c r="BH383" s="21">
        <f t="shared" ca="1" si="225"/>
        <v>1</v>
      </c>
      <c r="BI383" s="21">
        <f t="shared" ca="1" si="226"/>
        <v>0</v>
      </c>
      <c r="BJ383" s="21">
        <f t="shared" ca="1" si="227"/>
        <v>0</v>
      </c>
      <c r="BK383" s="21">
        <f t="shared" ca="1" si="228"/>
        <v>0</v>
      </c>
      <c r="BL383" s="51"/>
      <c r="BM383" s="51"/>
      <c r="BN383" s="51"/>
      <c r="BO383" s="51"/>
      <c r="BP383" s="51"/>
      <c r="BQ383" s="51"/>
      <c r="BR383" s="51"/>
      <c r="BS383" s="51"/>
      <c r="BT383" s="51"/>
      <c r="BU383" s="51"/>
      <c r="BV383" s="16"/>
      <c r="BZ383" s="10">
        <f ca="1">Table1[[#This Row],[Cars Value]]/Table1[[#This Row],[Cars Owned]]</f>
        <v>25089.997568922594</v>
      </c>
      <c r="CA383" s="16"/>
      <c r="CB383" s="51"/>
      <c r="CC383" s="10">
        <f ca="1">IF(Table1[[#This Row],[Value of Debts]]&gt;$CD$3,1,0)</f>
        <v>1</v>
      </c>
      <c r="CD383" s="51"/>
      <c r="CE383" s="16"/>
      <c r="CF383" s="51"/>
      <c r="CG383" s="39">
        <f ca="1">Table1[[#This Row],[Mortgage left]]/Table1[[#This Row],[Value of House ]]</f>
        <v>0.71436041448369647</v>
      </c>
      <c r="CH383" s="51">
        <f t="shared" ca="1" si="242"/>
        <v>1</v>
      </c>
      <c r="CI383" s="51"/>
      <c r="CJ383" s="16"/>
      <c r="CL383" s="10">
        <f ca="1">IF(Table1[[#This Row],[Area]]="New Delhi",Table1[[#This Row],[Income]],0)</f>
        <v>0</v>
      </c>
      <c r="CM383" s="51">
        <f ca="1">IF(Table1[[#This Row],[Area]]="Gurgoan",Table1[[#This Row],[Income]],0)</f>
        <v>0</v>
      </c>
      <c r="CN383" s="51">
        <f ca="1">IF(Table1[[#This Row],[Area]]="Noida",Table1[[#This Row],[Income]],0)</f>
        <v>0</v>
      </c>
      <c r="CO383" s="51">
        <f ca="1">IF(Table1[[#This Row],[Area]]="Faridabad",Table1[[#This Row],[Income]],0)</f>
        <v>0</v>
      </c>
      <c r="CP383" s="51">
        <f ca="1">IF(Table1[[#This Row],[Area]]="Pune",Table1[[#This Row],[Income]],0)</f>
        <v>0</v>
      </c>
      <c r="CQ383" s="51">
        <f ca="1">IF(Table1[[#This Row],[Area]]="Mumbai",Table1[[#This Row],[Income]],0)</f>
        <v>0</v>
      </c>
      <c r="CR383" s="51">
        <f ca="1">IF(Table1[[#This Row],[Area]]="Hyderabad",Table1[[#This Row],[Income]],0)</f>
        <v>0</v>
      </c>
      <c r="CS383" s="51">
        <f ca="1">IF(Table1[[#This Row],[Area]]="Chennai",Table1[[#This Row],[Income]],0)</f>
        <v>62568</v>
      </c>
      <c r="CT383" s="51">
        <f ca="1">IF(Table1[[#This Row],[Area]]="Goa",Table1[[#This Row],[Income]],0)</f>
        <v>0</v>
      </c>
      <c r="CU383" s="51">
        <f ca="1">IF(Table1[[#This Row],[Area]]="Kochi",Table1[[#This Row],[Income]],0)</f>
        <v>0</v>
      </c>
      <c r="CV383" s="51">
        <f ca="1">IF(Table1[[#This Row],[Area]]="Kolkata",Table1[[#This Row],[Income]],0)</f>
        <v>0</v>
      </c>
      <c r="CW383" s="51"/>
      <c r="CX383" s="51"/>
      <c r="CY383" s="51"/>
      <c r="CZ383" s="51"/>
      <c r="DA383" s="51"/>
      <c r="DB383" s="51"/>
      <c r="DC383" s="51"/>
      <c r="DD383" s="51"/>
      <c r="DE383" s="51"/>
      <c r="DF383" s="51"/>
      <c r="DG383" s="16"/>
      <c r="DI383" s="10">
        <f ca="1">IF(Table1[[#This Row],[Field of Work]]="Teaching",Table1[[#This Row],[Income]],0)</f>
        <v>0</v>
      </c>
      <c r="DJ383" s="51">
        <f ca="1">IF(Table1[[#This Row],[Field of Work]]="Health",Table1[[#This Row],[Income]],0)</f>
        <v>0</v>
      </c>
      <c r="DK383" s="51">
        <f ca="1">IF(Table1[[#This Row],[Field of Work]]="Agriculture",Table1[[#This Row],[Income]],0)</f>
        <v>62568</v>
      </c>
      <c r="DL383" s="51">
        <f ca="1">IF(Table1[[#This Row],[Field of Work]]="Information Technology",Table1[[#This Row],[Income]],0)</f>
        <v>0</v>
      </c>
      <c r="DM383" s="51">
        <f ca="1">IF(Table1[[#This Row],[Field of Work]]="Construction",Table1[[#This Row],[Income]],0)</f>
        <v>0</v>
      </c>
      <c r="DN383" s="51">
        <f ca="1">IF(Table1[[#This Row],[Field of Work]]="General Work",Table1[[#This Row],[Income]],0)</f>
        <v>0</v>
      </c>
      <c r="DO383" s="51"/>
      <c r="DP383" s="51"/>
      <c r="DQ383" s="51"/>
      <c r="DR383" s="51"/>
      <c r="DS383" s="51"/>
      <c r="DT383" s="16"/>
      <c r="DW383" s="10">
        <f ca="1">IF(Table1[[#This Row],[Value of Debts]]&gt;Table1[[#This Row],[Income]],1,0)</f>
        <v>1</v>
      </c>
      <c r="DX383" s="51"/>
      <c r="DY383" s="16"/>
      <c r="EB383" s="48">
        <f t="shared" ca="1" si="243"/>
        <v>0</v>
      </c>
      <c r="EC383" s="51"/>
      <c r="ED383" s="51"/>
      <c r="EE383" s="16"/>
    </row>
    <row r="384" spans="1:135" ht="18.75">
      <c r="A384" s="1">
        <f t="shared" ca="1" si="229"/>
        <v>2</v>
      </c>
      <c r="B384" s="1" t="str">
        <f t="shared" ca="1" si="230"/>
        <v>Woman</v>
      </c>
      <c r="C384" s="1">
        <f t="shared" ca="1" si="231"/>
        <v>45</v>
      </c>
      <c r="D384" s="1">
        <f t="shared" ca="1" si="232"/>
        <v>2</v>
      </c>
      <c r="E384" s="1" t="str">
        <f t="shared" ca="1" si="233"/>
        <v>Construction</v>
      </c>
      <c r="F384" s="1">
        <f t="shared" ca="1" si="234"/>
        <v>5</v>
      </c>
      <c r="G384" s="1" t="str">
        <f t="shared" ca="1" si="235"/>
        <v>Other</v>
      </c>
      <c r="H384" s="1">
        <f t="shared" ca="1" si="236"/>
        <v>2</v>
      </c>
      <c r="I384" s="1">
        <f t="shared" ca="1" si="211"/>
        <v>1</v>
      </c>
      <c r="J384" s="1">
        <f t="shared" ca="1" si="237"/>
        <v>84299</v>
      </c>
      <c r="K384" s="1">
        <f t="shared" ca="1" si="238"/>
        <v>9</v>
      </c>
      <c r="L384" s="1" t="str">
        <f t="shared" ca="1" si="239"/>
        <v>Kochi</v>
      </c>
      <c r="M384" s="1">
        <f t="shared" ca="1" si="244"/>
        <v>505794</v>
      </c>
      <c r="N384" s="1">
        <f t="shared" ca="1" si="240"/>
        <v>459425.91780991282</v>
      </c>
      <c r="O384" s="1">
        <f t="shared" ca="1" si="245"/>
        <v>42080.49940833397</v>
      </c>
      <c r="P384" s="1">
        <f t="shared" ca="1" si="241"/>
        <v>40514</v>
      </c>
      <c r="Q384" s="1">
        <f t="shared" ca="1" si="246"/>
        <v>24951.028488806543</v>
      </c>
      <c r="R384" s="1">
        <f t="shared" ca="1" si="247"/>
        <v>11362.740238491666</v>
      </c>
      <c r="S384" s="1">
        <f t="shared" ca="1" si="248"/>
        <v>559237.23964682571</v>
      </c>
      <c r="T384" s="1">
        <f t="shared" ca="1" si="249"/>
        <v>524890.94629871938</v>
      </c>
      <c r="U384" s="1">
        <f t="shared" ca="1" si="250"/>
        <v>34346.293348106323</v>
      </c>
      <c r="W384" s="10">
        <f ca="1">IF(Table1[[#This Row],[Gender]]="Man",1,0)</f>
        <v>0</v>
      </c>
      <c r="X384" s="51">
        <f ca="1">IF(Table1[[#This Row],[Gender]]="Woman",1,0)</f>
        <v>1</v>
      </c>
      <c r="Y384" s="51"/>
      <c r="Z384" s="51"/>
      <c r="AA384" s="51"/>
      <c r="AB384" s="51"/>
      <c r="AC384" s="51"/>
      <c r="AD384" s="51"/>
      <c r="AE384" s="51"/>
      <c r="AF384" s="51"/>
      <c r="AG384" s="51"/>
      <c r="AH384" s="51"/>
      <c r="AI384" s="51"/>
      <c r="AJ384" s="16"/>
      <c r="AN384" s="10">
        <f t="shared" ca="1" si="212"/>
        <v>0</v>
      </c>
      <c r="AO384" s="51">
        <f t="shared" ca="1" si="213"/>
        <v>0</v>
      </c>
      <c r="AP384" s="51">
        <f t="shared" ca="1" si="214"/>
        <v>0</v>
      </c>
      <c r="AQ384" s="51">
        <f t="shared" ca="1" si="215"/>
        <v>0</v>
      </c>
      <c r="AR384" s="51">
        <f t="shared" ca="1" si="216"/>
        <v>1</v>
      </c>
      <c r="AS384" s="51">
        <f t="shared" ca="1" si="217"/>
        <v>0</v>
      </c>
      <c r="AT384" s="51"/>
      <c r="AU384" s="51"/>
      <c r="AV384" s="51"/>
      <c r="AW384" s="51"/>
      <c r="AX384" s="51"/>
      <c r="AY384" s="16"/>
      <c r="AZ384" s="51"/>
      <c r="BA384" s="20">
        <f t="shared" ca="1" si="218"/>
        <v>0</v>
      </c>
      <c r="BB384" s="21">
        <f t="shared" ca="1" si="219"/>
        <v>0</v>
      </c>
      <c r="BC384" s="21">
        <f t="shared" ca="1" si="220"/>
        <v>0</v>
      </c>
      <c r="BD384" s="21">
        <f t="shared" ca="1" si="221"/>
        <v>0</v>
      </c>
      <c r="BE384" s="21">
        <f t="shared" ca="1" si="222"/>
        <v>0</v>
      </c>
      <c r="BF384" s="21">
        <f t="shared" ca="1" si="223"/>
        <v>0</v>
      </c>
      <c r="BG384" s="21">
        <f t="shared" ca="1" si="224"/>
        <v>0</v>
      </c>
      <c r="BH384" s="21">
        <f t="shared" ca="1" si="225"/>
        <v>0</v>
      </c>
      <c r="BI384" s="21">
        <f t="shared" ca="1" si="226"/>
        <v>0</v>
      </c>
      <c r="BJ384" s="21">
        <f t="shared" ca="1" si="227"/>
        <v>1</v>
      </c>
      <c r="BK384" s="21">
        <f t="shared" ca="1" si="228"/>
        <v>0</v>
      </c>
      <c r="BL384" s="51"/>
      <c r="BM384" s="51"/>
      <c r="BN384" s="51"/>
      <c r="BO384" s="51"/>
      <c r="BP384" s="51"/>
      <c r="BQ384" s="51"/>
      <c r="BR384" s="51"/>
      <c r="BS384" s="51"/>
      <c r="BT384" s="51"/>
      <c r="BU384" s="51"/>
      <c r="BV384" s="16"/>
      <c r="BZ384" s="10">
        <f ca="1">Table1[[#This Row],[Cars Value]]/Table1[[#This Row],[Cars Owned]]</f>
        <v>42080.49940833397</v>
      </c>
      <c r="CA384" s="16"/>
      <c r="CB384" s="51"/>
      <c r="CC384" s="10">
        <f ca="1">IF(Table1[[#This Row],[Value of Debts]]&gt;$CD$3,1,0)</f>
        <v>1</v>
      </c>
      <c r="CD384" s="51"/>
      <c r="CE384" s="16"/>
      <c r="CF384" s="51"/>
      <c r="CG384" s="39">
        <f ca="1">Table1[[#This Row],[Mortgage left]]/Table1[[#This Row],[Value of House ]]</f>
        <v>0.9083261521684971</v>
      </c>
      <c r="CH384" s="51">
        <f t="shared" ca="1" si="242"/>
        <v>1</v>
      </c>
      <c r="CI384" s="51"/>
      <c r="CJ384" s="16"/>
      <c r="CL384" s="10">
        <f ca="1">IF(Table1[[#This Row],[Area]]="New Delhi",Table1[[#This Row],[Income]],0)</f>
        <v>0</v>
      </c>
      <c r="CM384" s="51">
        <f ca="1">IF(Table1[[#This Row],[Area]]="Gurgoan",Table1[[#This Row],[Income]],0)</f>
        <v>0</v>
      </c>
      <c r="CN384" s="51">
        <f ca="1">IF(Table1[[#This Row],[Area]]="Noida",Table1[[#This Row],[Income]],0)</f>
        <v>0</v>
      </c>
      <c r="CO384" s="51">
        <f ca="1">IF(Table1[[#This Row],[Area]]="Faridabad",Table1[[#This Row],[Income]],0)</f>
        <v>0</v>
      </c>
      <c r="CP384" s="51">
        <f ca="1">IF(Table1[[#This Row],[Area]]="Pune",Table1[[#This Row],[Income]],0)</f>
        <v>0</v>
      </c>
      <c r="CQ384" s="51">
        <f ca="1">IF(Table1[[#This Row],[Area]]="Mumbai",Table1[[#This Row],[Income]],0)</f>
        <v>0</v>
      </c>
      <c r="CR384" s="51">
        <f ca="1">IF(Table1[[#This Row],[Area]]="Hyderabad",Table1[[#This Row],[Income]],0)</f>
        <v>0</v>
      </c>
      <c r="CS384" s="51">
        <f ca="1">IF(Table1[[#This Row],[Area]]="Chennai",Table1[[#This Row],[Income]],0)</f>
        <v>0</v>
      </c>
      <c r="CT384" s="51">
        <f ca="1">IF(Table1[[#This Row],[Area]]="Goa",Table1[[#This Row],[Income]],0)</f>
        <v>0</v>
      </c>
      <c r="CU384" s="51">
        <f ca="1">IF(Table1[[#This Row],[Area]]="Kochi",Table1[[#This Row],[Income]],0)</f>
        <v>84299</v>
      </c>
      <c r="CV384" s="51">
        <f ca="1">IF(Table1[[#This Row],[Area]]="Kolkata",Table1[[#This Row],[Income]],0)</f>
        <v>0</v>
      </c>
      <c r="CW384" s="51"/>
      <c r="CX384" s="51"/>
      <c r="CY384" s="51"/>
      <c r="CZ384" s="51"/>
      <c r="DA384" s="51"/>
      <c r="DB384" s="51"/>
      <c r="DC384" s="51"/>
      <c r="DD384" s="51"/>
      <c r="DE384" s="51"/>
      <c r="DF384" s="51"/>
      <c r="DG384" s="16"/>
      <c r="DI384" s="10">
        <f ca="1">IF(Table1[[#This Row],[Field of Work]]="Teaching",Table1[[#This Row],[Income]],0)</f>
        <v>0</v>
      </c>
      <c r="DJ384" s="51">
        <f ca="1">IF(Table1[[#This Row],[Field of Work]]="Health",Table1[[#This Row],[Income]],0)</f>
        <v>0</v>
      </c>
      <c r="DK384" s="51">
        <f ca="1">IF(Table1[[#This Row],[Field of Work]]="Agriculture",Table1[[#This Row],[Income]],0)</f>
        <v>0</v>
      </c>
      <c r="DL384" s="51">
        <f ca="1">IF(Table1[[#This Row],[Field of Work]]="Information Technology",Table1[[#This Row],[Income]],0)</f>
        <v>0</v>
      </c>
      <c r="DM384" s="51">
        <f ca="1">IF(Table1[[#This Row],[Field of Work]]="Construction",Table1[[#This Row],[Income]],0)</f>
        <v>84299</v>
      </c>
      <c r="DN384" s="51">
        <f ca="1">IF(Table1[[#This Row],[Field of Work]]="General Work",Table1[[#This Row],[Income]],0)</f>
        <v>0</v>
      </c>
      <c r="DO384" s="51"/>
      <c r="DP384" s="51"/>
      <c r="DQ384" s="51"/>
      <c r="DR384" s="51"/>
      <c r="DS384" s="51"/>
      <c r="DT384" s="16"/>
      <c r="DW384" s="10">
        <f ca="1">IF(Table1[[#This Row],[Value of Debts]]&gt;Table1[[#This Row],[Income]],1,0)</f>
        <v>1</v>
      </c>
      <c r="DX384" s="51"/>
      <c r="DY384" s="16"/>
      <c r="EB384" s="48">
        <f t="shared" ca="1" si="243"/>
        <v>0</v>
      </c>
      <c r="EC384" s="51"/>
      <c r="ED384" s="51"/>
      <c r="EE384" s="16"/>
    </row>
    <row r="385" spans="1:135" ht="18.75">
      <c r="A385" s="1">
        <f t="shared" ca="1" si="229"/>
        <v>1</v>
      </c>
      <c r="B385" s="1" t="str">
        <f t="shared" ca="1" si="230"/>
        <v>Man</v>
      </c>
      <c r="C385" s="1">
        <f t="shared" ca="1" si="231"/>
        <v>42</v>
      </c>
      <c r="D385" s="1">
        <f t="shared" ca="1" si="232"/>
        <v>5</v>
      </c>
      <c r="E385" s="1" t="str">
        <f t="shared" ca="1" si="233"/>
        <v>General Work</v>
      </c>
      <c r="F385" s="1">
        <f t="shared" ca="1" si="234"/>
        <v>5</v>
      </c>
      <c r="G385" s="1" t="str">
        <f t="shared" ca="1" si="235"/>
        <v>Other</v>
      </c>
      <c r="H385" s="1">
        <f t="shared" ca="1" si="236"/>
        <v>4</v>
      </c>
      <c r="I385" s="1">
        <f t="shared" ca="1" si="211"/>
        <v>3</v>
      </c>
      <c r="J385" s="1">
        <f t="shared" ca="1" si="237"/>
        <v>39257</v>
      </c>
      <c r="K385" s="1">
        <f t="shared" ca="1" si="238"/>
        <v>5</v>
      </c>
      <c r="L385" s="1" t="str">
        <f t="shared" ca="1" si="239"/>
        <v>Pune</v>
      </c>
      <c r="M385" s="1">
        <f t="shared" ca="1" si="244"/>
        <v>196285</v>
      </c>
      <c r="N385" s="1">
        <f t="shared" ca="1" si="240"/>
        <v>156016.19468167258</v>
      </c>
      <c r="O385" s="1">
        <f t="shared" ca="1" si="245"/>
        <v>76433.305850342775</v>
      </c>
      <c r="P385" s="1">
        <f t="shared" ca="1" si="241"/>
        <v>63091</v>
      </c>
      <c r="Q385" s="1">
        <f t="shared" ca="1" si="246"/>
        <v>25204.846019420525</v>
      </c>
      <c r="R385" s="1">
        <f t="shared" ca="1" si="247"/>
        <v>32641.435744073548</v>
      </c>
      <c r="S385" s="1">
        <f t="shared" ca="1" si="248"/>
        <v>305359.74159441632</v>
      </c>
      <c r="T385" s="1">
        <f t="shared" ca="1" si="249"/>
        <v>244312.04070109309</v>
      </c>
      <c r="U385" s="1">
        <f t="shared" ca="1" si="250"/>
        <v>61047.700893323228</v>
      </c>
      <c r="W385" s="10">
        <f ca="1">IF(Table1[[#This Row],[Gender]]="Man",1,0)</f>
        <v>1</v>
      </c>
      <c r="X385" s="51">
        <f ca="1">IF(Table1[[#This Row],[Gender]]="Woman",1,0)</f>
        <v>0</v>
      </c>
      <c r="Y385" s="51"/>
      <c r="Z385" s="51"/>
      <c r="AA385" s="51"/>
      <c r="AB385" s="51"/>
      <c r="AC385" s="51"/>
      <c r="AD385" s="51"/>
      <c r="AE385" s="51"/>
      <c r="AF385" s="51"/>
      <c r="AG385" s="51"/>
      <c r="AH385" s="51"/>
      <c r="AI385" s="51"/>
      <c r="AJ385" s="16"/>
      <c r="AN385" s="10">
        <f t="shared" ca="1" si="212"/>
        <v>0</v>
      </c>
      <c r="AO385" s="51">
        <f t="shared" ca="1" si="213"/>
        <v>0</v>
      </c>
      <c r="AP385" s="51">
        <f t="shared" ca="1" si="214"/>
        <v>0</v>
      </c>
      <c r="AQ385" s="51">
        <f t="shared" ca="1" si="215"/>
        <v>0</v>
      </c>
      <c r="AR385" s="51">
        <f t="shared" ca="1" si="216"/>
        <v>0</v>
      </c>
      <c r="AS385" s="51">
        <f t="shared" ca="1" si="217"/>
        <v>1</v>
      </c>
      <c r="AT385" s="51"/>
      <c r="AU385" s="51"/>
      <c r="AV385" s="51"/>
      <c r="AW385" s="51"/>
      <c r="AX385" s="51"/>
      <c r="AY385" s="16"/>
      <c r="AZ385" s="51"/>
      <c r="BA385" s="20">
        <f t="shared" ca="1" si="218"/>
        <v>0</v>
      </c>
      <c r="BB385" s="21">
        <f t="shared" ca="1" si="219"/>
        <v>0</v>
      </c>
      <c r="BC385" s="21">
        <f t="shared" ca="1" si="220"/>
        <v>0</v>
      </c>
      <c r="BD385" s="21">
        <f t="shared" ca="1" si="221"/>
        <v>0</v>
      </c>
      <c r="BE385" s="21">
        <f t="shared" ca="1" si="222"/>
        <v>1</v>
      </c>
      <c r="BF385" s="21">
        <f t="shared" ca="1" si="223"/>
        <v>0</v>
      </c>
      <c r="BG385" s="21">
        <f t="shared" ca="1" si="224"/>
        <v>0</v>
      </c>
      <c r="BH385" s="21">
        <f t="shared" ca="1" si="225"/>
        <v>0</v>
      </c>
      <c r="BI385" s="21">
        <f t="shared" ca="1" si="226"/>
        <v>0</v>
      </c>
      <c r="BJ385" s="21">
        <f t="shared" ca="1" si="227"/>
        <v>0</v>
      </c>
      <c r="BK385" s="21">
        <f t="shared" ca="1" si="228"/>
        <v>0</v>
      </c>
      <c r="BL385" s="51"/>
      <c r="BM385" s="51"/>
      <c r="BN385" s="51"/>
      <c r="BO385" s="51"/>
      <c r="BP385" s="51"/>
      <c r="BQ385" s="51"/>
      <c r="BR385" s="51"/>
      <c r="BS385" s="51"/>
      <c r="BT385" s="51"/>
      <c r="BU385" s="51"/>
      <c r="BV385" s="16"/>
      <c r="BZ385" s="10">
        <f ca="1">Table1[[#This Row],[Cars Value]]/Table1[[#This Row],[Cars Owned]]</f>
        <v>25477.768616780926</v>
      </c>
      <c r="CA385" s="16"/>
      <c r="CB385" s="51"/>
      <c r="CC385" s="10">
        <f ca="1">IF(Table1[[#This Row],[Value of Debts]]&gt;$CD$3,1,0)</f>
        <v>1</v>
      </c>
      <c r="CD385" s="51"/>
      <c r="CE385" s="16"/>
      <c r="CF385" s="51"/>
      <c r="CG385" s="39">
        <f ca="1">Table1[[#This Row],[Mortgage left]]/Table1[[#This Row],[Value of House ]]</f>
        <v>0.79484522343364283</v>
      </c>
      <c r="CH385" s="51">
        <f t="shared" ca="1" si="242"/>
        <v>1</v>
      </c>
      <c r="CI385" s="51"/>
      <c r="CJ385" s="16"/>
      <c r="CL385" s="10">
        <f ca="1">IF(Table1[[#This Row],[Area]]="New Delhi",Table1[[#This Row],[Income]],0)</f>
        <v>0</v>
      </c>
      <c r="CM385" s="51">
        <f ca="1">IF(Table1[[#This Row],[Area]]="Gurgoan",Table1[[#This Row],[Income]],0)</f>
        <v>0</v>
      </c>
      <c r="CN385" s="51">
        <f ca="1">IF(Table1[[#This Row],[Area]]="Noida",Table1[[#This Row],[Income]],0)</f>
        <v>0</v>
      </c>
      <c r="CO385" s="51">
        <f ca="1">IF(Table1[[#This Row],[Area]]="Faridabad",Table1[[#This Row],[Income]],0)</f>
        <v>0</v>
      </c>
      <c r="CP385" s="51">
        <f ca="1">IF(Table1[[#This Row],[Area]]="Pune",Table1[[#This Row],[Income]],0)</f>
        <v>39257</v>
      </c>
      <c r="CQ385" s="51">
        <f ca="1">IF(Table1[[#This Row],[Area]]="Mumbai",Table1[[#This Row],[Income]],0)</f>
        <v>0</v>
      </c>
      <c r="CR385" s="51">
        <f ca="1">IF(Table1[[#This Row],[Area]]="Hyderabad",Table1[[#This Row],[Income]],0)</f>
        <v>0</v>
      </c>
      <c r="CS385" s="51">
        <f ca="1">IF(Table1[[#This Row],[Area]]="Chennai",Table1[[#This Row],[Income]],0)</f>
        <v>0</v>
      </c>
      <c r="CT385" s="51">
        <f ca="1">IF(Table1[[#This Row],[Area]]="Goa",Table1[[#This Row],[Income]],0)</f>
        <v>0</v>
      </c>
      <c r="CU385" s="51">
        <f ca="1">IF(Table1[[#This Row],[Area]]="Kochi",Table1[[#This Row],[Income]],0)</f>
        <v>0</v>
      </c>
      <c r="CV385" s="51">
        <f ca="1">IF(Table1[[#This Row],[Area]]="Kolkata",Table1[[#This Row],[Income]],0)</f>
        <v>0</v>
      </c>
      <c r="CW385" s="51"/>
      <c r="CX385" s="51"/>
      <c r="CY385" s="51"/>
      <c r="CZ385" s="51"/>
      <c r="DA385" s="51"/>
      <c r="DB385" s="51"/>
      <c r="DC385" s="51"/>
      <c r="DD385" s="51"/>
      <c r="DE385" s="51"/>
      <c r="DF385" s="51"/>
      <c r="DG385" s="16"/>
      <c r="DI385" s="10">
        <f ca="1">IF(Table1[[#This Row],[Field of Work]]="Teaching",Table1[[#This Row],[Income]],0)</f>
        <v>0</v>
      </c>
      <c r="DJ385" s="51">
        <f ca="1">IF(Table1[[#This Row],[Field of Work]]="Health",Table1[[#This Row],[Income]],0)</f>
        <v>0</v>
      </c>
      <c r="DK385" s="51">
        <f ca="1">IF(Table1[[#This Row],[Field of Work]]="Agriculture",Table1[[#This Row],[Income]],0)</f>
        <v>0</v>
      </c>
      <c r="DL385" s="51">
        <f ca="1">IF(Table1[[#This Row],[Field of Work]]="Information Technology",Table1[[#This Row],[Income]],0)</f>
        <v>0</v>
      </c>
      <c r="DM385" s="51">
        <f ca="1">IF(Table1[[#This Row],[Field of Work]]="Construction",Table1[[#This Row],[Income]],0)</f>
        <v>0</v>
      </c>
      <c r="DN385" s="51">
        <f ca="1">IF(Table1[[#This Row],[Field of Work]]="General Work",Table1[[#This Row],[Income]],0)</f>
        <v>39257</v>
      </c>
      <c r="DO385" s="51"/>
      <c r="DP385" s="51"/>
      <c r="DQ385" s="51"/>
      <c r="DR385" s="51"/>
      <c r="DS385" s="51"/>
      <c r="DT385" s="16"/>
      <c r="DW385" s="10">
        <f ca="1">IF(Table1[[#This Row],[Value of Debts]]&gt;Table1[[#This Row],[Income]],1,0)</f>
        <v>1</v>
      </c>
      <c r="DX385" s="51"/>
      <c r="DY385" s="16"/>
      <c r="EB385" s="48">
        <f t="shared" ca="1" si="243"/>
        <v>0</v>
      </c>
      <c r="EC385" s="51"/>
      <c r="ED385" s="51"/>
      <c r="EE385" s="16"/>
    </row>
    <row r="386" spans="1:135" ht="18.75">
      <c r="A386" s="1">
        <f t="shared" ca="1" si="229"/>
        <v>1</v>
      </c>
      <c r="B386" s="1" t="str">
        <f t="shared" ca="1" si="230"/>
        <v>Man</v>
      </c>
      <c r="C386" s="1">
        <f t="shared" ca="1" si="231"/>
        <v>34</v>
      </c>
      <c r="D386" s="1">
        <f t="shared" ca="1" si="232"/>
        <v>3</v>
      </c>
      <c r="E386" s="1" t="str">
        <f t="shared" ca="1" si="233"/>
        <v>Teaching</v>
      </c>
      <c r="F386" s="1">
        <f t="shared" ca="1" si="234"/>
        <v>2</v>
      </c>
      <c r="G386" s="1" t="str">
        <f t="shared" ca="1" si="235"/>
        <v>College</v>
      </c>
      <c r="H386" s="1">
        <f t="shared" ca="1" si="236"/>
        <v>0</v>
      </c>
      <c r="I386" s="1">
        <f t="shared" ca="1" si="211"/>
        <v>3</v>
      </c>
      <c r="J386" s="1">
        <f t="shared" ca="1" si="237"/>
        <v>70742</v>
      </c>
      <c r="K386" s="1">
        <f t="shared" ca="1" si="238"/>
        <v>9</v>
      </c>
      <c r="L386" s="1" t="str">
        <f t="shared" ca="1" si="239"/>
        <v>Kochi</v>
      </c>
      <c r="M386" s="1">
        <f t="shared" ca="1" si="244"/>
        <v>282968</v>
      </c>
      <c r="N386" s="1">
        <f t="shared" ca="1" si="240"/>
        <v>58801.47892050221</v>
      </c>
      <c r="O386" s="1">
        <f t="shared" ca="1" si="245"/>
        <v>107523.09662683397</v>
      </c>
      <c r="P386" s="1">
        <f t="shared" ca="1" si="241"/>
        <v>13789</v>
      </c>
      <c r="Q386" s="1">
        <f t="shared" ca="1" si="246"/>
        <v>46771.595793594934</v>
      </c>
      <c r="R386" s="1">
        <f t="shared" ca="1" si="247"/>
        <v>57528.976959556996</v>
      </c>
      <c r="S386" s="1">
        <f t="shared" ca="1" si="248"/>
        <v>448020.07358639094</v>
      </c>
      <c r="T386" s="1">
        <f t="shared" ca="1" si="249"/>
        <v>119362.07471409714</v>
      </c>
      <c r="U386" s="1">
        <f t="shared" ca="1" si="250"/>
        <v>328657.9988722938</v>
      </c>
      <c r="W386" s="10">
        <f ca="1">IF(Table1[[#This Row],[Gender]]="Man",1,0)</f>
        <v>1</v>
      </c>
      <c r="X386" s="51">
        <f ca="1">IF(Table1[[#This Row],[Gender]]="Woman",1,0)</f>
        <v>0</v>
      </c>
      <c r="Y386" s="51"/>
      <c r="Z386" s="51"/>
      <c r="AA386" s="51"/>
      <c r="AB386" s="51"/>
      <c r="AC386" s="51"/>
      <c r="AD386" s="51"/>
      <c r="AE386" s="51"/>
      <c r="AF386" s="51"/>
      <c r="AG386" s="51"/>
      <c r="AH386" s="51"/>
      <c r="AI386" s="51"/>
      <c r="AJ386" s="16"/>
      <c r="AN386" s="10">
        <f t="shared" ca="1" si="212"/>
        <v>1</v>
      </c>
      <c r="AO386" s="51">
        <f t="shared" ca="1" si="213"/>
        <v>0</v>
      </c>
      <c r="AP386" s="51">
        <f t="shared" ca="1" si="214"/>
        <v>0</v>
      </c>
      <c r="AQ386" s="51">
        <f t="shared" ca="1" si="215"/>
        <v>0</v>
      </c>
      <c r="AR386" s="51">
        <f t="shared" ca="1" si="216"/>
        <v>0</v>
      </c>
      <c r="AS386" s="51">
        <f t="shared" ca="1" si="217"/>
        <v>0</v>
      </c>
      <c r="AT386" s="51"/>
      <c r="AU386" s="51"/>
      <c r="AV386" s="51"/>
      <c r="AW386" s="51"/>
      <c r="AX386" s="51"/>
      <c r="AY386" s="16"/>
      <c r="AZ386" s="51"/>
      <c r="BA386" s="20">
        <f t="shared" ca="1" si="218"/>
        <v>0</v>
      </c>
      <c r="BB386" s="21">
        <f t="shared" ca="1" si="219"/>
        <v>0</v>
      </c>
      <c r="BC386" s="21">
        <f t="shared" ca="1" si="220"/>
        <v>0</v>
      </c>
      <c r="BD386" s="21">
        <f t="shared" ca="1" si="221"/>
        <v>0</v>
      </c>
      <c r="BE386" s="21">
        <f t="shared" ca="1" si="222"/>
        <v>0</v>
      </c>
      <c r="BF386" s="21">
        <f t="shared" ca="1" si="223"/>
        <v>0</v>
      </c>
      <c r="BG386" s="21">
        <f t="shared" ca="1" si="224"/>
        <v>0</v>
      </c>
      <c r="BH386" s="21">
        <f t="shared" ca="1" si="225"/>
        <v>0</v>
      </c>
      <c r="BI386" s="21">
        <f t="shared" ca="1" si="226"/>
        <v>0</v>
      </c>
      <c r="BJ386" s="21">
        <f t="shared" ca="1" si="227"/>
        <v>1</v>
      </c>
      <c r="BK386" s="21">
        <f t="shared" ca="1" si="228"/>
        <v>0</v>
      </c>
      <c r="BL386" s="51"/>
      <c r="BM386" s="51"/>
      <c r="BN386" s="51"/>
      <c r="BO386" s="51"/>
      <c r="BP386" s="51"/>
      <c r="BQ386" s="51"/>
      <c r="BR386" s="51"/>
      <c r="BS386" s="51"/>
      <c r="BT386" s="51"/>
      <c r="BU386" s="51"/>
      <c r="BV386" s="16"/>
      <c r="BZ386" s="10">
        <f ca="1">Table1[[#This Row],[Cars Value]]/Table1[[#This Row],[Cars Owned]]</f>
        <v>35841.032208944656</v>
      </c>
      <c r="CA386" s="16"/>
      <c r="CB386" s="51"/>
      <c r="CC386" s="10">
        <f ca="1">IF(Table1[[#This Row],[Value of Debts]]&gt;$CD$3,1,0)</f>
        <v>1</v>
      </c>
      <c r="CD386" s="51"/>
      <c r="CE386" s="16"/>
      <c r="CF386" s="51"/>
      <c r="CG386" s="39">
        <f ca="1">Table1[[#This Row],[Mortgage left]]/Table1[[#This Row],[Value of House ]]</f>
        <v>0.20780257456851026</v>
      </c>
      <c r="CH386" s="51">
        <f t="shared" ca="1" si="242"/>
        <v>0</v>
      </c>
      <c r="CI386" s="51"/>
      <c r="CJ386" s="16"/>
      <c r="CL386" s="10">
        <f ca="1">IF(Table1[[#This Row],[Area]]="New Delhi",Table1[[#This Row],[Income]],0)</f>
        <v>0</v>
      </c>
      <c r="CM386" s="51">
        <f ca="1">IF(Table1[[#This Row],[Area]]="Gurgoan",Table1[[#This Row],[Income]],0)</f>
        <v>0</v>
      </c>
      <c r="CN386" s="51">
        <f ca="1">IF(Table1[[#This Row],[Area]]="Noida",Table1[[#This Row],[Income]],0)</f>
        <v>0</v>
      </c>
      <c r="CO386" s="51">
        <f ca="1">IF(Table1[[#This Row],[Area]]="Faridabad",Table1[[#This Row],[Income]],0)</f>
        <v>0</v>
      </c>
      <c r="CP386" s="51">
        <f ca="1">IF(Table1[[#This Row],[Area]]="Pune",Table1[[#This Row],[Income]],0)</f>
        <v>0</v>
      </c>
      <c r="CQ386" s="51">
        <f ca="1">IF(Table1[[#This Row],[Area]]="Mumbai",Table1[[#This Row],[Income]],0)</f>
        <v>0</v>
      </c>
      <c r="CR386" s="51">
        <f ca="1">IF(Table1[[#This Row],[Area]]="Hyderabad",Table1[[#This Row],[Income]],0)</f>
        <v>0</v>
      </c>
      <c r="CS386" s="51">
        <f ca="1">IF(Table1[[#This Row],[Area]]="Chennai",Table1[[#This Row],[Income]],0)</f>
        <v>0</v>
      </c>
      <c r="CT386" s="51">
        <f ca="1">IF(Table1[[#This Row],[Area]]="Goa",Table1[[#This Row],[Income]],0)</f>
        <v>0</v>
      </c>
      <c r="CU386" s="51">
        <f ca="1">IF(Table1[[#This Row],[Area]]="Kochi",Table1[[#This Row],[Income]],0)</f>
        <v>70742</v>
      </c>
      <c r="CV386" s="51">
        <f ca="1">IF(Table1[[#This Row],[Area]]="Kolkata",Table1[[#This Row],[Income]],0)</f>
        <v>0</v>
      </c>
      <c r="CW386" s="51"/>
      <c r="CX386" s="51"/>
      <c r="CY386" s="51"/>
      <c r="CZ386" s="51"/>
      <c r="DA386" s="51"/>
      <c r="DB386" s="51"/>
      <c r="DC386" s="51"/>
      <c r="DD386" s="51"/>
      <c r="DE386" s="51"/>
      <c r="DF386" s="51"/>
      <c r="DG386" s="16"/>
      <c r="DI386" s="10">
        <f ca="1">IF(Table1[[#This Row],[Field of Work]]="Teaching",Table1[[#This Row],[Income]],0)</f>
        <v>70742</v>
      </c>
      <c r="DJ386" s="51">
        <f ca="1">IF(Table1[[#This Row],[Field of Work]]="Health",Table1[[#This Row],[Income]],0)</f>
        <v>0</v>
      </c>
      <c r="DK386" s="51">
        <f ca="1">IF(Table1[[#This Row],[Field of Work]]="Agriculture",Table1[[#This Row],[Income]],0)</f>
        <v>0</v>
      </c>
      <c r="DL386" s="51">
        <f ca="1">IF(Table1[[#This Row],[Field of Work]]="Information Technology",Table1[[#This Row],[Income]],0)</f>
        <v>0</v>
      </c>
      <c r="DM386" s="51">
        <f ca="1">IF(Table1[[#This Row],[Field of Work]]="Construction",Table1[[#This Row],[Income]],0)</f>
        <v>0</v>
      </c>
      <c r="DN386" s="51">
        <f ca="1">IF(Table1[[#This Row],[Field of Work]]="General Work",Table1[[#This Row],[Income]],0)</f>
        <v>0</v>
      </c>
      <c r="DO386" s="51"/>
      <c r="DP386" s="51"/>
      <c r="DQ386" s="51"/>
      <c r="DR386" s="51"/>
      <c r="DS386" s="51"/>
      <c r="DT386" s="16"/>
      <c r="DW386" s="10">
        <f ca="1">IF(Table1[[#This Row],[Value of Debts]]&gt;Table1[[#This Row],[Income]],1,0)</f>
        <v>1</v>
      </c>
      <c r="DX386" s="51"/>
      <c r="DY386" s="16"/>
      <c r="EB386" s="48">
        <f t="shared" ca="1" si="243"/>
        <v>34</v>
      </c>
      <c r="EC386" s="51"/>
      <c r="ED386" s="51"/>
      <c r="EE386" s="16"/>
    </row>
    <row r="387" spans="1:135" ht="18.75">
      <c r="A387" s="1">
        <f t="shared" ca="1" si="229"/>
        <v>1</v>
      </c>
      <c r="B387" s="1" t="str">
        <f t="shared" ca="1" si="230"/>
        <v>Man</v>
      </c>
      <c r="C387" s="1">
        <f t="shared" ca="1" si="231"/>
        <v>27</v>
      </c>
      <c r="D387" s="1">
        <f t="shared" ca="1" si="232"/>
        <v>5</v>
      </c>
      <c r="E387" s="1" t="str">
        <f t="shared" ca="1" si="233"/>
        <v>General Work</v>
      </c>
      <c r="F387" s="1">
        <f t="shared" ca="1" si="234"/>
        <v>1</v>
      </c>
      <c r="G387" s="1" t="str">
        <f t="shared" ca="1" si="235"/>
        <v>High School</v>
      </c>
      <c r="H387" s="1">
        <f t="shared" ca="1" si="236"/>
        <v>1</v>
      </c>
      <c r="I387" s="1">
        <f t="shared" ca="1" si="211"/>
        <v>3</v>
      </c>
      <c r="J387" s="1">
        <f t="shared" ca="1" si="237"/>
        <v>67459</v>
      </c>
      <c r="K387" s="1">
        <f t="shared" ca="1" si="238"/>
        <v>6</v>
      </c>
      <c r="L387" s="1" t="str">
        <f t="shared" ca="1" si="239"/>
        <v>Mumbai</v>
      </c>
      <c r="M387" s="1">
        <f t="shared" ca="1" si="244"/>
        <v>269836</v>
      </c>
      <c r="N387" s="1">
        <f t="shared" ca="1" si="240"/>
        <v>164985.1003060744</v>
      </c>
      <c r="O387" s="1">
        <f t="shared" ca="1" si="245"/>
        <v>68183.480293467452</v>
      </c>
      <c r="P387" s="1">
        <f t="shared" ca="1" si="241"/>
        <v>43365</v>
      </c>
      <c r="Q387" s="1">
        <f t="shared" ca="1" si="246"/>
        <v>86633.112780241267</v>
      </c>
      <c r="R387" s="1">
        <f t="shared" ca="1" si="247"/>
        <v>63022.408176448364</v>
      </c>
      <c r="S387" s="1">
        <f t="shared" ca="1" si="248"/>
        <v>401041.88846991584</v>
      </c>
      <c r="T387" s="1">
        <f t="shared" ca="1" si="249"/>
        <v>294983.21308631566</v>
      </c>
      <c r="U387" s="1">
        <f t="shared" ca="1" si="250"/>
        <v>106058.67538360017</v>
      </c>
      <c r="W387" s="10">
        <f ca="1">IF(Table1[[#This Row],[Gender]]="Man",1,0)</f>
        <v>1</v>
      </c>
      <c r="X387" s="51">
        <f ca="1">IF(Table1[[#This Row],[Gender]]="Woman",1,0)</f>
        <v>0</v>
      </c>
      <c r="Y387" s="51"/>
      <c r="Z387" s="51"/>
      <c r="AA387" s="51"/>
      <c r="AB387" s="51"/>
      <c r="AC387" s="51"/>
      <c r="AD387" s="51"/>
      <c r="AE387" s="51"/>
      <c r="AF387" s="51"/>
      <c r="AG387" s="51"/>
      <c r="AH387" s="51"/>
      <c r="AI387" s="51"/>
      <c r="AJ387" s="16"/>
      <c r="AN387" s="10">
        <f t="shared" ca="1" si="212"/>
        <v>0</v>
      </c>
      <c r="AO387" s="51">
        <f t="shared" ca="1" si="213"/>
        <v>0</v>
      </c>
      <c r="AP387" s="51">
        <f t="shared" ca="1" si="214"/>
        <v>0</v>
      </c>
      <c r="AQ387" s="51">
        <f t="shared" ca="1" si="215"/>
        <v>0</v>
      </c>
      <c r="AR387" s="51">
        <f t="shared" ca="1" si="216"/>
        <v>0</v>
      </c>
      <c r="AS387" s="51">
        <f t="shared" ca="1" si="217"/>
        <v>1</v>
      </c>
      <c r="AT387" s="51"/>
      <c r="AU387" s="51"/>
      <c r="AV387" s="51"/>
      <c r="AW387" s="51"/>
      <c r="AX387" s="51"/>
      <c r="AY387" s="16"/>
      <c r="AZ387" s="51"/>
      <c r="BA387" s="20">
        <f t="shared" ca="1" si="218"/>
        <v>0</v>
      </c>
      <c r="BB387" s="21">
        <f t="shared" ca="1" si="219"/>
        <v>0</v>
      </c>
      <c r="BC387" s="21">
        <f t="shared" ca="1" si="220"/>
        <v>0</v>
      </c>
      <c r="BD387" s="21">
        <f t="shared" ca="1" si="221"/>
        <v>0</v>
      </c>
      <c r="BE387" s="21">
        <f t="shared" ca="1" si="222"/>
        <v>0</v>
      </c>
      <c r="BF387" s="21">
        <f t="shared" ca="1" si="223"/>
        <v>1</v>
      </c>
      <c r="BG387" s="21">
        <f t="shared" ca="1" si="224"/>
        <v>0</v>
      </c>
      <c r="BH387" s="21">
        <f t="shared" ca="1" si="225"/>
        <v>0</v>
      </c>
      <c r="BI387" s="21">
        <f t="shared" ca="1" si="226"/>
        <v>0</v>
      </c>
      <c r="BJ387" s="21">
        <f t="shared" ca="1" si="227"/>
        <v>0</v>
      </c>
      <c r="BK387" s="21">
        <f t="shared" ca="1" si="228"/>
        <v>0</v>
      </c>
      <c r="BL387" s="51"/>
      <c r="BM387" s="51"/>
      <c r="BN387" s="51"/>
      <c r="BO387" s="51"/>
      <c r="BP387" s="51"/>
      <c r="BQ387" s="51"/>
      <c r="BR387" s="51"/>
      <c r="BS387" s="51"/>
      <c r="BT387" s="51"/>
      <c r="BU387" s="51"/>
      <c r="BV387" s="16"/>
      <c r="BZ387" s="10">
        <f ca="1">Table1[[#This Row],[Cars Value]]/Table1[[#This Row],[Cars Owned]]</f>
        <v>22727.826764489149</v>
      </c>
      <c r="CA387" s="16"/>
      <c r="CB387" s="51"/>
      <c r="CC387" s="10">
        <f ca="1">IF(Table1[[#This Row],[Value of Debts]]&gt;$CD$3,1,0)</f>
        <v>1</v>
      </c>
      <c r="CD387" s="51"/>
      <c r="CE387" s="16"/>
      <c r="CF387" s="51"/>
      <c r="CG387" s="39">
        <f ca="1">Table1[[#This Row],[Mortgage left]]/Table1[[#This Row],[Value of House ]]</f>
        <v>0.61142731253826177</v>
      </c>
      <c r="CH387" s="51">
        <f t="shared" ca="1" si="242"/>
        <v>1</v>
      </c>
      <c r="CI387" s="51"/>
      <c r="CJ387" s="16"/>
      <c r="CL387" s="10">
        <f ca="1">IF(Table1[[#This Row],[Area]]="New Delhi",Table1[[#This Row],[Income]],0)</f>
        <v>0</v>
      </c>
      <c r="CM387" s="51">
        <f ca="1">IF(Table1[[#This Row],[Area]]="Gurgoan",Table1[[#This Row],[Income]],0)</f>
        <v>0</v>
      </c>
      <c r="CN387" s="51">
        <f ca="1">IF(Table1[[#This Row],[Area]]="Noida",Table1[[#This Row],[Income]],0)</f>
        <v>0</v>
      </c>
      <c r="CO387" s="51">
        <f ca="1">IF(Table1[[#This Row],[Area]]="Faridabad",Table1[[#This Row],[Income]],0)</f>
        <v>0</v>
      </c>
      <c r="CP387" s="51">
        <f ca="1">IF(Table1[[#This Row],[Area]]="Pune",Table1[[#This Row],[Income]],0)</f>
        <v>0</v>
      </c>
      <c r="CQ387" s="51">
        <f ca="1">IF(Table1[[#This Row],[Area]]="Mumbai",Table1[[#This Row],[Income]],0)</f>
        <v>67459</v>
      </c>
      <c r="CR387" s="51">
        <f ca="1">IF(Table1[[#This Row],[Area]]="Hyderabad",Table1[[#This Row],[Income]],0)</f>
        <v>0</v>
      </c>
      <c r="CS387" s="51">
        <f ca="1">IF(Table1[[#This Row],[Area]]="Chennai",Table1[[#This Row],[Income]],0)</f>
        <v>0</v>
      </c>
      <c r="CT387" s="51">
        <f ca="1">IF(Table1[[#This Row],[Area]]="Goa",Table1[[#This Row],[Income]],0)</f>
        <v>0</v>
      </c>
      <c r="CU387" s="51">
        <f ca="1">IF(Table1[[#This Row],[Area]]="Kochi",Table1[[#This Row],[Income]],0)</f>
        <v>0</v>
      </c>
      <c r="CV387" s="51">
        <f ca="1">IF(Table1[[#This Row],[Area]]="Kolkata",Table1[[#This Row],[Income]],0)</f>
        <v>0</v>
      </c>
      <c r="CW387" s="51"/>
      <c r="CX387" s="51"/>
      <c r="CY387" s="51"/>
      <c r="CZ387" s="51"/>
      <c r="DA387" s="51"/>
      <c r="DB387" s="51"/>
      <c r="DC387" s="51"/>
      <c r="DD387" s="51"/>
      <c r="DE387" s="51"/>
      <c r="DF387" s="51"/>
      <c r="DG387" s="16"/>
      <c r="DI387" s="10">
        <f ca="1">IF(Table1[[#This Row],[Field of Work]]="Teaching",Table1[[#This Row],[Income]],0)</f>
        <v>0</v>
      </c>
      <c r="DJ387" s="51">
        <f ca="1">IF(Table1[[#This Row],[Field of Work]]="Health",Table1[[#This Row],[Income]],0)</f>
        <v>0</v>
      </c>
      <c r="DK387" s="51">
        <f ca="1">IF(Table1[[#This Row],[Field of Work]]="Agriculture",Table1[[#This Row],[Income]],0)</f>
        <v>0</v>
      </c>
      <c r="DL387" s="51">
        <f ca="1">IF(Table1[[#This Row],[Field of Work]]="Information Technology",Table1[[#This Row],[Income]],0)</f>
        <v>0</v>
      </c>
      <c r="DM387" s="51">
        <f ca="1">IF(Table1[[#This Row],[Field of Work]]="Construction",Table1[[#This Row],[Income]],0)</f>
        <v>0</v>
      </c>
      <c r="DN387" s="51">
        <f ca="1">IF(Table1[[#This Row],[Field of Work]]="General Work",Table1[[#This Row],[Income]],0)</f>
        <v>67459</v>
      </c>
      <c r="DO387" s="51"/>
      <c r="DP387" s="51"/>
      <c r="DQ387" s="51"/>
      <c r="DR387" s="51"/>
      <c r="DS387" s="51"/>
      <c r="DT387" s="16"/>
      <c r="DW387" s="10">
        <f ca="1">IF(Table1[[#This Row],[Value of Debts]]&gt;Table1[[#This Row],[Income]],1,0)</f>
        <v>1</v>
      </c>
      <c r="DX387" s="51"/>
      <c r="DY387" s="16"/>
      <c r="EB387" s="48">
        <f t="shared" ca="1" si="243"/>
        <v>27</v>
      </c>
      <c r="EC387" s="51"/>
      <c r="ED387" s="51"/>
      <c r="EE387" s="16"/>
    </row>
    <row r="388" spans="1:135" ht="18.75">
      <c r="A388" s="1">
        <f t="shared" ca="1" si="229"/>
        <v>1</v>
      </c>
      <c r="B388" s="1" t="str">
        <f t="shared" ca="1" si="230"/>
        <v>Man</v>
      </c>
      <c r="C388" s="1">
        <f t="shared" ca="1" si="231"/>
        <v>40</v>
      </c>
      <c r="D388" s="1">
        <f t="shared" ca="1" si="232"/>
        <v>4</v>
      </c>
      <c r="E388" s="1" t="str">
        <f t="shared" ca="1" si="233"/>
        <v>Information Technology</v>
      </c>
      <c r="F388" s="1">
        <f t="shared" ca="1" si="234"/>
        <v>2</v>
      </c>
      <c r="G388" s="1" t="str">
        <f t="shared" ca="1" si="235"/>
        <v>College</v>
      </c>
      <c r="H388" s="1">
        <f t="shared" ca="1" si="236"/>
        <v>3</v>
      </c>
      <c r="I388" s="1">
        <f t="shared" ref="I388:I451" ca="1" si="251">RANDBETWEEN(1,3)</f>
        <v>1</v>
      </c>
      <c r="J388" s="1">
        <f t="shared" ca="1" si="237"/>
        <v>57464</v>
      </c>
      <c r="K388" s="1">
        <f t="shared" ca="1" si="238"/>
        <v>3</v>
      </c>
      <c r="L388" s="1" t="str">
        <f t="shared" ca="1" si="239"/>
        <v>Faridabad</v>
      </c>
      <c r="M388" s="1">
        <f t="shared" ca="1" si="244"/>
        <v>172392</v>
      </c>
      <c r="N388" s="1">
        <f t="shared" ca="1" si="240"/>
        <v>107130.33067061906</v>
      </c>
      <c r="O388" s="1">
        <f t="shared" ca="1" si="245"/>
        <v>54210.228687714734</v>
      </c>
      <c r="P388" s="1">
        <f t="shared" ca="1" si="241"/>
        <v>11076</v>
      </c>
      <c r="Q388" s="1">
        <f t="shared" ca="1" si="246"/>
        <v>35612.479905812019</v>
      </c>
      <c r="R388" s="1">
        <f t="shared" ca="1" si="247"/>
        <v>24977.169453300514</v>
      </c>
      <c r="S388" s="1">
        <f t="shared" ca="1" si="248"/>
        <v>251579.39814101523</v>
      </c>
      <c r="T388" s="1">
        <f t="shared" ca="1" si="249"/>
        <v>153818.81057643107</v>
      </c>
      <c r="U388" s="1">
        <f t="shared" ca="1" si="250"/>
        <v>97760.587564584159</v>
      </c>
      <c r="W388" s="10">
        <f ca="1">IF(Table1[[#This Row],[Gender]]="Man",1,0)</f>
        <v>1</v>
      </c>
      <c r="X388" s="51">
        <f ca="1">IF(Table1[[#This Row],[Gender]]="Woman",1,0)</f>
        <v>0</v>
      </c>
      <c r="Y388" s="51"/>
      <c r="Z388" s="51"/>
      <c r="AA388" s="51"/>
      <c r="AB388" s="51"/>
      <c r="AC388" s="51"/>
      <c r="AD388" s="51"/>
      <c r="AE388" s="51"/>
      <c r="AF388" s="51"/>
      <c r="AG388" s="51"/>
      <c r="AH388" s="51"/>
      <c r="AI388" s="51"/>
      <c r="AJ388" s="16"/>
      <c r="AN388" s="10">
        <f t="shared" ref="AN388:AN451" ca="1" si="252">IF(E388="Teaching",1,0)</f>
        <v>0</v>
      </c>
      <c r="AO388" s="51">
        <f t="shared" ref="AO388:AO451" ca="1" si="253">IF(E388="Health",1,0)</f>
        <v>0</v>
      </c>
      <c r="AP388" s="51">
        <f t="shared" ref="AP388:AP451" ca="1" si="254">IF(E388="Agriculture",1,0)</f>
        <v>0</v>
      </c>
      <c r="AQ388" s="51">
        <f t="shared" ref="AQ388:AQ451" ca="1" si="255">IF(E388="Information Technology",1,0)</f>
        <v>1</v>
      </c>
      <c r="AR388" s="51">
        <f t="shared" ref="AR388:AR451" ca="1" si="256">IF(E388="Construction",1,0)</f>
        <v>0</v>
      </c>
      <c r="AS388" s="51">
        <f t="shared" ref="AS388:AS451" ca="1" si="257">IF(E388="General Work",1,0)</f>
        <v>0</v>
      </c>
      <c r="AT388" s="51"/>
      <c r="AU388" s="51"/>
      <c r="AV388" s="51"/>
      <c r="AW388" s="51"/>
      <c r="AX388" s="51"/>
      <c r="AY388" s="16"/>
      <c r="AZ388" s="51"/>
      <c r="BA388" s="20">
        <f t="shared" ref="BA388:BA451" ca="1" si="258">IF(L388="New Delhi",1,0)</f>
        <v>0</v>
      </c>
      <c r="BB388" s="21">
        <f t="shared" ref="BB388:BB451" ca="1" si="259">IF(L388="Gurgoan",1,0)</f>
        <v>0</v>
      </c>
      <c r="BC388" s="21">
        <f t="shared" ref="BC388:BC451" ca="1" si="260">IF(L388="Noida",1,0)</f>
        <v>0</v>
      </c>
      <c r="BD388" s="21">
        <f t="shared" ref="BD388:BD451" ca="1" si="261">IF(L388="Faridabad",1,0)</f>
        <v>1</v>
      </c>
      <c r="BE388" s="21">
        <f t="shared" ref="BE388:BE451" ca="1" si="262">IF(L388="Pune",1,0)</f>
        <v>0</v>
      </c>
      <c r="BF388" s="21">
        <f t="shared" ref="BF388:BF451" ca="1" si="263">IF(L388="Mumbai",1,0)</f>
        <v>0</v>
      </c>
      <c r="BG388" s="21">
        <f t="shared" ref="BG388:BG451" ca="1" si="264">IF(L388="Hyderabad",1,0)</f>
        <v>0</v>
      </c>
      <c r="BH388" s="21">
        <f t="shared" ref="BH388:BH451" ca="1" si="265">IF(L388="Chennai",1,0)</f>
        <v>0</v>
      </c>
      <c r="BI388" s="21">
        <f t="shared" ref="BI388:BI451" ca="1" si="266">IF(L388="Goa",1,0)</f>
        <v>0</v>
      </c>
      <c r="BJ388" s="21">
        <f t="shared" ref="BJ388:BJ451" ca="1" si="267">IF(L388="Kochi",1,0)</f>
        <v>0</v>
      </c>
      <c r="BK388" s="21">
        <f t="shared" ref="BK388:BK451" ca="1" si="268">IF(L388="Kolkata",1,0)</f>
        <v>0</v>
      </c>
      <c r="BL388" s="51"/>
      <c r="BM388" s="51"/>
      <c r="BN388" s="51"/>
      <c r="BO388" s="51"/>
      <c r="BP388" s="51"/>
      <c r="BQ388" s="51"/>
      <c r="BR388" s="51"/>
      <c r="BS388" s="51"/>
      <c r="BT388" s="51"/>
      <c r="BU388" s="51"/>
      <c r="BV388" s="16"/>
      <c r="BZ388" s="10">
        <f ca="1">Table1[[#This Row],[Cars Value]]/Table1[[#This Row],[Cars Owned]]</f>
        <v>54210.228687714734</v>
      </c>
      <c r="CA388" s="16"/>
      <c r="CB388" s="51"/>
      <c r="CC388" s="10">
        <f ca="1">IF(Table1[[#This Row],[Value of Debts]]&gt;$CD$3,1,0)</f>
        <v>1</v>
      </c>
      <c r="CD388" s="51"/>
      <c r="CE388" s="16"/>
      <c r="CF388" s="51"/>
      <c r="CG388" s="39">
        <f ca="1">Table1[[#This Row],[Mortgage left]]/Table1[[#This Row],[Value of House ]]</f>
        <v>0.6214344672062454</v>
      </c>
      <c r="CH388" s="51">
        <f t="shared" ca="1" si="242"/>
        <v>1</v>
      </c>
      <c r="CI388" s="51"/>
      <c r="CJ388" s="16"/>
      <c r="CL388" s="10">
        <f ca="1">IF(Table1[[#This Row],[Area]]="New Delhi",Table1[[#This Row],[Income]],0)</f>
        <v>0</v>
      </c>
      <c r="CM388" s="51">
        <f ca="1">IF(Table1[[#This Row],[Area]]="Gurgoan",Table1[[#This Row],[Income]],0)</f>
        <v>0</v>
      </c>
      <c r="CN388" s="51">
        <f ca="1">IF(Table1[[#This Row],[Area]]="Noida",Table1[[#This Row],[Income]],0)</f>
        <v>0</v>
      </c>
      <c r="CO388" s="51">
        <f ca="1">IF(Table1[[#This Row],[Area]]="Faridabad",Table1[[#This Row],[Income]],0)</f>
        <v>57464</v>
      </c>
      <c r="CP388" s="51">
        <f ca="1">IF(Table1[[#This Row],[Area]]="Pune",Table1[[#This Row],[Income]],0)</f>
        <v>0</v>
      </c>
      <c r="CQ388" s="51">
        <f ca="1">IF(Table1[[#This Row],[Area]]="Mumbai",Table1[[#This Row],[Income]],0)</f>
        <v>0</v>
      </c>
      <c r="CR388" s="51">
        <f ca="1">IF(Table1[[#This Row],[Area]]="Hyderabad",Table1[[#This Row],[Income]],0)</f>
        <v>0</v>
      </c>
      <c r="CS388" s="51">
        <f ca="1">IF(Table1[[#This Row],[Area]]="Chennai",Table1[[#This Row],[Income]],0)</f>
        <v>0</v>
      </c>
      <c r="CT388" s="51">
        <f ca="1">IF(Table1[[#This Row],[Area]]="Goa",Table1[[#This Row],[Income]],0)</f>
        <v>0</v>
      </c>
      <c r="CU388" s="51">
        <f ca="1">IF(Table1[[#This Row],[Area]]="Kochi",Table1[[#This Row],[Income]],0)</f>
        <v>0</v>
      </c>
      <c r="CV388" s="51">
        <f ca="1">IF(Table1[[#This Row],[Area]]="Kolkata",Table1[[#This Row],[Income]],0)</f>
        <v>0</v>
      </c>
      <c r="CW388" s="51"/>
      <c r="CX388" s="51"/>
      <c r="CY388" s="51"/>
      <c r="CZ388" s="51"/>
      <c r="DA388" s="51"/>
      <c r="DB388" s="51"/>
      <c r="DC388" s="51"/>
      <c r="DD388" s="51"/>
      <c r="DE388" s="51"/>
      <c r="DF388" s="51"/>
      <c r="DG388" s="16"/>
      <c r="DI388" s="10">
        <f ca="1">IF(Table1[[#This Row],[Field of Work]]="Teaching",Table1[[#This Row],[Income]],0)</f>
        <v>0</v>
      </c>
      <c r="DJ388" s="51">
        <f ca="1">IF(Table1[[#This Row],[Field of Work]]="Health",Table1[[#This Row],[Income]],0)</f>
        <v>0</v>
      </c>
      <c r="DK388" s="51">
        <f ca="1">IF(Table1[[#This Row],[Field of Work]]="Agriculture",Table1[[#This Row],[Income]],0)</f>
        <v>0</v>
      </c>
      <c r="DL388" s="51">
        <f ca="1">IF(Table1[[#This Row],[Field of Work]]="Information Technology",Table1[[#This Row],[Income]],0)</f>
        <v>57464</v>
      </c>
      <c r="DM388" s="51">
        <f ca="1">IF(Table1[[#This Row],[Field of Work]]="Construction",Table1[[#This Row],[Income]],0)</f>
        <v>0</v>
      </c>
      <c r="DN388" s="51">
        <f ca="1">IF(Table1[[#This Row],[Field of Work]]="General Work",Table1[[#This Row],[Income]],0)</f>
        <v>0</v>
      </c>
      <c r="DO388" s="51"/>
      <c r="DP388" s="51"/>
      <c r="DQ388" s="51"/>
      <c r="DR388" s="51"/>
      <c r="DS388" s="51"/>
      <c r="DT388" s="16"/>
      <c r="DW388" s="10">
        <f ca="1">IF(Table1[[#This Row],[Value of Debts]]&gt;Table1[[#This Row],[Income]],1,0)</f>
        <v>1</v>
      </c>
      <c r="DX388" s="51"/>
      <c r="DY388" s="16"/>
      <c r="EB388" s="48">
        <f t="shared" ca="1" si="243"/>
        <v>0</v>
      </c>
      <c r="EC388" s="51"/>
      <c r="ED388" s="51"/>
      <c r="EE388" s="16"/>
    </row>
    <row r="389" spans="1:135" ht="18.75">
      <c r="A389" s="1">
        <f t="shared" ref="A389:A452" ca="1" si="269">RANDBETWEEN(1,2)</f>
        <v>2</v>
      </c>
      <c r="B389" s="1" t="str">
        <f t="shared" ref="B389:B452" ca="1" si="270">IF(A389=1,"Man","Woman")</f>
        <v>Woman</v>
      </c>
      <c r="C389" s="1">
        <f t="shared" ref="C389:C452" ca="1" si="271">RANDBETWEEN(25,45)</f>
        <v>40</v>
      </c>
      <c r="D389" s="1">
        <f t="shared" ref="D389:D452" ca="1" si="272">RANDBETWEEN(1,6)</f>
        <v>6</v>
      </c>
      <c r="E389" s="1" t="str">
        <f t="shared" ref="E389:E452" ca="1" si="273">VLOOKUP(D389,$Y$5:$Z$10,2)</f>
        <v>Agriculture</v>
      </c>
      <c r="F389" s="1">
        <f t="shared" ref="F389:F452" ca="1" si="274">RANDBETWEEN(1,5)</f>
        <v>2</v>
      </c>
      <c r="G389" s="1" t="str">
        <f t="shared" ref="G389:G452" ca="1" si="275">VLOOKUP(F389,$AA$5:$AB$9,2)</f>
        <v>College</v>
      </c>
      <c r="H389" s="1">
        <f t="shared" ref="H389:H452" ca="1" si="276">RANDBETWEEN(0,4)</f>
        <v>0</v>
      </c>
      <c r="I389" s="1">
        <f t="shared" ca="1" si="251"/>
        <v>1</v>
      </c>
      <c r="J389" s="1">
        <f t="shared" ref="J389:J452" ca="1" si="277">RANDBETWEEN(25000,90000)</f>
        <v>74263</v>
      </c>
      <c r="K389" s="1">
        <f t="shared" ref="K389:K452" ca="1" si="278">RANDBETWEEN(1,11)</f>
        <v>11</v>
      </c>
      <c r="L389" s="1" t="str">
        <f t="shared" ref="L389:L452" ca="1" si="279">VLOOKUP(K389,$AD$5:$AE$15,2)</f>
        <v>Kolkata</v>
      </c>
      <c r="M389" s="1">
        <f t="shared" ca="1" si="244"/>
        <v>371315</v>
      </c>
      <c r="N389" s="1">
        <f t="shared" ref="N389:N452" ca="1" si="280">RAND()*M389</f>
        <v>335372.27442067303</v>
      </c>
      <c r="O389" s="1">
        <f t="shared" ca="1" si="245"/>
        <v>54746.564626068888</v>
      </c>
      <c r="P389" s="1">
        <f t="shared" ref="P389:P452" ca="1" si="281">RANDBETWEEN(0,O389)</f>
        <v>43316</v>
      </c>
      <c r="Q389" s="1">
        <f t="shared" ca="1" si="246"/>
        <v>50957.165699352641</v>
      </c>
      <c r="R389" s="1">
        <f t="shared" ca="1" si="247"/>
        <v>11836.408145348199</v>
      </c>
      <c r="S389" s="1">
        <f t="shared" ca="1" si="248"/>
        <v>437897.97277141706</v>
      </c>
      <c r="T389" s="1">
        <f t="shared" ca="1" si="249"/>
        <v>429645.44012002565</v>
      </c>
      <c r="U389" s="1">
        <f t="shared" ca="1" si="250"/>
        <v>8252.5326513914042</v>
      </c>
      <c r="W389" s="10">
        <f ca="1">IF(Table1[[#This Row],[Gender]]="Man",1,0)</f>
        <v>0</v>
      </c>
      <c r="X389" s="51">
        <f ca="1">IF(Table1[[#This Row],[Gender]]="Woman",1,0)</f>
        <v>1</v>
      </c>
      <c r="Y389" s="51"/>
      <c r="Z389" s="51"/>
      <c r="AA389" s="51"/>
      <c r="AB389" s="51"/>
      <c r="AC389" s="51"/>
      <c r="AD389" s="51"/>
      <c r="AE389" s="51"/>
      <c r="AF389" s="51"/>
      <c r="AG389" s="51"/>
      <c r="AH389" s="51"/>
      <c r="AI389" s="51"/>
      <c r="AJ389" s="16"/>
      <c r="AN389" s="10">
        <f t="shared" ca="1" si="252"/>
        <v>0</v>
      </c>
      <c r="AO389" s="51">
        <f t="shared" ca="1" si="253"/>
        <v>0</v>
      </c>
      <c r="AP389" s="51">
        <f t="shared" ca="1" si="254"/>
        <v>1</v>
      </c>
      <c r="AQ389" s="51">
        <f t="shared" ca="1" si="255"/>
        <v>0</v>
      </c>
      <c r="AR389" s="51">
        <f t="shared" ca="1" si="256"/>
        <v>0</v>
      </c>
      <c r="AS389" s="51">
        <f t="shared" ca="1" si="257"/>
        <v>0</v>
      </c>
      <c r="AT389" s="51"/>
      <c r="AU389" s="51"/>
      <c r="AV389" s="51"/>
      <c r="AW389" s="51"/>
      <c r="AX389" s="51"/>
      <c r="AY389" s="16"/>
      <c r="AZ389" s="51"/>
      <c r="BA389" s="20">
        <f t="shared" ca="1" si="258"/>
        <v>0</v>
      </c>
      <c r="BB389" s="21">
        <f t="shared" ca="1" si="259"/>
        <v>0</v>
      </c>
      <c r="BC389" s="21">
        <f t="shared" ca="1" si="260"/>
        <v>0</v>
      </c>
      <c r="BD389" s="21">
        <f t="shared" ca="1" si="261"/>
        <v>0</v>
      </c>
      <c r="BE389" s="21">
        <f t="shared" ca="1" si="262"/>
        <v>0</v>
      </c>
      <c r="BF389" s="21">
        <f t="shared" ca="1" si="263"/>
        <v>0</v>
      </c>
      <c r="BG389" s="21">
        <f t="shared" ca="1" si="264"/>
        <v>0</v>
      </c>
      <c r="BH389" s="21">
        <f t="shared" ca="1" si="265"/>
        <v>0</v>
      </c>
      <c r="BI389" s="21">
        <f t="shared" ca="1" si="266"/>
        <v>0</v>
      </c>
      <c r="BJ389" s="21">
        <f t="shared" ca="1" si="267"/>
        <v>0</v>
      </c>
      <c r="BK389" s="21">
        <f t="shared" ca="1" si="268"/>
        <v>1</v>
      </c>
      <c r="BL389" s="51"/>
      <c r="BM389" s="51"/>
      <c r="BN389" s="51"/>
      <c r="BO389" s="51"/>
      <c r="BP389" s="51"/>
      <c r="BQ389" s="51"/>
      <c r="BR389" s="51"/>
      <c r="BS389" s="51"/>
      <c r="BT389" s="51"/>
      <c r="BU389" s="51"/>
      <c r="BV389" s="16"/>
      <c r="BZ389" s="10">
        <f ca="1">Table1[[#This Row],[Cars Value]]/Table1[[#This Row],[Cars Owned]]</f>
        <v>54746.564626068888</v>
      </c>
      <c r="CA389" s="16"/>
      <c r="CB389" s="51"/>
      <c r="CC389" s="10">
        <f ca="1">IF(Table1[[#This Row],[Value of Debts]]&gt;$CD$3,1,0)</f>
        <v>1</v>
      </c>
      <c r="CD389" s="51"/>
      <c r="CE389" s="16"/>
      <c r="CF389" s="51"/>
      <c r="CG389" s="39">
        <f ca="1">Table1[[#This Row],[Mortgage left]]/Table1[[#This Row],[Value of House ]]</f>
        <v>0.9032015254451693</v>
      </c>
      <c r="CH389" s="51">
        <f t="shared" ref="CH389:CH452" ca="1" si="282">IF(CG389&gt;$CI$3,1,0)</f>
        <v>1</v>
      </c>
      <c r="CI389" s="51"/>
      <c r="CJ389" s="16"/>
      <c r="CL389" s="10">
        <f ca="1">IF(Table1[[#This Row],[Area]]="New Delhi",Table1[[#This Row],[Income]],0)</f>
        <v>0</v>
      </c>
      <c r="CM389" s="51">
        <f ca="1">IF(Table1[[#This Row],[Area]]="Gurgoan",Table1[[#This Row],[Income]],0)</f>
        <v>0</v>
      </c>
      <c r="CN389" s="51">
        <f ca="1">IF(Table1[[#This Row],[Area]]="Noida",Table1[[#This Row],[Income]],0)</f>
        <v>0</v>
      </c>
      <c r="CO389" s="51">
        <f ca="1">IF(Table1[[#This Row],[Area]]="Faridabad",Table1[[#This Row],[Income]],0)</f>
        <v>0</v>
      </c>
      <c r="CP389" s="51">
        <f ca="1">IF(Table1[[#This Row],[Area]]="Pune",Table1[[#This Row],[Income]],0)</f>
        <v>0</v>
      </c>
      <c r="CQ389" s="51">
        <f ca="1">IF(Table1[[#This Row],[Area]]="Mumbai",Table1[[#This Row],[Income]],0)</f>
        <v>0</v>
      </c>
      <c r="CR389" s="51">
        <f ca="1">IF(Table1[[#This Row],[Area]]="Hyderabad",Table1[[#This Row],[Income]],0)</f>
        <v>0</v>
      </c>
      <c r="CS389" s="51">
        <f ca="1">IF(Table1[[#This Row],[Area]]="Chennai",Table1[[#This Row],[Income]],0)</f>
        <v>0</v>
      </c>
      <c r="CT389" s="51">
        <f ca="1">IF(Table1[[#This Row],[Area]]="Goa",Table1[[#This Row],[Income]],0)</f>
        <v>0</v>
      </c>
      <c r="CU389" s="51">
        <f ca="1">IF(Table1[[#This Row],[Area]]="Kochi",Table1[[#This Row],[Income]],0)</f>
        <v>0</v>
      </c>
      <c r="CV389" s="51">
        <f ca="1">IF(Table1[[#This Row],[Area]]="Kolkata",Table1[[#This Row],[Income]],0)</f>
        <v>74263</v>
      </c>
      <c r="CW389" s="51"/>
      <c r="CX389" s="51"/>
      <c r="CY389" s="51"/>
      <c r="CZ389" s="51"/>
      <c r="DA389" s="51"/>
      <c r="DB389" s="51"/>
      <c r="DC389" s="51"/>
      <c r="DD389" s="51"/>
      <c r="DE389" s="51"/>
      <c r="DF389" s="51"/>
      <c r="DG389" s="16"/>
      <c r="DI389" s="10">
        <f ca="1">IF(Table1[[#This Row],[Field of Work]]="Teaching",Table1[[#This Row],[Income]],0)</f>
        <v>0</v>
      </c>
      <c r="DJ389" s="51">
        <f ca="1">IF(Table1[[#This Row],[Field of Work]]="Health",Table1[[#This Row],[Income]],0)</f>
        <v>0</v>
      </c>
      <c r="DK389" s="51">
        <f ca="1">IF(Table1[[#This Row],[Field of Work]]="Agriculture",Table1[[#This Row],[Income]],0)</f>
        <v>74263</v>
      </c>
      <c r="DL389" s="51">
        <f ca="1">IF(Table1[[#This Row],[Field of Work]]="Information Technology",Table1[[#This Row],[Income]],0)</f>
        <v>0</v>
      </c>
      <c r="DM389" s="51">
        <f ca="1">IF(Table1[[#This Row],[Field of Work]]="Construction",Table1[[#This Row],[Income]],0)</f>
        <v>0</v>
      </c>
      <c r="DN389" s="51">
        <f ca="1">IF(Table1[[#This Row],[Field of Work]]="General Work",Table1[[#This Row],[Income]],0)</f>
        <v>0</v>
      </c>
      <c r="DO389" s="51"/>
      <c r="DP389" s="51"/>
      <c r="DQ389" s="51"/>
      <c r="DR389" s="51"/>
      <c r="DS389" s="51"/>
      <c r="DT389" s="16"/>
      <c r="DW389" s="10">
        <f ca="1">IF(Table1[[#This Row],[Value of Debts]]&gt;Table1[[#This Row],[Income]],1,0)</f>
        <v>1</v>
      </c>
      <c r="DX389" s="51"/>
      <c r="DY389" s="16"/>
      <c r="EB389" s="48">
        <f t="shared" ref="EB389:EB452" ca="1" si="283">IF(U389&gt;$EC$4,C389,0)</f>
        <v>0</v>
      </c>
      <c r="EC389" s="51"/>
      <c r="ED389" s="51"/>
      <c r="EE389" s="16"/>
    </row>
    <row r="390" spans="1:135" ht="18.75">
      <c r="A390" s="1">
        <f t="shared" ca="1" si="269"/>
        <v>1</v>
      </c>
      <c r="B390" s="1" t="str">
        <f t="shared" ca="1" si="270"/>
        <v>Man</v>
      </c>
      <c r="C390" s="1">
        <f t="shared" ca="1" si="271"/>
        <v>40</v>
      </c>
      <c r="D390" s="1">
        <f t="shared" ca="1" si="272"/>
        <v>1</v>
      </c>
      <c r="E390" s="1" t="str">
        <f t="shared" ca="1" si="273"/>
        <v>Health</v>
      </c>
      <c r="F390" s="1">
        <f t="shared" ca="1" si="274"/>
        <v>5</v>
      </c>
      <c r="G390" s="1" t="str">
        <f t="shared" ca="1" si="275"/>
        <v>Other</v>
      </c>
      <c r="H390" s="1">
        <f t="shared" ca="1" si="276"/>
        <v>2</v>
      </c>
      <c r="I390" s="1">
        <f t="shared" ca="1" si="251"/>
        <v>2</v>
      </c>
      <c r="J390" s="1">
        <f t="shared" ca="1" si="277"/>
        <v>42556</v>
      </c>
      <c r="K390" s="1">
        <f t="shared" ca="1" si="278"/>
        <v>4</v>
      </c>
      <c r="L390" s="1" t="str">
        <f t="shared" ca="1" si="279"/>
        <v>Noida</v>
      </c>
      <c r="M390" s="1">
        <f t="shared" ca="1" si="244"/>
        <v>170224</v>
      </c>
      <c r="N390" s="1">
        <f t="shared" ca="1" si="280"/>
        <v>133001.0580272857</v>
      </c>
      <c r="O390" s="1">
        <f t="shared" ca="1" si="245"/>
        <v>25567.286963335977</v>
      </c>
      <c r="P390" s="1">
        <f t="shared" ca="1" si="281"/>
        <v>6633</v>
      </c>
      <c r="Q390" s="1">
        <f t="shared" ca="1" si="246"/>
        <v>27922.095252415231</v>
      </c>
      <c r="R390" s="1">
        <f t="shared" ca="1" si="247"/>
        <v>57628.400536528323</v>
      </c>
      <c r="S390" s="1">
        <f t="shared" ca="1" si="248"/>
        <v>253419.68749986429</v>
      </c>
      <c r="T390" s="1">
        <f t="shared" ca="1" si="249"/>
        <v>167556.15327970093</v>
      </c>
      <c r="U390" s="1">
        <f t="shared" ca="1" si="250"/>
        <v>85863.534220163361</v>
      </c>
      <c r="W390" s="10">
        <f ca="1">IF(Table1[[#This Row],[Gender]]="Man",1,0)</f>
        <v>1</v>
      </c>
      <c r="X390" s="51">
        <f ca="1">IF(Table1[[#This Row],[Gender]]="Woman",1,0)</f>
        <v>0</v>
      </c>
      <c r="Y390" s="51"/>
      <c r="Z390" s="51"/>
      <c r="AA390" s="51"/>
      <c r="AB390" s="51"/>
      <c r="AC390" s="51"/>
      <c r="AD390" s="51"/>
      <c r="AE390" s="51"/>
      <c r="AF390" s="51"/>
      <c r="AG390" s="51"/>
      <c r="AH390" s="51"/>
      <c r="AI390" s="51"/>
      <c r="AJ390" s="16"/>
      <c r="AN390" s="10">
        <f t="shared" ca="1" si="252"/>
        <v>0</v>
      </c>
      <c r="AO390" s="51">
        <f t="shared" ca="1" si="253"/>
        <v>1</v>
      </c>
      <c r="AP390" s="51">
        <f t="shared" ca="1" si="254"/>
        <v>0</v>
      </c>
      <c r="AQ390" s="51">
        <f t="shared" ca="1" si="255"/>
        <v>0</v>
      </c>
      <c r="AR390" s="51">
        <f t="shared" ca="1" si="256"/>
        <v>0</v>
      </c>
      <c r="AS390" s="51">
        <f t="shared" ca="1" si="257"/>
        <v>0</v>
      </c>
      <c r="AT390" s="51"/>
      <c r="AU390" s="51"/>
      <c r="AV390" s="51"/>
      <c r="AW390" s="51"/>
      <c r="AX390" s="51"/>
      <c r="AY390" s="16"/>
      <c r="AZ390" s="51"/>
      <c r="BA390" s="20">
        <f t="shared" ca="1" si="258"/>
        <v>0</v>
      </c>
      <c r="BB390" s="21">
        <f t="shared" ca="1" si="259"/>
        <v>0</v>
      </c>
      <c r="BC390" s="21">
        <f t="shared" ca="1" si="260"/>
        <v>1</v>
      </c>
      <c r="BD390" s="21">
        <f t="shared" ca="1" si="261"/>
        <v>0</v>
      </c>
      <c r="BE390" s="21">
        <f t="shared" ca="1" si="262"/>
        <v>0</v>
      </c>
      <c r="BF390" s="21">
        <f t="shared" ca="1" si="263"/>
        <v>0</v>
      </c>
      <c r="BG390" s="21">
        <f t="shared" ca="1" si="264"/>
        <v>0</v>
      </c>
      <c r="BH390" s="21">
        <f t="shared" ca="1" si="265"/>
        <v>0</v>
      </c>
      <c r="BI390" s="21">
        <f t="shared" ca="1" si="266"/>
        <v>0</v>
      </c>
      <c r="BJ390" s="21">
        <f t="shared" ca="1" si="267"/>
        <v>0</v>
      </c>
      <c r="BK390" s="21">
        <f t="shared" ca="1" si="268"/>
        <v>0</v>
      </c>
      <c r="BL390" s="51"/>
      <c r="BM390" s="51"/>
      <c r="BN390" s="51"/>
      <c r="BO390" s="51"/>
      <c r="BP390" s="51"/>
      <c r="BQ390" s="51"/>
      <c r="BR390" s="51"/>
      <c r="BS390" s="51"/>
      <c r="BT390" s="51"/>
      <c r="BU390" s="51"/>
      <c r="BV390" s="16"/>
      <c r="BZ390" s="10">
        <f ca="1">Table1[[#This Row],[Cars Value]]/Table1[[#This Row],[Cars Owned]]</f>
        <v>12783.643481667988</v>
      </c>
      <c r="CA390" s="16"/>
      <c r="CB390" s="51"/>
      <c r="CC390" s="10">
        <f ca="1">IF(Table1[[#This Row],[Value of Debts]]&gt;$CD$3,1,0)</f>
        <v>1</v>
      </c>
      <c r="CD390" s="51"/>
      <c r="CE390" s="16"/>
      <c r="CF390" s="51"/>
      <c r="CG390" s="39">
        <f ca="1">Table1[[#This Row],[Mortgage left]]/Table1[[#This Row],[Value of House ]]</f>
        <v>0.78132964815352535</v>
      </c>
      <c r="CH390" s="51">
        <f t="shared" ca="1" si="282"/>
        <v>1</v>
      </c>
      <c r="CI390" s="51"/>
      <c r="CJ390" s="16"/>
      <c r="CL390" s="10">
        <f ca="1">IF(Table1[[#This Row],[Area]]="New Delhi",Table1[[#This Row],[Income]],0)</f>
        <v>0</v>
      </c>
      <c r="CM390" s="51">
        <f ca="1">IF(Table1[[#This Row],[Area]]="Gurgoan",Table1[[#This Row],[Income]],0)</f>
        <v>0</v>
      </c>
      <c r="CN390" s="51">
        <f ca="1">IF(Table1[[#This Row],[Area]]="Noida",Table1[[#This Row],[Income]],0)</f>
        <v>42556</v>
      </c>
      <c r="CO390" s="51">
        <f ca="1">IF(Table1[[#This Row],[Area]]="Faridabad",Table1[[#This Row],[Income]],0)</f>
        <v>0</v>
      </c>
      <c r="CP390" s="51">
        <f ca="1">IF(Table1[[#This Row],[Area]]="Pune",Table1[[#This Row],[Income]],0)</f>
        <v>0</v>
      </c>
      <c r="CQ390" s="51">
        <f ca="1">IF(Table1[[#This Row],[Area]]="Mumbai",Table1[[#This Row],[Income]],0)</f>
        <v>0</v>
      </c>
      <c r="CR390" s="51">
        <f ca="1">IF(Table1[[#This Row],[Area]]="Hyderabad",Table1[[#This Row],[Income]],0)</f>
        <v>0</v>
      </c>
      <c r="CS390" s="51">
        <f ca="1">IF(Table1[[#This Row],[Area]]="Chennai",Table1[[#This Row],[Income]],0)</f>
        <v>0</v>
      </c>
      <c r="CT390" s="51">
        <f ca="1">IF(Table1[[#This Row],[Area]]="Goa",Table1[[#This Row],[Income]],0)</f>
        <v>0</v>
      </c>
      <c r="CU390" s="51">
        <f ca="1">IF(Table1[[#This Row],[Area]]="Kochi",Table1[[#This Row],[Income]],0)</f>
        <v>0</v>
      </c>
      <c r="CV390" s="51">
        <f ca="1">IF(Table1[[#This Row],[Area]]="Kolkata",Table1[[#This Row],[Income]],0)</f>
        <v>0</v>
      </c>
      <c r="CW390" s="51"/>
      <c r="CX390" s="51"/>
      <c r="CY390" s="51"/>
      <c r="CZ390" s="51"/>
      <c r="DA390" s="51"/>
      <c r="DB390" s="51"/>
      <c r="DC390" s="51"/>
      <c r="DD390" s="51"/>
      <c r="DE390" s="51"/>
      <c r="DF390" s="51"/>
      <c r="DG390" s="16"/>
      <c r="DI390" s="10">
        <f ca="1">IF(Table1[[#This Row],[Field of Work]]="Teaching",Table1[[#This Row],[Income]],0)</f>
        <v>0</v>
      </c>
      <c r="DJ390" s="51">
        <f ca="1">IF(Table1[[#This Row],[Field of Work]]="Health",Table1[[#This Row],[Income]],0)</f>
        <v>42556</v>
      </c>
      <c r="DK390" s="51">
        <f ca="1">IF(Table1[[#This Row],[Field of Work]]="Agriculture",Table1[[#This Row],[Income]],0)</f>
        <v>0</v>
      </c>
      <c r="DL390" s="51">
        <f ca="1">IF(Table1[[#This Row],[Field of Work]]="Information Technology",Table1[[#This Row],[Income]],0)</f>
        <v>0</v>
      </c>
      <c r="DM390" s="51">
        <f ca="1">IF(Table1[[#This Row],[Field of Work]]="Construction",Table1[[#This Row],[Income]],0)</f>
        <v>0</v>
      </c>
      <c r="DN390" s="51">
        <f ca="1">IF(Table1[[#This Row],[Field of Work]]="General Work",Table1[[#This Row],[Income]],0)</f>
        <v>0</v>
      </c>
      <c r="DO390" s="51"/>
      <c r="DP390" s="51"/>
      <c r="DQ390" s="51"/>
      <c r="DR390" s="51"/>
      <c r="DS390" s="51"/>
      <c r="DT390" s="16"/>
      <c r="DW390" s="10">
        <f ca="1">IF(Table1[[#This Row],[Value of Debts]]&gt;Table1[[#This Row],[Income]],1,0)</f>
        <v>1</v>
      </c>
      <c r="DX390" s="51"/>
      <c r="DY390" s="16"/>
      <c r="EB390" s="48">
        <f t="shared" ca="1" si="283"/>
        <v>0</v>
      </c>
      <c r="EC390" s="51"/>
      <c r="ED390" s="51"/>
      <c r="EE390" s="16"/>
    </row>
    <row r="391" spans="1:135" ht="18.75">
      <c r="A391" s="1">
        <f t="shared" ca="1" si="269"/>
        <v>2</v>
      </c>
      <c r="B391" s="1" t="str">
        <f t="shared" ca="1" si="270"/>
        <v>Woman</v>
      </c>
      <c r="C391" s="1">
        <f t="shared" ca="1" si="271"/>
        <v>45</v>
      </c>
      <c r="D391" s="1">
        <f t="shared" ca="1" si="272"/>
        <v>6</v>
      </c>
      <c r="E391" s="1" t="str">
        <f t="shared" ca="1" si="273"/>
        <v>Agriculture</v>
      </c>
      <c r="F391" s="1">
        <f t="shared" ca="1" si="274"/>
        <v>1</v>
      </c>
      <c r="G391" s="1" t="str">
        <f t="shared" ca="1" si="275"/>
        <v>High School</v>
      </c>
      <c r="H391" s="1">
        <f t="shared" ca="1" si="276"/>
        <v>0</v>
      </c>
      <c r="I391" s="1">
        <f t="shared" ca="1" si="251"/>
        <v>2</v>
      </c>
      <c r="J391" s="1">
        <f t="shared" ca="1" si="277"/>
        <v>51872</v>
      </c>
      <c r="K391" s="1">
        <f t="shared" ca="1" si="278"/>
        <v>1</v>
      </c>
      <c r="L391" s="1" t="str">
        <f t="shared" ca="1" si="279"/>
        <v>New Delhi</v>
      </c>
      <c r="M391" s="1">
        <f t="shared" ca="1" si="244"/>
        <v>155616</v>
      </c>
      <c r="N391" s="1">
        <f t="shared" ca="1" si="280"/>
        <v>14458.017487586567</v>
      </c>
      <c r="O391" s="1">
        <f t="shared" ca="1" si="245"/>
        <v>47754.509784756527</v>
      </c>
      <c r="P391" s="1">
        <f t="shared" ca="1" si="281"/>
        <v>36371</v>
      </c>
      <c r="Q391" s="1">
        <f t="shared" ca="1" si="246"/>
        <v>6070.2859362131258</v>
      </c>
      <c r="R391" s="1">
        <f t="shared" ca="1" si="247"/>
        <v>23304.843327128241</v>
      </c>
      <c r="S391" s="1">
        <f t="shared" ca="1" si="248"/>
        <v>226675.35311188476</v>
      </c>
      <c r="T391" s="1">
        <f t="shared" ca="1" si="249"/>
        <v>56899.303423799691</v>
      </c>
      <c r="U391" s="1">
        <f t="shared" ca="1" si="250"/>
        <v>169776.04968808507</v>
      </c>
      <c r="W391" s="10">
        <f ca="1">IF(Table1[[#This Row],[Gender]]="Man",1,0)</f>
        <v>0</v>
      </c>
      <c r="X391" s="51">
        <f ca="1">IF(Table1[[#This Row],[Gender]]="Woman",1,0)</f>
        <v>1</v>
      </c>
      <c r="Y391" s="51"/>
      <c r="Z391" s="51"/>
      <c r="AA391" s="51"/>
      <c r="AB391" s="51"/>
      <c r="AC391" s="51"/>
      <c r="AD391" s="51"/>
      <c r="AE391" s="51"/>
      <c r="AF391" s="51"/>
      <c r="AG391" s="51"/>
      <c r="AH391" s="51"/>
      <c r="AI391" s="51"/>
      <c r="AJ391" s="16"/>
      <c r="AN391" s="10">
        <f t="shared" ca="1" si="252"/>
        <v>0</v>
      </c>
      <c r="AO391" s="51">
        <f t="shared" ca="1" si="253"/>
        <v>0</v>
      </c>
      <c r="AP391" s="51">
        <f t="shared" ca="1" si="254"/>
        <v>1</v>
      </c>
      <c r="AQ391" s="51">
        <f t="shared" ca="1" si="255"/>
        <v>0</v>
      </c>
      <c r="AR391" s="51">
        <f t="shared" ca="1" si="256"/>
        <v>0</v>
      </c>
      <c r="AS391" s="51">
        <f t="shared" ca="1" si="257"/>
        <v>0</v>
      </c>
      <c r="AT391" s="51"/>
      <c r="AU391" s="51"/>
      <c r="AV391" s="51"/>
      <c r="AW391" s="51"/>
      <c r="AX391" s="51"/>
      <c r="AY391" s="16"/>
      <c r="AZ391" s="51"/>
      <c r="BA391" s="20">
        <f t="shared" ca="1" si="258"/>
        <v>1</v>
      </c>
      <c r="BB391" s="21">
        <f t="shared" ca="1" si="259"/>
        <v>0</v>
      </c>
      <c r="BC391" s="21">
        <f t="shared" ca="1" si="260"/>
        <v>0</v>
      </c>
      <c r="BD391" s="21">
        <f t="shared" ca="1" si="261"/>
        <v>0</v>
      </c>
      <c r="BE391" s="21">
        <f t="shared" ca="1" si="262"/>
        <v>0</v>
      </c>
      <c r="BF391" s="21">
        <f t="shared" ca="1" si="263"/>
        <v>0</v>
      </c>
      <c r="BG391" s="21">
        <f t="shared" ca="1" si="264"/>
        <v>0</v>
      </c>
      <c r="BH391" s="21">
        <f t="shared" ca="1" si="265"/>
        <v>0</v>
      </c>
      <c r="BI391" s="21">
        <f t="shared" ca="1" si="266"/>
        <v>0</v>
      </c>
      <c r="BJ391" s="21">
        <f t="shared" ca="1" si="267"/>
        <v>0</v>
      </c>
      <c r="BK391" s="21">
        <f t="shared" ca="1" si="268"/>
        <v>0</v>
      </c>
      <c r="BL391" s="51"/>
      <c r="BM391" s="51"/>
      <c r="BN391" s="51"/>
      <c r="BO391" s="51"/>
      <c r="BP391" s="51"/>
      <c r="BQ391" s="51"/>
      <c r="BR391" s="51"/>
      <c r="BS391" s="51"/>
      <c r="BT391" s="51"/>
      <c r="BU391" s="51"/>
      <c r="BV391" s="16"/>
      <c r="BZ391" s="10">
        <f ca="1">Table1[[#This Row],[Cars Value]]/Table1[[#This Row],[Cars Owned]]</f>
        <v>23877.254892378263</v>
      </c>
      <c r="CA391" s="16"/>
      <c r="CB391" s="51"/>
      <c r="CC391" s="10">
        <f ca="1">IF(Table1[[#This Row],[Value of Debts]]&gt;$CD$3,1,0)</f>
        <v>1</v>
      </c>
      <c r="CD391" s="51"/>
      <c r="CE391" s="16"/>
      <c r="CF391" s="51"/>
      <c r="CG391" s="39">
        <f ca="1">Table1[[#This Row],[Mortgage left]]/Table1[[#This Row],[Value of House ]]</f>
        <v>9.2908296624939379E-2</v>
      </c>
      <c r="CH391" s="51">
        <f t="shared" ca="1" si="282"/>
        <v>0</v>
      </c>
      <c r="CI391" s="51"/>
      <c r="CJ391" s="16"/>
      <c r="CL391" s="10">
        <f ca="1">IF(Table1[[#This Row],[Area]]="New Delhi",Table1[[#This Row],[Income]],0)</f>
        <v>51872</v>
      </c>
      <c r="CM391" s="51">
        <f ca="1">IF(Table1[[#This Row],[Area]]="Gurgoan",Table1[[#This Row],[Income]],0)</f>
        <v>0</v>
      </c>
      <c r="CN391" s="51">
        <f ca="1">IF(Table1[[#This Row],[Area]]="Noida",Table1[[#This Row],[Income]],0)</f>
        <v>0</v>
      </c>
      <c r="CO391" s="51">
        <f ca="1">IF(Table1[[#This Row],[Area]]="Faridabad",Table1[[#This Row],[Income]],0)</f>
        <v>0</v>
      </c>
      <c r="CP391" s="51">
        <f ca="1">IF(Table1[[#This Row],[Area]]="Pune",Table1[[#This Row],[Income]],0)</f>
        <v>0</v>
      </c>
      <c r="CQ391" s="51">
        <f ca="1">IF(Table1[[#This Row],[Area]]="Mumbai",Table1[[#This Row],[Income]],0)</f>
        <v>0</v>
      </c>
      <c r="CR391" s="51">
        <f ca="1">IF(Table1[[#This Row],[Area]]="Hyderabad",Table1[[#This Row],[Income]],0)</f>
        <v>0</v>
      </c>
      <c r="CS391" s="51">
        <f ca="1">IF(Table1[[#This Row],[Area]]="Chennai",Table1[[#This Row],[Income]],0)</f>
        <v>0</v>
      </c>
      <c r="CT391" s="51">
        <f ca="1">IF(Table1[[#This Row],[Area]]="Goa",Table1[[#This Row],[Income]],0)</f>
        <v>0</v>
      </c>
      <c r="CU391" s="51">
        <f ca="1">IF(Table1[[#This Row],[Area]]="Kochi",Table1[[#This Row],[Income]],0)</f>
        <v>0</v>
      </c>
      <c r="CV391" s="51">
        <f ca="1">IF(Table1[[#This Row],[Area]]="Kolkata",Table1[[#This Row],[Income]],0)</f>
        <v>0</v>
      </c>
      <c r="CW391" s="51"/>
      <c r="CX391" s="51"/>
      <c r="CY391" s="51"/>
      <c r="CZ391" s="51"/>
      <c r="DA391" s="51"/>
      <c r="DB391" s="51"/>
      <c r="DC391" s="51"/>
      <c r="DD391" s="51"/>
      <c r="DE391" s="51"/>
      <c r="DF391" s="51"/>
      <c r="DG391" s="16"/>
      <c r="DI391" s="10">
        <f ca="1">IF(Table1[[#This Row],[Field of Work]]="Teaching",Table1[[#This Row],[Income]],0)</f>
        <v>0</v>
      </c>
      <c r="DJ391" s="51">
        <f ca="1">IF(Table1[[#This Row],[Field of Work]]="Health",Table1[[#This Row],[Income]],0)</f>
        <v>0</v>
      </c>
      <c r="DK391" s="51">
        <f ca="1">IF(Table1[[#This Row],[Field of Work]]="Agriculture",Table1[[#This Row],[Income]],0)</f>
        <v>51872</v>
      </c>
      <c r="DL391" s="51">
        <f ca="1">IF(Table1[[#This Row],[Field of Work]]="Information Technology",Table1[[#This Row],[Income]],0)</f>
        <v>0</v>
      </c>
      <c r="DM391" s="51">
        <f ca="1">IF(Table1[[#This Row],[Field of Work]]="Construction",Table1[[#This Row],[Income]],0)</f>
        <v>0</v>
      </c>
      <c r="DN391" s="51">
        <f ca="1">IF(Table1[[#This Row],[Field of Work]]="General Work",Table1[[#This Row],[Income]],0)</f>
        <v>0</v>
      </c>
      <c r="DO391" s="51"/>
      <c r="DP391" s="51"/>
      <c r="DQ391" s="51"/>
      <c r="DR391" s="51"/>
      <c r="DS391" s="51"/>
      <c r="DT391" s="16"/>
      <c r="DW391" s="10">
        <f ca="1">IF(Table1[[#This Row],[Value of Debts]]&gt;Table1[[#This Row],[Income]],1,0)</f>
        <v>1</v>
      </c>
      <c r="DX391" s="51"/>
      <c r="DY391" s="16"/>
      <c r="EB391" s="48">
        <f t="shared" ca="1" si="283"/>
        <v>45</v>
      </c>
      <c r="EC391" s="51"/>
      <c r="ED391" s="51"/>
      <c r="EE391" s="16"/>
    </row>
    <row r="392" spans="1:135" ht="18.75">
      <c r="A392" s="1">
        <f t="shared" ca="1" si="269"/>
        <v>2</v>
      </c>
      <c r="B392" s="1" t="str">
        <f t="shared" ca="1" si="270"/>
        <v>Woman</v>
      </c>
      <c r="C392" s="1">
        <f t="shared" ca="1" si="271"/>
        <v>40</v>
      </c>
      <c r="D392" s="1">
        <f t="shared" ca="1" si="272"/>
        <v>2</v>
      </c>
      <c r="E392" s="1" t="str">
        <f t="shared" ca="1" si="273"/>
        <v>Construction</v>
      </c>
      <c r="F392" s="1">
        <f t="shared" ca="1" si="274"/>
        <v>4</v>
      </c>
      <c r="G392" s="1" t="str">
        <f t="shared" ca="1" si="275"/>
        <v>Technical</v>
      </c>
      <c r="H392" s="1">
        <f t="shared" ca="1" si="276"/>
        <v>0</v>
      </c>
      <c r="I392" s="1">
        <f t="shared" ca="1" si="251"/>
        <v>3</v>
      </c>
      <c r="J392" s="1">
        <f t="shared" ca="1" si="277"/>
        <v>43726</v>
      </c>
      <c r="K392" s="1">
        <f t="shared" ca="1" si="278"/>
        <v>6</v>
      </c>
      <c r="L392" s="1" t="str">
        <f t="shared" ca="1" si="279"/>
        <v>Mumbai</v>
      </c>
      <c r="M392" s="1">
        <f t="shared" ca="1" si="244"/>
        <v>174904</v>
      </c>
      <c r="N392" s="1">
        <f t="shared" ca="1" si="280"/>
        <v>162808.22351998655</v>
      </c>
      <c r="O392" s="1">
        <f t="shared" ca="1" si="245"/>
        <v>13191.976150926248</v>
      </c>
      <c r="P392" s="1">
        <f t="shared" ca="1" si="281"/>
        <v>2590</v>
      </c>
      <c r="Q392" s="1">
        <f t="shared" ca="1" si="246"/>
        <v>31054.344091112231</v>
      </c>
      <c r="R392" s="1">
        <f t="shared" ca="1" si="247"/>
        <v>36180.527441765822</v>
      </c>
      <c r="S392" s="1">
        <f t="shared" ca="1" si="248"/>
        <v>224276.50359269208</v>
      </c>
      <c r="T392" s="1">
        <f t="shared" ca="1" si="249"/>
        <v>196452.56761109878</v>
      </c>
      <c r="U392" s="1">
        <f t="shared" ca="1" si="250"/>
        <v>27823.935981593298</v>
      </c>
      <c r="W392" s="10">
        <f ca="1">IF(Table1[[#This Row],[Gender]]="Man",1,0)</f>
        <v>0</v>
      </c>
      <c r="X392" s="51">
        <f ca="1">IF(Table1[[#This Row],[Gender]]="Woman",1,0)</f>
        <v>1</v>
      </c>
      <c r="Y392" s="51"/>
      <c r="Z392" s="51"/>
      <c r="AA392" s="51"/>
      <c r="AB392" s="51"/>
      <c r="AC392" s="51"/>
      <c r="AD392" s="51"/>
      <c r="AE392" s="51"/>
      <c r="AF392" s="51"/>
      <c r="AG392" s="51"/>
      <c r="AH392" s="51"/>
      <c r="AI392" s="51"/>
      <c r="AJ392" s="16"/>
      <c r="AN392" s="10">
        <f t="shared" ca="1" si="252"/>
        <v>0</v>
      </c>
      <c r="AO392" s="51">
        <f t="shared" ca="1" si="253"/>
        <v>0</v>
      </c>
      <c r="AP392" s="51">
        <f t="shared" ca="1" si="254"/>
        <v>0</v>
      </c>
      <c r="AQ392" s="51">
        <f t="shared" ca="1" si="255"/>
        <v>0</v>
      </c>
      <c r="AR392" s="51">
        <f t="shared" ca="1" si="256"/>
        <v>1</v>
      </c>
      <c r="AS392" s="51">
        <f t="shared" ca="1" si="257"/>
        <v>0</v>
      </c>
      <c r="AT392" s="51"/>
      <c r="AU392" s="51"/>
      <c r="AV392" s="51"/>
      <c r="AW392" s="51"/>
      <c r="AX392" s="51"/>
      <c r="AY392" s="16"/>
      <c r="AZ392" s="51"/>
      <c r="BA392" s="20">
        <f t="shared" ca="1" si="258"/>
        <v>0</v>
      </c>
      <c r="BB392" s="21">
        <f t="shared" ca="1" si="259"/>
        <v>0</v>
      </c>
      <c r="BC392" s="21">
        <f t="shared" ca="1" si="260"/>
        <v>0</v>
      </c>
      <c r="BD392" s="21">
        <f t="shared" ca="1" si="261"/>
        <v>0</v>
      </c>
      <c r="BE392" s="21">
        <f t="shared" ca="1" si="262"/>
        <v>0</v>
      </c>
      <c r="BF392" s="21">
        <f t="shared" ca="1" si="263"/>
        <v>1</v>
      </c>
      <c r="BG392" s="21">
        <f t="shared" ca="1" si="264"/>
        <v>0</v>
      </c>
      <c r="BH392" s="21">
        <f t="shared" ca="1" si="265"/>
        <v>0</v>
      </c>
      <c r="BI392" s="21">
        <f t="shared" ca="1" si="266"/>
        <v>0</v>
      </c>
      <c r="BJ392" s="21">
        <f t="shared" ca="1" si="267"/>
        <v>0</v>
      </c>
      <c r="BK392" s="21">
        <f t="shared" ca="1" si="268"/>
        <v>0</v>
      </c>
      <c r="BL392" s="51"/>
      <c r="BM392" s="51"/>
      <c r="BN392" s="51"/>
      <c r="BO392" s="51"/>
      <c r="BP392" s="51"/>
      <c r="BQ392" s="51"/>
      <c r="BR392" s="51"/>
      <c r="BS392" s="51"/>
      <c r="BT392" s="51"/>
      <c r="BU392" s="51"/>
      <c r="BV392" s="16"/>
      <c r="BZ392" s="10">
        <f ca="1">Table1[[#This Row],[Cars Value]]/Table1[[#This Row],[Cars Owned]]</f>
        <v>4397.3253836420827</v>
      </c>
      <c r="CA392" s="16"/>
      <c r="CB392" s="51"/>
      <c r="CC392" s="10">
        <f ca="1">IF(Table1[[#This Row],[Value of Debts]]&gt;$CD$3,1,0)</f>
        <v>1</v>
      </c>
      <c r="CD392" s="51"/>
      <c r="CE392" s="16"/>
      <c r="CF392" s="51"/>
      <c r="CG392" s="39">
        <f ca="1">Table1[[#This Row],[Mortgage left]]/Table1[[#This Row],[Value of House ]]</f>
        <v>0.93084333988923385</v>
      </c>
      <c r="CH392" s="51">
        <f t="shared" ca="1" si="282"/>
        <v>1</v>
      </c>
      <c r="CI392" s="51"/>
      <c r="CJ392" s="16"/>
      <c r="CL392" s="10">
        <f ca="1">IF(Table1[[#This Row],[Area]]="New Delhi",Table1[[#This Row],[Income]],0)</f>
        <v>0</v>
      </c>
      <c r="CM392" s="51">
        <f ca="1">IF(Table1[[#This Row],[Area]]="Gurgoan",Table1[[#This Row],[Income]],0)</f>
        <v>0</v>
      </c>
      <c r="CN392" s="51">
        <f ca="1">IF(Table1[[#This Row],[Area]]="Noida",Table1[[#This Row],[Income]],0)</f>
        <v>0</v>
      </c>
      <c r="CO392" s="51">
        <f ca="1">IF(Table1[[#This Row],[Area]]="Faridabad",Table1[[#This Row],[Income]],0)</f>
        <v>0</v>
      </c>
      <c r="CP392" s="51">
        <f ca="1">IF(Table1[[#This Row],[Area]]="Pune",Table1[[#This Row],[Income]],0)</f>
        <v>0</v>
      </c>
      <c r="CQ392" s="51">
        <f ca="1">IF(Table1[[#This Row],[Area]]="Mumbai",Table1[[#This Row],[Income]],0)</f>
        <v>43726</v>
      </c>
      <c r="CR392" s="51">
        <f ca="1">IF(Table1[[#This Row],[Area]]="Hyderabad",Table1[[#This Row],[Income]],0)</f>
        <v>0</v>
      </c>
      <c r="CS392" s="51">
        <f ca="1">IF(Table1[[#This Row],[Area]]="Chennai",Table1[[#This Row],[Income]],0)</f>
        <v>0</v>
      </c>
      <c r="CT392" s="51">
        <f ca="1">IF(Table1[[#This Row],[Area]]="Goa",Table1[[#This Row],[Income]],0)</f>
        <v>0</v>
      </c>
      <c r="CU392" s="51">
        <f ca="1">IF(Table1[[#This Row],[Area]]="Kochi",Table1[[#This Row],[Income]],0)</f>
        <v>0</v>
      </c>
      <c r="CV392" s="51">
        <f ca="1">IF(Table1[[#This Row],[Area]]="Kolkata",Table1[[#This Row],[Income]],0)</f>
        <v>0</v>
      </c>
      <c r="CW392" s="51"/>
      <c r="CX392" s="51"/>
      <c r="CY392" s="51"/>
      <c r="CZ392" s="51"/>
      <c r="DA392" s="51"/>
      <c r="DB392" s="51"/>
      <c r="DC392" s="51"/>
      <c r="DD392" s="51"/>
      <c r="DE392" s="51"/>
      <c r="DF392" s="51"/>
      <c r="DG392" s="16"/>
      <c r="DI392" s="10">
        <f ca="1">IF(Table1[[#This Row],[Field of Work]]="Teaching",Table1[[#This Row],[Income]],0)</f>
        <v>0</v>
      </c>
      <c r="DJ392" s="51">
        <f ca="1">IF(Table1[[#This Row],[Field of Work]]="Health",Table1[[#This Row],[Income]],0)</f>
        <v>0</v>
      </c>
      <c r="DK392" s="51">
        <f ca="1">IF(Table1[[#This Row],[Field of Work]]="Agriculture",Table1[[#This Row],[Income]],0)</f>
        <v>0</v>
      </c>
      <c r="DL392" s="51">
        <f ca="1">IF(Table1[[#This Row],[Field of Work]]="Information Technology",Table1[[#This Row],[Income]],0)</f>
        <v>0</v>
      </c>
      <c r="DM392" s="51">
        <f ca="1">IF(Table1[[#This Row],[Field of Work]]="Construction",Table1[[#This Row],[Income]],0)</f>
        <v>43726</v>
      </c>
      <c r="DN392" s="51">
        <f ca="1">IF(Table1[[#This Row],[Field of Work]]="General Work",Table1[[#This Row],[Income]],0)</f>
        <v>0</v>
      </c>
      <c r="DO392" s="51"/>
      <c r="DP392" s="51"/>
      <c r="DQ392" s="51"/>
      <c r="DR392" s="51"/>
      <c r="DS392" s="51"/>
      <c r="DT392" s="16"/>
      <c r="DW392" s="10">
        <f ca="1">IF(Table1[[#This Row],[Value of Debts]]&gt;Table1[[#This Row],[Income]],1,0)</f>
        <v>1</v>
      </c>
      <c r="DX392" s="51"/>
      <c r="DY392" s="16"/>
      <c r="EB392" s="48">
        <f t="shared" ca="1" si="283"/>
        <v>0</v>
      </c>
      <c r="EC392" s="51"/>
      <c r="ED392" s="51"/>
      <c r="EE392" s="16"/>
    </row>
    <row r="393" spans="1:135" ht="18.75">
      <c r="A393" s="1">
        <f t="shared" ca="1" si="269"/>
        <v>1</v>
      </c>
      <c r="B393" s="1" t="str">
        <f t="shared" ca="1" si="270"/>
        <v>Man</v>
      </c>
      <c r="C393" s="1">
        <f t="shared" ca="1" si="271"/>
        <v>33</v>
      </c>
      <c r="D393" s="1">
        <f t="shared" ca="1" si="272"/>
        <v>1</v>
      </c>
      <c r="E393" s="1" t="str">
        <f t="shared" ca="1" si="273"/>
        <v>Health</v>
      </c>
      <c r="F393" s="1">
        <f t="shared" ca="1" si="274"/>
        <v>1</v>
      </c>
      <c r="G393" s="1" t="str">
        <f t="shared" ca="1" si="275"/>
        <v>High School</v>
      </c>
      <c r="H393" s="1">
        <f t="shared" ca="1" si="276"/>
        <v>4</v>
      </c>
      <c r="I393" s="1">
        <f t="shared" ca="1" si="251"/>
        <v>3</v>
      </c>
      <c r="J393" s="1">
        <f t="shared" ca="1" si="277"/>
        <v>47688</v>
      </c>
      <c r="K393" s="1">
        <f t="shared" ca="1" si="278"/>
        <v>9</v>
      </c>
      <c r="L393" s="1" t="str">
        <f t="shared" ca="1" si="279"/>
        <v>Kochi</v>
      </c>
      <c r="M393" s="1">
        <f t="shared" ca="1" si="244"/>
        <v>143064</v>
      </c>
      <c r="N393" s="1">
        <f t="shared" ca="1" si="280"/>
        <v>34042.073133195721</v>
      </c>
      <c r="O393" s="1">
        <f t="shared" ca="1" si="245"/>
        <v>49858.298352657795</v>
      </c>
      <c r="P393" s="1">
        <f t="shared" ca="1" si="281"/>
        <v>35616</v>
      </c>
      <c r="Q393" s="1">
        <f t="shared" ca="1" si="246"/>
        <v>44656.937070835535</v>
      </c>
      <c r="R393" s="1">
        <f t="shared" ca="1" si="247"/>
        <v>42587.240086305545</v>
      </c>
      <c r="S393" s="1">
        <f t="shared" ca="1" si="248"/>
        <v>235509.53843896333</v>
      </c>
      <c r="T393" s="1">
        <f t="shared" ca="1" si="249"/>
        <v>114315.01020403125</v>
      </c>
      <c r="U393" s="1">
        <f t="shared" ca="1" si="250"/>
        <v>121194.52823493208</v>
      </c>
      <c r="W393" s="10">
        <f ca="1">IF(Table1[[#This Row],[Gender]]="Man",1,0)</f>
        <v>1</v>
      </c>
      <c r="X393" s="51">
        <f ca="1">IF(Table1[[#This Row],[Gender]]="Woman",1,0)</f>
        <v>0</v>
      </c>
      <c r="Y393" s="51"/>
      <c r="Z393" s="51"/>
      <c r="AA393" s="51"/>
      <c r="AB393" s="51"/>
      <c r="AC393" s="51"/>
      <c r="AD393" s="51"/>
      <c r="AE393" s="51"/>
      <c r="AF393" s="51"/>
      <c r="AG393" s="51"/>
      <c r="AH393" s="51"/>
      <c r="AI393" s="51"/>
      <c r="AJ393" s="16"/>
      <c r="AN393" s="10">
        <f t="shared" ca="1" si="252"/>
        <v>0</v>
      </c>
      <c r="AO393" s="51">
        <f t="shared" ca="1" si="253"/>
        <v>1</v>
      </c>
      <c r="AP393" s="51">
        <f t="shared" ca="1" si="254"/>
        <v>0</v>
      </c>
      <c r="AQ393" s="51">
        <f t="shared" ca="1" si="255"/>
        <v>0</v>
      </c>
      <c r="AR393" s="51">
        <f t="shared" ca="1" si="256"/>
        <v>0</v>
      </c>
      <c r="AS393" s="51">
        <f t="shared" ca="1" si="257"/>
        <v>0</v>
      </c>
      <c r="AT393" s="51"/>
      <c r="AU393" s="51"/>
      <c r="AV393" s="51"/>
      <c r="AW393" s="51"/>
      <c r="AX393" s="51"/>
      <c r="AY393" s="16"/>
      <c r="AZ393" s="51"/>
      <c r="BA393" s="20">
        <f t="shared" ca="1" si="258"/>
        <v>0</v>
      </c>
      <c r="BB393" s="21">
        <f t="shared" ca="1" si="259"/>
        <v>0</v>
      </c>
      <c r="BC393" s="21">
        <f t="shared" ca="1" si="260"/>
        <v>0</v>
      </c>
      <c r="BD393" s="21">
        <f t="shared" ca="1" si="261"/>
        <v>0</v>
      </c>
      <c r="BE393" s="21">
        <f t="shared" ca="1" si="262"/>
        <v>0</v>
      </c>
      <c r="BF393" s="21">
        <f t="shared" ca="1" si="263"/>
        <v>0</v>
      </c>
      <c r="BG393" s="21">
        <f t="shared" ca="1" si="264"/>
        <v>0</v>
      </c>
      <c r="BH393" s="21">
        <f t="shared" ca="1" si="265"/>
        <v>0</v>
      </c>
      <c r="BI393" s="21">
        <f t="shared" ca="1" si="266"/>
        <v>0</v>
      </c>
      <c r="BJ393" s="21">
        <f t="shared" ca="1" si="267"/>
        <v>1</v>
      </c>
      <c r="BK393" s="21">
        <f t="shared" ca="1" si="268"/>
        <v>0</v>
      </c>
      <c r="BL393" s="51"/>
      <c r="BM393" s="51"/>
      <c r="BN393" s="51"/>
      <c r="BO393" s="51"/>
      <c r="BP393" s="51"/>
      <c r="BQ393" s="51"/>
      <c r="BR393" s="51"/>
      <c r="BS393" s="51"/>
      <c r="BT393" s="51"/>
      <c r="BU393" s="51"/>
      <c r="BV393" s="16"/>
      <c r="BZ393" s="10">
        <f ca="1">Table1[[#This Row],[Cars Value]]/Table1[[#This Row],[Cars Owned]]</f>
        <v>16619.432784219265</v>
      </c>
      <c r="CA393" s="16"/>
      <c r="CB393" s="51"/>
      <c r="CC393" s="10">
        <f ca="1">IF(Table1[[#This Row],[Value of Debts]]&gt;$CD$3,1,0)</f>
        <v>1</v>
      </c>
      <c r="CD393" s="51"/>
      <c r="CE393" s="16"/>
      <c r="CF393" s="51"/>
      <c r="CG393" s="39">
        <f ca="1">Table1[[#This Row],[Mortgage left]]/Table1[[#This Row],[Value of House ]]</f>
        <v>0.23794996038972574</v>
      </c>
      <c r="CH393" s="51">
        <f t="shared" ca="1" si="282"/>
        <v>0</v>
      </c>
      <c r="CI393" s="51"/>
      <c r="CJ393" s="16"/>
      <c r="CL393" s="10">
        <f ca="1">IF(Table1[[#This Row],[Area]]="New Delhi",Table1[[#This Row],[Income]],0)</f>
        <v>0</v>
      </c>
      <c r="CM393" s="51">
        <f ca="1">IF(Table1[[#This Row],[Area]]="Gurgoan",Table1[[#This Row],[Income]],0)</f>
        <v>0</v>
      </c>
      <c r="CN393" s="51">
        <f ca="1">IF(Table1[[#This Row],[Area]]="Noida",Table1[[#This Row],[Income]],0)</f>
        <v>0</v>
      </c>
      <c r="CO393" s="51">
        <f ca="1">IF(Table1[[#This Row],[Area]]="Faridabad",Table1[[#This Row],[Income]],0)</f>
        <v>0</v>
      </c>
      <c r="CP393" s="51">
        <f ca="1">IF(Table1[[#This Row],[Area]]="Pune",Table1[[#This Row],[Income]],0)</f>
        <v>0</v>
      </c>
      <c r="CQ393" s="51">
        <f ca="1">IF(Table1[[#This Row],[Area]]="Mumbai",Table1[[#This Row],[Income]],0)</f>
        <v>0</v>
      </c>
      <c r="CR393" s="51">
        <f ca="1">IF(Table1[[#This Row],[Area]]="Hyderabad",Table1[[#This Row],[Income]],0)</f>
        <v>0</v>
      </c>
      <c r="CS393" s="51">
        <f ca="1">IF(Table1[[#This Row],[Area]]="Chennai",Table1[[#This Row],[Income]],0)</f>
        <v>0</v>
      </c>
      <c r="CT393" s="51">
        <f ca="1">IF(Table1[[#This Row],[Area]]="Goa",Table1[[#This Row],[Income]],0)</f>
        <v>0</v>
      </c>
      <c r="CU393" s="51">
        <f ca="1">IF(Table1[[#This Row],[Area]]="Kochi",Table1[[#This Row],[Income]],0)</f>
        <v>47688</v>
      </c>
      <c r="CV393" s="51">
        <f ca="1">IF(Table1[[#This Row],[Area]]="Kolkata",Table1[[#This Row],[Income]],0)</f>
        <v>0</v>
      </c>
      <c r="CW393" s="51"/>
      <c r="CX393" s="51"/>
      <c r="CY393" s="51"/>
      <c r="CZ393" s="51"/>
      <c r="DA393" s="51"/>
      <c r="DB393" s="51"/>
      <c r="DC393" s="51"/>
      <c r="DD393" s="51"/>
      <c r="DE393" s="51"/>
      <c r="DF393" s="51"/>
      <c r="DG393" s="16"/>
      <c r="DI393" s="10">
        <f ca="1">IF(Table1[[#This Row],[Field of Work]]="Teaching",Table1[[#This Row],[Income]],0)</f>
        <v>0</v>
      </c>
      <c r="DJ393" s="51">
        <f ca="1">IF(Table1[[#This Row],[Field of Work]]="Health",Table1[[#This Row],[Income]],0)</f>
        <v>47688</v>
      </c>
      <c r="DK393" s="51">
        <f ca="1">IF(Table1[[#This Row],[Field of Work]]="Agriculture",Table1[[#This Row],[Income]],0)</f>
        <v>0</v>
      </c>
      <c r="DL393" s="51">
        <f ca="1">IF(Table1[[#This Row],[Field of Work]]="Information Technology",Table1[[#This Row],[Income]],0)</f>
        <v>0</v>
      </c>
      <c r="DM393" s="51">
        <f ca="1">IF(Table1[[#This Row],[Field of Work]]="Construction",Table1[[#This Row],[Income]],0)</f>
        <v>0</v>
      </c>
      <c r="DN393" s="51">
        <f ca="1">IF(Table1[[#This Row],[Field of Work]]="General Work",Table1[[#This Row],[Income]],0)</f>
        <v>0</v>
      </c>
      <c r="DO393" s="51"/>
      <c r="DP393" s="51"/>
      <c r="DQ393" s="51"/>
      <c r="DR393" s="51"/>
      <c r="DS393" s="51"/>
      <c r="DT393" s="16"/>
      <c r="DW393" s="10">
        <f ca="1">IF(Table1[[#This Row],[Value of Debts]]&gt;Table1[[#This Row],[Income]],1,0)</f>
        <v>1</v>
      </c>
      <c r="DX393" s="51"/>
      <c r="DY393" s="16"/>
      <c r="EB393" s="48">
        <f t="shared" ca="1" si="283"/>
        <v>33</v>
      </c>
      <c r="EC393" s="51"/>
      <c r="ED393" s="51"/>
      <c r="EE393" s="16"/>
    </row>
    <row r="394" spans="1:135" ht="18.75">
      <c r="A394" s="1">
        <f t="shared" ca="1" si="269"/>
        <v>2</v>
      </c>
      <c r="B394" s="1" t="str">
        <f t="shared" ca="1" si="270"/>
        <v>Woman</v>
      </c>
      <c r="C394" s="1">
        <f t="shared" ca="1" si="271"/>
        <v>42</v>
      </c>
      <c r="D394" s="1">
        <f t="shared" ca="1" si="272"/>
        <v>1</v>
      </c>
      <c r="E394" s="1" t="str">
        <f t="shared" ca="1" si="273"/>
        <v>Health</v>
      </c>
      <c r="F394" s="1">
        <f t="shared" ca="1" si="274"/>
        <v>1</v>
      </c>
      <c r="G394" s="1" t="str">
        <f t="shared" ca="1" si="275"/>
        <v>High School</v>
      </c>
      <c r="H394" s="1">
        <f t="shared" ca="1" si="276"/>
        <v>1</v>
      </c>
      <c r="I394" s="1">
        <f t="shared" ca="1" si="251"/>
        <v>3</v>
      </c>
      <c r="J394" s="1">
        <f t="shared" ca="1" si="277"/>
        <v>70089</v>
      </c>
      <c r="K394" s="1">
        <f t="shared" ca="1" si="278"/>
        <v>5</v>
      </c>
      <c r="L394" s="1" t="str">
        <f t="shared" ca="1" si="279"/>
        <v>Pune</v>
      </c>
      <c r="M394" s="1">
        <f t="shared" ca="1" si="244"/>
        <v>280356</v>
      </c>
      <c r="N394" s="1">
        <f t="shared" ca="1" si="280"/>
        <v>113505.09548147256</v>
      </c>
      <c r="O394" s="1">
        <f t="shared" ca="1" si="245"/>
        <v>61696.165471384207</v>
      </c>
      <c r="P394" s="1">
        <f t="shared" ca="1" si="281"/>
        <v>58265</v>
      </c>
      <c r="Q394" s="1">
        <f t="shared" ca="1" si="246"/>
        <v>57243.132782001107</v>
      </c>
      <c r="R394" s="1">
        <f t="shared" ca="1" si="247"/>
        <v>88185.225102607306</v>
      </c>
      <c r="S394" s="1">
        <f t="shared" ca="1" si="248"/>
        <v>430237.39057399146</v>
      </c>
      <c r="T394" s="1">
        <f t="shared" ca="1" si="249"/>
        <v>229013.22826347366</v>
      </c>
      <c r="U394" s="1">
        <f t="shared" ca="1" si="250"/>
        <v>201224.1623105178</v>
      </c>
      <c r="W394" s="10">
        <f ca="1">IF(Table1[[#This Row],[Gender]]="Man",1,0)</f>
        <v>0</v>
      </c>
      <c r="X394" s="51">
        <f ca="1">IF(Table1[[#This Row],[Gender]]="Woman",1,0)</f>
        <v>1</v>
      </c>
      <c r="Y394" s="51"/>
      <c r="Z394" s="51"/>
      <c r="AA394" s="51"/>
      <c r="AB394" s="51"/>
      <c r="AC394" s="51"/>
      <c r="AD394" s="51"/>
      <c r="AE394" s="51"/>
      <c r="AF394" s="51"/>
      <c r="AG394" s="51"/>
      <c r="AH394" s="51"/>
      <c r="AI394" s="51"/>
      <c r="AJ394" s="16"/>
      <c r="AN394" s="10">
        <f t="shared" ca="1" si="252"/>
        <v>0</v>
      </c>
      <c r="AO394" s="51">
        <f t="shared" ca="1" si="253"/>
        <v>1</v>
      </c>
      <c r="AP394" s="51">
        <f t="shared" ca="1" si="254"/>
        <v>0</v>
      </c>
      <c r="AQ394" s="51">
        <f t="shared" ca="1" si="255"/>
        <v>0</v>
      </c>
      <c r="AR394" s="51">
        <f t="shared" ca="1" si="256"/>
        <v>0</v>
      </c>
      <c r="AS394" s="51">
        <f t="shared" ca="1" si="257"/>
        <v>0</v>
      </c>
      <c r="AT394" s="51"/>
      <c r="AU394" s="51"/>
      <c r="AV394" s="51"/>
      <c r="AW394" s="51"/>
      <c r="AX394" s="51"/>
      <c r="AY394" s="16"/>
      <c r="AZ394" s="51"/>
      <c r="BA394" s="20">
        <f t="shared" ca="1" si="258"/>
        <v>0</v>
      </c>
      <c r="BB394" s="21">
        <f t="shared" ca="1" si="259"/>
        <v>0</v>
      </c>
      <c r="BC394" s="21">
        <f t="shared" ca="1" si="260"/>
        <v>0</v>
      </c>
      <c r="BD394" s="21">
        <f t="shared" ca="1" si="261"/>
        <v>0</v>
      </c>
      <c r="BE394" s="21">
        <f t="shared" ca="1" si="262"/>
        <v>1</v>
      </c>
      <c r="BF394" s="21">
        <f t="shared" ca="1" si="263"/>
        <v>0</v>
      </c>
      <c r="BG394" s="21">
        <f t="shared" ca="1" si="264"/>
        <v>0</v>
      </c>
      <c r="BH394" s="21">
        <f t="shared" ca="1" si="265"/>
        <v>0</v>
      </c>
      <c r="BI394" s="21">
        <f t="shared" ca="1" si="266"/>
        <v>0</v>
      </c>
      <c r="BJ394" s="21">
        <f t="shared" ca="1" si="267"/>
        <v>0</v>
      </c>
      <c r="BK394" s="21">
        <f t="shared" ca="1" si="268"/>
        <v>0</v>
      </c>
      <c r="BL394" s="51"/>
      <c r="BM394" s="51"/>
      <c r="BN394" s="51"/>
      <c r="BO394" s="51"/>
      <c r="BP394" s="51"/>
      <c r="BQ394" s="51"/>
      <c r="BR394" s="51"/>
      <c r="BS394" s="51"/>
      <c r="BT394" s="51"/>
      <c r="BU394" s="51"/>
      <c r="BV394" s="16"/>
      <c r="BZ394" s="10">
        <f ca="1">Table1[[#This Row],[Cars Value]]/Table1[[#This Row],[Cars Owned]]</f>
        <v>20565.388490461402</v>
      </c>
      <c r="CA394" s="16"/>
      <c r="CB394" s="51"/>
      <c r="CC394" s="10">
        <f ca="1">IF(Table1[[#This Row],[Value of Debts]]&gt;$CD$3,1,0)</f>
        <v>1</v>
      </c>
      <c r="CD394" s="51"/>
      <c r="CE394" s="16"/>
      <c r="CF394" s="51"/>
      <c r="CG394" s="39">
        <f ca="1">Table1[[#This Row],[Mortgage left]]/Table1[[#This Row],[Value of House ]]</f>
        <v>0.40486058968408933</v>
      </c>
      <c r="CH394" s="51">
        <f t="shared" ca="1" si="282"/>
        <v>1</v>
      </c>
      <c r="CI394" s="51"/>
      <c r="CJ394" s="16"/>
      <c r="CL394" s="10">
        <f ca="1">IF(Table1[[#This Row],[Area]]="New Delhi",Table1[[#This Row],[Income]],0)</f>
        <v>0</v>
      </c>
      <c r="CM394" s="51">
        <f ca="1">IF(Table1[[#This Row],[Area]]="Gurgoan",Table1[[#This Row],[Income]],0)</f>
        <v>0</v>
      </c>
      <c r="CN394" s="51">
        <f ca="1">IF(Table1[[#This Row],[Area]]="Noida",Table1[[#This Row],[Income]],0)</f>
        <v>0</v>
      </c>
      <c r="CO394" s="51">
        <f ca="1">IF(Table1[[#This Row],[Area]]="Faridabad",Table1[[#This Row],[Income]],0)</f>
        <v>0</v>
      </c>
      <c r="CP394" s="51">
        <f ca="1">IF(Table1[[#This Row],[Area]]="Pune",Table1[[#This Row],[Income]],0)</f>
        <v>70089</v>
      </c>
      <c r="CQ394" s="51">
        <f ca="1">IF(Table1[[#This Row],[Area]]="Mumbai",Table1[[#This Row],[Income]],0)</f>
        <v>0</v>
      </c>
      <c r="CR394" s="51">
        <f ca="1">IF(Table1[[#This Row],[Area]]="Hyderabad",Table1[[#This Row],[Income]],0)</f>
        <v>0</v>
      </c>
      <c r="CS394" s="51">
        <f ca="1">IF(Table1[[#This Row],[Area]]="Chennai",Table1[[#This Row],[Income]],0)</f>
        <v>0</v>
      </c>
      <c r="CT394" s="51">
        <f ca="1">IF(Table1[[#This Row],[Area]]="Goa",Table1[[#This Row],[Income]],0)</f>
        <v>0</v>
      </c>
      <c r="CU394" s="51">
        <f ca="1">IF(Table1[[#This Row],[Area]]="Kochi",Table1[[#This Row],[Income]],0)</f>
        <v>0</v>
      </c>
      <c r="CV394" s="51">
        <f ca="1">IF(Table1[[#This Row],[Area]]="Kolkata",Table1[[#This Row],[Income]],0)</f>
        <v>0</v>
      </c>
      <c r="CW394" s="51"/>
      <c r="CX394" s="51"/>
      <c r="CY394" s="51"/>
      <c r="CZ394" s="51"/>
      <c r="DA394" s="51"/>
      <c r="DB394" s="51"/>
      <c r="DC394" s="51"/>
      <c r="DD394" s="51"/>
      <c r="DE394" s="51"/>
      <c r="DF394" s="51"/>
      <c r="DG394" s="16"/>
      <c r="DI394" s="10">
        <f ca="1">IF(Table1[[#This Row],[Field of Work]]="Teaching",Table1[[#This Row],[Income]],0)</f>
        <v>0</v>
      </c>
      <c r="DJ394" s="51">
        <f ca="1">IF(Table1[[#This Row],[Field of Work]]="Health",Table1[[#This Row],[Income]],0)</f>
        <v>70089</v>
      </c>
      <c r="DK394" s="51">
        <f ca="1">IF(Table1[[#This Row],[Field of Work]]="Agriculture",Table1[[#This Row],[Income]],0)</f>
        <v>0</v>
      </c>
      <c r="DL394" s="51">
        <f ca="1">IF(Table1[[#This Row],[Field of Work]]="Information Technology",Table1[[#This Row],[Income]],0)</f>
        <v>0</v>
      </c>
      <c r="DM394" s="51">
        <f ca="1">IF(Table1[[#This Row],[Field of Work]]="Construction",Table1[[#This Row],[Income]],0)</f>
        <v>0</v>
      </c>
      <c r="DN394" s="51">
        <f ca="1">IF(Table1[[#This Row],[Field of Work]]="General Work",Table1[[#This Row],[Income]],0)</f>
        <v>0</v>
      </c>
      <c r="DO394" s="51"/>
      <c r="DP394" s="51"/>
      <c r="DQ394" s="51"/>
      <c r="DR394" s="51"/>
      <c r="DS394" s="51"/>
      <c r="DT394" s="16"/>
      <c r="DW394" s="10">
        <f ca="1">IF(Table1[[#This Row],[Value of Debts]]&gt;Table1[[#This Row],[Income]],1,0)</f>
        <v>1</v>
      </c>
      <c r="DX394" s="51"/>
      <c r="DY394" s="16"/>
      <c r="EB394" s="48">
        <f t="shared" ca="1" si="283"/>
        <v>42</v>
      </c>
      <c r="EC394" s="51"/>
      <c r="ED394" s="51"/>
      <c r="EE394" s="16"/>
    </row>
    <row r="395" spans="1:135" ht="18.75">
      <c r="A395" s="1">
        <f t="shared" ca="1" si="269"/>
        <v>1</v>
      </c>
      <c r="B395" s="1" t="str">
        <f t="shared" ca="1" si="270"/>
        <v>Man</v>
      </c>
      <c r="C395" s="1">
        <f t="shared" ca="1" si="271"/>
        <v>30</v>
      </c>
      <c r="D395" s="1">
        <f t="shared" ca="1" si="272"/>
        <v>5</v>
      </c>
      <c r="E395" s="1" t="str">
        <f t="shared" ca="1" si="273"/>
        <v>General Work</v>
      </c>
      <c r="F395" s="1">
        <f t="shared" ca="1" si="274"/>
        <v>4</v>
      </c>
      <c r="G395" s="1" t="str">
        <f t="shared" ca="1" si="275"/>
        <v>Technical</v>
      </c>
      <c r="H395" s="1">
        <f t="shared" ca="1" si="276"/>
        <v>0</v>
      </c>
      <c r="I395" s="1">
        <f t="shared" ca="1" si="251"/>
        <v>1</v>
      </c>
      <c r="J395" s="1">
        <f t="shared" ca="1" si="277"/>
        <v>81370</v>
      </c>
      <c r="K395" s="1">
        <f t="shared" ca="1" si="278"/>
        <v>6</v>
      </c>
      <c r="L395" s="1" t="str">
        <f t="shared" ca="1" si="279"/>
        <v>Mumbai</v>
      </c>
      <c r="M395" s="1">
        <f t="shared" ca="1" si="244"/>
        <v>488220</v>
      </c>
      <c r="N395" s="1">
        <f t="shared" ca="1" si="280"/>
        <v>270970.99277549214</v>
      </c>
      <c r="O395" s="1">
        <f t="shared" ca="1" si="245"/>
        <v>67057.686194757422</v>
      </c>
      <c r="P395" s="1">
        <f t="shared" ca="1" si="281"/>
        <v>47538</v>
      </c>
      <c r="Q395" s="1">
        <f t="shared" ca="1" si="246"/>
        <v>108100.33362132547</v>
      </c>
      <c r="R395" s="1">
        <f t="shared" ca="1" si="247"/>
        <v>41459.990353804125</v>
      </c>
      <c r="S395" s="1">
        <f t="shared" ca="1" si="248"/>
        <v>596737.67654856155</v>
      </c>
      <c r="T395" s="1">
        <f t="shared" ca="1" si="249"/>
        <v>426609.32639681757</v>
      </c>
      <c r="U395" s="1">
        <f t="shared" ca="1" si="250"/>
        <v>170128.35015174397</v>
      </c>
      <c r="W395" s="10">
        <f ca="1">IF(Table1[[#This Row],[Gender]]="Man",1,0)</f>
        <v>1</v>
      </c>
      <c r="X395" s="51">
        <f ca="1">IF(Table1[[#This Row],[Gender]]="Woman",1,0)</f>
        <v>0</v>
      </c>
      <c r="Y395" s="51"/>
      <c r="Z395" s="51"/>
      <c r="AA395" s="51"/>
      <c r="AB395" s="51"/>
      <c r="AC395" s="51"/>
      <c r="AD395" s="51"/>
      <c r="AE395" s="51"/>
      <c r="AF395" s="51"/>
      <c r="AG395" s="51"/>
      <c r="AH395" s="51"/>
      <c r="AI395" s="51"/>
      <c r="AJ395" s="16"/>
      <c r="AN395" s="10">
        <f t="shared" ca="1" si="252"/>
        <v>0</v>
      </c>
      <c r="AO395" s="51">
        <f t="shared" ca="1" si="253"/>
        <v>0</v>
      </c>
      <c r="AP395" s="51">
        <f t="shared" ca="1" si="254"/>
        <v>0</v>
      </c>
      <c r="AQ395" s="51">
        <f t="shared" ca="1" si="255"/>
        <v>0</v>
      </c>
      <c r="AR395" s="51">
        <f t="shared" ca="1" si="256"/>
        <v>0</v>
      </c>
      <c r="AS395" s="51">
        <f t="shared" ca="1" si="257"/>
        <v>1</v>
      </c>
      <c r="AT395" s="51"/>
      <c r="AU395" s="51"/>
      <c r="AV395" s="51"/>
      <c r="AW395" s="51"/>
      <c r="AX395" s="51"/>
      <c r="AY395" s="16"/>
      <c r="AZ395" s="51"/>
      <c r="BA395" s="20">
        <f t="shared" ca="1" si="258"/>
        <v>0</v>
      </c>
      <c r="BB395" s="21">
        <f t="shared" ca="1" si="259"/>
        <v>0</v>
      </c>
      <c r="BC395" s="21">
        <f t="shared" ca="1" si="260"/>
        <v>0</v>
      </c>
      <c r="BD395" s="21">
        <f t="shared" ca="1" si="261"/>
        <v>0</v>
      </c>
      <c r="BE395" s="21">
        <f t="shared" ca="1" si="262"/>
        <v>0</v>
      </c>
      <c r="BF395" s="21">
        <f t="shared" ca="1" si="263"/>
        <v>1</v>
      </c>
      <c r="BG395" s="21">
        <f t="shared" ca="1" si="264"/>
        <v>0</v>
      </c>
      <c r="BH395" s="21">
        <f t="shared" ca="1" si="265"/>
        <v>0</v>
      </c>
      <c r="BI395" s="21">
        <f t="shared" ca="1" si="266"/>
        <v>0</v>
      </c>
      <c r="BJ395" s="21">
        <f t="shared" ca="1" si="267"/>
        <v>0</v>
      </c>
      <c r="BK395" s="21">
        <f t="shared" ca="1" si="268"/>
        <v>0</v>
      </c>
      <c r="BL395" s="51"/>
      <c r="BM395" s="51"/>
      <c r="BN395" s="51"/>
      <c r="BO395" s="51"/>
      <c r="BP395" s="51"/>
      <c r="BQ395" s="51"/>
      <c r="BR395" s="51"/>
      <c r="BS395" s="51"/>
      <c r="BT395" s="51"/>
      <c r="BU395" s="51"/>
      <c r="BV395" s="16"/>
      <c r="BZ395" s="10">
        <f ca="1">Table1[[#This Row],[Cars Value]]/Table1[[#This Row],[Cars Owned]]</f>
        <v>67057.686194757422</v>
      </c>
      <c r="CA395" s="16"/>
      <c r="CB395" s="51"/>
      <c r="CC395" s="10">
        <f ca="1">IF(Table1[[#This Row],[Value of Debts]]&gt;$CD$3,1,0)</f>
        <v>1</v>
      </c>
      <c r="CD395" s="51"/>
      <c r="CE395" s="16"/>
      <c r="CF395" s="51"/>
      <c r="CG395" s="39">
        <f ca="1">Table1[[#This Row],[Mortgage left]]/Table1[[#This Row],[Value of House ]]</f>
        <v>0.55501821468905854</v>
      </c>
      <c r="CH395" s="51">
        <f t="shared" ca="1" si="282"/>
        <v>1</v>
      </c>
      <c r="CI395" s="51"/>
      <c r="CJ395" s="16"/>
      <c r="CL395" s="10">
        <f ca="1">IF(Table1[[#This Row],[Area]]="New Delhi",Table1[[#This Row],[Income]],0)</f>
        <v>0</v>
      </c>
      <c r="CM395" s="51">
        <f ca="1">IF(Table1[[#This Row],[Area]]="Gurgoan",Table1[[#This Row],[Income]],0)</f>
        <v>0</v>
      </c>
      <c r="CN395" s="51">
        <f ca="1">IF(Table1[[#This Row],[Area]]="Noida",Table1[[#This Row],[Income]],0)</f>
        <v>0</v>
      </c>
      <c r="CO395" s="51">
        <f ca="1">IF(Table1[[#This Row],[Area]]="Faridabad",Table1[[#This Row],[Income]],0)</f>
        <v>0</v>
      </c>
      <c r="CP395" s="51">
        <f ca="1">IF(Table1[[#This Row],[Area]]="Pune",Table1[[#This Row],[Income]],0)</f>
        <v>0</v>
      </c>
      <c r="CQ395" s="51">
        <f ca="1">IF(Table1[[#This Row],[Area]]="Mumbai",Table1[[#This Row],[Income]],0)</f>
        <v>81370</v>
      </c>
      <c r="CR395" s="51">
        <f ca="1">IF(Table1[[#This Row],[Area]]="Hyderabad",Table1[[#This Row],[Income]],0)</f>
        <v>0</v>
      </c>
      <c r="CS395" s="51">
        <f ca="1">IF(Table1[[#This Row],[Area]]="Chennai",Table1[[#This Row],[Income]],0)</f>
        <v>0</v>
      </c>
      <c r="CT395" s="51">
        <f ca="1">IF(Table1[[#This Row],[Area]]="Goa",Table1[[#This Row],[Income]],0)</f>
        <v>0</v>
      </c>
      <c r="CU395" s="51">
        <f ca="1">IF(Table1[[#This Row],[Area]]="Kochi",Table1[[#This Row],[Income]],0)</f>
        <v>0</v>
      </c>
      <c r="CV395" s="51">
        <f ca="1">IF(Table1[[#This Row],[Area]]="Kolkata",Table1[[#This Row],[Income]],0)</f>
        <v>0</v>
      </c>
      <c r="CW395" s="51"/>
      <c r="CX395" s="51"/>
      <c r="CY395" s="51"/>
      <c r="CZ395" s="51"/>
      <c r="DA395" s="51"/>
      <c r="DB395" s="51"/>
      <c r="DC395" s="51"/>
      <c r="DD395" s="51"/>
      <c r="DE395" s="51"/>
      <c r="DF395" s="51"/>
      <c r="DG395" s="16"/>
      <c r="DI395" s="10">
        <f ca="1">IF(Table1[[#This Row],[Field of Work]]="Teaching",Table1[[#This Row],[Income]],0)</f>
        <v>0</v>
      </c>
      <c r="DJ395" s="51">
        <f ca="1">IF(Table1[[#This Row],[Field of Work]]="Health",Table1[[#This Row],[Income]],0)</f>
        <v>0</v>
      </c>
      <c r="DK395" s="51">
        <f ca="1">IF(Table1[[#This Row],[Field of Work]]="Agriculture",Table1[[#This Row],[Income]],0)</f>
        <v>0</v>
      </c>
      <c r="DL395" s="51">
        <f ca="1">IF(Table1[[#This Row],[Field of Work]]="Information Technology",Table1[[#This Row],[Income]],0)</f>
        <v>0</v>
      </c>
      <c r="DM395" s="51">
        <f ca="1">IF(Table1[[#This Row],[Field of Work]]="Construction",Table1[[#This Row],[Income]],0)</f>
        <v>0</v>
      </c>
      <c r="DN395" s="51">
        <f ca="1">IF(Table1[[#This Row],[Field of Work]]="General Work",Table1[[#This Row],[Income]],0)</f>
        <v>81370</v>
      </c>
      <c r="DO395" s="51"/>
      <c r="DP395" s="51"/>
      <c r="DQ395" s="51"/>
      <c r="DR395" s="51"/>
      <c r="DS395" s="51"/>
      <c r="DT395" s="16"/>
      <c r="DW395" s="10">
        <f ca="1">IF(Table1[[#This Row],[Value of Debts]]&gt;Table1[[#This Row],[Income]],1,0)</f>
        <v>1</v>
      </c>
      <c r="DX395" s="51"/>
      <c r="DY395" s="16"/>
      <c r="EB395" s="48">
        <f t="shared" ca="1" si="283"/>
        <v>30</v>
      </c>
      <c r="EC395" s="51"/>
      <c r="ED395" s="51"/>
      <c r="EE395" s="16"/>
    </row>
    <row r="396" spans="1:135" ht="18.75">
      <c r="A396" s="1">
        <f t="shared" ca="1" si="269"/>
        <v>2</v>
      </c>
      <c r="B396" s="1" t="str">
        <f t="shared" ca="1" si="270"/>
        <v>Woman</v>
      </c>
      <c r="C396" s="1">
        <f t="shared" ca="1" si="271"/>
        <v>38</v>
      </c>
      <c r="D396" s="1">
        <f t="shared" ca="1" si="272"/>
        <v>5</v>
      </c>
      <c r="E396" s="1" t="str">
        <f t="shared" ca="1" si="273"/>
        <v>General Work</v>
      </c>
      <c r="F396" s="1">
        <f t="shared" ca="1" si="274"/>
        <v>3</v>
      </c>
      <c r="G396" s="1" t="str">
        <f t="shared" ca="1" si="275"/>
        <v>University</v>
      </c>
      <c r="H396" s="1">
        <f t="shared" ca="1" si="276"/>
        <v>4</v>
      </c>
      <c r="I396" s="1">
        <f t="shared" ca="1" si="251"/>
        <v>1</v>
      </c>
      <c r="J396" s="1">
        <f t="shared" ca="1" si="277"/>
        <v>68699</v>
      </c>
      <c r="K396" s="1">
        <f t="shared" ca="1" si="278"/>
        <v>4</v>
      </c>
      <c r="L396" s="1" t="str">
        <f t="shared" ca="1" si="279"/>
        <v>Noida</v>
      </c>
      <c r="M396" s="1">
        <f t="shared" ca="1" si="244"/>
        <v>206097</v>
      </c>
      <c r="N396" s="1">
        <f t="shared" ca="1" si="280"/>
        <v>19472.099516989976</v>
      </c>
      <c r="O396" s="1">
        <f t="shared" ca="1" si="245"/>
        <v>26354.127580507255</v>
      </c>
      <c r="P396" s="1">
        <f t="shared" ca="1" si="281"/>
        <v>13526</v>
      </c>
      <c r="Q396" s="1">
        <f t="shared" ca="1" si="246"/>
        <v>3291.0544354320773</v>
      </c>
      <c r="R396" s="1">
        <f t="shared" ca="1" si="247"/>
        <v>35191.761547458984</v>
      </c>
      <c r="S396" s="1">
        <f t="shared" ca="1" si="248"/>
        <v>267642.88912796625</v>
      </c>
      <c r="T396" s="1">
        <f t="shared" ca="1" si="249"/>
        <v>36289.153952422057</v>
      </c>
      <c r="U396" s="1">
        <f t="shared" ca="1" si="250"/>
        <v>231353.73517554419</v>
      </c>
      <c r="W396" s="10">
        <f ca="1">IF(Table1[[#This Row],[Gender]]="Man",1,0)</f>
        <v>0</v>
      </c>
      <c r="X396" s="51">
        <f ca="1">IF(Table1[[#This Row],[Gender]]="Woman",1,0)</f>
        <v>1</v>
      </c>
      <c r="Y396" s="51"/>
      <c r="Z396" s="51"/>
      <c r="AA396" s="51"/>
      <c r="AB396" s="51"/>
      <c r="AC396" s="51"/>
      <c r="AD396" s="51"/>
      <c r="AE396" s="51"/>
      <c r="AF396" s="51"/>
      <c r="AG396" s="51"/>
      <c r="AH396" s="51"/>
      <c r="AI396" s="51"/>
      <c r="AJ396" s="16"/>
      <c r="AN396" s="10">
        <f t="shared" ca="1" si="252"/>
        <v>0</v>
      </c>
      <c r="AO396" s="51">
        <f t="shared" ca="1" si="253"/>
        <v>0</v>
      </c>
      <c r="AP396" s="51">
        <f t="shared" ca="1" si="254"/>
        <v>0</v>
      </c>
      <c r="AQ396" s="51">
        <f t="shared" ca="1" si="255"/>
        <v>0</v>
      </c>
      <c r="AR396" s="51">
        <f t="shared" ca="1" si="256"/>
        <v>0</v>
      </c>
      <c r="AS396" s="51">
        <f t="shared" ca="1" si="257"/>
        <v>1</v>
      </c>
      <c r="AT396" s="51"/>
      <c r="AU396" s="51"/>
      <c r="AV396" s="51"/>
      <c r="AW396" s="51"/>
      <c r="AX396" s="51"/>
      <c r="AY396" s="16"/>
      <c r="AZ396" s="51"/>
      <c r="BA396" s="20">
        <f t="shared" ca="1" si="258"/>
        <v>0</v>
      </c>
      <c r="BB396" s="21">
        <f t="shared" ca="1" si="259"/>
        <v>0</v>
      </c>
      <c r="BC396" s="21">
        <f t="shared" ca="1" si="260"/>
        <v>1</v>
      </c>
      <c r="BD396" s="21">
        <f t="shared" ca="1" si="261"/>
        <v>0</v>
      </c>
      <c r="BE396" s="21">
        <f t="shared" ca="1" si="262"/>
        <v>0</v>
      </c>
      <c r="BF396" s="21">
        <f t="shared" ca="1" si="263"/>
        <v>0</v>
      </c>
      <c r="BG396" s="21">
        <f t="shared" ca="1" si="264"/>
        <v>0</v>
      </c>
      <c r="BH396" s="21">
        <f t="shared" ca="1" si="265"/>
        <v>0</v>
      </c>
      <c r="BI396" s="21">
        <f t="shared" ca="1" si="266"/>
        <v>0</v>
      </c>
      <c r="BJ396" s="21">
        <f t="shared" ca="1" si="267"/>
        <v>0</v>
      </c>
      <c r="BK396" s="21">
        <f t="shared" ca="1" si="268"/>
        <v>0</v>
      </c>
      <c r="BL396" s="51"/>
      <c r="BM396" s="51"/>
      <c r="BN396" s="51"/>
      <c r="BO396" s="51"/>
      <c r="BP396" s="51"/>
      <c r="BQ396" s="51"/>
      <c r="BR396" s="51"/>
      <c r="BS396" s="51"/>
      <c r="BT396" s="51"/>
      <c r="BU396" s="51"/>
      <c r="BV396" s="16"/>
      <c r="BZ396" s="10">
        <f ca="1">Table1[[#This Row],[Cars Value]]/Table1[[#This Row],[Cars Owned]]</f>
        <v>26354.127580507255</v>
      </c>
      <c r="CA396" s="16"/>
      <c r="CB396" s="51"/>
      <c r="CC396" s="10">
        <f ca="1">IF(Table1[[#This Row],[Value of Debts]]&gt;$CD$3,1,0)</f>
        <v>1</v>
      </c>
      <c r="CD396" s="51"/>
      <c r="CE396" s="16"/>
      <c r="CF396" s="51"/>
      <c r="CG396" s="39">
        <f ca="1">Table1[[#This Row],[Mortgage left]]/Table1[[#This Row],[Value of House ]]</f>
        <v>9.4480266655943446E-2</v>
      </c>
      <c r="CH396" s="51">
        <f t="shared" ca="1" si="282"/>
        <v>0</v>
      </c>
      <c r="CI396" s="51"/>
      <c r="CJ396" s="16"/>
      <c r="CL396" s="10">
        <f ca="1">IF(Table1[[#This Row],[Area]]="New Delhi",Table1[[#This Row],[Income]],0)</f>
        <v>0</v>
      </c>
      <c r="CM396" s="51">
        <f ca="1">IF(Table1[[#This Row],[Area]]="Gurgoan",Table1[[#This Row],[Income]],0)</f>
        <v>0</v>
      </c>
      <c r="CN396" s="51">
        <f ca="1">IF(Table1[[#This Row],[Area]]="Noida",Table1[[#This Row],[Income]],0)</f>
        <v>68699</v>
      </c>
      <c r="CO396" s="51">
        <f ca="1">IF(Table1[[#This Row],[Area]]="Faridabad",Table1[[#This Row],[Income]],0)</f>
        <v>0</v>
      </c>
      <c r="CP396" s="51">
        <f ca="1">IF(Table1[[#This Row],[Area]]="Pune",Table1[[#This Row],[Income]],0)</f>
        <v>0</v>
      </c>
      <c r="CQ396" s="51">
        <f ca="1">IF(Table1[[#This Row],[Area]]="Mumbai",Table1[[#This Row],[Income]],0)</f>
        <v>0</v>
      </c>
      <c r="CR396" s="51">
        <f ca="1">IF(Table1[[#This Row],[Area]]="Hyderabad",Table1[[#This Row],[Income]],0)</f>
        <v>0</v>
      </c>
      <c r="CS396" s="51">
        <f ca="1">IF(Table1[[#This Row],[Area]]="Chennai",Table1[[#This Row],[Income]],0)</f>
        <v>0</v>
      </c>
      <c r="CT396" s="51">
        <f ca="1">IF(Table1[[#This Row],[Area]]="Goa",Table1[[#This Row],[Income]],0)</f>
        <v>0</v>
      </c>
      <c r="CU396" s="51">
        <f ca="1">IF(Table1[[#This Row],[Area]]="Kochi",Table1[[#This Row],[Income]],0)</f>
        <v>0</v>
      </c>
      <c r="CV396" s="51">
        <f ca="1">IF(Table1[[#This Row],[Area]]="Kolkata",Table1[[#This Row],[Income]],0)</f>
        <v>0</v>
      </c>
      <c r="CW396" s="51"/>
      <c r="CX396" s="51"/>
      <c r="CY396" s="51"/>
      <c r="CZ396" s="51"/>
      <c r="DA396" s="51"/>
      <c r="DB396" s="51"/>
      <c r="DC396" s="51"/>
      <c r="DD396" s="51"/>
      <c r="DE396" s="51"/>
      <c r="DF396" s="51"/>
      <c r="DG396" s="16"/>
      <c r="DI396" s="10">
        <f ca="1">IF(Table1[[#This Row],[Field of Work]]="Teaching",Table1[[#This Row],[Income]],0)</f>
        <v>0</v>
      </c>
      <c r="DJ396" s="51">
        <f ca="1">IF(Table1[[#This Row],[Field of Work]]="Health",Table1[[#This Row],[Income]],0)</f>
        <v>0</v>
      </c>
      <c r="DK396" s="51">
        <f ca="1">IF(Table1[[#This Row],[Field of Work]]="Agriculture",Table1[[#This Row],[Income]],0)</f>
        <v>0</v>
      </c>
      <c r="DL396" s="51">
        <f ca="1">IF(Table1[[#This Row],[Field of Work]]="Information Technology",Table1[[#This Row],[Income]],0)</f>
        <v>0</v>
      </c>
      <c r="DM396" s="51">
        <f ca="1">IF(Table1[[#This Row],[Field of Work]]="Construction",Table1[[#This Row],[Income]],0)</f>
        <v>0</v>
      </c>
      <c r="DN396" s="51">
        <f ca="1">IF(Table1[[#This Row],[Field of Work]]="General Work",Table1[[#This Row],[Income]],0)</f>
        <v>68699</v>
      </c>
      <c r="DO396" s="51"/>
      <c r="DP396" s="51"/>
      <c r="DQ396" s="51"/>
      <c r="DR396" s="51"/>
      <c r="DS396" s="51"/>
      <c r="DT396" s="16"/>
      <c r="DW396" s="10">
        <f ca="1">IF(Table1[[#This Row],[Value of Debts]]&gt;Table1[[#This Row],[Income]],1,0)</f>
        <v>0</v>
      </c>
      <c r="DX396" s="51"/>
      <c r="DY396" s="16"/>
      <c r="EB396" s="48">
        <f t="shared" ca="1" si="283"/>
        <v>38</v>
      </c>
      <c r="EC396" s="51"/>
      <c r="ED396" s="51"/>
      <c r="EE396" s="16"/>
    </row>
    <row r="397" spans="1:135" ht="18.75">
      <c r="A397" s="1">
        <f t="shared" ca="1" si="269"/>
        <v>2</v>
      </c>
      <c r="B397" s="1" t="str">
        <f t="shared" ca="1" si="270"/>
        <v>Woman</v>
      </c>
      <c r="C397" s="1">
        <f t="shared" ca="1" si="271"/>
        <v>40</v>
      </c>
      <c r="D397" s="1">
        <f t="shared" ca="1" si="272"/>
        <v>6</v>
      </c>
      <c r="E397" s="1" t="str">
        <f t="shared" ca="1" si="273"/>
        <v>Agriculture</v>
      </c>
      <c r="F397" s="1">
        <f t="shared" ca="1" si="274"/>
        <v>4</v>
      </c>
      <c r="G397" s="1" t="str">
        <f t="shared" ca="1" si="275"/>
        <v>Technical</v>
      </c>
      <c r="H397" s="1">
        <f t="shared" ca="1" si="276"/>
        <v>0</v>
      </c>
      <c r="I397" s="1">
        <f t="shared" ca="1" si="251"/>
        <v>2</v>
      </c>
      <c r="J397" s="1">
        <f t="shared" ca="1" si="277"/>
        <v>45378</v>
      </c>
      <c r="K397" s="1">
        <f t="shared" ca="1" si="278"/>
        <v>11</v>
      </c>
      <c r="L397" s="1" t="str">
        <f t="shared" ca="1" si="279"/>
        <v>Kolkata</v>
      </c>
      <c r="M397" s="1">
        <f t="shared" ca="1" si="244"/>
        <v>226890</v>
      </c>
      <c r="N397" s="1">
        <f t="shared" ca="1" si="280"/>
        <v>225028.28595835553</v>
      </c>
      <c r="O397" s="1">
        <f t="shared" ca="1" si="245"/>
        <v>42254.669448404406</v>
      </c>
      <c r="P397" s="1">
        <f t="shared" ca="1" si="281"/>
        <v>10414</v>
      </c>
      <c r="Q397" s="1">
        <f t="shared" ca="1" si="246"/>
        <v>47163.649071409847</v>
      </c>
      <c r="R397" s="1">
        <f t="shared" ca="1" si="247"/>
        <v>15048.116518066661</v>
      </c>
      <c r="S397" s="1">
        <f t="shared" ca="1" si="248"/>
        <v>284192.78596647107</v>
      </c>
      <c r="T397" s="1">
        <f t="shared" ca="1" si="249"/>
        <v>282605.93502976536</v>
      </c>
      <c r="U397" s="1">
        <f t="shared" ca="1" si="250"/>
        <v>1586.8509367057122</v>
      </c>
      <c r="W397" s="10">
        <f ca="1">IF(Table1[[#This Row],[Gender]]="Man",1,0)</f>
        <v>0</v>
      </c>
      <c r="X397" s="51">
        <f ca="1">IF(Table1[[#This Row],[Gender]]="Woman",1,0)</f>
        <v>1</v>
      </c>
      <c r="Y397" s="51"/>
      <c r="Z397" s="51"/>
      <c r="AA397" s="51"/>
      <c r="AB397" s="51"/>
      <c r="AC397" s="51"/>
      <c r="AD397" s="51"/>
      <c r="AE397" s="51"/>
      <c r="AF397" s="51"/>
      <c r="AG397" s="51"/>
      <c r="AH397" s="51"/>
      <c r="AI397" s="51"/>
      <c r="AJ397" s="16"/>
      <c r="AN397" s="10">
        <f t="shared" ca="1" si="252"/>
        <v>0</v>
      </c>
      <c r="AO397" s="51">
        <f t="shared" ca="1" si="253"/>
        <v>0</v>
      </c>
      <c r="AP397" s="51">
        <f t="shared" ca="1" si="254"/>
        <v>1</v>
      </c>
      <c r="AQ397" s="51">
        <f t="shared" ca="1" si="255"/>
        <v>0</v>
      </c>
      <c r="AR397" s="51">
        <f t="shared" ca="1" si="256"/>
        <v>0</v>
      </c>
      <c r="AS397" s="51">
        <f t="shared" ca="1" si="257"/>
        <v>0</v>
      </c>
      <c r="AT397" s="51"/>
      <c r="AU397" s="51"/>
      <c r="AV397" s="51"/>
      <c r="AW397" s="51"/>
      <c r="AX397" s="51"/>
      <c r="AY397" s="16"/>
      <c r="AZ397" s="51"/>
      <c r="BA397" s="20">
        <f t="shared" ca="1" si="258"/>
        <v>0</v>
      </c>
      <c r="BB397" s="21">
        <f t="shared" ca="1" si="259"/>
        <v>0</v>
      </c>
      <c r="BC397" s="21">
        <f t="shared" ca="1" si="260"/>
        <v>0</v>
      </c>
      <c r="BD397" s="21">
        <f t="shared" ca="1" si="261"/>
        <v>0</v>
      </c>
      <c r="BE397" s="21">
        <f t="shared" ca="1" si="262"/>
        <v>0</v>
      </c>
      <c r="BF397" s="21">
        <f t="shared" ca="1" si="263"/>
        <v>0</v>
      </c>
      <c r="BG397" s="21">
        <f t="shared" ca="1" si="264"/>
        <v>0</v>
      </c>
      <c r="BH397" s="21">
        <f t="shared" ca="1" si="265"/>
        <v>0</v>
      </c>
      <c r="BI397" s="21">
        <f t="shared" ca="1" si="266"/>
        <v>0</v>
      </c>
      <c r="BJ397" s="21">
        <f t="shared" ca="1" si="267"/>
        <v>0</v>
      </c>
      <c r="BK397" s="21">
        <f t="shared" ca="1" si="268"/>
        <v>1</v>
      </c>
      <c r="BL397" s="51"/>
      <c r="BM397" s="51"/>
      <c r="BN397" s="51"/>
      <c r="BO397" s="51"/>
      <c r="BP397" s="51"/>
      <c r="BQ397" s="51"/>
      <c r="BR397" s="51"/>
      <c r="BS397" s="51"/>
      <c r="BT397" s="51"/>
      <c r="BU397" s="51"/>
      <c r="BV397" s="16"/>
      <c r="BZ397" s="10">
        <f ca="1">Table1[[#This Row],[Cars Value]]/Table1[[#This Row],[Cars Owned]]</f>
        <v>21127.334724202203</v>
      </c>
      <c r="CA397" s="16"/>
      <c r="CB397" s="51"/>
      <c r="CC397" s="10">
        <f ca="1">IF(Table1[[#This Row],[Value of Debts]]&gt;$CD$3,1,0)</f>
        <v>1</v>
      </c>
      <c r="CD397" s="51"/>
      <c r="CE397" s="16"/>
      <c r="CF397" s="51"/>
      <c r="CG397" s="39">
        <f ca="1">Table1[[#This Row],[Mortgage left]]/Table1[[#This Row],[Value of House ]]</f>
        <v>0.99179464039118304</v>
      </c>
      <c r="CH397" s="51">
        <f t="shared" ca="1" si="282"/>
        <v>1</v>
      </c>
      <c r="CI397" s="51"/>
      <c r="CJ397" s="16"/>
      <c r="CL397" s="10">
        <f ca="1">IF(Table1[[#This Row],[Area]]="New Delhi",Table1[[#This Row],[Income]],0)</f>
        <v>0</v>
      </c>
      <c r="CM397" s="51">
        <f ca="1">IF(Table1[[#This Row],[Area]]="Gurgoan",Table1[[#This Row],[Income]],0)</f>
        <v>0</v>
      </c>
      <c r="CN397" s="51">
        <f ca="1">IF(Table1[[#This Row],[Area]]="Noida",Table1[[#This Row],[Income]],0)</f>
        <v>0</v>
      </c>
      <c r="CO397" s="51">
        <f ca="1">IF(Table1[[#This Row],[Area]]="Faridabad",Table1[[#This Row],[Income]],0)</f>
        <v>0</v>
      </c>
      <c r="CP397" s="51">
        <f ca="1">IF(Table1[[#This Row],[Area]]="Pune",Table1[[#This Row],[Income]],0)</f>
        <v>0</v>
      </c>
      <c r="CQ397" s="51">
        <f ca="1">IF(Table1[[#This Row],[Area]]="Mumbai",Table1[[#This Row],[Income]],0)</f>
        <v>0</v>
      </c>
      <c r="CR397" s="51">
        <f ca="1">IF(Table1[[#This Row],[Area]]="Hyderabad",Table1[[#This Row],[Income]],0)</f>
        <v>0</v>
      </c>
      <c r="CS397" s="51">
        <f ca="1">IF(Table1[[#This Row],[Area]]="Chennai",Table1[[#This Row],[Income]],0)</f>
        <v>0</v>
      </c>
      <c r="CT397" s="51">
        <f ca="1">IF(Table1[[#This Row],[Area]]="Goa",Table1[[#This Row],[Income]],0)</f>
        <v>0</v>
      </c>
      <c r="CU397" s="51">
        <f ca="1">IF(Table1[[#This Row],[Area]]="Kochi",Table1[[#This Row],[Income]],0)</f>
        <v>0</v>
      </c>
      <c r="CV397" s="51">
        <f ca="1">IF(Table1[[#This Row],[Area]]="Kolkata",Table1[[#This Row],[Income]],0)</f>
        <v>45378</v>
      </c>
      <c r="CW397" s="51"/>
      <c r="CX397" s="51"/>
      <c r="CY397" s="51"/>
      <c r="CZ397" s="51"/>
      <c r="DA397" s="51"/>
      <c r="DB397" s="51"/>
      <c r="DC397" s="51"/>
      <c r="DD397" s="51"/>
      <c r="DE397" s="51"/>
      <c r="DF397" s="51"/>
      <c r="DG397" s="16"/>
      <c r="DI397" s="10">
        <f ca="1">IF(Table1[[#This Row],[Field of Work]]="Teaching",Table1[[#This Row],[Income]],0)</f>
        <v>0</v>
      </c>
      <c r="DJ397" s="51">
        <f ca="1">IF(Table1[[#This Row],[Field of Work]]="Health",Table1[[#This Row],[Income]],0)</f>
        <v>0</v>
      </c>
      <c r="DK397" s="51">
        <f ca="1">IF(Table1[[#This Row],[Field of Work]]="Agriculture",Table1[[#This Row],[Income]],0)</f>
        <v>45378</v>
      </c>
      <c r="DL397" s="51">
        <f ca="1">IF(Table1[[#This Row],[Field of Work]]="Information Technology",Table1[[#This Row],[Income]],0)</f>
        <v>0</v>
      </c>
      <c r="DM397" s="51">
        <f ca="1">IF(Table1[[#This Row],[Field of Work]]="Construction",Table1[[#This Row],[Income]],0)</f>
        <v>0</v>
      </c>
      <c r="DN397" s="51">
        <f ca="1">IF(Table1[[#This Row],[Field of Work]]="General Work",Table1[[#This Row],[Income]],0)</f>
        <v>0</v>
      </c>
      <c r="DO397" s="51"/>
      <c r="DP397" s="51"/>
      <c r="DQ397" s="51"/>
      <c r="DR397" s="51"/>
      <c r="DS397" s="51"/>
      <c r="DT397" s="16"/>
      <c r="DW397" s="10">
        <f ca="1">IF(Table1[[#This Row],[Value of Debts]]&gt;Table1[[#This Row],[Income]],1,0)</f>
        <v>1</v>
      </c>
      <c r="DX397" s="51"/>
      <c r="DY397" s="16"/>
      <c r="EB397" s="48">
        <f t="shared" ca="1" si="283"/>
        <v>0</v>
      </c>
      <c r="EC397" s="51"/>
      <c r="ED397" s="51"/>
      <c r="EE397" s="16"/>
    </row>
    <row r="398" spans="1:135" ht="18.75">
      <c r="A398" s="1">
        <f t="shared" ca="1" si="269"/>
        <v>1</v>
      </c>
      <c r="B398" s="1" t="str">
        <f t="shared" ca="1" si="270"/>
        <v>Man</v>
      </c>
      <c r="C398" s="1">
        <f t="shared" ca="1" si="271"/>
        <v>35</v>
      </c>
      <c r="D398" s="1">
        <f t="shared" ca="1" si="272"/>
        <v>6</v>
      </c>
      <c r="E398" s="1" t="str">
        <f t="shared" ca="1" si="273"/>
        <v>Agriculture</v>
      </c>
      <c r="F398" s="1">
        <f t="shared" ca="1" si="274"/>
        <v>1</v>
      </c>
      <c r="G398" s="1" t="str">
        <f t="shared" ca="1" si="275"/>
        <v>High School</v>
      </c>
      <c r="H398" s="1">
        <f t="shared" ca="1" si="276"/>
        <v>2</v>
      </c>
      <c r="I398" s="1">
        <f t="shared" ca="1" si="251"/>
        <v>1</v>
      </c>
      <c r="J398" s="1">
        <f t="shared" ca="1" si="277"/>
        <v>52330</v>
      </c>
      <c r="K398" s="1">
        <f t="shared" ca="1" si="278"/>
        <v>8</v>
      </c>
      <c r="L398" s="1" t="str">
        <f t="shared" ca="1" si="279"/>
        <v>Chennai</v>
      </c>
      <c r="M398" s="1">
        <f t="shared" ca="1" si="244"/>
        <v>313980</v>
      </c>
      <c r="N398" s="1">
        <f t="shared" ca="1" si="280"/>
        <v>287935.76276952808</v>
      </c>
      <c r="O398" s="1">
        <f t="shared" ca="1" si="245"/>
        <v>19715.688234749497</v>
      </c>
      <c r="P398" s="1">
        <f t="shared" ca="1" si="281"/>
        <v>3366</v>
      </c>
      <c r="Q398" s="1">
        <f t="shared" ca="1" si="246"/>
        <v>43117.475993480359</v>
      </c>
      <c r="R398" s="1">
        <f t="shared" ca="1" si="247"/>
        <v>74110.683247252178</v>
      </c>
      <c r="S398" s="1">
        <f t="shared" ca="1" si="248"/>
        <v>407806.37148200168</v>
      </c>
      <c r="T398" s="1">
        <f t="shared" ca="1" si="249"/>
        <v>334419.23876300844</v>
      </c>
      <c r="U398" s="1">
        <f t="shared" ca="1" si="250"/>
        <v>73387.132718993234</v>
      </c>
      <c r="W398" s="10">
        <f ca="1">IF(Table1[[#This Row],[Gender]]="Man",1,0)</f>
        <v>1</v>
      </c>
      <c r="X398" s="51">
        <f ca="1">IF(Table1[[#This Row],[Gender]]="Woman",1,0)</f>
        <v>0</v>
      </c>
      <c r="Y398" s="51"/>
      <c r="Z398" s="51"/>
      <c r="AA398" s="51"/>
      <c r="AB398" s="51"/>
      <c r="AC398" s="51"/>
      <c r="AD398" s="51"/>
      <c r="AE398" s="51"/>
      <c r="AF398" s="51"/>
      <c r="AG398" s="51"/>
      <c r="AH398" s="51"/>
      <c r="AI398" s="51"/>
      <c r="AJ398" s="16"/>
      <c r="AN398" s="10">
        <f t="shared" ca="1" si="252"/>
        <v>0</v>
      </c>
      <c r="AO398" s="51">
        <f t="shared" ca="1" si="253"/>
        <v>0</v>
      </c>
      <c r="AP398" s="51">
        <f t="shared" ca="1" si="254"/>
        <v>1</v>
      </c>
      <c r="AQ398" s="51">
        <f t="shared" ca="1" si="255"/>
        <v>0</v>
      </c>
      <c r="AR398" s="51">
        <f t="shared" ca="1" si="256"/>
        <v>0</v>
      </c>
      <c r="AS398" s="51">
        <f t="shared" ca="1" si="257"/>
        <v>0</v>
      </c>
      <c r="AT398" s="51"/>
      <c r="AU398" s="51"/>
      <c r="AV398" s="51"/>
      <c r="AW398" s="51"/>
      <c r="AX398" s="51"/>
      <c r="AY398" s="16"/>
      <c r="AZ398" s="51"/>
      <c r="BA398" s="20">
        <f t="shared" ca="1" si="258"/>
        <v>0</v>
      </c>
      <c r="BB398" s="21">
        <f t="shared" ca="1" si="259"/>
        <v>0</v>
      </c>
      <c r="BC398" s="21">
        <f t="shared" ca="1" si="260"/>
        <v>0</v>
      </c>
      <c r="BD398" s="21">
        <f t="shared" ca="1" si="261"/>
        <v>0</v>
      </c>
      <c r="BE398" s="21">
        <f t="shared" ca="1" si="262"/>
        <v>0</v>
      </c>
      <c r="BF398" s="21">
        <f t="shared" ca="1" si="263"/>
        <v>0</v>
      </c>
      <c r="BG398" s="21">
        <f t="shared" ca="1" si="264"/>
        <v>0</v>
      </c>
      <c r="BH398" s="21">
        <f t="shared" ca="1" si="265"/>
        <v>1</v>
      </c>
      <c r="BI398" s="21">
        <f t="shared" ca="1" si="266"/>
        <v>0</v>
      </c>
      <c r="BJ398" s="21">
        <f t="shared" ca="1" si="267"/>
        <v>0</v>
      </c>
      <c r="BK398" s="21">
        <f t="shared" ca="1" si="268"/>
        <v>0</v>
      </c>
      <c r="BL398" s="51"/>
      <c r="BM398" s="51"/>
      <c r="BN398" s="51"/>
      <c r="BO398" s="51"/>
      <c r="BP398" s="51"/>
      <c r="BQ398" s="51"/>
      <c r="BR398" s="51"/>
      <c r="BS398" s="51"/>
      <c r="BT398" s="51"/>
      <c r="BU398" s="51"/>
      <c r="BV398" s="16"/>
      <c r="BZ398" s="10">
        <f ca="1">Table1[[#This Row],[Cars Value]]/Table1[[#This Row],[Cars Owned]]</f>
        <v>19715.688234749497</v>
      </c>
      <c r="CA398" s="16"/>
      <c r="CB398" s="51"/>
      <c r="CC398" s="10">
        <f ca="1">IF(Table1[[#This Row],[Value of Debts]]&gt;$CD$3,1,0)</f>
        <v>1</v>
      </c>
      <c r="CD398" s="51"/>
      <c r="CE398" s="16"/>
      <c r="CF398" s="51"/>
      <c r="CG398" s="39">
        <f ca="1">Table1[[#This Row],[Mortgage left]]/Table1[[#This Row],[Value of House ]]</f>
        <v>0.91705128597212593</v>
      </c>
      <c r="CH398" s="51">
        <f t="shared" ca="1" si="282"/>
        <v>1</v>
      </c>
      <c r="CI398" s="51"/>
      <c r="CJ398" s="16"/>
      <c r="CL398" s="10">
        <f ca="1">IF(Table1[[#This Row],[Area]]="New Delhi",Table1[[#This Row],[Income]],0)</f>
        <v>0</v>
      </c>
      <c r="CM398" s="51">
        <f ca="1">IF(Table1[[#This Row],[Area]]="Gurgoan",Table1[[#This Row],[Income]],0)</f>
        <v>0</v>
      </c>
      <c r="CN398" s="51">
        <f ca="1">IF(Table1[[#This Row],[Area]]="Noida",Table1[[#This Row],[Income]],0)</f>
        <v>0</v>
      </c>
      <c r="CO398" s="51">
        <f ca="1">IF(Table1[[#This Row],[Area]]="Faridabad",Table1[[#This Row],[Income]],0)</f>
        <v>0</v>
      </c>
      <c r="CP398" s="51">
        <f ca="1">IF(Table1[[#This Row],[Area]]="Pune",Table1[[#This Row],[Income]],0)</f>
        <v>0</v>
      </c>
      <c r="CQ398" s="51">
        <f ca="1">IF(Table1[[#This Row],[Area]]="Mumbai",Table1[[#This Row],[Income]],0)</f>
        <v>0</v>
      </c>
      <c r="CR398" s="51">
        <f ca="1">IF(Table1[[#This Row],[Area]]="Hyderabad",Table1[[#This Row],[Income]],0)</f>
        <v>0</v>
      </c>
      <c r="CS398" s="51">
        <f ca="1">IF(Table1[[#This Row],[Area]]="Chennai",Table1[[#This Row],[Income]],0)</f>
        <v>52330</v>
      </c>
      <c r="CT398" s="51">
        <f ca="1">IF(Table1[[#This Row],[Area]]="Goa",Table1[[#This Row],[Income]],0)</f>
        <v>0</v>
      </c>
      <c r="CU398" s="51">
        <f ca="1">IF(Table1[[#This Row],[Area]]="Kochi",Table1[[#This Row],[Income]],0)</f>
        <v>0</v>
      </c>
      <c r="CV398" s="51">
        <f ca="1">IF(Table1[[#This Row],[Area]]="Kolkata",Table1[[#This Row],[Income]],0)</f>
        <v>0</v>
      </c>
      <c r="CW398" s="51"/>
      <c r="CX398" s="51"/>
      <c r="CY398" s="51"/>
      <c r="CZ398" s="51"/>
      <c r="DA398" s="51"/>
      <c r="DB398" s="51"/>
      <c r="DC398" s="51"/>
      <c r="DD398" s="51"/>
      <c r="DE398" s="51"/>
      <c r="DF398" s="51"/>
      <c r="DG398" s="16"/>
      <c r="DI398" s="10">
        <f ca="1">IF(Table1[[#This Row],[Field of Work]]="Teaching",Table1[[#This Row],[Income]],0)</f>
        <v>0</v>
      </c>
      <c r="DJ398" s="51">
        <f ca="1">IF(Table1[[#This Row],[Field of Work]]="Health",Table1[[#This Row],[Income]],0)</f>
        <v>0</v>
      </c>
      <c r="DK398" s="51">
        <f ca="1">IF(Table1[[#This Row],[Field of Work]]="Agriculture",Table1[[#This Row],[Income]],0)</f>
        <v>52330</v>
      </c>
      <c r="DL398" s="51">
        <f ca="1">IF(Table1[[#This Row],[Field of Work]]="Information Technology",Table1[[#This Row],[Income]],0)</f>
        <v>0</v>
      </c>
      <c r="DM398" s="51">
        <f ca="1">IF(Table1[[#This Row],[Field of Work]]="Construction",Table1[[#This Row],[Income]],0)</f>
        <v>0</v>
      </c>
      <c r="DN398" s="51">
        <f ca="1">IF(Table1[[#This Row],[Field of Work]]="General Work",Table1[[#This Row],[Income]],0)</f>
        <v>0</v>
      </c>
      <c r="DO398" s="51"/>
      <c r="DP398" s="51"/>
      <c r="DQ398" s="51"/>
      <c r="DR398" s="51"/>
      <c r="DS398" s="51"/>
      <c r="DT398" s="16"/>
      <c r="DW398" s="10">
        <f ca="1">IF(Table1[[#This Row],[Value of Debts]]&gt;Table1[[#This Row],[Income]],1,0)</f>
        <v>1</v>
      </c>
      <c r="DX398" s="51"/>
      <c r="DY398" s="16"/>
      <c r="EB398" s="48">
        <f t="shared" ca="1" si="283"/>
        <v>0</v>
      </c>
      <c r="EC398" s="51"/>
      <c r="ED398" s="51"/>
      <c r="EE398" s="16"/>
    </row>
    <row r="399" spans="1:135" ht="18.75">
      <c r="A399" s="1">
        <f t="shared" ca="1" si="269"/>
        <v>1</v>
      </c>
      <c r="B399" s="1" t="str">
        <f t="shared" ca="1" si="270"/>
        <v>Man</v>
      </c>
      <c r="C399" s="1">
        <f t="shared" ca="1" si="271"/>
        <v>31</v>
      </c>
      <c r="D399" s="1">
        <f t="shared" ca="1" si="272"/>
        <v>3</v>
      </c>
      <c r="E399" s="1" t="str">
        <f t="shared" ca="1" si="273"/>
        <v>Teaching</v>
      </c>
      <c r="F399" s="1">
        <f t="shared" ca="1" si="274"/>
        <v>3</v>
      </c>
      <c r="G399" s="1" t="str">
        <f t="shared" ca="1" si="275"/>
        <v>University</v>
      </c>
      <c r="H399" s="1">
        <f t="shared" ca="1" si="276"/>
        <v>1</v>
      </c>
      <c r="I399" s="1">
        <f t="shared" ca="1" si="251"/>
        <v>2</v>
      </c>
      <c r="J399" s="1">
        <f t="shared" ca="1" si="277"/>
        <v>67284</v>
      </c>
      <c r="K399" s="1">
        <f t="shared" ca="1" si="278"/>
        <v>11</v>
      </c>
      <c r="L399" s="1" t="str">
        <f t="shared" ca="1" si="279"/>
        <v>Kolkata</v>
      </c>
      <c r="M399" s="1">
        <f t="shared" ca="1" si="244"/>
        <v>201852</v>
      </c>
      <c r="N399" s="1">
        <f t="shared" ca="1" si="280"/>
        <v>131859.81776703135</v>
      </c>
      <c r="O399" s="1">
        <f t="shared" ca="1" si="245"/>
        <v>31495.892963411487</v>
      </c>
      <c r="P399" s="1">
        <f t="shared" ca="1" si="281"/>
        <v>6054</v>
      </c>
      <c r="Q399" s="1">
        <f t="shared" ca="1" si="246"/>
        <v>54474.957956510938</v>
      </c>
      <c r="R399" s="1">
        <f t="shared" ca="1" si="247"/>
        <v>17572.986638478273</v>
      </c>
      <c r="S399" s="1">
        <f t="shared" ca="1" si="248"/>
        <v>250920.87960188976</v>
      </c>
      <c r="T399" s="1">
        <f t="shared" ca="1" si="249"/>
        <v>192388.77572354229</v>
      </c>
      <c r="U399" s="1">
        <f t="shared" ca="1" si="250"/>
        <v>58532.103878347465</v>
      </c>
      <c r="W399" s="10">
        <f ca="1">IF(Table1[[#This Row],[Gender]]="Man",1,0)</f>
        <v>1</v>
      </c>
      <c r="X399" s="51">
        <f ca="1">IF(Table1[[#This Row],[Gender]]="Woman",1,0)</f>
        <v>0</v>
      </c>
      <c r="Y399" s="51"/>
      <c r="Z399" s="51"/>
      <c r="AA399" s="51"/>
      <c r="AB399" s="51"/>
      <c r="AC399" s="51"/>
      <c r="AD399" s="51"/>
      <c r="AE399" s="51"/>
      <c r="AF399" s="51"/>
      <c r="AG399" s="51"/>
      <c r="AH399" s="51"/>
      <c r="AI399" s="51"/>
      <c r="AJ399" s="16"/>
      <c r="AN399" s="10">
        <f t="shared" ca="1" si="252"/>
        <v>1</v>
      </c>
      <c r="AO399" s="51">
        <f t="shared" ca="1" si="253"/>
        <v>0</v>
      </c>
      <c r="AP399" s="51">
        <f t="shared" ca="1" si="254"/>
        <v>0</v>
      </c>
      <c r="AQ399" s="51">
        <f t="shared" ca="1" si="255"/>
        <v>0</v>
      </c>
      <c r="AR399" s="51">
        <f t="shared" ca="1" si="256"/>
        <v>0</v>
      </c>
      <c r="AS399" s="51">
        <f t="shared" ca="1" si="257"/>
        <v>0</v>
      </c>
      <c r="AT399" s="51"/>
      <c r="AU399" s="51"/>
      <c r="AV399" s="51"/>
      <c r="AW399" s="51"/>
      <c r="AX399" s="51"/>
      <c r="AY399" s="16"/>
      <c r="AZ399" s="51"/>
      <c r="BA399" s="20">
        <f t="shared" ca="1" si="258"/>
        <v>0</v>
      </c>
      <c r="BB399" s="21">
        <f t="shared" ca="1" si="259"/>
        <v>0</v>
      </c>
      <c r="BC399" s="21">
        <f t="shared" ca="1" si="260"/>
        <v>0</v>
      </c>
      <c r="BD399" s="21">
        <f t="shared" ca="1" si="261"/>
        <v>0</v>
      </c>
      <c r="BE399" s="21">
        <f t="shared" ca="1" si="262"/>
        <v>0</v>
      </c>
      <c r="BF399" s="21">
        <f t="shared" ca="1" si="263"/>
        <v>0</v>
      </c>
      <c r="BG399" s="21">
        <f t="shared" ca="1" si="264"/>
        <v>0</v>
      </c>
      <c r="BH399" s="21">
        <f t="shared" ca="1" si="265"/>
        <v>0</v>
      </c>
      <c r="BI399" s="21">
        <f t="shared" ca="1" si="266"/>
        <v>0</v>
      </c>
      <c r="BJ399" s="21">
        <f t="shared" ca="1" si="267"/>
        <v>0</v>
      </c>
      <c r="BK399" s="21">
        <f t="shared" ca="1" si="268"/>
        <v>1</v>
      </c>
      <c r="BL399" s="51"/>
      <c r="BM399" s="51"/>
      <c r="BN399" s="51"/>
      <c r="BO399" s="51"/>
      <c r="BP399" s="51"/>
      <c r="BQ399" s="51"/>
      <c r="BR399" s="51"/>
      <c r="BS399" s="51"/>
      <c r="BT399" s="51"/>
      <c r="BU399" s="51"/>
      <c r="BV399" s="16"/>
      <c r="BZ399" s="10">
        <f ca="1">Table1[[#This Row],[Cars Value]]/Table1[[#This Row],[Cars Owned]]</f>
        <v>15747.946481705743</v>
      </c>
      <c r="CA399" s="16"/>
      <c r="CB399" s="51"/>
      <c r="CC399" s="10">
        <f ca="1">IF(Table1[[#This Row],[Value of Debts]]&gt;$CD$3,1,0)</f>
        <v>1</v>
      </c>
      <c r="CD399" s="51"/>
      <c r="CE399" s="16"/>
      <c r="CF399" s="51"/>
      <c r="CG399" s="39">
        <f ca="1">Table1[[#This Row],[Mortgage left]]/Table1[[#This Row],[Value of House ]]</f>
        <v>0.65324999389171945</v>
      </c>
      <c r="CH399" s="51">
        <f t="shared" ca="1" si="282"/>
        <v>1</v>
      </c>
      <c r="CI399" s="51"/>
      <c r="CJ399" s="16"/>
      <c r="CL399" s="10">
        <f ca="1">IF(Table1[[#This Row],[Area]]="New Delhi",Table1[[#This Row],[Income]],0)</f>
        <v>0</v>
      </c>
      <c r="CM399" s="51">
        <f ca="1">IF(Table1[[#This Row],[Area]]="Gurgoan",Table1[[#This Row],[Income]],0)</f>
        <v>0</v>
      </c>
      <c r="CN399" s="51">
        <f ca="1">IF(Table1[[#This Row],[Area]]="Noida",Table1[[#This Row],[Income]],0)</f>
        <v>0</v>
      </c>
      <c r="CO399" s="51">
        <f ca="1">IF(Table1[[#This Row],[Area]]="Faridabad",Table1[[#This Row],[Income]],0)</f>
        <v>0</v>
      </c>
      <c r="CP399" s="51">
        <f ca="1">IF(Table1[[#This Row],[Area]]="Pune",Table1[[#This Row],[Income]],0)</f>
        <v>0</v>
      </c>
      <c r="CQ399" s="51">
        <f ca="1">IF(Table1[[#This Row],[Area]]="Mumbai",Table1[[#This Row],[Income]],0)</f>
        <v>0</v>
      </c>
      <c r="CR399" s="51">
        <f ca="1">IF(Table1[[#This Row],[Area]]="Hyderabad",Table1[[#This Row],[Income]],0)</f>
        <v>0</v>
      </c>
      <c r="CS399" s="51">
        <f ca="1">IF(Table1[[#This Row],[Area]]="Chennai",Table1[[#This Row],[Income]],0)</f>
        <v>0</v>
      </c>
      <c r="CT399" s="51">
        <f ca="1">IF(Table1[[#This Row],[Area]]="Goa",Table1[[#This Row],[Income]],0)</f>
        <v>0</v>
      </c>
      <c r="CU399" s="51">
        <f ca="1">IF(Table1[[#This Row],[Area]]="Kochi",Table1[[#This Row],[Income]],0)</f>
        <v>0</v>
      </c>
      <c r="CV399" s="51">
        <f ca="1">IF(Table1[[#This Row],[Area]]="Kolkata",Table1[[#This Row],[Income]],0)</f>
        <v>67284</v>
      </c>
      <c r="CW399" s="51"/>
      <c r="CX399" s="51"/>
      <c r="CY399" s="51"/>
      <c r="CZ399" s="51"/>
      <c r="DA399" s="51"/>
      <c r="DB399" s="51"/>
      <c r="DC399" s="51"/>
      <c r="DD399" s="51"/>
      <c r="DE399" s="51"/>
      <c r="DF399" s="51"/>
      <c r="DG399" s="16"/>
      <c r="DI399" s="10">
        <f ca="1">IF(Table1[[#This Row],[Field of Work]]="Teaching",Table1[[#This Row],[Income]],0)</f>
        <v>67284</v>
      </c>
      <c r="DJ399" s="51">
        <f ca="1">IF(Table1[[#This Row],[Field of Work]]="Health",Table1[[#This Row],[Income]],0)</f>
        <v>0</v>
      </c>
      <c r="DK399" s="51">
        <f ca="1">IF(Table1[[#This Row],[Field of Work]]="Agriculture",Table1[[#This Row],[Income]],0)</f>
        <v>0</v>
      </c>
      <c r="DL399" s="51">
        <f ca="1">IF(Table1[[#This Row],[Field of Work]]="Information Technology",Table1[[#This Row],[Income]],0)</f>
        <v>0</v>
      </c>
      <c r="DM399" s="51">
        <f ca="1">IF(Table1[[#This Row],[Field of Work]]="Construction",Table1[[#This Row],[Income]],0)</f>
        <v>0</v>
      </c>
      <c r="DN399" s="51">
        <f ca="1">IF(Table1[[#This Row],[Field of Work]]="General Work",Table1[[#This Row],[Income]],0)</f>
        <v>0</v>
      </c>
      <c r="DO399" s="51"/>
      <c r="DP399" s="51"/>
      <c r="DQ399" s="51"/>
      <c r="DR399" s="51"/>
      <c r="DS399" s="51"/>
      <c r="DT399" s="16"/>
      <c r="DW399" s="10">
        <f ca="1">IF(Table1[[#This Row],[Value of Debts]]&gt;Table1[[#This Row],[Income]],1,0)</f>
        <v>1</v>
      </c>
      <c r="DX399" s="51"/>
      <c r="DY399" s="16"/>
      <c r="EB399" s="48">
        <f t="shared" ca="1" si="283"/>
        <v>0</v>
      </c>
      <c r="EC399" s="51"/>
      <c r="ED399" s="51"/>
      <c r="EE399" s="16"/>
    </row>
    <row r="400" spans="1:135" ht="18.75">
      <c r="A400" s="1">
        <f t="shared" ca="1" si="269"/>
        <v>1</v>
      </c>
      <c r="B400" s="1" t="str">
        <f t="shared" ca="1" si="270"/>
        <v>Man</v>
      </c>
      <c r="C400" s="1">
        <f t="shared" ca="1" si="271"/>
        <v>34</v>
      </c>
      <c r="D400" s="1">
        <f t="shared" ca="1" si="272"/>
        <v>6</v>
      </c>
      <c r="E400" s="1" t="str">
        <f t="shared" ca="1" si="273"/>
        <v>Agriculture</v>
      </c>
      <c r="F400" s="1">
        <f t="shared" ca="1" si="274"/>
        <v>3</v>
      </c>
      <c r="G400" s="1" t="str">
        <f t="shared" ca="1" si="275"/>
        <v>University</v>
      </c>
      <c r="H400" s="1">
        <f t="shared" ca="1" si="276"/>
        <v>0</v>
      </c>
      <c r="I400" s="1">
        <f t="shared" ca="1" si="251"/>
        <v>3</v>
      </c>
      <c r="J400" s="1">
        <f t="shared" ca="1" si="277"/>
        <v>50325</v>
      </c>
      <c r="K400" s="1">
        <f t="shared" ca="1" si="278"/>
        <v>9</v>
      </c>
      <c r="L400" s="1" t="str">
        <f t="shared" ca="1" si="279"/>
        <v>Kochi</v>
      </c>
      <c r="M400" s="1">
        <f t="shared" ca="1" si="244"/>
        <v>201300</v>
      </c>
      <c r="N400" s="1">
        <f t="shared" ca="1" si="280"/>
        <v>149129.81076698151</v>
      </c>
      <c r="O400" s="1">
        <f t="shared" ca="1" si="245"/>
        <v>122979.8885962966</v>
      </c>
      <c r="P400" s="1">
        <f t="shared" ca="1" si="281"/>
        <v>31348</v>
      </c>
      <c r="Q400" s="1">
        <f t="shared" ca="1" si="246"/>
        <v>90859.760582185147</v>
      </c>
      <c r="R400" s="1">
        <f t="shared" ca="1" si="247"/>
        <v>47232.610384710511</v>
      </c>
      <c r="S400" s="1">
        <f t="shared" ca="1" si="248"/>
        <v>371512.49898100714</v>
      </c>
      <c r="T400" s="1">
        <f t="shared" ca="1" si="249"/>
        <v>271337.57134916668</v>
      </c>
      <c r="U400" s="1">
        <f t="shared" ca="1" si="250"/>
        <v>100174.92763184046</v>
      </c>
      <c r="W400" s="10">
        <f ca="1">IF(Table1[[#This Row],[Gender]]="Man",1,0)</f>
        <v>1</v>
      </c>
      <c r="X400" s="51">
        <f ca="1">IF(Table1[[#This Row],[Gender]]="Woman",1,0)</f>
        <v>0</v>
      </c>
      <c r="Y400" s="51"/>
      <c r="Z400" s="51"/>
      <c r="AA400" s="51"/>
      <c r="AB400" s="51"/>
      <c r="AC400" s="51"/>
      <c r="AD400" s="51"/>
      <c r="AE400" s="51"/>
      <c r="AF400" s="51"/>
      <c r="AG400" s="51"/>
      <c r="AH400" s="51"/>
      <c r="AI400" s="51"/>
      <c r="AJ400" s="16"/>
      <c r="AN400" s="10">
        <f t="shared" ca="1" si="252"/>
        <v>0</v>
      </c>
      <c r="AO400" s="51">
        <f t="shared" ca="1" si="253"/>
        <v>0</v>
      </c>
      <c r="AP400" s="51">
        <f t="shared" ca="1" si="254"/>
        <v>1</v>
      </c>
      <c r="AQ400" s="51">
        <f t="shared" ca="1" si="255"/>
        <v>0</v>
      </c>
      <c r="AR400" s="51">
        <f t="shared" ca="1" si="256"/>
        <v>0</v>
      </c>
      <c r="AS400" s="51">
        <f t="shared" ca="1" si="257"/>
        <v>0</v>
      </c>
      <c r="AT400" s="51"/>
      <c r="AU400" s="51"/>
      <c r="AV400" s="51"/>
      <c r="AW400" s="51"/>
      <c r="AX400" s="51"/>
      <c r="AY400" s="16"/>
      <c r="AZ400" s="51"/>
      <c r="BA400" s="20">
        <f t="shared" ca="1" si="258"/>
        <v>0</v>
      </c>
      <c r="BB400" s="21">
        <f t="shared" ca="1" si="259"/>
        <v>0</v>
      </c>
      <c r="BC400" s="21">
        <f t="shared" ca="1" si="260"/>
        <v>0</v>
      </c>
      <c r="BD400" s="21">
        <f t="shared" ca="1" si="261"/>
        <v>0</v>
      </c>
      <c r="BE400" s="21">
        <f t="shared" ca="1" si="262"/>
        <v>0</v>
      </c>
      <c r="BF400" s="21">
        <f t="shared" ca="1" si="263"/>
        <v>0</v>
      </c>
      <c r="BG400" s="21">
        <f t="shared" ca="1" si="264"/>
        <v>0</v>
      </c>
      <c r="BH400" s="21">
        <f t="shared" ca="1" si="265"/>
        <v>0</v>
      </c>
      <c r="BI400" s="21">
        <f t="shared" ca="1" si="266"/>
        <v>0</v>
      </c>
      <c r="BJ400" s="21">
        <f t="shared" ca="1" si="267"/>
        <v>1</v>
      </c>
      <c r="BK400" s="21">
        <f t="shared" ca="1" si="268"/>
        <v>0</v>
      </c>
      <c r="BL400" s="51"/>
      <c r="BM400" s="51"/>
      <c r="BN400" s="51"/>
      <c r="BO400" s="51"/>
      <c r="BP400" s="51"/>
      <c r="BQ400" s="51"/>
      <c r="BR400" s="51"/>
      <c r="BS400" s="51"/>
      <c r="BT400" s="51"/>
      <c r="BU400" s="51"/>
      <c r="BV400" s="16"/>
      <c r="BZ400" s="10">
        <f ca="1">Table1[[#This Row],[Cars Value]]/Table1[[#This Row],[Cars Owned]]</f>
        <v>40993.296198765536</v>
      </c>
      <c r="CA400" s="16"/>
      <c r="CB400" s="51"/>
      <c r="CC400" s="10">
        <f ca="1">IF(Table1[[#This Row],[Value of Debts]]&gt;$CD$3,1,0)</f>
        <v>1</v>
      </c>
      <c r="CD400" s="51"/>
      <c r="CE400" s="16"/>
      <c r="CF400" s="51"/>
      <c r="CG400" s="39">
        <f ca="1">Table1[[#This Row],[Mortgage left]]/Table1[[#This Row],[Value of House ]]</f>
        <v>0.74083363520606804</v>
      </c>
      <c r="CH400" s="51">
        <f t="shared" ca="1" si="282"/>
        <v>1</v>
      </c>
      <c r="CI400" s="51"/>
      <c r="CJ400" s="16"/>
      <c r="CL400" s="10">
        <f ca="1">IF(Table1[[#This Row],[Area]]="New Delhi",Table1[[#This Row],[Income]],0)</f>
        <v>0</v>
      </c>
      <c r="CM400" s="51">
        <f ca="1">IF(Table1[[#This Row],[Area]]="Gurgoan",Table1[[#This Row],[Income]],0)</f>
        <v>0</v>
      </c>
      <c r="CN400" s="51">
        <f ca="1">IF(Table1[[#This Row],[Area]]="Noida",Table1[[#This Row],[Income]],0)</f>
        <v>0</v>
      </c>
      <c r="CO400" s="51">
        <f ca="1">IF(Table1[[#This Row],[Area]]="Faridabad",Table1[[#This Row],[Income]],0)</f>
        <v>0</v>
      </c>
      <c r="CP400" s="51">
        <f ca="1">IF(Table1[[#This Row],[Area]]="Pune",Table1[[#This Row],[Income]],0)</f>
        <v>0</v>
      </c>
      <c r="CQ400" s="51">
        <f ca="1">IF(Table1[[#This Row],[Area]]="Mumbai",Table1[[#This Row],[Income]],0)</f>
        <v>0</v>
      </c>
      <c r="CR400" s="51">
        <f ca="1">IF(Table1[[#This Row],[Area]]="Hyderabad",Table1[[#This Row],[Income]],0)</f>
        <v>0</v>
      </c>
      <c r="CS400" s="51">
        <f ca="1">IF(Table1[[#This Row],[Area]]="Chennai",Table1[[#This Row],[Income]],0)</f>
        <v>0</v>
      </c>
      <c r="CT400" s="51">
        <f ca="1">IF(Table1[[#This Row],[Area]]="Goa",Table1[[#This Row],[Income]],0)</f>
        <v>0</v>
      </c>
      <c r="CU400" s="51">
        <f ca="1">IF(Table1[[#This Row],[Area]]="Kochi",Table1[[#This Row],[Income]],0)</f>
        <v>50325</v>
      </c>
      <c r="CV400" s="51">
        <f ca="1">IF(Table1[[#This Row],[Area]]="Kolkata",Table1[[#This Row],[Income]],0)</f>
        <v>0</v>
      </c>
      <c r="CW400" s="51"/>
      <c r="CX400" s="51"/>
      <c r="CY400" s="51"/>
      <c r="CZ400" s="51"/>
      <c r="DA400" s="51"/>
      <c r="DB400" s="51"/>
      <c r="DC400" s="51"/>
      <c r="DD400" s="51"/>
      <c r="DE400" s="51"/>
      <c r="DF400" s="51"/>
      <c r="DG400" s="16"/>
      <c r="DI400" s="10">
        <f ca="1">IF(Table1[[#This Row],[Field of Work]]="Teaching",Table1[[#This Row],[Income]],0)</f>
        <v>0</v>
      </c>
      <c r="DJ400" s="51">
        <f ca="1">IF(Table1[[#This Row],[Field of Work]]="Health",Table1[[#This Row],[Income]],0)</f>
        <v>0</v>
      </c>
      <c r="DK400" s="51">
        <f ca="1">IF(Table1[[#This Row],[Field of Work]]="Agriculture",Table1[[#This Row],[Income]],0)</f>
        <v>50325</v>
      </c>
      <c r="DL400" s="51">
        <f ca="1">IF(Table1[[#This Row],[Field of Work]]="Information Technology",Table1[[#This Row],[Income]],0)</f>
        <v>0</v>
      </c>
      <c r="DM400" s="51">
        <f ca="1">IF(Table1[[#This Row],[Field of Work]]="Construction",Table1[[#This Row],[Income]],0)</f>
        <v>0</v>
      </c>
      <c r="DN400" s="51">
        <f ca="1">IF(Table1[[#This Row],[Field of Work]]="General Work",Table1[[#This Row],[Income]],0)</f>
        <v>0</v>
      </c>
      <c r="DO400" s="51"/>
      <c r="DP400" s="51"/>
      <c r="DQ400" s="51"/>
      <c r="DR400" s="51"/>
      <c r="DS400" s="51"/>
      <c r="DT400" s="16"/>
      <c r="DW400" s="10">
        <f ca="1">IF(Table1[[#This Row],[Value of Debts]]&gt;Table1[[#This Row],[Income]],1,0)</f>
        <v>1</v>
      </c>
      <c r="DX400" s="51"/>
      <c r="DY400" s="16"/>
      <c r="EB400" s="48">
        <f t="shared" ca="1" si="283"/>
        <v>34</v>
      </c>
      <c r="EC400" s="51"/>
      <c r="ED400" s="51"/>
      <c r="EE400" s="16"/>
    </row>
    <row r="401" spans="1:135" ht="18.75">
      <c r="A401" s="1">
        <f t="shared" ca="1" si="269"/>
        <v>2</v>
      </c>
      <c r="B401" s="1" t="str">
        <f t="shared" ca="1" si="270"/>
        <v>Woman</v>
      </c>
      <c r="C401" s="1">
        <f t="shared" ca="1" si="271"/>
        <v>37</v>
      </c>
      <c r="D401" s="1">
        <f t="shared" ca="1" si="272"/>
        <v>3</v>
      </c>
      <c r="E401" s="1" t="str">
        <f t="shared" ca="1" si="273"/>
        <v>Teaching</v>
      </c>
      <c r="F401" s="1">
        <f t="shared" ca="1" si="274"/>
        <v>3</v>
      </c>
      <c r="G401" s="1" t="str">
        <f t="shared" ca="1" si="275"/>
        <v>University</v>
      </c>
      <c r="H401" s="1">
        <f t="shared" ca="1" si="276"/>
        <v>3</v>
      </c>
      <c r="I401" s="1">
        <f t="shared" ca="1" si="251"/>
        <v>1</v>
      </c>
      <c r="J401" s="1">
        <f t="shared" ca="1" si="277"/>
        <v>30394</v>
      </c>
      <c r="K401" s="1">
        <f t="shared" ca="1" si="278"/>
        <v>7</v>
      </c>
      <c r="L401" s="1" t="str">
        <f t="shared" ca="1" si="279"/>
        <v>Hyderabad</v>
      </c>
      <c r="M401" s="1">
        <f t="shared" ca="1" si="244"/>
        <v>91182</v>
      </c>
      <c r="N401" s="1">
        <f t="shared" ca="1" si="280"/>
        <v>13082.537352356732</v>
      </c>
      <c r="O401" s="1">
        <f t="shared" ca="1" si="245"/>
        <v>16865.868384246274</v>
      </c>
      <c r="P401" s="1">
        <f t="shared" ca="1" si="281"/>
        <v>13360</v>
      </c>
      <c r="Q401" s="1">
        <f t="shared" ca="1" si="246"/>
        <v>5964.5878793310821</v>
      </c>
      <c r="R401" s="1">
        <f t="shared" ca="1" si="247"/>
        <v>387.63759343725002</v>
      </c>
      <c r="S401" s="1">
        <f t="shared" ca="1" si="248"/>
        <v>108435.50597768353</v>
      </c>
      <c r="T401" s="1">
        <f t="shared" ca="1" si="249"/>
        <v>32407.125231687816</v>
      </c>
      <c r="U401" s="1">
        <f t="shared" ca="1" si="250"/>
        <v>76028.380745995702</v>
      </c>
      <c r="W401" s="10">
        <f ca="1">IF(Table1[[#This Row],[Gender]]="Man",1,0)</f>
        <v>0</v>
      </c>
      <c r="X401" s="51">
        <f ca="1">IF(Table1[[#This Row],[Gender]]="Woman",1,0)</f>
        <v>1</v>
      </c>
      <c r="Y401" s="51"/>
      <c r="Z401" s="51"/>
      <c r="AA401" s="51"/>
      <c r="AB401" s="51"/>
      <c r="AC401" s="51"/>
      <c r="AD401" s="51"/>
      <c r="AE401" s="51"/>
      <c r="AF401" s="51"/>
      <c r="AG401" s="51"/>
      <c r="AH401" s="51"/>
      <c r="AI401" s="51"/>
      <c r="AJ401" s="16"/>
      <c r="AN401" s="10">
        <f t="shared" ca="1" si="252"/>
        <v>1</v>
      </c>
      <c r="AO401" s="51">
        <f t="shared" ca="1" si="253"/>
        <v>0</v>
      </c>
      <c r="AP401" s="51">
        <f t="shared" ca="1" si="254"/>
        <v>0</v>
      </c>
      <c r="AQ401" s="51">
        <f t="shared" ca="1" si="255"/>
        <v>0</v>
      </c>
      <c r="AR401" s="51">
        <f t="shared" ca="1" si="256"/>
        <v>0</v>
      </c>
      <c r="AS401" s="51">
        <f t="shared" ca="1" si="257"/>
        <v>0</v>
      </c>
      <c r="AT401" s="51"/>
      <c r="AU401" s="51"/>
      <c r="AV401" s="51"/>
      <c r="AW401" s="51"/>
      <c r="AX401" s="51"/>
      <c r="AY401" s="16"/>
      <c r="AZ401" s="51"/>
      <c r="BA401" s="20">
        <f t="shared" ca="1" si="258"/>
        <v>0</v>
      </c>
      <c r="BB401" s="21">
        <f t="shared" ca="1" si="259"/>
        <v>0</v>
      </c>
      <c r="BC401" s="21">
        <f t="shared" ca="1" si="260"/>
        <v>0</v>
      </c>
      <c r="BD401" s="21">
        <f t="shared" ca="1" si="261"/>
        <v>0</v>
      </c>
      <c r="BE401" s="21">
        <f t="shared" ca="1" si="262"/>
        <v>0</v>
      </c>
      <c r="BF401" s="21">
        <f t="shared" ca="1" si="263"/>
        <v>0</v>
      </c>
      <c r="BG401" s="21">
        <f t="shared" ca="1" si="264"/>
        <v>1</v>
      </c>
      <c r="BH401" s="21">
        <f t="shared" ca="1" si="265"/>
        <v>0</v>
      </c>
      <c r="BI401" s="21">
        <f t="shared" ca="1" si="266"/>
        <v>0</v>
      </c>
      <c r="BJ401" s="21">
        <f t="shared" ca="1" si="267"/>
        <v>0</v>
      </c>
      <c r="BK401" s="21">
        <f t="shared" ca="1" si="268"/>
        <v>0</v>
      </c>
      <c r="BL401" s="51"/>
      <c r="BM401" s="51"/>
      <c r="BN401" s="51"/>
      <c r="BO401" s="51"/>
      <c r="BP401" s="51"/>
      <c r="BQ401" s="51"/>
      <c r="BR401" s="51"/>
      <c r="BS401" s="51"/>
      <c r="BT401" s="51"/>
      <c r="BU401" s="51"/>
      <c r="BV401" s="16"/>
      <c r="BZ401" s="10">
        <f ca="1">Table1[[#This Row],[Cars Value]]/Table1[[#This Row],[Cars Owned]]</f>
        <v>16865.868384246274</v>
      </c>
      <c r="CA401" s="16"/>
      <c r="CB401" s="51"/>
      <c r="CC401" s="10">
        <f ca="1">IF(Table1[[#This Row],[Value of Debts]]&gt;$CD$3,1,0)</f>
        <v>1</v>
      </c>
      <c r="CD401" s="51"/>
      <c r="CE401" s="16"/>
      <c r="CF401" s="51"/>
      <c r="CG401" s="39">
        <f ca="1">Table1[[#This Row],[Mortgage left]]/Table1[[#This Row],[Value of House ]]</f>
        <v>0.14347719234450584</v>
      </c>
      <c r="CH401" s="51">
        <f t="shared" ca="1" si="282"/>
        <v>0</v>
      </c>
      <c r="CI401" s="51"/>
      <c r="CJ401" s="16"/>
      <c r="CL401" s="10">
        <f ca="1">IF(Table1[[#This Row],[Area]]="New Delhi",Table1[[#This Row],[Income]],0)</f>
        <v>0</v>
      </c>
      <c r="CM401" s="51">
        <f ca="1">IF(Table1[[#This Row],[Area]]="Gurgoan",Table1[[#This Row],[Income]],0)</f>
        <v>0</v>
      </c>
      <c r="CN401" s="51">
        <f ca="1">IF(Table1[[#This Row],[Area]]="Noida",Table1[[#This Row],[Income]],0)</f>
        <v>0</v>
      </c>
      <c r="CO401" s="51">
        <f ca="1">IF(Table1[[#This Row],[Area]]="Faridabad",Table1[[#This Row],[Income]],0)</f>
        <v>0</v>
      </c>
      <c r="CP401" s="51">
        <f ca="1">IF(Table1[[#This Row],[Area]]="Pune",Table1[[#This Row],[Income]],0)</f>
        <v>0</v>
      </c>
      <c r="CQ401" s="51">
        <f ca="1">IF(Table1[[#This Row],[Area]]="Mumbai",Table1[[#This Row],[Income]],0)</f>
        <v>0</v>
      </c>
      <c r="CR401" s="51">
        <f ca="1">IF(Table1[[#This Row],[Area]]="Hyderabad",Table1[[#This Row],[Income]],0)</f>
        <v>30394</v>
      </c>
      <c r="CS401" s="51">
        <f ca="1">IF(Table1[[#This Row],[Area]]="Chennai",Table1[[#This Row],[Income]],0)</f>
        <v>0</v>
      </c>
      <c r="CT401" s="51">
        <f ca="1">IF(Table1[[#This Row],[Area]]="Goa",Table1[[#This Row],[Income]],0)</f>
        <v>0</v>
      </c>
      <c r="CU401" s="51">
        <f ca="1">IF(Table1[[#This Row],[Area]]="Kochi",Table1[[#This Row],[Income]],0)</f>
        <v>0</v>
      </c>
      <c r="CV401" s="51">
        <f ca="1">IF(Table1[[#This Row],[Area]]="Kolkata",Table1[[#This Row],[Income]],0)</f>
        <v>0</v>
      </c>
      <c r="CW401" s="51"/>
      <c r="CX401" s="51"/>
      <c r="CY401" s="51"/>
      <c r="CZ401" s="51"/>
      <c r="DA401" s="51"/>
      <c r="DB401" s="51"/>
      <c r="DC401" s="51"/>
      <c r="DD401" s="51"/>
      <c r="DE401" s="51"/>
      <c r="DF401" s="51"/>
      <c r="DG401" s="16"/>
      <c r="DI401" s="10">
        <f ca="1">IF(Table1[[#This Row],[Field of Work]]="Teaching",Table1[[#This Row],[Income]],0)</f>
        <v>30394</v>
      </c>
      <c r="DJ401" s="51">
        <f ca="1">IF(Table1[[#This Row],[Field of Work]]="Health",Table1[[#This Row],[Income]],0)</f>
        <v>0</v>
      </c>
      <c r="DK401" s="51">
        <f ca="1">IF(Table1[[#This Row],[Field of Work]]="Agriculture",Table1[[#This Row],[Income]],0)</f>
        <v>0</v>
      </c>
      <c r="DL401" s="51">
        <f ca="1">IF(Table1[[#This Row],[Field of Work]]="Information Technology",Table1[[#This Row],[Income]],0)</f>
        <v>0</v>
      </c>
      <c r="DM401" s="51">
        <f ca="1">IF(Table1[[#This Row],[Field of Work]]="Construction",Table1[[#This Row],[Income]],0)</f>
        <v>0</v>
      </c>
      <c r="DN401" s="51">
        <f ca="1">IF(Table1[[#This Row],[Field of Work]]="General Work",Table1[[#This Row],[Income]],0)</f>
        <v>0</v>
      </c>
      <c r="DO401" s="51"/>
      <c r="DP401" s="51"/>
      <c r="DQ401" s="51"/>
      <c r="DR401" s="51"/>
      <c r="DS401" s="51"/>
      <c r="DT401" s="16"/>
      <c r="DW401" s="10">
        <f ca="1">IF(Table1[[#This Row],[Value of Debts]]&gt;Table1[[#This Row],[Income]],1,0)</f>
        <v>1</v>
      </c>
      <c r="DX401" s="51"/>
      <c r="DY401" s="16"/>
      <c r="EB401" s="48">
        <f t="shared" ca="1" si="283"/>
        <v>0</v>
      </c>
      <c r="EC401" s="51"/>
      <c r="ED401" s="51"/>
      <c r="EE401" s="16"/>
    </row>
    <row r="402" spans="1:135" ht="18.75">
      <c r="A402" s="1">
        <f t="shared" ca="1" si="269"/>
        <v>1</v>
      </c>
      <c r="B402" s="1" t="str">
        <f t="shared" ca="1" si="270"/>
        <v>Man</v>
      </c>
      <c r="C402" s="1">
        <f t="shared" ca="1" si="271"/>
        <v>25</v>
      </c>
      <c r="D402" s="1">
        <f t="shared" ca="1" si="272"/>
        <v>6</v>
      </c>
      <c r="E402" s="1" t="str">
        <f t="shared" ca="1" si="273"/>
        <v>Agriculture</v>
      </c>
      <c r="F402" s="1">
        <f t="shared" ca="1" si="274"/>
        <v>4</v>
      </c>
      <c r="G402" s="1" t="str">
        <f t="shared" ca="1" si="275"/>
        <v>Technical</v>
      </c>
      <c r="H402" s="1">
        <f t="shared" ca="1" si="276"/>
        <v>2</v>
      </c>
      <c r="I402" s="1">
        <f t="shared" ca="1" si="251"/>
        <v>3</v>
      </c>
      <c r="J402" s="1">
        <f t="shared" ca="1" si="277"/>
        <v>60170</v>
      </c>
      <c r="K402" s="1">
        <f t="shared" ca="1" si="278"/>
        <v>6</v>
      </c>
      <c r="L402" s="1" t="str">
        <f t="shared" ca="1" si="279"/>
        <v>Mumbai</v>
      </c>
      <c r="M402" s="1">
        <f t="shared" ca="1" si="244"/>
        <v>361020</v>
      </c>
      <c r="N402" s="1">
        <f t="shared" ca="1" si="280"/>
        <v>325231.78378204518</v>
      </c>
      <c r="O402" s="1">
        <f t="shared" ca="1" si="245"/>
        <v>17817.024090190345</v>
      </c>
      <c r="P402" s="1">
        <f t="shared" ca="1" si="281"/>
        <v>14450</v>
      </c>
      <c r="Q402" s="1">
        <f t="shared" ca="1" si="246"/>
        <v>82175.610218975344</v>
      </c>
      <c r="R402" s="1">
        <f t="shared" ca="1" si="247"/>
        <v>34364.966024411216</v>
      </c>
      <c r="S402" s="1">
        <f t="shared" ca="1" si="248"/>
        <v>413201.99011460156</v>
      </c>
      <c r="T402" s="1">
        <f t="shared" ca="1" si="249"/>
        <v>421857.39400102053</v>
      </c>
      <c r="U402" s="1">
        <f t="shared" ca="1" si="250"/>
        <v>-8655.4038864189642</v>
      </c>
      <c r="W402" s="10">
        <f ca="1">IF(Table1[[#This Row],[Gender]]="Man",1,0)</f>
        <v>1</v>
      </c>
      <c r="X402" s="51">
        <f ca="1">IF(Table1[[#This Row],[Gender]]="Woman",1,0)</f>
        <v>0</v>
      </c>
      <c r="Y402" s="51"/>
      <c r="Z402" s="51"/>
      <c r="AA402" s="51"/>
      <c r="AB402" s="51"/>
      <c r="AC402" s="51"/>
      <c r="AD402" s="51"/>
      <c r="AE402" s="51"/>
      <c r="AF402" s="51"/>
      <c r="AG402" s="51"/>
      <c r="AH402" s="51"/>
      <c r="AI402" s="51"/>
      <c r="AJ402" s="16"/>
      <c r="AN402" s="10">
        <f t="shared" ca="1" si="252"/>
        <v>0</v>
      </c>
      <c r="AO402" s="51">
        <f t="shared" ca="1" si="253"/>
        <v>0</v>
      </c>
      <c r="AP402" s="51">
        <f t="shared" ca="1" si="254"/>
        <v>1</v>
      </c>
      <c r="AQ402" s="51">
        <f t="shared" ca="1" si="255"/>
        <v>0</v>
      </c>
      <c r="AR402" s="51">
        <f t="shared" ca="1" si="256"/>
        <v>0</v>
      </c>
      <c r="AS402" s="51">
        <f t="shared" ca="1" si="257"/>
        <v>0</v>
      </c>
      <c r="AT402" s="51"/>
      <c r="AU402" s="51"/>
      <c r="AV402" s="51"/>
      <c r="AW402" s="51"/>
      <c r="AX402" s="51"/>
      <c r="AY402" s="16"/>
      <c r="AZ402" s="51"/>
      <c r="BA402" s="20">
        <f t="shared" ca="1" si="258"/>
        <v>0</v>
      </c>
      <c r="BB402" s="21">
        <f t="shared" ca="1" si="259"/>
        <v>0</v>
      </c>
      <c r="BC402" s="21">
        <f t="shared" ca="1" si="260"/>
        <v>0</v>
      </c>
      <c r="BD402" s="21">
        <f t="shared" ca="1" si="261"/>
        <v>0</v>
      </c>
      <c r="BE402" s="21">
        <f t="shared" ca="1" si="262"/>
        <v>0</v>
      </c>
      <c r="BF402" s="21">
        <f t="shared" ca="1" si="263"/>
        <v>1</v>
      </c>
      <c r="BG402" s="21">
        <f t="shared" ca="1" si="264"/>
        <v>0</v>
      </c>
      <c r="BH402" s="21">
        <f t="shared" ca="1" si="265"/>
        <v>0</v>
      </c>
      <c r="BI402" s="21">
        <f t="shared" ca="1" si="266"/>
        <v>0</v>
      </c>
      <c r="BJ402" s="21">
        <f t="shared" ca="1" si="267"/>
        <v>0</v>
      </c>
      <c r="BK402" s="21">
        <f t="shared" ca="1" si="268"/>
        <v>0</v>
      </c>
      <c r="BL402" s="51"/>
      <c r="BM402" s="51"/>
      <c r="BN402" s="51"/>
      <c r="BO402" s="51"/>
      <c r="BP402" s="51"/>
      <c r="BQ402" s="51"/>
      <c r="BR402" s="51"/>
      <c r="BS402" s="51"/>
      <c r="BT402" s="51"/>
      <c r="BU402" s="51"/>
      <c r="BV402" s="16"/>
      <c r="BZ402" s="10">
        <f ca="1">Table1[[#This Row],[Cars Value]]/Table1[[#This Row],[Cars Owned]]</f>
        <v>5939.0080300634481</v>
      </c>
      <c r="CA402" s="16"/>
      <c r="CB402" s="51"/>
      <c r="CC402" s="10">
        <f ca="1">IF(Table1[[#This Row],[Value of Debts]]&gt;$CD$3,1,0)</f>
        <v>1</v>
      </c>
      <c r="CD402" s="51"/>
      <c r="CE402" s="16"/>
      <c r="CF402" s="51"/>
      <c r="CG402" s="39">
        <f ca="1">Table1[[#This Row],[Mortgage left]]/Table1[[#This Row],[Value of House ]]</f>
        <v>0.90086915899962661</v>
      </c>
      <c r="CH402" s="51">
        <f t="shared" ca="1" si="282"/>
        <v>1</v>
      </c>
      <c r="CI402" s="51"/>
      <c r="CJ402" s="16"/>
      <c r="CL402" s="10">
        <f ca="1">IF(Table1[[#This Row],[Area]]="New Delhi",Table1[[#This Row],[Income]],0)</f>
        <v>0</v>
      </c>
      <c r="CM402" s="51">
        <f ca="1">IF(Table1[[#This Row],[Area]]="Gurgoan",Table1[[#This Row],[Income]],0)</f>
        <v>0</v>
      </c>
      <c r="CN402" s="51">
        <f ca="1">IF(Table1[[#This Row],[Area]]="Noida",Table1[[#This Row],[Income]],0)</f>
        <v>0</v>
      </c>
      <c r="CO402" s="51">
        <f ca="1">IF(Table1[[#This Row],[Area]]="Faridabad",Table1[[#This Row],[Income]],0)</f>
        <v>0</v>
      </c>
      <c r="CP402" s="51">
        <f ca="1">IF(Table1[[#This Row],[Area]]="Pune",Table1[[#This Row],[Income]],0)</f>
        <v>0</v>
      </c>
      <c r="CQ402" s="51">
        <f ca="1">IF(Table1[[#This Row],[Area]]="Mumbai",Table1[[#This Row],[Income]],0)</f>
        <v>60170</v>
      </c>
      <c r="CR402" s="51">
        <f ca="1">IF(Table1[[#This Row],[Area]]="Hyderabad",Table1[[#This Row],[Income]],0)</f>
        <v>0</v>
      </c>
      <c r="CS402" s="51">
        <f ca="1">IF(Table1[[#This Row],[Area]]="Chennai",Table1[[#This Row],[Income]],0)</f>
        <v>0</v>
      </c>
      <c r="CT402" s="51">
        <f ca="1">IF(Table1[[#This Row],[Area]]="Goa",Table1[[#This Row],[Income]],0)</f>
        <v>0</v>
      </c>
      <c r="CU402" s="51">
        <f ca="1">IF(Table1[[#This Row],[Area]]="Kochi",Table1[[#This Row],[Income]],0)</f>
        <v>0</v>
      </c>
      <c r="CV402" s="51">
        <f ca="1">IF(Table1[[#This Row],[Area]]="Kolkata",Table1[[#This Row],[Income]],0)</f>
        <v>0</v>
      </c>
      <c r="CW402" s="51"/>
      <c r="CX402" s="51"/>
      <c r="CY402" s="51"/>
      <c r="CZ402" s="51"/>
      <c r="DA402" s="51"/>
      <c r="DB402" s="51"/>
      <c r="DC402" s="51"/>
      <c r="DD402" s="51"/>
      <c r="DE402" s="51"/>
      <c r="DF402" s="51"/>
      <c r="DG402" s="16"/>
      <c r="DI402" s="10">
        <f ca="1">IF(Table1[[#This Row],[Field of Work]]="Teaching",Table1[[#This Row],[Income]],0)</f>
        <v>0</v>
      </c>
      <c r="DJ402" s="51">
        <f ca="1">IF(Table1[[#This Row],[Field of Work]]="Health",Table1[[#This Row],[Income]],0)</f>
        <v>0</v>
      </c>
      <c r="DK402" s="51">
        <f ca="1">IF(Table1[[#This Row],[Field of Work]]="Agriculture",Table1[[#This Row],[Income]],0)</f>
        <v>60170</v>
      </c>
      <c r="DL402" s="51">
        <f ca="1">IF(Table1[[#This Row],[Field of Work]]="Information Technology",Table1[[#This Row],[Income]],0)</f>
        <v>0</v>
      </c>
      <c r="DM402" s="51">
        <f ca="1">IF(Table1[[#This Row],[Field of Work]]="Construction",Table1[[#This Row],[Income]],0)</f>
        <v>0</v>
      </c>
      <c r="DN402" s="51">
        <f ca="1">IF(Table1[[#This Row],[Field of Work]]="General Work",Table1[[#This Row],[Income]],0)</f>
        <v>0</v>
      </c>
      <c r="DO402" s="51"/>
      <c r="DP402" s="51"/>
      <c r="DQ402" s="51"/>
      <c r="DR402" s="51"/>
      <c r="DS402" s="51"/>
      <c r="DT402" s="16"/>
      <c r="DW402" s="10">
        <f ca="1">IF(Table1[[#This Row],[Value of Debts]]&gt;Table1[[#This Row],[Income]],1,0)</f>
        <v>1</v>
      </c>
      <c r="DX402" s="51"/>
      <c r="DY402" s="16"/>
      <c r="EB402" s="48">
        <f t="shared" ca="1" si="283"/>
        <v>0</v>
      </c>
      <c r="EC402" s="51"/>
      <c r="ED402" s="51"/>
      <c r="EE402" s="16"/>
    </row>
    <row r="403" spans="1:135" ht="18.75">
      <c r="A403" s="1">
        <f t="shared" ca="1" si="269"/>
        <v>2</v>
      </c>
      <c r="B403" s="1" t="str">
        <f t="shared" ca="1" si="270"/>
        <v>Woman</v>
      </c>
      <c r="C403" s="1">
        <f t="shared" ca="1" si="271"/>
        <v>36</v>
      </c>
      <c r="D403" s="1">
        <f t="shared" ca="1" si="272"/>
        <v>6</v>
      </c>
      <c r="E403" s="1" t="str">
        <f t="shared" ca="1" si="273"/>
        <v>Agriculture</v>
      </c>
      <c r="F403" s="1">
        <f t="shared" ca="1" si="274"/>
        <v>5</v>
      </c>
      <c r="G403" s="1" t="str">
        <f t="shared" ca="1" si="275"/>
        <v>Other</v>
      </c>
      <c r="H403" s="1">
        <f t="shared" ca="1" si="276"/>
        <v>1</v>
      </c>
      <c r="I403" s="1">
        <f t="shared" ca="1" si="251"/>
        <v>3</v>
      </c>
      <c r="J403" s="1">
        <f t="shared" ca="1" si="277"/>
        <v>41875</v>
      </c>
      <c r="K403" s="1">
        <f t="shared" ca="1" si="278"/>
        <v>2</v>
      </c>
      <c r="L403" s="1" t="str">
        <f t="shared" ca="1" si="279"/>
        <v>Gurgoan</v>
      </c>
      <c r="M403" s="1">
        <f t="shared" ca="1" si="244"/>
        <v>251250</v>
      </c>
      <c r="N403" s="1">
        <f t="shared" ca="1" si="280"/>
        <v>25842.796431287959</v>
      </c>
      <c r="O403" s="1">
        <f t="shared" ca="1" si="245"/>
        <v>65771.156196061813</v>
      </c>
      <c r="P403" s="1">
        <f t="shared" ca="1" si="281"/>
        <v>3436</v>
      </c>
      <c r="Q403" s="1">
        <f t="shared" ca="1" si="246"/>
        <v>40175.407292517346</v>
      </c>
      <c r="R403" s="1">
        <f t="shared" ca="1" si="247"/>
        <v>9361.4368644057431</v>
      </c>
      <c r="S403" s="1">
        <f t="shared" ca="1" si="248"/>
        <v>326382.59306046757</v>
      </c>
      <c r="T403" s="1">
        <f t="shared" ca="1" si="249"/>
        <v>69454.203723805302</v>
      </c>
      <c r="U403" s="1">
        <f t="shared" ca="1" si="250"/>
        <v>256928.38933666225</v>
      </c>
      <c r="W403" s="10">
        <f ca="1">IF(Table1[[#This Row],[Gender]]="Man",1,0)</f>
        <v>0</v>
      </c>
      <c r="X403" s="51">
        <f ca="1">IF(Table1[[#This Row],[Gender]]="Woman",1,0)</f>
        <v>1</v>
      </c>
      <c r="Y403" s="51"/>
      <c r="Z403" s="51"/>
      <c r="AA403" s="51"/>
      <c r="AB403" s="51"/>
      <c r="AC403" s="51"/>
      <c r="AD403" s="51"/>
      <c r="AE403" s="51"/>
      <c r="AF403" s="51"/>
      <c r="AG403" s="51"/>
      <c r="AH403" s="51"/>
      <c r="AI403" s="51"/>
      <c r="AJ403" s="16"/>
      <c r="AN403" s="10">
        <f t="shared" ca="1" si="252"/>
        <v>0</v>
      </c>
      <c r="AO403" s="51">
        <f t="shared" ca="1" si="253"/>
        <v>0</v>
      </c>
      <c r="AP403" s="51">
        <f t="shared" ca="1" si="254"/>
        <v>1</v>
      </c>
      <c r="AQ403" s="51">
        <f t="shared" ca="1" si="255"/>
        <v>0</v>
      </c>
      <c r="AR403" s="51">
        <f t="shared" ca="1" si="256"/>
        <v>0</v>
      </c>
      <c r="AS403" s="51">
        <f t="shared" ca="1" si="257"/>
        <v>0</v>
      </c>
      <c r="AT403" s="51"/>
      <c r="AU403" s="51"/>
      <c r="AV403" s="51"/>
      <c r="AW403" s="51"/>
      <c r="AX403" s="51"/>
      <c r="AY403" s="16"/>
      <c r="AZ403" s="51"/>
      <c r="BA403" s="20">
        <f t="shared" ca="1" si="258"/>
        <v>0</v>
      </c>
      <c r="BB403" s="21">
        <f t="shared" ca="1" si="259"/>
        <v>1</v>
      </c>
      <c r="BC403" s="21">
        <f t="shared" ca="1" si="260"/>
        <v>0</v>
      </c>
      <c r="BD403" s="21">
        <f t="shared" ca="1" si="261"/>
        <v>0</v>
      </c>
      <c r="BE403" s="21">
        <f t="shared" ca="1" si="262"/>
        <v>0</v>
      </c>
      <c r="BF403" s="21">
        <f t="shared" ca="1" si="263"/>
        <v>0</v>
      </c>
      <c r="BG403" s="21">
        <f t="shared" ca="1" si="264"/>
        <v>0</v>
      </c>
      <c r="BH403" s="21">
        <f t="shared" ca="1" si="265"/>
        <v>0</v>
      </c>
      <c r="BI403" s="21">
        <f t="shared" ca="1" si="266"/>
        <v>0</v>
      </c>
      <c r="BJ403" s="21">
        <f t="shared" ca="1" si="267"/>
        <v>0</v>
      </c>
      <c r="BK403" s="21">
        <f t="shared" ca="1" si="268"/>
        <v>0</v>
      </c>
      <c r="BL403" s="51"/>
      <c r="BM403" s="51"/>
      <c r="BN403" s="51"/>
      <c r="BO403" s="51"/>
      <c r="BP403" s="51"/>
      <c r="BQ403" s="51"/>
      <c r="BR403" s="51"/>
      <c r="BS403" s="51"/>
      <c r="BT403" s="51"/>
      <c r="BU403" s="51"/>
      <c r="BV403" s="16"/>
      <c r="BZ403" s="10">
        <f ca="1">Table1[[#This Row],[Cars Value]]/Table1[[#This Row],[Cars Owned]]</f>
        <v>21923.718732020603</v>
      </c>
      <c r="CA403" s="16"/>
      <c r="CB403" s="51"/>
      <c r="CC403" s="10">
        <f ca="1">IF(Table1[[#This Row],[Value of Debts]]&gt;$CD$3,1,0)</f>
        <v>1</v>
      </c>
      <c r="CD403" s="51"/>
      <c r="CE403" s="16"/>
      <c r="CF403" s="51"/>
      <c r="CG403" s="39">
        <f ca="1">Table1[[#This Row],[Mortgage left]]/Table1[[#This Row],[Value of House ]]</f>
        <v>0.10285690121905655</v>
      </c>
      <c r="CH403" s="51">
        <f t="shared" ca="1" si="282"/>
        <v>0</v>
      </c>
      <c r="CI403" s="51"/>
      <c r="CJ403" s="16"/>
      <c r="CL403" s="10">
        <f ca="1">IF(Table1[[#This Row],[Area]]="New Delhi",Table1[[#This Row],[Income]],0)</f>
        <v>0</v>
      </c>
      <c r="CM403" s="51">
        <f ca="1">IF(Table1[[#This Row],[Area]]="Gurgoan",Table1[[#This Row],[Income]],0)</f>
        <v>41875</v>
      </c>
      <c r="CN403" s="51">
        <f ca="1">IF(Table1[[#This Row],[Area]]="Noida",Table1[[#This Row],[Income]],0)</f>
        <v>0</v>
      </c>
      <c r="CO403" s="51">
        <f ca="1">IF(Table1[[#This Row],[Area]]="Faridabad",Table1[[#This Row],[Income]],0)</f>
        <v>0</v>
      </c>
      <c r="CP403" s="51">
        <f ca="1">IF(Table1[[#This Row],[Area]]="Pune",Table1[[#This Row],[Income]],0)</f>
        <v>0</v>
      </c>
      <c r="CQ403" s="51">
        <f ca="1">IF(Table1[[#This Row],[Area]]="Mumbai",Table1[[#This Row],[Income]],0)</f>
        <v>0</v>
      </c>
      <c r="CR403" s="51">
        <f ca="1">IF(Table1[[#This Row],[Area]]="Hyderabad",Table1[[#This Row],[Income]],0)</f>
        <v>0</v>
      </c>
      <c r="CS403" s="51">
        <f ca="1">IF(Table1[[#This Row],[Area]]="Chennai",Table1[[#This Row],[Income]],0)</f>
        <v>0</v>
      </c>
      <c r="CT403" s="51">
        <f ca="1">IF(Table1[[#This Row],[Area]]="Goa",Table1[[#This Row],[Income]],0)</f>
        <v>0</v>
      </c>
      <c r="CU403" s="51">
        <f ca="1">IF(Table1[[#This Row],[Area]]="Kochi",Table1[[#This Row],[Income]],0)</f>
        <v>0</v>
      </c>
      <c r="CV403" s="51">
        <f ca="1">IF(Table1[[#This Row],[Area]]="Kolkata",Table1[[#This Row],[Income]],0)</f>
        <v>0</v>
      </c>
      <c r="CW403" s="51"/>
      <c r="CX403" s="51"/>
      <c r="CY403" s="51"/>
      <c r="CZ403" s="51"/>
      <c r="DA403" s="51"/>
      <c r="DB403" s="51"/>
      <c r="DC403" s="51"/>
      <c r="DD403" s="51"/>
      <c r="DE403" s="51"/>
      <c r="DF403" s="51"/>
      <c r="DG403" s="16"/>
      <c r="DI403" s="10">
        <f ca="1">IF(Table1[[#This Row],[Field of Work]]="Teaching",Table1[[#This Row],[Income]],0)</f>
        <v>0</v>
      </c>
      <c r="DJ403" s="51">
        <f ca="1">IF(Table1[[#This Row],[Field of Work]]="Health",Table1[[#This Row],[Income]],0)</f>
        <v>0</v>
      </c>
      <c r="DK403" s="51">
        <f ca="1">IF(Table1[[#This Row],[Field of Work]]="Agriculture",Table1[[#This Row],[Income]],0)</f>
        <v>41875</v>
      </c>
      <c r="DL403" s="51">
        <f ca="1">IF(Table1[[#This Row],[Field of Work]]="Information Technology",Table1[[#This Row],[Income]],0)</f>
        <v>0</v>
      </c>
      <c r="DM403" s="51">
        <f ca="1">IF(Table1[[#This Row],[Field of Work]]="Construction",Table1[[#This Row],[Income]],0)</f>
        <v>0</v>
      </c>
      <c r="DN403" s="51">
        <f ca="1">IF(Table1[[#This Row],[Field of Work]]="General Work",Table1[[#This Row],[Income]],0)</f>
        <v>0</v>
      </c>
      <c r="DO403" s="51"/>
      <c r="DP403" s="51"/>
      <c r="DQ403" s="51"/>
      <c r="DR403" s="51"/>
      <c r="DS403" s="51"/>
      <c r="DT403" s="16"/>
      <c r="DW403" s="10">
        <f ca="1">IF(Table1[[#This Row],[Value of Debts]]&gt;Table1[[#This Row],[Income]],1,0)</f>
        <v>1</v>
      </c>
      <c r="DX403" s="51"/>
      <c r="DY403" s="16"/>
      <c r="EB403" s="48">
        <f t="shared" ca="1" si="283"/>
        <v>36</v>
      </c>
      <c r="EC403" s="51"/>
      <c r="ED403" s="51"/>
      <c r="EE403" s="16"/>
    </row>
    <row r="404" spans="1:135" ht="18.75">
      <c r="A404" s="1">
        <f t="shared" ca="1" si="269"/>
        <v>2</v>
      </c>
      <c r="B404" s="1" t="str">
        <f t="shared" ca="1" si="270"/>
        <v>Woman</v>
      </c>
      <c r="C404" s="1">
        <f t="shared" ca="1" si="271"/>
        <v>40</v>
      </c>
      <c r="D404" s="1">
        <f t="shared" ca="1" si="272"/>
        <v>5</v>
      </c>
      <c r="E404" s="1" t="str">
        <f t="shared" ca="1" si="273"/>
        <v>General Work</v>
      </c>
      <c r="F404" s="1">
        <f t="shared" ca="1" si="274"/>
        <v>3</v>
      </c>
      <c r="G404" s="1" t="str">
        <f t="shared" ca="1" si="275"/>
        <v>University</v>
      </c>
      <c r="H404" s="1">
        <f t="shared" ca="1" si="276"/>
        <v>0</v>
      </c>
      <c r="I404" s="1">
        <f t="shared" ca="1" si="251"/>
        <v>3</v>
      </c>
      <c r="J404" s="1">
        <f t="shared" ca="1" si="277"/>
        <v>75461</v>
      </c>
      <c r="K404" s="1">
        <f t="shared" ca="1" si="278"/>
        <v>11</v>
      </c>
      <c r="L404" s="1" t="str">
        <f t="shared" ca="1" si="279"/>
        <v>Kolkata</v>
      </c>
      <c r="M404" s="1">
        <f t="shared" ref="M404:M467" ca="1" si="284">J404*RANDBETWEEN(3,6)</f>
        <v>452766</v>
      </c>
      <c r="N404" s="1">
        <f t="shared" ca="1" si="280"/>
        <v>427922.60440649564</v>
      </c>
      <c r="O404" s="1">
        <f t="shared" ref="O404:O467" ca="1" si="285">I404*RAND()*J404</f>
        <v>174994.81186972343</v>
      </c>
      <c r="P404" s="1">
        <f t="shared" ca="1" si="281"/>
        <v>33068</v>
      </c>
      <c r="Q404" s="1">
        <f t="shared" ref="Q404:Q467" ca="1" si="286">RAND()*J404*2</f>
        <v>35381.682638724589</v>
      </c>
      <c r="R404" s="1">
        <f t="shared" ref="R404:R467" ca="1" si="287">RAND()*J404*1.5</f>
        <v>52041.770854441347</v>
      </c>
      <c r="S404" s="1">
        <f t="shared" ref="S404:S467" ca="1" si="288">M404+O404+R404</f>
        <v>679802.58272416482</v>
      </c>
      <c r="T404" s="1">
        <f t="shared" ref="T404:T467" ca="1" si="289">N404+P404+Q404</f>
        <v>496372.2870452202</v>
      </c>
      <c r="U404" s="1">
        <f t="shared" ref="U404:U467" ca="1" si="290">S404-T404</f>
        <v>183430.29567894462</v>
      </c>
      <c r="W404" s="10">
        <f ca="1">IF(Table1[[#This Row],[Gender]]="Man",1,0)</f>
        <v>0</v>
      </c>
      <c r="X404" s="51">
        <f ca="1">IF(Table1[[#This Row],[Gender]]="Woman",1,0)</f>
        <v>1</v>
      </c>
      <c r="Y404" s="51"/>
      <c r="Z404" s="51"/>
      <c r="AA404" s="51"/>
      <c r="AB404" s="51"/>
      <c r="AC404" s="51"/>
      <c r="AD404" s="51"/>
      <c r="AE404" s="51"/>
      <c r="AF404" s="51"/>
      <c r="AG404" s="51"/>
      <c r="AH404" s="51"/>
      <c r="AI404" s="51"/>
      <c r="AJ404" s="16"/>
      <c r="AN404" s="10">
        <f t="shared" ca="1" si="252"/>
        <v>0</v>
      </c>
      <c r="AO404" s="51">
        <f t="shared" ca="1" si="253"/>
        <v>0</v>
      </c>
      <c r="AP404" s="51">
        <f t="shared" ca="1" si="254"/>
        <v>0</v>
      </c>
      <c r="AQ404" s="51">
        <f t="shared" ca="1" si="255"/>
        <v>0</v>
      </c>
      <c r="AR404" s="51">
        <f t="shared" ca="1" si="256"/>
        <v>0</v>
      </c>
      <c r="AS404" s="51">
        <f t="shared" ca="1" si="257"/>
        <v>1</v>
      </c>
      <c r="AT404" s="51"/>
      <c r="AU404" s="51"/>
      <c r="AV404" s="51"/>
      <c r="AW404" s="51"/>
      <c r="AX404" s="51"/>
      <c r="AY404" s="16"/>
      <c r="AZ404" s="51"/>
      <c r="BA404" s="20">
        <f t="shared" ca="1" si="258"/>
        <v>0</v>
      </c>
      <c r="BB404" s="21">
        <f t="shared" ca="1" si="259"/>
        <v>0</v>
      </c>
      <c r="BC404" s="21">
        <f t="shared" ca="1" si="260"/>
        <v>0</v>
      </c>
      <c r="BD404" s="21">
        <f t="shared" ca="1" si="261"/>
        <v>0</v>
      </c>
      <c r="BE404" s="21">
        <f t="shared" ca="1" si="262"/>
        <v>0</v>
      </c>
      <c r="BF404" s="21">
        <f t="shared" ca="1" si="263"/>
        <v>0</v>
      </c>
      <c r="BG404" s="21">
        <f t="shared" ca="1" si="264"/>
        <v>0</v>
      </c>
      <c r="BH404" s="21">
        <f t="shared" ca="1" si="265"/>
        <v>0</v>
      </c>
      <c r="BI404" s="21">
        <f t="shared" ca="1" si="266"/>
        <v>0</v>
      </c>
      <c r="BJ404" s="21">
        <f t="shared" ca="1" si="267"/>
        <v>0</v>
      </c>
      <c r="BK404" s="21">
        <f t="shared" ca="1" si="268"/>
        <v>1</v>
      </c>
      <c r="BL404" s="51"/>
      <c r="BM404" s="51"/>
      <c r="BN404" s="51"/>
      <c r="BO404" s="51"/>
      <c r="BP404" s="51"/>
      <c r="BQ404" s="51"/>
      <c r="BR404" s="51"/>
      <c r="BS404" s="51"/>
      <c r="BT404" s="51"/>
      <c r="BU404" s="51"/>
      <c r="BV404" s="16"/>
      <c r="BZ404" s="10">
        <f ca="1">Table1[[#This Row],[Cars Value]]/Table1[[#This Row],[Cars Owned]]</f>
        <v>58331.60395657448</v>
      </c>
      <c r="CA404" s="16"/>
      <c r="CB404" s="51"/>
      <c r="CC404" s="10">
        <f ca="1">IF(Table1[[#This Row],[Value of Debts]]&gt;$CD$3,1,0)</f>
        <v>1</v>
      </c>
      <c r="CD404" s="51"/>
      <c r="CE404" s="16"/>
      <c r="CF404" s="51"/>
      <c r="CG404" s="39">
        <f ca="1">Table1[[#This Row],[Mortgage left]]/Table1[[#This Row],[Value of House ]]</f>
        <v>0.94512972353598912</v>
      </c>
      <c r="CH404" s="51">
        <f t="shared" ca="1" si="282"/>
        <v>1</v>
      </c>
      <c r="CI404" s="51"/>
      <c r="CJ404" s="16"/>
      <c r="CL404" s="10">
        <f ca="1">IF(Table1[[#This Row],[Area]]="New Delhi",Table1[[#This Row],[Income]],0)</f>
        <v>0</v>
      </c>
      <c r="CM404" s="51">
        <f ca="1">IF(Table1[[#This Row],[Area]]="Gurgoan",Table1[[#This Row],[Income]],0)</f>
        <v>0</v>
      </c>
      <c r="CN404" s="51">
        <f ca="1">IF(Table1[[#This Row],[Area]]="Noida",Table1[[#This Row],[Income]],0)</f>
        <v>0</v>
      </c>
      <c r="CO404" s="51">
        <f ca="1">IF(Table1[[#This Row],[Area]]="Faridabad",Table1[[#This Row],[Income]],0)</f>
        <v>0</v>
      </c>
      <c r="CP404" s="51">
        <f ca="1">IF(Table1[[#This Row],[Area]]="Pune",Table1[[#This Row],[Income]],0)</f>
        <v>0</v>
      </c>
      <c r="CQ404" s="51">
        <f ca="1">IF(Table1[[#This Row],[Area]]="Mumbai",Table1[[#This Row],[Income]],0)</f>
        <v>0</v>
      </c>
      <c r="CR404" s="51">
        <f ca="1">IF(Table1[[#This Row],[Area]]="Hyderabad",Table1[[#This Row],[Income]],0)</f>
        <v>0</v>
      </c>
      <c r="CS404" s="51">
        <f ca="1">IF(Table1[[#This Row],[Area]]="Chennai",Table1[[#This Row],[Income]],0)</f>
        <v>0</v>
      </c>
      <c r="CT404" s="51">
        <f ca="1">IF(Table1[[#This Row],[Area]]="Goa",Table1[[#This Row],[Income]],0)</f>
        <v>0</v>
      </c>
      <c r="CU404" s="51">
        <f ca="1">IF(Table1[[#This Row],[Area]]="Kochi",Table1[[#This Row],[Income]],0)</f>
        <v>0</v>
      </c>
      <c r="CV404" s="51">
        <f ca="1">IF(Table1[[#This Row],[Area]]="Kolkata",Table1[[#This Row],[Income]],0)</f>
        <v>75461</v>
      </c>
      <c r="CW404" s="51"/>
      <c r="CX404" s="51"/>
      <c r="CY404" s="51"/>
      <c r="CZ404" s="51"/>
      <c r="DA404" s="51"/>
      <c r="DB404" s="51"/>
      <c r="DC404" s="51"/>
      <c r="DD404" s="51"/>
      <c r="DE404" s="51"/>
      <c r="DF404" s="51"/>
      <c r="DG404" s="16"/>
      <c r="DI404" s="10">
        <f ca="1">IF(Table1[[#This Row],[Field of Work]]="Teaching",Table1[[#This Row],[Income]],0)</f>
        <v>0</v>
      </c>
      <c r="DJ404" s="51">
        <f ca="1">IF(Table1[[#This Row],[Field of Work]]="Health",Table1[[#This Row],[Income]],0)</f>
        <v>0</v>
      </c>
      <c r="DK404" s="51">
        <f ca="1">IF(Table1[[#This Row],[Field of Work]]="Agriculture",Table1[[#This Row],[Income]],0)</f>
        <v>0</v>
      </c>
      <c r="DL404" s="51">
        <f ca="1">IF(Table1[[#This Row],[Field of Work]]="Information Technology",Table1[[#This Row],[Income]],0)</f>
        <v>0</v>
      </c>
      <c r="DM404" s="51">
        <f ca="1">IF(Table1[[#This Row],[Field of Work]]="Construction",Table1[[#This Row],[Income]],0)</f>
        <v>0</v>
      </c>
      <c r="DN404" s="51">
        <f ca="1">IF(Table1[[#This Row],[Field of Work]]="General Work",Table1[[#This Row],[Income]],0)</f>
        <v>75461</v>
      </c>
      <c r="DO404" s="51"/>
      <c r="DP404" s="51"/>
      <c r="DQ404" s="51"/>
      <c r="DR404" s="51"/>
      <c r="DS404" s="51"/>
      <c r="DT404" s="16"/>
      <c r="DW404" s="10">
        <f ca="1">IF(Table1[[#This Row],[Value of Debts]]&gt;Table1[[#This Row],[Income]],1,0)</f>
        <v>1</v>
      </c>
      <c r="DX404" s="51"/>
      <c r="DY404" s="16"/>
      <c r="EB404" s="48">
        <f t="shared" ca="1" si="283"/>
        <v>40</v>
      </c>
      <c r="EC404" s="51"/>
      <c r="ED404" s="51"/>
      <c r="EE404" s="16"/>
    </row>
    <row r="405" spans="1:135" ht="18.75">
      <c r="A405" s="1">
        <f t="shared" ca="1" si="269"/>
        <v>1</v>
      </c>
      <c r="B405" s="1" t="str">
        <f t="shared" ca="1" si="270"/>
        <v>Man</v>
      </c>
      <c r="C405" s="1">
        <f t="shared" ca="1" si="271"/>
        <v>34</v>
      </c>
      <c r="D405" s="1">
        <f t="shared" ca="1" si="272"/>
        <v>5</v>
      </c>
      <c r="E405" s="1" t="str">
        <f t="shared" ca="1" si="273"/>
        <v>General Work</v>
      </c>
      <c r="F405" s="1">
        <f t="shared" ca="1" si="274"/>
        <v>3</v>
      </c>
      <c r="G405" s="1" t="str">
        <f t="shared" ca="1" si="275"/>
        <v>University</v>
      </c>
      <c r="H405" s="1">
        <f t="shared" ca="1" si="276"/>
        <v>1</v>
      </c>
      <c r="I405" s="1">
        <f t="shared" ca="1" si="251"/>
        <v>1</v>
      </c>
      <c r="J405" s="1">
        <f t="shared" ca="1" si="277"/>
        <v>53858</v>
      </c>
      <c r="K405" s="1">
        <f t="shared" ca="1" si="278"/>
        <v>7</v>
      </c>
      <c r="L405" s="1" t="str">
        <f t="shared" ca="1" si="279"/>
        <v>Hyderabad</v>
      </c>
      <c r="M405" s="1">
        <f t="shared" ca="1" si="284"/>
        <v>215432</v>
      </c>
      <c r="N405" s="1">
        <f t="shared" ca="1" si="280"/>
        <v>126193.85735403876</v>
      </c>
      <c r="O405" s="1">
        <f t="shared" ca="1" si="285"/>
        <v>15959.718055948411</v>
      </c>
      <c r="P405" s="1">
        <f t="shared" ca="1" si="281"/>
        <v>14640</v>
      </c>
      <c r="Q405" s="1">
        <f t="shared" ca="1" si="286"/>
        <v>50951.738801857391</v>
      </c>
      <c r="R405" s="1">
        <f t="shared" ca="1" si="287"/>
        <v>68549.976753453098</v>
      </c>
      <c r="S405" s="1">
        <f t="shared" ca="1" si="288"/>
        <v>299941.69480940152</v>
      </c>
      <c r="T405" s="1">
        <f t="shared" ca="1" si="289"/>
        <v>191785.59615589614</v>
      </c>
      <c r="U405" s="1">
        <f t="shared" ca="1" si="290"/>
        <v>108156.09865350538</v>
      </c>
      <c r="W405" s="10">
        <f ca="1">IF(Table1[[#This Row],[Gender]]="Man",1,0)</f>
        <v>1</v>
      </c>
      <c r="X405" s="51">
        <f ca="1">IF(Table1[[#This Row],[Gender]]="Woman",1,0)</f>
        <v>0</v>
      </c>
      <c r="Y405" s="51"/>
      <c r="Z405" s="51"/>
      <c r="AA405" s="51"/>
      <c r="AB405" s="51"/>
      <c r="AC405" s="51"/>
      <c r="AD405" s="51"/>
      <c r="AE405" s="51"/>
      <c r="AF405" s="51"/>
      <c r="AG405" s="51"/>
      <c r="AH405" s="51"/>
      <c r="AI405" s="51"/>
      <c r="AJ405" s="16"/>
      <c r="AN405" s="10">
        <f t="shared" ca="1" si="252"/>
        <v>0</v>
      </c>
      <c r="AO405" s="51">
        <f t="shared" ca="1" si="253"/>
        <v>0</v>
      </c>
      <c r="AP405" s="51">
        <f t="shared" ca="1" si="254"/>
        <v>0</v>
      </c>
      <c r="AQ405" s="51">
        <f t="shared" ca="1" si="255"/>
        <v>0</v>
      </c>
      <c r="AR405" s="51">
        <f t="shared" ca="1" si="256"/>
        <v>0</v>
      </c>
      <c r="AS405" s="51">
        <f t="shared" ca="1" si="257"/>
        <v>1</v>
      </c>
      <c r="AT405" s="51"/>
      <c r="AU405" s="51"/>
      <c r="AV405" s="51"/>
      <c r="AW405" s="51"/>
      <c r="AX405" s="51"/>
      <c r="AY405" s="16"/>
      <c r="AZ405" s="51"/>
      <c r="BA405" s="20">
        <f t="shared" ca="1" si="258"/>
        <v>0</v>
      </c>
      <c r="BB405" s="21">
        <f t="shared" ca="1" si="259"/>
        <v>0</v>
      </c>
      <c r="BC405" s="21">
        <f t="shared" ca="1" si="260"/>
        <v>0</v>
      </c>
      <c r="BD405" s="21">
        <f t="shared" ca="1" si="261"/>
        <v>0</v>
      </c>
      <c r="BE405" s="21">
        <f t="shared" ca="1" si="262"/>
        <v>0</v>
      </c>
      <c r="BF405" s="21">
        <f t="shared" ca="1" si="263"/>
        <v>0</v>
      </c>
      <c r="BG405" s="21">
        <f t="shared" ca="1" si="264"/>
        <v>1</v>
      </c>
      <c r="BH405" s="21">
        <f t="shared" ca="1" si="265"/>
        <v>0</v>
      </c>
      <c r="BI405" s="21">
        <f t="shared" ca="1" si="266"/>
        <v>0</v>
      </c>
      <c r="BJ405" s="21">
        <f t="shared" ca="1" si="267"/>
        <v>0</v>
      </c>
      <c r="BK405" s="21">
        <f t="shared" ca="1" si="268"/>
        <v>0</v>
      </c>
      <c r="BL405" s="51"/>
      <c r="BM405" s="51"/>
      <c r="BN405" s="51"/>
      <c r="BO405" s="51"/>
      <c r="BP405" s="51"/>
      <c r="BQ405" s="51"/>
      <c r="BR405" s="51"/>
      <c r="BS405" s="51"/>
      <c r="BT405" s="51"/>
      <c r="BU405" s="51"/>
      <c r="BV405" s="16"/>
      <c r="BZ405" s="10">
        <f ca="1">Table1[[#This Row],[Cars Value]]/Table1[[#This Row],[Cars Owned]]</f>
        <v>15959.718055948411</v>
      </c>
      <c r="CA405" s="16"/>
      <c r="CB405" s="51"/>
      <c r="CC405" s="10">
        <f ca="1">IF(Table1[[#This Row],[Value of Debts]]&gt;$CD$3,1,0)</f>
        <v>1</v>
      </c>
      <c r="CD405" s="51"/>
      <c r="CE405" s="16"/>
      <c r="CF405" s="51"/>
      <c r="CG405" s="39">
        <f ca="1">Table1[[#This Row],[Mortgage left]]/Table1[[#This Row],[Value of House ]]</f>
        <v>0.5857711823407793</v>
      </c>
      <c r="CH405" s="51">
        <f t="shared" ca="1" si="282"/>
        <v>1</v>
      </c>
      <c r="CI405" s="51"/>
      <c r="CJ405" s="16"/>
      <c r="CL405" s="10">
        <f ca="1">IF(Table1[[#This Row],[Area]]="New Delhi",Table1[[#This Row],[Income]],0)</f>
        <v>0</v>
      </c>
      <c r="CM405" s="51">
        <f ca="1">IF(Table1[[#This Row],[Area]]="Gurgoan",Table1[[#This Row],[Income]],0)</f>
        <v>0</v>
      </c>
      <c r="CN405" s="51">
        <f ca="1">IF(Table1[[#This Row],[Area]]="Noida",Table1[[#This Row],[Income]],0)</f>
        <v>0</v>
      </c>
      <c r="CO405" s="51">
        <f ca="1">IF(Table1[[#This Row],[Area]]="Faridabad",Table1[[#This Row],[Income]],0)</f>
        <v>0</v>
      </c>
      <c r="CP405" s="51">
        <f ca="1">IF(Table1[[#This Row],[Area]]="Pune",Table1[[#This Row],[Income]],0)</f>
        <v>0</v>
      </c>
      <c r="CQ405" s="51">
        <f ca="1">IF(Table1[[#This Row],[Area]]="Mumbai",Table1[[#This Row],[Income]],0)</f>
        <v>0</v>
      </c>
      <c r="CR405" s="51">
        <f ca="1">IF(Table1[[#This Row],[Area]]="Hyderabad",Table1[[#This Row],[Income]],0)</f>
        <v>53858</v>
      </c>
      <c r="CS405" s="51">
        <f ca="1">IF(Table1[[#This Row],[Area]]="Chennai",Table1[[#This Row],[Income]],0)</f>
        <v>0</v>
      </c>
      <c r="CT405" s="51">
        <f ca="1">IF(Table1[[#This Row],[Area]]="Goa",Table1[[#This Row],[Income]],0)</f>
        <v>0</v>
      </c>
      <c r="CU405" s="51">
        <f ca="1">IF(Table1[[#This Row],[Area]]="Kochi",Table1[[#This Row],[Income]],0)</f>
        <v>0</v>
      </c>
      <c r="CV405" s="51">
        <f ca="1">IF(Table1[[#This Row],[Area]]="Kolkata",Table1[[#This Row],[Income]],0)</f>
        <v>0</v>
      </c>
      <c r="CW405" s="51"/>
      <c r="CX405" s="51"/>
      <c r="CY405" s="51"/>
      <c r="CZ405" s="51"/>
      <c r="DA405" s="51"/>
      <c r="DB405" s="51"/>
      <c r="DC405" s="51"/>
      <c r="DD405" s="51"/>
      <c r="DE405" s="51"/>
      <c r="DF405" s="51"/>
      <c r="DG405" s="16"/>
      <c r="DI405" s="10">
        <f ca="1">IF(Table1[[#This Row],[Field of Work]]="Teaching",Table1[[#This Row],[Income]],0)</f>
        <v>0</v>
      </c>
      <c r="DJ405" s="51">
        <f ca="1">IF(Table1[[#This Row],[Field of Work]]="Health",Table1[[#This Row],[Income]],0)</f>
        <v>0</v>
      </c>
      <c r="DK405" s="51">
        <f ca="1">IF(Table1[[#This Row],[Field of Work]]="Agriculture",Table1[[#This Row],[Income]],0)</f>
        <v>0</v>
      </c>
      <c r="DL405" s="51">
        <f ca="1">IF(Table1[[#This Row],[Field of Work]]="Information Technology",Table1[[#This Row],[Income]],0)</f>
        <v>0</v>
      </c>
      <c r="DM405" s="51">
        <f ca="1">IF(Table1[[#This Row],[Field of Work]]="Construction",Table1[[#This Row],[Income]],0)</f>
        <v>0</v>
      </c>
      <c r="DN405" s="51">
        <f ca="1">IF(Table1[[#This Row],[Field of Work]]="General Work",Table1[[#This Row],[Income]],0)</f>
        <v>53858</v>
      </c>
      <c r="DO405" s="51"/>
      <c r="DP405" s="51"/>
      <c r="DQ405" s="51"/>
      <c r="DR405" s="51"/>
      <c r="DS405" s="51"/>
      <c r="DT405" s="16"/>
      <c r="DW405" s="10">
        <f ca="1">IF(Table1[[#This Row],[Value of Debts]]&gt;Table1[[#This Row],[Income]],1,0)</f>
        <v>1</v>
      </c>
      <c r="DX405" s="51"/>
      <c r="DY405" s="16"/>
      <c r="EB405" s="48">
        <f t="shared" ca="1" si="283"/>
        <v>34</v>
      </c>
      <c r="EC405" s="51"/>
      <c r="ED405" s="51"/>
      <c r="EE405" s="16"/>
    </row>
    <row r="406" spans="1:135" ht="18.75">
      <c r="A406" s="1">
        <f t="shared" ca="1" si="269"/>
        <v>2</v>
      </c>
      <c r="B406" s="1" t="str">
        <f t="shared" ca="1" si="270"/>
        <v>Woman</v>
      </c>
      <c r="C406" s="1">
        <f t="shared" ca="1" si="271"/>
        <v>41</v>
      </c>
      <c r="D406" s="1">
        <f t="shared" ca="1" si="272"/>
        <v>4</v>
      </c>
      <c r="E406" s="1" t="str">
        <f t="shared" ca="1" si="273"/>
        <v>Information Technology</v>
      </c>
      <c r="F406" s="1">
        <f t="shared" ca="1" si="274"/>
        <v>1</v>
      </c>
      <c r="G406" s="1" t="str">
        <f t="shared" ca="1" si="275"/>
        <v>High School</v>
      </c>
      <c r="H406" s="1">
        <f t="shared" ca="1" si="276"/>
        <v>3</v>
      </c>
      <c r="I406" s="1">
        <f t="shared" ca="1" si="251"/>
        <v>1</v>
      </c>
      <c r="J406" s="1">
        <f t="shared" ca="1" si="277"/>
        <v>29637</v>
      </c>
      <c r="K406" s="1">
        <f t="shared" ca="1" si="278"/>
        <v>6</v>
      </c>
      <c r="L406" s="1" t="str">
        <f t="shared" ca="1" si="279"/>
        <v>Mumbai</v>
      </c>
      <c r="M406" s="1">
        <f t="shared" ca="1" si="284"/>
        <v>177822</v>
      </c>
      <c r="N406" s="1">
        <f t="shared" ca="1" si="280"/>
        <v>101779.43292676784</v>
      </c>
      <c r="O406" s="1">
        <f t="shared" ca="1" si="285"/>
        <v>7626.0845912076147</v>
      </c>
      <c r="P406" s="1">
        <f t="shared" ca="1" si="281"/>
        <v>392</v>
      </c>
      <c r="Q406" s="1">
        <f t="shared" ca="1" si="286"/>
        <v>45546.92632906371</v>
      </c>
      <c r="R406" s="1">
        <f t="shared" ca="1" si="287"/>
        <v>19849.523085504501</v>
      </c>
      <c r="S406" s="1">
        <f t="shared" ca="1" si="288"/>
        <v>205297.60767671213</v>
      </c>
      <c r="T406" s="1">
        <f t="shared" ca="1" si="289"/>
        <v>147718.35925583154</v>
      </c>
      <c r="U406" s="1">
        <f t="shared" ca="1" si="290"/>
        <v>57579.248420880584</v>
      </c>
      <c r="W406" s="10">
        <f ca="1">IF(Table1[[#This Row],[Gender]]="Man",1,0)</f>
        <v>0</v>
      </c>
      <c r="X406" s="51">
        <f ca="1">IF(Table1[[#This Row],[Gender]]="Woman",1,0)</f>
        <v>1</v>
      </c>
      <c r="Y406" s="51"/>
      <c r="Z406" s="51"/>
      <c r="AA406" s="51"/>
      <c r="AB406" s="51"/>
      <c r="AC406" s="51"/>
      <c r="AD406" s="51"/>
      <c r="AE406" s="51"/>
      <c r="AF406" s="51"/>
      <c r="AG406" s="51"/>
      <c r="AH406" s="51"/>
      <c r="AI406" s="51"/>
      <c r="AJ406" s="16"/>
      <c r="AN406" s="10">
        <f t="shared" ca="1" si="252"/>
        <v>0</v>
      </c>
      <c r="AO406" s="51">
        <f t="shared" ca="1" si="253"/>
        <v>0</v>
      </c>
      <c r="AP406" s="51">
        <f t="shared" ca="1" si="254"/>
        <v>0</v>
      </c>
      <c r="AQ406" s="51">
        <f t="shared" ca="1" si="255"/>
        <v>1</v>
      </c>
      <c r="AR406" s="51">
        <f t="shared" ca="1" si="256"/>
        <v>0</v>
      </c>
      <c r="AS406" s="51">
        <f t="shared" ca="1" si="257"/>
        <v>0</v>
      </c>
      <c r="AT406" s="51"/>
      <c r="AU406" s="51"/>
      <c r="AV406" s="51"/>
      <c r="AW406" s="51"/>
      <c r="AX406" s="51"/>
      <c r="AY406" s="16"/>
      <c r="AZ406" s="51"/>
      <c r="BA406" s="20">
        <f t="shared" ca="1" si="258"/>
        <v>0</v>
      </c>
      <c r="BB406" s="21">
        <f t="shared" ca="1" si="259"/>
        <v>0</v>
      </c>
      <c r="BC406" s="21">
        <f t="shared" ca="1" si="260"/>
        <v>0</v>
      </c>
      <c r="BD406" s="21">
        <f t="shared" ca="1" si="261"/>
        <v>0</v>
      </c>
      <c r="BE406" s="21">
        <f t="shared" ca="1" si="262"/>
        <v>0</v>
      </c>
      <c r="BF406" s="21">
        <f t="shared" ca="1" si="263"/>
        <v>1</v>
      </c>
      <c r="BG406" s="21">
        <f t="shared" ca="1" si="264"/>
        <v>0</v>
      </c>
      <c r="BH406" s="21">
        <f t="shared" ca="1" si="265"/>
        <v>0</v>
      </c>
      <c r="BI406" s="21">
        <f t="shared" ca="1" si="266"/>
        <v>0</v>
      </c>
      <c r="BJ406" s="21">
        <f t="shared" ca="1" si="267"/>
        <v>0</v>
      </c>
      <c r="BK406" s="21">
        <f t="shared" ca="1" si="268"/>
        <v>0</v>
      </c>
      <c r="BL406" s="51"/>
      <c r="BM406" s="51"/>
      <c r="BN406" s="51"/>
      <c r="BO406" s="51"/>
      <c r="BP406" s="51"/>
      <c r="BQ406" s="51"/>
      <c r="BR406" s="51"/>
      <c r="BS406" s="51"/>
      <c r="BT406" s="51"/>
      <c r="BU406" s="51"/>
      <c r="BV406" s="16"/>
      <c r="BZ406" s="10">
        <f ca="1">Table1[[#This Row],[Cars Value]]/Table1[[#This Row],[Cars Owned]]</f>
        <v>7626.0845912076147</v>
      </c>
      <c r="CA406" s="16"/>
      <c r="CB406" s="51"/>
      <c r="CC406" s="10">
        <f ca="1">IF(Table1[[#This Row],[Value of Debts]]&gt;$CD$3,1,0)</f>
        <v>1</v>
      </c>
      <c r="CD406" s="51"/>
      <c r="CE406" s="16"/>
      <c r="CF406" s="51"/>
      <c r="CG406" s="39">
        <f ca="1">Table1[[#This Row],[Mortgage left]]/Table1[[#This Row],[Value of House ]]</f>
        <v>0.572366933938252</v>
      </c>
      <c r="CH406" s="51">
        <f t="shared" ca="1" si="282"/>
        <v>1</v>
      </c>
      <c r="CI406" s="51"/>
      <c r="CJ406" s="16"/>
      <c r="CL406" s="10">
        <f ca="1">IF(Table1[[#This Row],[Area]]="New Delhi",Table1[[#This Row],[Income]],0)</f>
        <v>0</v>
      </c>
      <c r="CM406" s="51">
        <f ca="1">IF(Table1[[#This Row],[Area]]="Gurgoan",Table1[[#This Row],[Income]],0)</f>
        <v>0</v>
      </c>
      <c r="CN406" s="51">
        <f ca="1">IF(Table1[[#This Row],[Area]]="Noida",Table1[[#This Row],[Income]],0)</f>
        <v>0</v>
      </c>
      <c r="CO406" s="51">
        <f ca="1">IF(Table1[[#This Row],[Area]]="Faridabad",Table1[[#This Row],[Income]],0)</f>
        <v>0</v>
      </c>
      <c r="CP406" s="51">
        <f ca="1">IF(Table1[[#This Row],[Area]]="Pune",Table1[[#This Row],[Income]],0)</f>
        <v>0</v>
      </c>
      <c r="CQ406" s="51">
        <f ca="1">IF(Table1[[#This Row],[Area]]="Mumbai",Table1[[#This Row],[Income]],0)</f>
        <v>29637</v>
      </c>
      <c r="CR406" s="51">
        <f ca="1">IF(Table1[[#This Row],[Area]]="Hyderabad",Table1[[#This Row],[Income]],0)</f>
        <v>0</v>
      </c>
      <c r="CS406" s="51">
        <f ca="1">IF(Table1[[#This Row],[Area]]="Chennai",Table1[[#This Row],[Income]],0)</f>
        <v>0</v>
      </c>
      <c r="CT406" s="51">
        <f ca="1">IF(Table1[[#This Row],[Area]]="Goa",Table1[[#This Row],[Income]],0)</f>
        <v>0</v>
      </c>
      <c r="CU406" s="51">
        <f ca="1">IF(Table1[[#This Row],[Area]]="Kochi",Table1[[#This Row],[Income]],0)</f>
        <v>0</v>
      </c>
      <c r="CV406" s="51">
        <f ca="1">IF(Table1[[#This Row],[Area]]="Kolkata",Table1[[#This Row],[Income]],0)</f>
        <v>0</v>
      </c>
      <c r="CW406" s="51"/>
      <c r="CX406" s="51"/>
      <c r="CY406" s="51"/>
      <c r="CZ406" s="51"/>
      <c r="DA406" s="51"/>
      <c r="DB406" s="51"/>
      <c r="DC406" s="51"/>
      <c r="DD406" s="51"/>
      <c r="DE406" s="51"/>
      <c r="DF406" s="51"/>
      <c r="DG406" s="16"/>
      <c r="DI406" s="10">
        <f ca="1">IF(Table1[[#This Row],[Field of Work]]="Teaching",Table1[[#This Row],[Income]],0)</f>
        <v>0</v>
      </c>
      <c r="DJ406" s="51">
        <f ca="1">IF(Table1[[#This Row],[Field of Work]]="Health",Table1[[#This Row],[Income]],0)</f>
        <v>0</v>
      </c>
      <c r="DK406" s="51">
        <f ca="1">IF(Table1[[#This Row],[Field of Work]]="Agriculture",Table1[[#This Row],[Income]],0)</f>
        <v>0</v>
      </c>
      <c r="DL406" s="51">
        <f ca="1">IF(Table1[[#This Row],[Field of Work]]="Information Technology",Table1[[#This Row],[Income]],0)</f>
        <v>29637</v>
      </c>
      <c r="DM406" s="51">
        <f ca="1">IF(Table1[[#This Row],[Field of Work]]="Construction",Table1[[#This Row],[Income]],0)</f>
        <v>0</v>
      </c>
      <c r="DN406" s="51">
        <f ca="1">IF(Table1[[#This Row],[Field of Work]]="General Work",Table1[[#This Row],[Income]],0)</f>
        <v>0</v>
      </c>
      <c r="DO406" s="51"/>
      <c r="DP406" s="51"/>
      <c r="DQ406" s="51"/>
      <c r="DR406" s="51"/>
      <c r="DS406" s="51"/>
      <c r="DT406" s="16"/>
      <c r="DW406" s="10">
        <f ca="1">IF(Table1[[#This Row],[Value of Debts]]&gt;Table1[[#This Row],[Income]],1,0)</f>
        <v>1</v>
      </c>
      <c r="DX406" s="51"/>
      <c r="DY406" s="16"/>
      <c r="EB406" s="48">
        <f t="shared" ca="1" si="283"/>
        <v>0</v>
      </c>
      <c r="EC406" s="51"/>
      <c r="ED406" s="51"/>
      <c r="EE406" s="16"/>
    </row>
    <row r="407" spans="1:135" ht="18.75">
      <c r="A407" s="1">
        <f t="shared" ca="1" si="269"/>
        <v>2</v>
      </c>
      <c r="B407" s="1" t="str">
        <f t="shared" ca="1" si="270"/>
        <v>Woman</v>
      </c>
      <c r="C407" s="1">
        <f t="shared" ca="1" si="271"/>
        <v>32</v>
      </c>
      <c r="D407" s="1">
        <f t="shared" ca="1" si="272"/>
        <v>2</v>
      </c>
      <c r="E407" s="1" t="str">
        <f t="shared" ca="1" si="273"/>
        <v>Construction</v>
      </c>
      <c r="F407" s="1">
        <f t="shared" ca="1" si="274"/>
        <v>3</v>
      </c>
      <c r="G407" s="1" t="str">
        <f t="shared" ca="1" si="275"/>
        <v>University</v>
      </c>
      <c r="H407" s="1">
        <f t="shared" ca="1" si="276"/>
        <v>1</v>
      </c>
      <c r="I407" s="1">
        <f t="shared" ca="1" si="251"/>
        <v>2</v>
      </c>
      <c r="J407" s="1">
        <f t="shared" ca="1" si="277"/>
        <v>35332</v>
      </c>
      <c r="K407" s="1">
        <f t="shared" ca="1" si="278"/>
        <v>10</v>
      </c>
      <c r="L407" s="1" t="str">
        <f t="shared" ca="1" si="279"/>
        <v>Goa</v>
      </c>
      <c r="M407" s="1">
        <f t="shared" ca="1" si="284"/>
        <v>211992</v>
      </c>
      <c r="N407" s="1">
        <f t="shared" ca="1" si="280"/>
        <v>174595.65262284718</v>
      </c>
      <c r="O407" s="1">
        <f t="shared" ca="1" si="285"/>
        <v>65191.805091766895</v>
      </c>
      <c r="P407" s="1">
        <f t="shared" ca="1" si="281"/>
        <v>13023</v>
      </c>
      <c r="Q407" s="1">
        <f t="shared" ca="1" si="286"/>
        <v>36231.594952039188</v>
      </c>
      <c r="R407" s="1">
        <f t="shared" ca="1" si="287"/>
        <v>49405.218637962069</v>
      </c>
      <c r="S407" s="1">
        <f t="shared" ca="1" si="288"/>
        <v>326589.02372972894</v>
      </c>
      <c r="T407" s="1">
        <f t="shared" ca="1" si="289"/>
        <v>223850.24757488637</v>
      </c>
      <c r="U407" s="1">
        <f t="shared" ca="1" si="290"/>
        <v>102738.77615484258</v>
      </c>
      <c r="W407" s="10">
        <f ca="1">IF(Table1[[#This Row],[Gender]]="Man",1,0)</f>
        <v>0</v>
      </c>
      <c r="X407" s="51">
        <f ca="1">IF(Table1[[#This Row],[Gender]]="Woman",1,0)</f>
        <v>1</v>
      </c>
      <c r="Y407" s="51"/>
      <c r="Z407" s="51"/>
      <c r="AA407" s="51"/>
      <c r="AB407" s="51"/>
      <c r="AC407" s="51"/>
      <c r="AD407" s="51"/>
      <c r="AE407" s="51"/>
      <c r="AF407" s="51"/>
      <c r="AG407" s="51"/>
      <c r="AH407" s="51"/>
      <c r="AI407" s="51"/>
      <c r="AJ407" s="16"/>
      <c r="AN407" s="10">
        <f t="shared" ca="1" si="252"/>
        <v>0</v>
      </c>
      <c r="AO407" s="51">
        <f t="shared" ca="1" si="253"/>
        <v>0</v>
      </c>
      <c r="AP407" s="51">
        <f t="shared" ca="1" si="254"/>
        <v>0</v>
      </c>
      <c r="AQ407" s="51">
        <f t="shared" ca="1" si="255"/>
        <v>0</v>
      </c>
      <c r="AR407" s="51">
        <f t="shared" ca="1" si="256"/>
        <v>1</v>
      </c>
      <c r="AS407" s="51">
        <f t="shared" ca="1" si="257"/>
        <v>0</v>
      </c>
      <c r="AT407" s="51"/>
      <c r="AU407" s="51"/>
      <c r="AV407" s="51"/>
      <c r="AW407" s="51"/>
      <c r="AX407" s="51"/>
      <c r="AY407" s="16"/>
      <c r="AZ407" s="51"/>
      <c r="BA407" s="20">
        <f t="shared" ca="1" si="258"/>
        <v>0</v>
      </c>
      <c r="BB407" s="21">
        <f t="shared" ca="1" si="259"/>
        <v>0</v>
      </c>
      <c r="BC407" s="21">
        <f t="shared" ca="1" si="260"/>
        <v>0</v>
      </c>
      <c r="BD407" s="21">
        <f t="shared" ca="1" si="261"/>
        <v>0</v>
      </c>
      <c r="BE407" s="21">
        <f t="shared" ca="1" si="262"/>
        <v>0</v>
      </c>
      <c r="BF407" s="21">
        <f t="shared" ca="1" si="263"/>
        <v>0</v>
      </c>
      <c r="BG407" s="21">
        <f t="shared" ca="1" si="264"/>
        <v>0</v>
      </c>
      <c r="BH407" s="21">
        <f t="shared" ca="1" si="265"/>
        <v>0</v>
      </c>
      <c r="BI407" s="21">
        <f t="shared" ca="1" si="266"/>
        <v>1</v>
      </c>
      <c r="BJ407" s="21">
        <f t="shared" ca="1" si="267"/>
        <v>0</v>
      </c>
      <c r="BK407" s="21">
        <f t="shared" ca="1" si="268"/>
        <v>0</v>
      </c>
      <c r="BL407" s="51"/>
      <c r="BM407" s="51"/>
      <c r="BN407" s="51"/>
      <c r="BO407" s="51"/>
      <c r="BP407" s="51"/>
      <c r="BQ407" s="51"/>
      <c r="BR407" s="51"/>
      <c r="BS407" s="51"/>
      <c r="BT407" s="51"/>
      <c r="BU407" s="51"/>
      <c r="BV407" s="16"/>
      <c r="BZ407" s="10">
        <f ca="1">Table1[[#This Row],[Cars Value]]/Table1[[#This Row],[Cars Owned]]</f>
        <v>32595.902545883448</v>
      </c>
      <c r="CA407" s="16"/>
      <c r="CB407" s="51"/>
      <c r="CC407" s="10">
        <f ca="1">IF(Table1[[#This Row],[Value of Debts]]&gt;$CD$3,1,0)</f>
        <v>1</v>
      </c>
      <c r="CD407" s="51"/>
      <c r="CE407" s="16"/>
      <c r="CF407" s="51"/>
      <c r="CG407" s="39">
        <f ca="1">Table1[[#This Row],[Mortgage left]]/Table1[[#This Row],[Value of House ]]</f>
        <v>0.82359547823902401</v>
      </c>
      <c r="CH407" s="51">
        <f t="shared" ca="1" si="282"/>
        <v>1</v>
      </c>
      <c r="CI407" s="51"/>
      <c r="CJ407" s="16"/>
      <c r="CL407" s="10">
        <f ca="1">IF(Table1[[#This Row],[Area]]="New Delhi",Table1[[#This Row],[Income]],0)</f>
        <v>0</v>
      </c>
      <c r="CM407" s="51">
        <f ca="1">IF(Table1[[#This Row],[Area]]="Gurgoan",Table1[[#This Row],[Income]],0)</f>
        <v>0</v>
      </c>
      <c r="CN407" s="51">
        <f ca="1">IF(Table1[[#This Row],[Area]]="Noida",Table1[[#This Row],[Income]],0)</f>
        <v>0</v>
      </c>
      <c r="CO407" s="51">
        <f ca="1">IF(Table1[[#This Row],[Area]]="Faridabad",Table1[[#This Row],[Income]],0)</f>
        <v>0</v>
      </c>
      <c r="CP407" s="51">
        <f ca="1">IF(Table1[[#This Row],[Area]]="Pune",Table1[[#This Row],[Income]],0)</f>
        <v>0</v>
      </c>
      <c r="CQ407" s="51">
        <f ca="1">IF(Table1[[#This Row],[Area]]="Mumbai",Table1[[#This Row],[Income]],0)</f>
        <v>0</v>
      </c>
      <c r="CR407" s="51">
        <f ca="1">IF(Table1[[#This Row],[Area]]="Hyderabad",Table1[[#This Row],[Income]],0)</f>
        <v>0</v>
      </c>
      <c r="CS407" s="51">
        <f ca="1">IF(Table1[[#This Row],[Area]]="Chennai",Table1[[#This Row],[Income]],0)</f>
        <v>0</v>
      </c>
      <c r="CT407" s="51">
        <f ca="1">IF(Table1[[#This Row],[Area]]="Goa",Table1[[#This Row],[Income]],0)</f>
        <v>35332</v>
      </c>
      <c r="CU407" s="51">
        <f ca="1">IF(Table1[[#This Row],[Area]]="Kochi",Table1[[#This Row],[Income]],0)</f>
        <v>0</v>
      </c>
      <c r="CV407" s="51">
        <f ca="1">IF(Table1[[#This Row],[Area]]="Kolkata",Table1[[#This Row],[Income]],0)</f>
        <v>0</v>
      </c>
      <c r="CW407" s="51"/>
      <c r="CX407" s="51"/>
      <c r="CY407" s="51"/>
      <c r="CZ407" s="51"/>
      <c r="DA407" s="51"/>
      <c r="DB407" s="51"/>
      <c r="DC407" s="51"/>
      <c r="DD407" s="51"/>
      <c r="DE407" s="51"/>
      <c r="DF407" s="51"/>
      <c r="DG407" s="16"/>
      <c r="DI407" s="10">
        <f ca="1">IF(Table1[[#This Row],[Field of Work]]="Teaching",Table1[[#This Row],[Income]],0)</f>
        <v>0</v>
      </c>
      <c r="DJ407" s="51">
        <f ca="1">IF(Table1[[#This Row],[Field of Work]]="Health",Table1[[#This Row],[Income]],0)</f>
        <v>0</v>
      </c>
      <c r="DK407" s="51">
        <f ca="1">IF(Table1[[#This Row],[Field of Work]]="Agriculture",Table1[[#This Row],[Income]],0)</f>
        <v>0</v>
      </c>
      <c r="DL407" s="51">
        <f ca="1">IF(Table1[[#This Row],[Field of Work]]="Information Technology",Table1[[#This Row],[Income]],0)</f>
        <v>0</v>
      </c>
      <c r="DM407" s="51">
        <f ca="1">IF(Table1[[#This Row],[Field of Work]]="Construction",Table1[[#This Row],[Income]],0)</f>
        <v>35332</v>
      </c>
      <c r="DN407" s="51">
        <f ca="1">IF(Table1[[#This Row],[Field of Work]]="General Work",Table1[[#This Row],[Income]],0)</f>
        <v>0</v>
      </c>
      <c r="DO407" s="51"/>
      <c r="DP407" s="51"/>
      <c r="DQ407" s="51"/>
      <c r="DR407" s="51"/>
      <c r="DS407" s="51"/>
      <c r="DT407" s="16"/>
      <c r="DW407" s="10">
        <f ca="1">IF(Table1[[#This Row],[Value of Debts]]&gt;Table1[[#This Row],[Income]],1,0)</f>
        <v>1</v>
      </c>
      <c r="DX407" s="51"/>
      <c r="DY407" s="16"/>
      <c r="EB407" s="48">
        <f t="shared" ca="1" si="283"/>
        <v>32</v>
      </c>
      <c r="EC407" s="51"/>
      <c r="ED407" s="51"/>
      <c r="EE407" s="16"/>
    </row>
    <row r="408" spans="1:135" ht="18.75">
      <c r="A408" s="1">
        <f t="shared" ca="1" si="269"/>
        <v>1</v>
      </c>
      <c r="B408" s="1" t="str">
        <f t="shared" ca="1" si="270"/>
        <v>Man</v>
      </c>
      <c r="C408" s="1">
        <f t="shared" ca="1" si="271"/>
        <v>43</v>
      </c>
      <c r="D408" s="1">
        <f t="shared" ca="1" si="272"/>
        <v>6</v>
      </c>
      <c r="E408" s="1" t="str">
        <f t="shared" ca="1" si="273"/>
        <v>Agriculture</v>
      </c>
      <c r="F408" s="1">
        <f t="shared" ca="1" si="274"/>
        <v>4</v>
      </c>
      <c r="G408" s="1" t="str">
        <f t="shared" ca="1" si="275"/>
        <v>Technical</v>
      </c>
      <c r="H408" s="1">
        <f t="shared" ca="1" si="276"/>
        <v>4</v>
      </c>
      <c r="I408" s="1">
        <f t="shared" ca="1" si="251"/>
        <v>2</v>
      </c>
      <c r="J408" s="1">
        <f t="shared" ca="1" si="277"/>
        <v>82409</v>
      </c>
      <c r="K408" s="1">
        <f t="shared" ca="1" si="278"/>
        <v>11</v>
      </c>
      <c r="L408" s="1" t="str">
        <f t="shared" ca="1" si="279"/>
        <v>Kolkata</v>
      </c>
      <c r="M408" s="1">
        <f t="shared" ca="1" si="284"/>
        <v>247227</v>
      </c>
      <c r="N408" s="1">
        <f t="shared" ca="1" si="280"/>
        <v>135704.21030518517</v>
      </c>
      <c r="O408" s="1">
        <f t="shared" ca="1" si="285"/>
        <v>156239.87161810958</v>
      </c>
      <c r="P408" s="1">
        <f t="shared" ca="1" si="281"/>
        <v>113658</v>
      </c>
      <c r="Q408" s="1">
        <f t="shared" ca="1" si="286"/>
        <v>143602.29385302964</v>
      </c>
      <c r="R408" s="1">
        <f t="shared" ca="1" si="287"/>
        <v>23700.951351857602</v>
      </c>
      <c r="S408" s="1">
        <f t="shared" ca="1" si="288"/>
        <v>427167.82296996721</v>
      </c>
      <c r="T408" s="1">
        <f t="shared" ca="1" si="289"/>
        <v>392964.50415821478</v>
      </c>
      <c r="U408" s="1">
        <f t="shared" ca="1" si="290"/>
        <v>34203.318811752426</v>
      </c>
      <c r="W408" s="10">
        <f ca="1">IF(Table1[[#This Row],[Gender]]="Man",1,0)</f>
        <v>1</v>
      </c>
      <c r="X408" s="51">
        <f ca="1">IF(Table1[[#This Row],[Gender]]="Woman",1,0)</f>
        <v>0</v>
      </c>
      <c r="Y408" s="51"/>
      <c r="Z408" s="51"/>
      <c r="AA408" s="51"/>
      <c r="AB408" s="51"/>
      <c r="AC408" s="51"/>
      <c r="AD408" s="51"/>
      <c r="AE408" s="51"/>
      <c r="AF408" s="51"/>
      <c r="AG408" s="51"/>
      <c r="AH408" s="51"/>
      <c r="AI408" s="51"/>
      <c r="AJ408" s="16"/>
      <c r="AN408" s="10">
        <f t="shared" ca="1" si="252"/>
        <v>0</v>
      </c>
      <c r="AO408" s="51">
        <f t="shared" ca="1" si="253"/>
        <v>0</v>
      </c>
      <c r="AP408" s="51">
        <f t="shared" ca="1" si="254"/>
        <v>1</v>
      </c>
      <c r="AQ408" s="51">
        <f t="shared" ca="1" si="255"/>
        <v>0</v>
      </c>
      <c r="AR408" s="51">
        <f t="shared" ca="1" si="256"/>
        <v>0</v>
      </c>
      <c r="AS408" s="51">
        <f t="shared" ca="1" si="257"/>
        <v>0</v>
      </c>
      <c r="AT408" s="51"/>
      <c r="AU408" s="51"/>
      <c r="AV408" s="51"/>
      <c r="AW408" s="51"/>
      <c r="AX408" s="51"/>
      <c r="AY408" s="16"/>
      <c r="AZ408" s="51"/>
      <c r="BA408" s="20">
        <f t="shared" ca="1" si="258"/>
        <v>0</v>
      </c>
      <c r="BB408" s="21">
        <f t="shared" ca="1" si="259"/>
        <v>0</v>
      </c>
      <c r="BC408" s="21">
        <f t="shared" ca="1" si="260"/>
        <v>0</v>
      </c>
      <c r="BD408" s="21">
        <f t="shared" ca="1" si="261"/>
        <v>0</v>
      </c>
      <c r="BE408" s="21">
        <f t="shared" ca="1" si="262"/>
        <v>0</v>
      </c>
      <c r="BF408" s="21">
        <f t="shared" ca="1" si="263"/>
        <v>0</v>
      </c>
      <c r="BG408" s="21">
        <f t="shared" ca="1" si="264"/>
        <v>0</v>
      </c>
      <c r="BH408" s="21">
        <f t="shared" ca="1" si="265"/>
        <v>0</v>
      </c>
      <c r="BI408" s="21">
        <f t="shared" ca="1" si="266"/>
        <v>0</v>
      </c>
      <c r="BJ408" s="21">
        <f t="shared" ca="1" si="267"/>
        <v>0</v>
      </c>
      <c r="BK408" s="21">
        <f t="shared" ca="1" si="268"/>
        <v>1</v>
      </c>
      <c r="BL408" s="51"/>
      <c r="BM408" s="51"/>
      <c r="BN408" s="51"/>
      <c r="BO408" s="51"/>
      <c r="BP408" s="51"/>
      <c r="BQ408" s="51"/>
      <c r="BR408" s="51"/>
      <c r="BS408" s="51"/>
      <c r="BT408" s="51"/>
      <c r="BU408" s="51"/>
      <c r="BV408" s="16"/>
      <c r="BZ408" s="10">
        <f ca="1">Table1[[#This Row],[Cars Value]]/Table1[[#This Row],[Cars Owned]]</f>
        <v>78119.93580905479</v>
      </c>
      <c r="CA408" s="16"/>
      <c r="CB408" s="51"/>
      <c r="CC408" s="10">
        <f ca="1">IF(Table1[[#This Row],[Value of Debts]]&gt;$CD$3,1,0)</f>
        <v>1</v>
      </c>
      <c r="CD408" s="51"/>
      <c r="CE408" s="16"/>
      <c r="CF408" s="51"/>
      <c r="CG408" s="39">
        <f ca="1">Table1[[#This Row],[Mortgage left]]/Table1[[#This Row],[Value of House ]]</f>
        <v>0.54890529879497452</v>
      </c>
      <c r="CH408" s="51">
        <f t="shared" ca="1" si="282"/>
        <v>1</v>
      </c>
      <c r="CI408" s="51"/>
      <c r="CJ408" s="16"/>
      <c r="CL408" s="10">
        <f ca="1">IF(Table1[[#This Row],[Area]]="New Delhi",Table1[[#This Row],[Income]],0)</f>
        <v>0</v>
      </c>
      <c r="CM408" s="51">
        <f ca="1">IF(Table1[[#This Row],[Area]]="Gurgoan",Table1[[#This Row],[Income]],0)</f>
        <v>0</v>
      </c>
      <c r="CN408" s="51">
        <f ca="1">IF(Table1[[#This Row],[Area]]="Noida",Table1[[#This Row],[Income]],0)</f>
        <v>0</v>
      </c>
      <c r="CO408" s="51">
        <f ca="1">IF(Table1[[#This Row],[Area]]="Faridabad",Table1[[#This Row],[Income]],0)</f>
        <v>0</v>
      </c>
      <c r="CP408" s="51">
        <f ca="1">IF(Table1[[#This Row],[Area]]="Pune",Table1[[#This Row],[Income]],0)</f>
        <v>0</v>
      </c>
      <c r="CQ408" s="51">
        <f ca="1">IF(Table1[[#This Row],[Area]]="Mumbai",Table1[[#This Row],[Income]],0)</f>
        <v>0</v>
      </c>
      <c r="CR408" s="51">
        <f ca="1">IF(Table1[[#This Row],[Area]]="Hyderabad",Table1[[#This Row],[Income]],0)</f>
        <v>0</v>
      </c>
      <c r="CS408" s="51">
        <f ca="1">IF(Table1[[#This Row],[Area]]="Chennai",Table1[[#This Row],[Income]],0)</f>
        <v>0</v>
      </c>
      <c r="CT408" s="51">
        <f ca="1">IF(Table1[[#This Row],[Area]]="Goa",Table1[[#This Row],[Income]],0)</f>
        <v>0</v>
      </c>
      <c r="CU408" s="51">
        <f ca="1">IF(Table1[[#This Row],[Area]]="Kochi",Table1[[#This Row],[Income]],0)</f>
        <v>0</v>
      </c>
      <c r="CV408" s="51">
        <f ca="1">IF(Table1[[#This Row],[Area]]="Kolkata",Table1[[#This Row],[Income]],0)</f>
        <v>82409</v>
      </c>
      <c r="CW408" s="51"/>
      <c r="CX408" s="51"/>
      <c r="CY408" s="51"/>
      <c r="CZ408" s="51"/>
      <c r="DA408" s="51"/>
      <c r="DB408" s="51"/>
      <c r="DC408" s="51"/>
      <c r="DD408" s="51"/>
      <c r="DE408" s="51"/>
      <c r="DF408" s="51"/>
      <c r="DG408" s="16"/>
      <c r="DI408" s="10">
        <f ca="1">IF(Table1[[#This Row],[Field of Work]]="Teaching",Table1[[#This Row],[Income]],0)</f>
        <v>0</v>
      </c>
      <c r="DJ408" s="51">
        <f ca="1">IF(Table1[[#This Row],[Field of Work]]="Health",Table1[[#This Row],[Income]],0)</f>
        <v>0</v>
      </c>
      <c r="DK408" s="51">
        <f ca="1">IF(Table1[[#This Row],[Field of Work]]="Agriculture",Table1[[#This Row],[Income]],0)</f>
        <v>82409</v>
      </c>
      <c r="DL408" s="51">
        <f ca="1">IF(Table1[[#This Row],[Field of Work]]="Information Technology",Table1[[#This Row],[Income]],0)</f>
        <v>0</v>
      </c>
      <c r="DM408" s="51">
        <f ca="1">IF(Table1[[#This Row],[Field of Work]]="Construction",Table1[[#This Row],[Income]],0)</f>
        <v>0</v>
      </c>
      <c r="DN408" s="51">
        <f ca="1">IF(Table1[[#This Row],[Field of Work]]="General Work",Table1[[#This Row],[Income]],0)</f>
        <v>0</v>
      </c>
      <c r="DO408" s="51"/>
      <c r="DP408" s="51"/>
      <c r="DQ408" s="51"/>
      <c r="DR408" s="51"/>
      <c r="DS408" s="51"/>
      <c r="DT408" s="16"/>
      <c r="DW408" s="10">
        <f ca="1">IF(Table1[[#This Row],[Value of Debts]]&gt;Table1[[#This Row],[Income]],1,0)</f>
        <v>1</v>
      </c>
      <c r="DX408" s="51"/>
      <c r="DY408" s="16"/>
      <c r="EB408" s="48">
        <f t="shared" ca="1" si="283"/>
        <v>0</v>
      </c>
      <c r="EC408" s="51"/>
      <c r="ED408" s="51"/>
      <c r="EE408" s="16"/>
    </row>
    <row r="409" spans="1:135" ht="18.75">
      <c r="A409" s="1">
        <f t="shared" ca="1" si="269"/>
        <v>1</v>
      </c>
      <c r="B409" s="1" t="str">
        <f t="shared" ca="1" si="270"/>
        <v>Man</v>
      </c>
      <c r="C409" s="1">
        <f t="shared" ca="1" si="271"/>
        <v>30</v>
      </c>
      <c r="D409" s="1">
        <f t="shared" ca="1" si="272"/>
        <v>6</v>
      </c>
      <c r="E409" s="1" t="str">
        <f t="shared" ca="1" si="273"/>
        <v>Agriculture</v>
      </c>
      <c r="F409" s="1">
        <f t="shared" ca="1" si="274"/>
        <v>2</v>
      </c>
      <c r="G409" s="1" t="str">
        <f t="shared" ca="1" si="275"/>
        <v>College</v>
      </c>
      <c r="H409" s="1">
        <f t="shared" ca="1" si="276"/>
        <v>2</v>
      </c>
      <c r="I409" s="1">
        <f t="shared" ca="1" si="251"/>
        <v>3</v>
      </c>
      <c r="J409" s="1">
        <f t="shared" ca="1" si="277"/>
        <v>74007</v>
      </c>
      <c r="K409" s="1">
        <f t="shared" ca="1" si="278"/>
        <v>9</v>
      </c>
      <c r="L409" s="1" t="str">
        <f t="shared" ca="1" si="279"/>
        <v>Kochi</v>
      </c>
      <c r="M409" s="1">
        <f t="shared" ca="1" si="284"/>
        <v>222021</v>
      </c>
      <c r="N409" s="1">
        <f t="shared" ca="1" si="280"/>
        <v>37633.16671054477</v>
      </c>
      <c r="O409" s="1">
        <f t="shared" ca="1" si="285"/>
        <v>109830.65777457866</v>
      </c>
      <c r="P409" s="1">
        <f t="shared" ca="1" si="281"/>
        <v>78372</v>
      </c>
      <c r="Q409" s="1">
        <f t="shared" ca="1" si="286"/>
        <v>55943.407787999524</v>
      </c>
      <c r="R409" s="1">
        <f t="shared" ca="1" si="287"/>
        <v>105939.05853582895</v>
      </c>
      <c r="S409" s="1">
        <f t="shared" ca="1" si="288"/>
        <v>437790.71631040762</v>
      </c>
      <c r="T409" s="1">
        <f t="shared" ca="1" si="289"/>
        <v>171948.5744985443</v>
      </c>
      <c r="U409" s="1">
        <f t="shared" ca="1" si="290"/>
        <v>265842.14181186329</v>
      </c>
      <c r="W409" s="10">
        <f ca="1">IF(Table1[[#This Row],[Gender]]="Man",1,0)</f>
        <v>1</v>
      </c>
      <c r="X409" s="51">
        <f ca="1">IF(Table1[[#This Row],[Gender]]="Woman",1,0)</f>
        <v>0</v>
      </c>
      <c r="Y409" s="51"/>
      <c r="Z409" s="51"/>
      <c r="AA409" s="51"/>
      <c r="AB409" s="51"/>
      <c r="AC409" s="51"/>
      <c r="AD409" s="51"/>
      <c r="AE409" s="51"/>
      <c r="AF409" s="51"/>
      <c r="AG409" s="51"/>
      <c r="AH409" s="51"/>
      <c r="AI409" s="51"/>
      <c r="AJ409" s="16"/>
      <c r="AN409" s="10">
        <f t="shared" ca="1" si="252"/>
        <v>0</v>
      </c>
      <c r="AO409" s="51">
        <f t="shared" ca="1" si="253"/>
        <v>0</v>
      </c>
      <c r="AP409" s="51">
        <f t="shared" ca="1" si="254"/>
        <v>1</v>
      </c>
      <c r="AQ409" s="51">
        <f t="shared" ca="1" si="255"/>
        <v>0</v>
      </c>
      <c r="AR409" s="51">
        <f t="shared" ca="1" si="256"/>
        <v>0</v>
      </c>
      <c r="AS409" s="51">
        <f t="shared" ca="1" si="257"/>
        <v>0</v>
      </c>
      <c r="AT409" s="51"/>
      <c r="AU409" s="51"/>
      <c r="AV409" s="51"/>
      <c r="AW409" s="51"/>
      <c r="AX409" s="51"/>
      <c r="AY409" s="16"/>
      <c r="AZ409" s="51"/>
      <c r="BA409" s="20">
        <f t="shared" ca="1" si="258"/>
        <v>0</v>
      </c>
      <c r="BB409" s="21">
        <f t="shared" ca="1" si="259"/>
        <v>0</v>
      </c>
      <c r="BC409" s="21">
        <f t="shared" ca="1" si="260"/>
        <v>0</v>
      </c>
      <c r="BD409" s="21">
        <f t="shared" ca="1" si="261"/>
        <v>0</v>
      </c>
      <c r="BE409" s="21">
        <f t="shared" ca="1" si="262"/>
        <v>0</v>
      </c>
      <c r="BF409" s="21">
        <f t="shared" ca="1" si="263"/>
        <v>0</v>
      </c>
      <c r="BG409" s="21">
        <f t="shared" ca="1" si="264"/>
        <v>0</v>
      </c>
      <c r="BH409" s="21">
        <f t="shared" ca="1" si="265"/>
        <v>0</v>
      </c>
      <c r="BI409" s="21">
        <f t="shared" ca="1" si="266"/>
        <v>0</v>
      </c>
      <c r="BJ409" s="21">
        <f t="shared" ca="1" si="267"/>
        <v>1</v>
      </c>
      <c r="BK409" s="21">
        <f t="shared" ca="1" si="268"/>
        <v>0</v>
      </c>
      <c r="BL409" s="51"/>
      <c r="BM409" s="51"/>
      <c r="BN409" s="51"/>
      <c r="BO409" s="51"/>
      <c r="BP409" s="51"/>
      <c r="BQ409" s="51"/>
      <c r="BR409" s="51"/>
      <c r="BS409" s="51"/>
      <c r="BT409" s="51"/>
      <c r="BU409" s="51"/>
      <c r="BV409" s="16"/>
      <c r="BZ409" s="10">
        <f ca="1">Table1[[#This Row],[Cars Value]]/Table1[[#This Row],[Cars Owned]]</f>
        <v>36610.21925819289</v>
      </c>
      <c r="CA409" s="16"/>
      <c r="CB409" s="51"/>
      <c r="CC409" s="10">
        <f ca="1">IF(Table1[[#This Row],[Value of Debts]]&gt;$CD$3,1,0)</f>
        <v>1</v>
      </c>
      <c r="CD409" s="51"/>
      <c r="CE409" s="16"/>
      <c r="CF409" s="51"/>
      <c r="CG409" s="39">
        <f ca="1">Table1[[#This Row],[Mortgage left]]/Table1[[#This Row],[Value of House ]]</f>
        <v>0.16950273492392509</v>
      </c>
      <c r="CH409" s="51">
        <f t="shared" ca="1" si="282"/>
        <v>0</v>
      </c>
      <c r="CI409" s="51"/>
      <c r="CJ409" s="16"/>
      <c r="CL409" s="10">
        <f ca="1">IF(Table1[[#This Row],[Area]]="New Delhi",Table1[[#This Row],[Income]],0)</f>
        <v>0</v>
      </c>
      <c r="CM409" s="51">
        <f ca="1">IF(Table1[[#This Row],[Area]]="Gurgoan",Table1[[#This Row],[Income]],0)</f>
        <v>0</v>
      </c>
      <c r="CN409" s="51">
        <f ca="1">IF(Table1[[#This Row],[Area]]="Noida",Table1[[#This Row],[Income]],0)</f>
        <v>0</v>
      </c>
      <c r="CO409" s="51">
        <f ca="1">IF(Table1[[#This Row],[Area]]="Faridabad",Table1[[#This Row],[Income]],0)</f>
        <v>0</v>
      </c>
      <c r="CP409" s="51">
        <f ca="1">IF(Table1[[#This Row],[Area]]="Pune",Table1[[#This Row],[Income]],0)</f>
        <v>0</v>
      </c>
      <c r="CQ409" s="51">
        <f ca="1">IF(Table1[[#This Row],[Area]]="Mumbai",Table1[[#This Row],[Income]],0)</f>
        <v>0</v>
      </c>
      <c r="CR409" s="51">
        <f ca="1">IF(Table1[[#This Row],[Area]]="Hyderabad",Table1[[#This Row],[Income]],0)</f>
        <v>0</v>
      </c>
      <c r="CS409" s="51">
        <f ca="1">IF(Table1[[#This Row],[Area]]="Chennai",Table1[[#This Row],[Income]],0)</f>
        <v>0</v>
      </c>
      <c r="CT409" s="51">
        <f ca="1">IF(Table1[[#This Row],[Area]]="Goa",Table1[[#This Row],[Income]],0)</f>
        <v>0</v>
      </c>
      <c r="CU409" s="51">
        <f ca="1">IF(Table1[[#This Row],[Area]]="Kochi",Table1[[#This Row],[Income]],0)</f>
        <v>74007</v>
      </c>
      <c r="CV409" s="51">
        <f ca="1">IF(Table1[[#This Row],[Area]]="Kolkata",Table1[[#This Row],[Income]],0)</f>
        <v>0</v>
      </c>
      <c r="CW409" s="51"/>
      <c r="CX409" s="51"/>
      <c r="CY409" s="51"/>
      <c r="CZ409" s="51"/>
      <c r="DA409" s="51"/>
      <c r="DB409" s="51"/>
      <c r="DC409" s="51"/>
      <c r="DD409" s="51"/>
      <c r="DE409" s="51"/>
      <c r="DF409" s="51"/>
      <c r="DG409" s="16"/>
      <c r="DI409" s="10">
        <f ca="1">IF(Table1[[#This Row],[Field of Work]]="Teaching",Table1[[#This Row],[Income]],0)</f>
        <v>0</v>
      </c>
      <c r="DJ409" s="51">
        <f ca="1">IF(Table1[[#This Row],[Field of Work]]="Health",Table1[[#This Row],[Income]],0)</f>
        <v>0</v>
      </c>
      <c r="DK409" s="51">
        <f ca="1">IF(Table1[[#This Row],[Field of Work]]="Agriculture",Table1[[#This Row],[Income]],0)</f>
        <v>74007</v>
      </c>
      <c r="DL409" s="51">
        <f ca="1">IF(Table1[[#This Row],[Field of Work]]="Information Technology",Table1[[#This Row],[Income]],0)</f>
        <v>0</v>
      </c>
      <c r="DM409" s="51">
        <f ca="1">IF(Table1[[#This Row],[Field of Work]]="Construction",Table1[[#This Row],[Income]],0)</f>
        <v>0</v>
      </c>
      <c r="DN409" s="51">
        <f ca="1">IF(Table1[[#This Row],[Field of Work]]="General Work",Table1[[#This Row],[Income]],0)</f>
        <v>0</v>
      </c>
      <c r="DO409" s="51"/>
      <c r="DP409" s="51"/>
      <c r="DQ409" s="51"/>
      <c r="DR409" s="51"/>
      <c r="DS409" s="51"/>
      <c r="DT409" s="16"/>
      <c r="DW409" s="10">
        <f ca="1">IF(Table1[[#This Row],[Value of Debts]]&gt;Table1[[#This Row],[Income]],1,0)</f>
        <v>1</v>
      </c>
      <c r="DX409" s="51"/>
      <c r="DY409" s="16"/>
      <c r="EB409" s="48">
        <f t="shared" ca="1" si="283"/>
        <v>30</v>
      </c>
      <c r="EC409" s="51"/>
      <c r="ED409" s="51"/>
      <c r="EE409" s="16"/>
    </row>
    <row r="410" spans="1:135" ht="18.75">
      <c r="A410" s="1">
        <f t="shared" ca="1" si="269"/>
        <v>1</v>
      </c>
      <c r="B410" s="1" t="str">
        <f t="shared" ca="1" si="270"/>
        <v>Man</v>
      </c>
      <c r="C410" s="1">
        <f t="shared" ca="1" si="271"/>
        <v>33</v>
      </c>
      <c r="D410" s="1">
        <f t="shared" ca="1" si="272"/>
        <v>5</v>
      </c>
      <c r="E410" s="1" t="str">
        <f t="shared" ca="1" si="273"/>
        <v>General Work</v>
      </c>
      <c r="F410" s="1">
        <f t="shared" ca="1" si="274"/>
        <v>2</v>
      </c>
      <c r="G410" s="1" t="str">
        <f t="shared" ca="1" si="275"/>
        <v>College</v>
      </c>
      <c r="H410" s="1">
        <f t="shared" ca="1" si="276"/>
        <v>2</v>
      </c>
      <c r="I410" s="1">
        <f t="shared" ca="1" si="251"/>
        <v>2</v>
      </c>
      <c r="J410" s="1">
        <f t="shared" ca="1" si="277"/>
        <v>83710</v>
      </c>
      <c r="K410" s="1">
        <f t="shared" ca="1" si="278"/>
        <v>1</v>
      </c>
      <c r="L410" s="1" t="str">
        <f t="shared" ca="1" si="279"/>
        <v>New Delhi</v>
      </c>
      <c r="M410" s="1">
        <f t="shared" ca="1" si="284"/>
        <v>418550</v>
      </c>
      <c r="N410" s="1">
        <f t="shared" ca="1" si="280"/>
        <v>35677.178919223436</v>
      </c>
      <c r="O410" s="1">
        <f t="shared" ca="1" si="285"/>
        <v>71293.021142994199</v>
      </c>
      <c r="P410" s="1">
        <f t="shared" ca="1" si="281"/>
        <v>56962</v>
      </c>
      <c r="Q410" s="1">
        <f t="shared" ca="1" si="286"/>
        <v>137854.95905301993</v>
      </c>
      <c r="R410" s="1">
        <f t="shared" ca="1" si="287"/>
        <v>64911.193052862218</v>
      </c>
      <c r="S410" s="1">
        <f t="shared" ca="1" si="288"/>
        <v>554754.21419585636</v>
      </c>
      <c r="T410" s="1">
        <f t="shared" ca="1" si="289"/>
        <v>230494.13797224336</v>
      </c>
      <c r="U410" s="1">
        <f t="shared" ca="1" si="290"/>
        <v>324260.076223613</v>
      </c>
      <c r="W410" s="10">
        <f ca="1">IF(Table1[[#This Row],[Gender]]="Man",1,0)</f>
        <v>1</v>
      </c>
      <c r="X410" s="51">
        <f ca="1">IF(Table1[[#This Row],[Gender]]="Woman",1,0)</f>
        <v>0</v>
      </c>
      <c r="Y410" s="51"/>
      <c r="Z410" s="51"/>
      <c r="AA410" s="51"/>
      <c r="AB410" s="51"/>
      <c r="AC410" s="51"/>
      <c r="AD410" s="51"/>
      <c r="AE410" s="51"/>
      <c r="AF410" s="51"/>
      <c r="AG410" s="51"/>
      <c r="AH410" s="51"/>
      <c r="AI410" s="51"/>
      <c r="AJ410" s="16"/>
      <c r="AN410" s="10">
        <f t="shared" ca="1" si="252"/>
        <v>0</v>
      </c>
      <c r="AO410" s="51">
        <f t="shared" ca="1" si="253"/>
        <v>0</v>
      </c>
      <c r="AP410" s="51">
        <f t="shared" ca="1" si="254"/>
        <v>0</v>
      </c>
      <c r="AQ410" s="51">
        <f t="shared" ca="1" si="255"/>
        <v>0</v>
      </c>
      <c r="AR410" s="51">
        <f t="shared" ca="1" si="256"/>
        <v>0</v>
      </c>
      <c r="AS410" s="51">
        <f t="shared" ca="1" si="257"/>
        <v>1</v>
      </c>
      <c r="AT410" s="51"/>
      <c r="AU410" s="51"/>
      <c r="AV410" s="51"/>
      <c r="AW410" s="51"/>
      <c r="AX410" s="51"/>
      <c r="AY410" s="16"/>
      <c r="AZ410" s="51"/>
      <c r="BA410" s="20">
        <f t="shared" ca="1" si="258"/>
        <v>1</v>
      </c>
      <c r="BB410" s="21">
        <f t="shared" ca="1" si="259"/>
        <v>0</v>
      </c>
      <c r="BC410" s="21">
        <f t="shared" ca="1" si="260"/>
        <v>0</v>
      </c>
      <c r="BD410" s="21">
        <f t="shared" ca="1" si="261"/>
        <v>0</v>
      </c>
      <c r="BE410" s="21">
        <f t="shared" ca="1" si="262"/>
        <v>0</v>
      </c>
      <c r="BF410" s="21">
        <f t="shared" ca="1" si="263"/>
        <v>0</v>
      </c>
      <c r="BG410" s="21">
        <f t="shared" ca="1" si="264"/>
        <v>0</v>
      </c>
      <c r="BH410" s="21">
        <f t="shared" ca="1" si="265"/>
        <v>0</v>
      </c>
      <c r="BI410" s="21">
        <f t="shared" ca="1" si="266"/>
        <v>0</v>
      </c>
      <c r="BJ410" s="21">
        <f t="shared" ca="1" si="267"/>
        <v>0</v>
      </c>
      <c r="BK410" s="21">
        <f t="shared" ca="1" si="268"/>
        <v>0</v>
      </c>
      <c r="BL410" s="51"/>
      <c r="BM410" s="51"/>
      <c r="BN410" s="51"/>
      <c r="BO410" s="51"/>
      <c r="BP410" s="51"/>
      <c r="BQ410" s="51"/>
      <c r="BR410" s="51"/>
      <c r="BS410" s="51"/>
      <c r="BT410" s="51"/>
      <c r="BU410" s="51"/>
      <c r="BV410" s="16"/>
      <c r="BZ410" s="10">
        <f ca="1">Table1[[#This Row],[Cars Value]]/Table1[[#This Row],[Cars Owned]]</f>
        <v>35646.5105714971</v>
      </c>
      <c r="CA410" s="16"/>
      <c r="CB410" s="51"/>
      <c r="CC410" s="10">
        <f ca="1">IF(Table1[[#This Row],[Value of Debts]]&gt;$CD$3,1,0)</f>
        <v>1</v>
      </c>
      <c r="CD410" s="51"/>
      <c r="CE410" s="16"/>
      <c r="CF410" s="51"/>
      <c r="CG410" s="39">
        <f ca="1">Table1[[#This Row],[Mortgage left]]/Table1[[#This Row],[Value of House ]]</f>
        <v>8.5239944855389882E-2</v>
      </c>
      <c r="CH410" s="51">
        <f t="shared" ca="1" si="282"/>
        <v>0</v>
      </c>
      <c r="CI410" s="51"/>
      <c r="CJ410" s="16"/>
      <c r="CL410" s="10">
        <f ca="1">IF(Table1[[#This Row],[Area]]="New Delhi",Table1[[#This Row],[Income]],0)</f>
        <v>83710</v>
      </c>
      <c r="CM410" s="51">
        <f ca="1">IF(Table1[[#This Row],[Area]]="Gurgoan",Table1[[#This Row],[Income]],0)</f>
        <v>0</v>
      </c>
      <c r="CN410" s="51">
        <f ca="1">IF(Table1[[#This Row],[Area]]="Noida",Table1[[#This Row],[Income]],0)</f>
        <v>0</v>
      </c>
      <c r="CO410" s="51">
        <f ca="1">IF(Table1[[#This Row],[Area]]="Faridabad",Table1[[#This Row],[Income]],0)</f>
        <v>0</v>
      </c>
      <c r="CP410" s="51">
        <f ca="1">IF(Table1[[#This Row],[Area]]="Pune",Table1[[#This Row],[Income]],0)</f>
        <v>0</v>
      </c>
      <c r="CQ410" s="51">
        <f ca="1">IF(Table1[[#This Row],[Area]]="Mumbai",Table1[[#This Row],[Income]],0)</f>
        <v>0</v>
      </c>
      <c r="CR410" s="51">
        <f ca="1">IF(Table1[[#This Row],[Area]]="Hyderabad",Table1[[#This Row],[Income]],0)</f>
        <v>0</v>
      </c>
      <c r="CS410" s="51">
        <f ca="1">IF(Table1[[#This Row],[Area]]="Chennai",Table1[[#This Row],[Income]],0)</f>
        <v>0</v>
      </c>
      <c r="CT410" s="51">
        <f ca="1">IF(Table1[[#This Row],[Area]]="Goa",Table1[[#This Row],[Income]],0)</f>
        <v>0</v>
      </c>
      <c r="CU410" s="51">
        <f ca="1">IF(Table1[[#This Row],[Area]]="Kochi",Table1[[#This Row],[Income]],0)</f>
        <v>0</v>
      </c>
      <c r="CV410" s="51">
        <f ca="1">IF(Table1[[#This Row],[Area]]="Kolkata",Table1[[#This Row],[Income]],0)</f>
        <v>0</v>
      </c>
      <c r="CW410" s="51"/>
      <c r="CX410" s="51"/>
      <c r="CY410" s="51"/>
      <c r="CZ410" s="51"/>
      <c r="DA410" s="51"/>
      <c r="DB410" s="51"/>
      <c r="DC410" s="51"/>
      <c r="DD410" s="51"/>
      <c r="DE410" s="51"/>
      <c r="DF410" s="51"/>
      <c r="DG410" s="16"/>
      <c r="DI410" s="10">
        <f ca="1">IF(Table1[[#This Row],[Field of Work]]="Teaching",Table1[[#This Row],[Income]],0)</f>
        <v>0</v>
      </c>
      <c r="DJ410" s="51">
        <f ca="1">IF(Table1[[#This Row],[Field of Work]]="Health",Table1[[#This Row],[Income]],0)</f>
        <v>0</v>
      </c>
      <c r="DK410" s="51">
        <f ca="1">IF(Table1[[#This Row],[Field of Work]]="Agriculture",Table1[[#This Row],[Income]],0)</f>
        <v>0</v>
      </c>
      <c r="DL410" s="51">
        <f ca="1">IF(Table1[[#This Row],[Field of Work]]="Information Technology",Table1[[#This Row],[Income]],0)</f>
        <v>0</v>
      </c>
      <c r="DM410" s="51">
        <f ca="1">IF(Table1[[#This Row],[Field of Work]]="Construction",Table1[[#This Row],[Income]],0)</f>
        <v>0</v>
      </c>
      <c r="DN410" s="51">
        <f ca="1">IF(Table1[[#This Row],[Field of Work]]="General Work",Table1[[#This Row],[Income]],0)</f>
        <v>83710</v>
      </c>
      <c r="DO410" s="51"/>
      <c r="DP410" s="51"/>
      <c r="DQ410" s="51"/>
      <c r="DR410" s="51"/>
      <c r="DS410" s="51"/>
      <c r="DT410" s="16"/>
      <c r="DW410" s="10">
        <f ca="1">IF(Table1[[#This Row],[Value of Debts]]&gt;Table1[[#This Row],[Income]],1,0)</f>
        <v>1</v>
      </c>
      <c r="DX410" s="51"/>
      <c r="DY410" s="16"/>
      <c r="EB410" s="48">
        <f t="shared" ca="1" si="283"/>
        <v>33</v>
      </c>
      <c r="EC410" s="51"/>
      <c r="ED410" s="51"/>
      <c r="EE410" s="16"/>
    </row>
    <row r="411" spans="1:135" ht="18.75">
      <c r="A411" s="1">
        <f t="shared" ca="1" si="269"/>
        <v>2</v>
      </c>
      <c r="B411" s="1" t="str">
        <f t="shared" ca="1" si="270"/>
        <v>Woman</v>
      </c>
      <c r="C411" s="1">
        <f t="shared" ca="1" si="271"/>
        <v>40</v>
      </c>
      <c r="D411" s="1">
        <f t="shared" ca="1" si="272"/>
        <v>1</v>
      </c>
      <c r="E411" s="1" t="str">
        <f t="shared" ca="1" si="273"/>
        <v>Health</v>
      </c>
      <c r="F411" s="1">
        <f t="shared" ca="1" si="274"/>
        <v>4</v>
      </c>
      <c r="G411" s="1" t="str">
        <f t="shared" ca="1" si="275"/>
        <v>Technical</v>
      </c>
      <c r="H411" s="1">
        <f t="shared" ca="1" si="276"/>
        <v>2</v>
      </c>
      <c r="I411" s="1">
        <f t="shared" ca="1" si="251"/>
        <v>1</v>
      </c>
      <c r="J411" s="1">
        <f t="shared" ca="1" si="277"/>
        <v>52811</v>
      </c>
      <c r="K411" s="1">
        <f t="shared" ca="1" si="278"/>
        <v>8</v>
      </c>
      <c r="L411" s="1" t="str">
        <f t="shared" ca="1" si="279"/>
        <v>Chennai</v>
      </c>
      <c r="M411" s="1">
        <f t="shared" ca="1" si="284"/>
        <v>211244</v>
      </c>
      <c r="N411" s="1">
        <f t="shared" ca="1" si="280"/>
        <v>83280.747253013629</v>
      </c>
      <c r="O411" s="1">
        <f t="shared" ca="1" si="285"/>
        <v>43631.434456797215</v>
      </c>
      <c r="P411" s="1">
        <f t="shared" ca="1" si="281"/>
        <v>33438</v>
      </c>
      <c r="Q411" s="1">
        <f t="shared" ca="1" si="286"/>
        <v>38385.685414065789</v>
      </c>
      <c r="R411" s="1">
        <f t="shared" ca="1" si="287"/>
        <v>74355.148458336451</v>
      </c>
      <c r="S411" s="1">
        <f t="shared" ca="1" si="288"/>
        <v>329230.58291513368</v>
      </c>
      <c r="T411" s="1">
        <f t="shared" ca="1" si="289"/>
        <v>155104.43266707941</v>
      </c>
      <c r="U411" s="1">
        <f t="shared" ca="1" si="290"/>
        <v>174126.15024805427</v>
      </c>
      <c r="W411" s="10">
        <f ca="1">IF(Table1[[#This Row],[Gender]]="Man",1,0)</f>
        <v>0</v>
      </c>
      <c r="X411" s="51">
        <f ca="1">IF(Table1[[#This Row],[Gender]]="Woman",1,0)</f>
        <v>1</v>
      </c>
      <c r="Y411" s="51"/>
      <c r="Z411" s="51"/>
      <c r="AA411" s="51"/>
      <c r="AB411" s="51"/>
      <c r="AC411" s="51"/>
      <c r="AD411" s="51"/>
      <c r="AE411" s="51"/>
      <c r="AF411" s="51"/>
      <c r="AG411" s="51"/>
      <c r="AH411" s="51"/>
      <c r="AI411" s="51"/>
      <c r="AJ411" s="16"/>
      <c r="AN411" s="10">
        <f t="shared" ca="1" si="252"/>
        <v>0</v>
      </c>
      <c r="AO411" s="51">
        <f t="shared" ca="1" si="253"/>
        <v>1</v>
      </c>
      <c r="AP411" s="51">
        <f t="shared" ca="1" si="254"/>
        <v>0</v>
      </c>
      <c r="AQ411" s="51">
        <f t="shared" ca="1" si="255"/>
        <v>0</v>
      </c>
      <c r="AR411" s="51">
        <f t="shared" ca="1" si="256"/>
        <v>0</v>
      </c>
      <c r="AS411" s="51">
        <f t="shared" ca="1" si="257"/>
        <v>0</v>
      </c>
      <c r="AT411" s="51"/>
      <c r="AU411" s="51"/>
      <c r="AV411" s="51"/>
      <c r="AW411" s="51"/>
      <c r="AX411" s="51"/>
      <c r="AY411" s="16"/>
      <c r="AZ411" s="51"/>
      <c r="BA411" s="20">
        <f t="shared" ca="1" si="258"/>
        <v>0</v>
      </c>
      <c r="BB411" s="21">
        <f t="shared" ca="1" si="259"/>
        <v>0</v>
      </c>
      <c r="BC411" s="21">
        <f t="shared" ca="1" si="260"/>
        <v>0</v>
      </c>
      <c r="BD411" s="21">
        <f t="shared" ca="1" si="261"/>
        <v>0</v>
      </c>
      <c r="BE411" s="21">
        <f t="shared" ca="1" si="262"/>
        <v>0</v>
      </c>
      <c r="BF411" s="21">
        <f t="shared" ca="1" si="263"/>
        <v>0</v>
      </c>
      <c r="BG411" s="21">
        <f t="shared" ca="1" si="264"/>
        <v>0</v>
      </c>
      <c r="BH411" s="21">
        <f t="shared" ca="1" si="265"/>
        <v>1</v>
      </c>
      <c r="BI411" s="21">
        <f t="shared" ca="1" si="266"/>
        <v>0</v>
      </c>
      <c r="BJ411" s="21">
        <f t="shared" ca="1" si="267"/>
        <v>0</v>
      </c>
      <c r="BK411" s="21">
        <f t="shared" ca="1" si="268"/>
        <v>0</v>
      </c>
      <c r="BL411" s="51"/>
      <c r="BM411" s="51"/>
      <c r="BN411" s="51"/>
      <c r="BO411" s="51"/>
      <c r="BP411" s="51"/>
      <c r="BQ411" s="51"/>
      <c r="BR411" s="51"/>
      <c r="BS411" s="51"/>
      <c r="BT411" s="51"/>
      <c r="BU411" s="51"/>
      <c r="BV411" s="16"/>
      <c r="BZ411" s="10">
        <f ca="1">Table1[[#This Row],[Cars Value]]/Table1[[#This Row],[Cars Owned]]</f>
        <v>43631.434456797215</v>
      </c>
      <c r="CA411" s="16"/>
      <c r="CB411" s="51"/>
      <c r="CC411" s="10">
        <f ca="1">IF(Table1[[#This Row],[Value of Debts]]&gt;$CD$3,1,0)</f>
        <v>1</v>
      </c>
      <c r="CD411" s="51"/>
      <c r="CE411" s="16"/>
      <c r="CF411" s="51"/>
      <c r="CG411" s="39">
        <f ca="1">Table1[[#This Row],[Mortgage left]]/Table1[[#This Row],[Value of House ]]</f>
        <v>0.39423958670075188</v>
      </c>
      <c r="CH411" s="51">
        <f t="shared" ca="1" si="282"/>
        <v>1</v>
      </c>
      <c r="CI411" s="51"/>
      <c r="CJ411" s="16"/>
      <c r="CL411" s="10">
        <f ca="1">IF(Table1[[#This Row],[Area]]="New Delhi",Table1[[#This Row],[Income]],0)</f>
        <v>0</v>
      </c>
      <c r="CM411" s="51">
        <f ca="1">IF(Table1[[#This Row],[Area]]="Gurgoan",Table1[[#This Row],[Income]],0)</f>
        <v>0</v>
      </c>
      <c r="CN411" s="51">
        <f ca="1">IF(Table1[[#This Row],[Area]]="Noida",Table1[[#This Row],[Income]],0)</f>
        <v>0</v>
      </c>
      <c r="CO411" s="51">
        <f ca="1">IF(Table1[[#This Row],[Area]]="Faridabad",Table1[[#This Row],[Income]],0)</f>
        <v>0</v>
      </c>
      <c r="CP411" s="51">
        <f ca="1">IF(Table1[[#This Row],[Area]]="Pune",Table1[[#This Row],[Income]],0)</f>
        <v>0</v>
      </c>
      <c r="CQ411" s="51">
        <f ca="1">IF(Table1[[#This Row],[Area]]="Mumbai",Table1[[#This Row],[Income]],0)</f>
        <v>0</v>
      </c>
      <c r="CR411" s="51">
        <f ca="1">IF(Table1[[#This Row],[Area]]="Hyderabad",Table1[[#This Row],[Income]],0)</f>
        <v>0</v>
      </c>
      <c r="CS411" s="51">
        <f ca="1">IF(Table1[[#This Row],[Area]]="Chennai",Table1[[#This Row],[Income]],0)</f>
        <v>52811</v>
      </c>
      <c r="CT411" s="51">
        <f ca="1">IF(Table1[[#This Row],[Area]]="Goa",Table1[[#This Row],[Income]],0)</f>
        <v>0</v>
      </c>
      <c r="CU411" s="51">
        <f ca="1">IF(Table1[[#This Row],[Area]]="Kochi",Table1[[#This Row],[Income]],0)</f>
        <v>0</v>
      </c>
      <c r="CV411" s="51">
        <f ca="1">IF(Table1[[#This Row],[Area]]="Kolkata",Table1[[#This Row],[Income]],0)</f>
        <v>0</v>
      </c>
      <c r="CW411" s="51"/>
      <c r="CX411" s="51"/>
      <c r="CY411" s="51"/>
      <c r="CZ411" s="51"/>
      <c r="DA411" s="51"/>
      <c r="DB411" s="51"/>
      <c r="DC411" s="51"/>
      <c r="DD411" s="51"/>
      <c r="DE411" s="51"/>
      <c r="DF411" s="51"/>
      <c r="DG411" s="16"/>
      <c r="DI411" s="10">
        <f ca="1">IF(Table1[[#This Row],[Field of Work]]="Teaching",Table1[[#This Row],[Income]],0)</f>
        <v>0</v>
      </c>
      <c r="DJ411" s="51">
        <f ca="1">IF(Table1[[#This Row],[Field of Work]]="Health",Table1[[#This Row],[Income]],0)</f>
        <v>52811</v>
      </c>
      <c r="DK411" s="51">
        <f ca="1">IF(Table1[[#This Row],[Field of Work]]="Agriculture",Table1[[#This Row],[Income]],0)</f>
        <v>0</v>
      </c>
      <c r="DL411" s="51">
        <f ca="1">IF(Table1[[#This Row],[Field of Work]]="Information Technology",Table1[[#This Row],[Income]],0)</f>
        <v>0</v>
      </c>
      <c r="DM411" s="51">
        <f ca="1">IF(Table1[[#This Row],[Field of Work]]="Construction",Table1[[#This Row],[Income]],0)</f>
        <v>0</v>
      </c>
      <c r="DN411" s="51">
        <f ca="1">IF(Table1[[#This Row],[Field of Work]]="General Work",Table1[[#This Row],[Income]],0)</f>
        <v>0</v>
      </c>
      <c r="DO411" s="51"/>
      <c r="DP411" s="51"/>
      <c r="DQ411" s="51"/>
      <c r="DR411" s="51"/>
      <c r="DS411" s="51"/>
      <c r="DT411" s="16"/>
      <c r="DW411" s="10">
        <f ca="1">IF(Table1[[#This Row],[Value of Debts]]&gt;Table1[[#This Row],[Income]],1,0)</f>
        <v>1</v>
      </c>
      <c r="DX411" s="51"/>
      <c r="DY411" s="16"/>
      <c r="EB411" s="48">
        <f t="shared" ca="1" si="283"/>
        <v>40</v>
      </c>
      <c r="EC411" s="51"/>
      <c r="ED411" s="51"/>
      <c r="EE411" s="16"/>
    </row>
    <row r="412" spans="1:135" ht="18.75">
      <c r="A412" s="1">
        <f t="shared" ca="1" si="269"/>
        <v>2</v>
      </c>
      <c r="B412" s="1" t="str">
        <f t="shared" ca="1" si="270"/>
        <v>Woman</v>
      </c>
      <c r="C412" s="1">
        <f t="shared" ca="1" si="271"/>
        <v>37</v>
      </c>
      <c r="D412" s="1">
        <f t="shared" ca="1" si="272"/>
        <v>4</v>
      </c>
      <c r="E412" s="1" t="str">
        <f t="shared" ca="1" si="273"/>
        <v>Information Technology</v>
      </c>
      <c r="F412" s="1">
        <f t="shared" ca="1" si="274"/>
        <v>2</v>
      </c>
      <c r="G412" s="1" t="str">
        <f t="shared" ca="1" si="275"/>
        <v>College</v>
      </c>
      <c r="H412" s="1">
        <f t="shared" ca="1" si="276"/>
        <v>0</v>
      </c>
      <c r="I412" s="1">
        <f t="shared" ca="1" si="251"/>
        <v>3</v>
      </c>
      <c r="J412" s="1">
        <f t="shared" ca="1" si="277"/>
        <v>70366</v>
      </c>
      <c r="K412" s="1">
        <f t="shared" ca="1" si="278"/>
        <v>4</v>
      </c>
      <c r="L412" s="1" t="str">
        <f t="shared" ca="1" si="279"/>
        <v>Noida</v>
      </c>
      <c r="M412" s="1">
        <f t="shared" ca="1" si="284"/>
        <v>422196</v>
      </c>
      <c r="N412" s="1">
        <f t="shared" ca="1" si="280"/>
        <v>215603.42760312313</v>
      </c>
      <c r="O412" s="1">
        <f t="shared" ca="1" si="285"/>
        <v>75332.54236629876</v>
      </c>
      <c r="P412" s="1">
        <f t="shared" ca="1" si="281"/>
        <v>60523</v>
      </c>
      <c r="Q412" s="1">
        <f t="shared" ca="1" si="286"/>
        <v>63812.916126558164</v>
      </c>
      <c r="R412" s="1">
        <f t="shared" ca="1" si="287"/>
        <v>15367.01586740007</v>
      </c>
      <c r="S412" s="1">
        <f t="shared" ca="1" si="288"/>
        <v>512895.55823369883</v>
      </c>
      <c r="T412" s="1">
        <f t="shared" ca="1" si="289"/>
        <v>339939.34372968128</v>
      </c>
      <c r="U412" s="1">
        <f t="shared" ca="1" si="290"/>
        <v>172956.21450401755</v>
      </c>
      <c r="W412" s="10">
        <f ca="1">IF(Table1[[#This Row],[Gender]]="Man",1,0)</f>
        <v>0</v>
      </c>
      <c r="X412" s="51">
        <f ca="1">IF(Table1[[#This Row],[Gender]]="Woman",1,0)</f>
        <v>1</v>
      </c>
      <c r="Y412" s="51"/>
      <c r="Z412" s="51"/>
      <c r="AA412" s="51"/>
      <c r="AB412" s="51"/>
      <c r="AC412" s="51"/>
      <c r="AD412" s="51"/>
      <c r="AE412" s="51"/>
      <c r="AF412" s="51"/>
      <c r="AG412" s="51"/>
      <c r="AH412" s="51"/>
      <c r="AI412" s="51"/>
      <c r="AJ412" s="16"/>
      <c r="AN412" s="10">
        <f t="shared" ca="1" si="252"/>
        <v>0</v>
      </c>
      <c r="AO412" s="51">
        <f t="shared" ca="1" si="253"/>
        <v>0</v>
      </c>
      <c r="AP412" s="51">
        <f t="shared" ca="1" si="254"/>
        <v>0</v>
      </c>
      <c r="AQ412" s="51">
        <f t="shared" ca="1" si="255"/>
        <v>1</v>
      </c>
      <c r="AR412" s="51">
        <f t="shared" ca="1" si="256"/>
        <v>0</v>
      </c>
      <c r="AS412" s="51">
        <f t="shared" ca="1" si="257"/>
        <v>0</v>
      </c>
      <c r="AT412" s="51"/>
      <c r="AU412" s="51"/>
      <c r="AV412" s="51"/>
      <c r="AW412" s="51"/>
      <c r="AX412" s="51"/>
      <c r="AY412" s="16"/>
      <c r="AZ412" s="51"/>
      <c r="BA412" s="20">
        <f t="shared" ca="1" si="258"/>
        <v>0</v>
      </c>
      <c r="BB412" s="21">
        <f t="shared" ca="1" si="259"/>
        <v>0</v>
      </c>
      <c r="BC412" s="21">
        <f t="shared" ca="1" si="260"/>
        <v>1</v>
      </c>
      <c r="BD412" s="21">
        <f t="shared" ca="1" si="261"/>
        <v>0</v>
      </c>
      <c r="BE412" s="21">
        <f t="shared" ca="1" si="262"/>
        <v>0</v>
      </c>
      <c r="BF412" s="21">
        <f t="shared" ca="1" si="263"/>
        <v>0</v>
      </c>
      <c r="BG412" s="21">
        <f t="shared" ca="1" si="264"/>
        <v>0</v>
      </c>
      <c r="BH412" s="21">
        <f t="shared" ca="1" si="265"/>
        <v>0</v>
      </c>
      <c r="BI412" s="21">
        <f t="shared" ca="1" si="266"/>
        <v>0</v>
      </c>
      <c r="BJ412" s="21">
        <f t="shared" ca="1" si="267"/>
        <v>0</v>
      </c>
      <c r="BK412" s="21">
        <f t="shared" ca="1" si="268"/>
        <v>0</v>
      </c>
      <c r="BL412" s="51"/>
      <c r="BM412" s="51"/>
      <c r="BN412" s="51"/>
      <c r="BO412" s="51"/>
      <c r="BP412" s="51"/>
      <c r="BQ412" s="51"/>
      <c r="BR412" s="51"/>
      <c r="BS412" s="51"/>
      <c r="BT412" s="51"/>
      <c r="BU412" s="51"/>
      <c r="BV412" s="16"/>
      <c r="BZ412" s="10">
        <f ca="1">Table1[[#This Row],[Cars Value]]/Table1[[#This Row],[Cars Owned]]</f>
        <v>25110.847455432919</v>
      </c>
      <c r="CA412" s="16"/>
      <c r="CB412" s="51"/>
      <c r="CC412" s="10">
        <f ca="1">IF(Table1[[#This Row],[Value of Debts]]&gt;$CD$3,1,0)</f>
        <v>1</v>
      </c>
      <c r="CD412" s="51"/>
      <c r="CE412" s="16"/>
      <c r="CF412" s="51"/>
      <c r="CG412" s="39">
        <f ca="1">Table1[[#This Row],[Mortgage left]]/Table1[[#This Row],[Value of House ]]</f>
        <v>0.51067141233721569</v>
      </c>
      <c r="CH412" s="51">
        <f t="shared" ca="1" si="282"/>
        <v>1</v>
      </c>
      <c r="CI412" s="51"/>
      <c r="CJ412" s="16"/>
      <c r="CL412" s="10">
        <f ca="1">IF(Table1[[#This Row],[Area]]="New Delhi",Table1[[#This Row],[Income]],0)</f>
        <v>0</v>
      </c>
      <c r="CM412" s="51">
        <f ca="1">IF(Table1[[#This Row],[Area]]="Gurgoan",Table1[[#This Row],[Income]],0)</f>
        <v>0</v>
      </c>
      <c r="CN412" s="51">
        <f ca="1">IF(Table1[[#This Row],[Area]]="Noida",Table1[[#This Row],[Income]],0)</f>
        <v>70366</v>
      </c>
      <c r="CO412" s="51">
        <f ca="1">IF(Table1[[#This Row],[Area]]="Faridabad",Table1[[#This Row],[Income]],0)</f>
        <v>0</v>
      </c>
      <c r="CP412" s="51">
        <f ca="1">IF(Table1[[#This Row],[Area]]="Pune",Table1[[#This Row],[Income]],0)</f>
        <v>0</v>
      </c>
      <c r="CQ412" s="51">
        <f ca="1">IF(Table1[[#This Row],[Area]]="Mumbai",Table1[[#This Row],[Income]],0)</f>
        <v>0</v>
      </c>
      <c r="CR412" s="51">
        <f ca="1">IF(Table1[[#This Row],[Area]]="Hyderabad",Table1[[#This Row],[Income]],0)</f>
        <v>0</v>
      </c>
      <c r="CS412" s="51">
        <f ca="1">IF(Table1[[#This Row],[Area]]="Chennai",Table1[[#This Row],[Income]],0)</f>
        <v>0</v>
      </c>
      <c r="CT412" s="51">
        <f ca="1">IF(Table1[[#This Row],[Area]]="Goa",Table1[[#This Row],[Income]],0)</f>
        <v>0</v>
      </c>
      <c r="CU412" s="51">
        <f ca="1">IF(Table1[[#This Row],[Area]]="Kochi",Table1[[#This Row],[Income]],0)</f>
        <v>0</v>
      </c>
      <c r="CV412" s="51">
        <f ca="1">IF(Table1[[#This Row],[Area]]="Kolkata",Table1[[#This Row],[Income]],0)</f>
        <v>0</v>
      </c>
      <c r="CW412" s="51"/>
      <c r="CX412" s="51"/>
      <c r="CY412" s="51"/>
      <c r="CZ412" s="51"/>
      <c r="DA412" s="51"/>
      <c r="DB412" s="51"/>
      <c r="DC412" s="51"/>
      <c r="DD412" s="51"/>
      <c r="DE412" s="51"/>
      <c r="DF412" s="51"/>
      <c r="DG412" s="16"/>
      <c r="DI412" s="10">
        <f ca="1">IF(Table1[[#This Row],[Field of Work]]="Teaching",Table1[[#This Row],[Income]],0)</f>
        <v>0</v>
      </c>
      <c r="DJ412" s="51">
        <f ca="1">IF(Table1[[#This Row],[Field of Work]]="Health",Table1[[#This Row],[Income]],0)</f>
        <v>0</v>
      </c>
      <c r="DK412" s="51">
        <f ca="1">IF(Table1[[#This Row],[Field of Work]]="Agriculture",Table1[[#This Row],[Income]],0)</f>
        <v>0</v>
      </c>
      <c r="DL412" s="51">
        <f ca="1">IF(Table1[[#This Row],[Field of Work]]="Information Technology",Table1[[#This Row],[Income]],0)</f>
        <v>70366</v>
      </c>
      <c r="DM412" s="51">
        <f ca="1">IF(Table1[[#This Row],[Field of Work]]="Construction",Table1[[#This Row],[Income]],0)</f>
        <v>0</v>
      </c>
      <c r="DN412" s="51">
        <f ca="1">IF(Table1[[#This Row],[Field of Work]]="General Work",Table1[[#This Row],[Income]],0)</f>
        <v>0</v>
      </c>
      <c r="DO412" s="51"/>
      <c r="DP412" s="51"/>
      <c r="DQ412" s="51"/>
      <c r="DR412" s="51"/>
      <c r="DS412" s="51"/>
      <c r="DT412" s="16"/>
      <c r="DW412" s="10">
        <f ca="1">IF(Table1[[#This Row],[Value of Debts]]&gt;Table1[[#This Row],[Income]],1,0)</f>
        <v>1</v>
      </c>
      <c r="DX412" s="51"/>
      <c r="DY412" s="16"/>
      <c r="EB412" s="48">
        <f t="shared" ca="1" si="283"/>
        <v>37</v>
      </c>
      <c r="EC412" s="51"/>
      <c r="ED412" s="51"/>
      <c r="EE412" s="16"/>
    </row>
    <row r="413" spans="1:135" ht="18.75">
      <c r="A413" s="1">
        <f t="shared" ca="1" si="269"/>
        <v>2</v>
      </c>
      <c r="B413" s="1" t="str">
        <f t="shared" ca="1" si="270"/>
        <v>Woman</v>
      </c>
      <c r="C413" s="1">
        <f t="shared" ca="1" si="271"/>
        <v>44</v>
      </c>
      <c r="D413" s="1">
        <f t="shared" ca="1" si="272"/>
        <v>2</v>
      </c>
      <c r="E413" s="1" t="str">
        <f t="shared" ca="1" si="273"/>
        <v>Construction</v>
      </c>
      <c r="F413" s="1">
        <f t="shared" ca="1" si="274"/>
        <v>2</v>
      </c>
      <c r="G413" s="1" t="str">
        <f t="shared" ca="1" si="275"/>
        <v>College</v>
      </c>
      <c r="H413" s="1">
        <f t="shared" ca="1" si="276"/>
        <v>3</v>
      </c>
      <c r="I413" s="1">
        <f t="shared" ca="1" si="251"/>
        <v>2</v>
      </c>
      <c r="J413" s="1">
        <f t="shared" ca="1" si="277"/>
        <v>85233</v>
      </c>
      <c r="K413" s="1">
        <f t="shared" ca="1" si="278"/>
        <v>2</v>
      </c>
      <c r="L413" s="1" t="str">
        <f t="shared" ca="1" si="279"/>
        <v>Gurgoan</v>
      </c>
      <c r="M413" s="1">
        <f t="shared" ca="1" si="284"/>
        <v>426165</v>
      </c>
      <c r="N413" s="1">
        <f t="shared" ca="1" si="280"/>
        <v>130985.54173201027</v>
      </c>
      <c r="O413" s="1">
        <f t="shared" ca="1" si="285"/>
        <v>80402.637491313784</v>
      </c>
      <c r="P413" s="1">
        <f t="shared" ca="1" si="281"/>
        <v>43064</v>
      </c>
      <c r="Q413" s="1">
        <f t="shared" ca="1" si="286"/>
        <v>162033.40100588757</v>
      </c>
      <c r="R413" s="1">
        <f t="shared" ca="1" si="287"/>
        <v>72322.085577555088</v>
      </c>
      <c r="S413" s="1">
        <f t="shared" ca="1" si="288"/>
        <v>578889.72306886886</v>
      </c>
      <c r="T413" s="1">
        <f t="shared" ca="1" si="289"/>
        <v>336082.94273789786</v>
      </c>
      <c r="U413" s="1">
        <f t="shared" ca="1" si="290"/>
        <v>242806.780330971</v>
      </c>
      <c r="W413" s="10">
        <f ca="1">IF(Table1[[#This Row],[Gender]]="Man",1,0)</f>
        <v>0</v>
      </c>
      <c r="X413" s="51">
        <f ca="1">IF(Table1[[#This Row],[Gender]]="Woman",1,0)</f>
        <v>1</v>
      </c>
      <c r="Y413" s="51"/>
      <c r="Z413" s="51"/>
      <c r="AA413" s="51"/>
      <c r="AB413" s="51"/>
      <c r="AC413" s="51"/>
      <c r="AD413" s="51"/>
      <c r="AE413" s="51"/>
      <c r="AF413" s="51"/>
      <c r="AG413" s="51"/>
      <c r="AH413" s="51"/>
      <c r="AI413" s="51"/>
      <c r="AJ413" s="16"/>
      <c r="AN413" s="10">
        <f t="shared" ca="1" si="252"/>
        <v>0</v>
      </c>
      <c r="AO413" s="51">
        <f t="shared" ca="1" si="253"/>
        <v>0</v>
      </c>
      <c r="AP413" s="51">
        <f t="shared" ca="1" si="254"/>
        <v>0</v>
      </c>
      <c r="AQ413" s="51">
        <f t="shared" ca="1" si="255"/>
        <v>0</v>
      </c>
      <c r="AR413" s="51">
        <f t="shared" ca="1" si="256"/>
        <v>1</v>
      </c>
      <c r="AS413" s="51">
        <f t="shared" ca="1" si="257"/>
        <v>0</v>
      </c>
      <c r="AT413" s="51"/>
      <c r="AU413" s="51"/>
      <c r="AV413" s="51"/>
      <c r="AW413" s="51"/>
      <c r="AX413" s="51"/>
      <c r="AY413" s="16"/>
      <c r="AZ413" s="51"/>
      <c r="BA413" s="20">
        <f t="shared" ca="1" si="258"/>
        <v>0</v>
      </c>
      <c r="BB413" s="21">
        <f t="shared" ca="1" si="259"/>
        <v>1</v>
      </c>
      <c r="BC413" s="21">
        <f t="shared" ca="1" si="260"/>
        <v>0</v>
      </c>
      <c r="BD413" s="21">
        <f t="shared" ca="1" si="261"/>
        <v>0</v>
      </c>
      <c r="BE413" s="21">
        <f t="shared" ca="1" si="262"/>
        <v>0</v>
      </c>
      <c r="BF413" s="21">
        <f t="shared" ca="1" si="263"/>
        <v>0</v>
      </c>
      <c r="BG413" s="21">
        <f t="shared" ca="1" si="264"/>
        <v>0</v>
      </c>
      <c r="BH413" s="21">
        <f t="shared" ca="1" si="265"/>
        <v>0</v>
      </c>
      <c r="BI413" s="21">
        <f t="shared" ca="1" si="266"/>
        <v>0</v>
      </c>
      <c r="BJ413" s="21">
        <f t="shared" ca="1" si="267"/>
        <v>0</v>
      </c>
      <c r="BK413" s="21">
        <f t="shared" ca="1" si="268"/>
        <v>0</v>
      </c>
      <c r="BL413" s="51"/>
      <c r="BM413" s="51"/>
      <c r="BN413" s="51"/>
      <c r="BO413" s="51"/>
      <c r="BP413" s="51"/>
      <c r="BQ413" s="51"/>
      <c r="BR413" s="51"/>
      <c r="BS413" s="51"/>
      <c r="BT413" s="51"/>
      <c r="BU413" s="51"/>
      <c r="BV413" s="16"/>
      <c r="BZ413" s="10">
        <f ca="1">Table1[[#This Row],[Cars Value]]/Table1[[#This Row],[Cars Owned]]</f>
        <v>40201.318745656892</v>
      </c>
      <c r="CA413" s="16"/>
      <c r="CB413" s="51"/>
      <c r="CC413" s="10">
        <f ca="1">IF(Table1[[#This Row],[Value of Debts]]&gt;$CD$3,1,0)</f>
        <v>1</v>
      </c>
      <c r="CD413" s="51"/>
      <c r="CE413" s="16"/>
      <c r="CF413" s="51"/>
      <c r="CG413" s="39">
        <f ca="1">Table1[[#This Row],[Mortgage left]]/Table1[[#This Row],[Value of House ]]</f>
        <v>0.30735875008977809</v>
      </c>
      <c r="CH413" s="51">
        <f t="shared" ca="1" si="282"/>
        <v>1</v>
      </c>
      <c r="CI413" s="51"/>
      <c r="CJ413" s="16"/>
      <c r="CL413" s="10">
        <f ca="1">IF(Table1[[#This Row],[Area]]="New Delhi",Table1[[#This Row],[Income]],0)</f>
        <v>0</v>
      </c>
      <c r="CM413" s="51">
        <f ca="1">IF(Table1[[#This Row],[Area]]="Gurgoan",Table1[[#This Row],[Income]],0)</f>
        <v>85233</v>
      </c>
      <c r="CN413" s="51">
        <f ca="1">IF(Table1[[#This Row],[Area]]="Noida",Table1[[#This Row],[Income]],0)</f>
        <v>0</v>
      </c>
      <c r="CO413" s="51">
        <f ca="1">IF(Table1[[#This Row],[Area]]="Faridabad",Table1[[#This Row],[Income]],0)</f>
        <v>0</v>
      </c>
      <c r="CP413" s="51">
        <f ca="1">IF(Table1[[#This Row],[Area]]="Pune",Table1[[#This Row],[Income]],0)</f>
        <v>0</v>
      </c>
      <c r="CQ413" s="51">
        <f ca="1">IF(Table1[[#This Row],[Area]]="Mumbai",Table1[[#This Row],[Income]],0)</f>
        <v>0</v>
      </c>
      <c r="CR413" s="51">
        <f ca="1">IF(Table1[[#This Row],[Area]]="Hyderabad",Table1[[#This Row],[Income]],0)</f>
        <v>0</v>
      </c>
      <c r="CS413" s="51">
        <f ca="1">IF(Table1[[#This Row],[Area]]="Chennai",Table1[[#This Row],[Income]],0)</f>
        <v>0</v>
      </c>
      <c r="CT413" s="51">
        <f ca="1">IF(Table1[[#This Row],[Area]]="Goa",Table1[[#This Row],[Income]],0)</f>
        <v>0</v>
      </c>
      <c r="CU413" s="51">
        <f ca="1">IF(Table1[[#This Row],[Area]]="Kochi",Table1[[#This Row],[Income]],0)</f>
        <v>0</v>
      </c>
      <c r="CV413" s="51">
        <f ca="1">IF(Table1[[#This Row],[Area]]="Kolkata",Table1[[#This Row],[Income]],0)</f>
        <v>0</v>
      </c>
      <c r="CW413" s="51"/>
      <c r="CX413" s="51"/>
      <c r="CY413" s="51"/>
      <c r="CZ413" s="51"/>
      <c r="DA413" s="51"/>
      <c r="DB413" s="51"/>
      <c r="DC413" s="51"/>
      <c r="DD413" s="51"/>
      <c r="DE413" s="51"/>
      <c r="DF413" s="51"/>
      <c r="DG413" s="16"/>
      <c r="DI413" s="10">
        <f ca="1">IF(Table1[[#This Row],[Field of Work]]="Teaching",Table1[[#This Row],[Income]],0)</f>
        <v>0</v>
      </c>
      <c r="DJ413" s="51">
        <f ca="1">IF(Table1[[#This Row],[Field of Work]]="Health",Table1[[#This Row],[Income]],0)</f>
        <v>0</v>
      </c>
      <c r="DK413" s="51">
        <f ca="1">IF(Table1[[#This Row],[Field of Work]]="Agriculture",Table1[[#This Row],[Income]],0)</f>
        <v>0</v>
      </c>
      <c r="DL413" s="51">
        <f ca="1">IF(Table1[[#This Row],[Field of Work]]="Information Technology",Table1[[#This Row],[Income]],0)</f>
        <v>0</v>
      </c>
      <c r="DM413" s="51">
        <f ca="1">IF(Table1[[#This Row],[Field of Work]]="Construction",Table1[[#This Row],[Income]],0)</f>
        <v>85233</v>
      </c>
      <c r="DN413" s="51">
        <f ca="1">IF(Table1[[#This Row],[Field of Work]]="General Work",Table1[[#This Row],[Income]],0)</f>
        <v>0</v>
      </c>
      <c r="DO413" s="51"/>
      <c r="DP413" s="51"/>
      <c r="DQ413" s="51"/>
      <c r="DR413" s="51"/>
      <c r="DS413" s="51"/>
      <c r="DT413" s="16"/>
      <c r="DW413" s="10">
        <f ca="1">IF(Table1[[#This Row],[Value of Debts]]&gt;Table1[[#This Row],[Income]],1,0)</f>
        <v>1</v>
      </c>
      <c r="DX413" s="51"/>
      <c r="DY413" s="16"/>
      <c r="EB413" s="48">
        <f t="shared" ca="1" si="283"/>
        <v>44</v>
      </c>
      <c r="EC413" s="51"/>
      <c r="ED413" s="51"/>
      <c r="EE413" s="16"/>
    </row>
    <row r="414" spans="1:135" ht="18.75">
      <c r="A414" s="1">
        <f t="shared" ca="1" si="269"/>
        <v>1</v>
      </c>
      <c r="B414" s="1" t="str">
        <f t="shared" ca="1" si="270"/>
        <v>Man</v>
      </c>
      <c r="C414" s="1">
        <f t="shared" ca="1" si="271"/>
        <v>45</v>
      </c>
      <c r="D414" s="1">
        <f t="shared" ca="1" si="272"/>
        <v>2</v>
      </c>
      <c r="E414" s="1" t="str">
        <f t="shared" ca="1" si="273"/>
        <v>Construction</v>
      </c>
      <c r="F414" s="1">
        <f t="shared" ca="1" si="274"/>
        <v>4</v>
      </c>
      <c r="G414" s="1" t="str">
        <f t="shared" ca="1" si="275"/>
        <v>Technical</v>
      </c>
      <c r="H414" s="1">
        <f t="shared" ca="1" si="276"/>
        <v>3</v>
      </c>
      <c r="I414" s="1">
        <f t="shared" ca="1" si="251"/>
        <v>1</v>
      </c>
      <c r="J414" s="1">
        <f t="shared" ca="1" si="277"/>
        <v>78480</v>
      </c>
      <c r="K414" s="1">
        <f t="shared" ca="1" si="278"/>
        <v>11</v>
      </c>
      <c r="L414" s="1" t="str">
        <f t="shared" ca="1" si="279"/>
        <v>Kolkata</v>
      </c>
      <c r="M414" s="1">
        <f t="shared" ca="1" si="284"/>
        <v>235440</v>
      </c>
      <c r="N414" s="1">
        <f t="shared" ca="1" si="280"/>
        <v>143233.65133305942</v>
      </c>
      <c r="O414" s="1">
        <f t="shared" ca="1" si="285"/>
        <v>1274.2072814828273</v>
      </c>
      <c r="P414" s="1">
        <f t="shared" ca="1" si="281"/>
        <v>880</v>
      </c>
      <c r="Q414" s="1">
        <f t="shared" ca="1" si="286"/>
        <v>125191.36337686083</v>
      </c>
      <c r="R414" s="1">
        <f t="shared" ca="1" si="287"/>
        <v>112442.60886576865</v>
      </c>
      <c r="S414" s="1">
        <f t="shared" ca="1" si="288"/>
        <v>349156.81614725146</v>
      </c>
      <c r="T414" s="1">
        <f t="shared" ca="1" si="289"/>
        <v>269305.01470992027</v>
      </c>
      <c r="U414" s="1">
        <f t="shared" ca="1" si="290"/>
        <v>79851.801437331189</v>
      </c>
      <c r="W414" s="10">
        <f ca="1">IF(Table1[[#This Row],[Gender]]="Man",1,0)</f>
        <v>1</v>
      </c>
      <c r="X414" s="51">
        <f ca="1">IF(Table1[[#This Row],[Gender]]="Woman",1,0)</f>
        <v>0</v>
      </c>
      <c r="Y414" s="51"/>
      <c r="Z414" s="51"/>
      <c r="AA414" s="51"/>
      <c r="AB414" s="51"/>
      <c r="AC414" s="51"/>
      <c r="AD414" s="51"/>
      <c r="AE414" s="51"/>
      <c r="AF414" s="51"/>
      <c r="AG414" s="51"/>
      <c r="AH414" s="51"/>
      <c r="AI414" s="51"/>
      <c r="AJ414" s="16"/>
      <c r="AN414" s="10">
        <f t="shared" ca="1" si="252"/>
        <v>0</v>
      </c>
      <c r="AO414" s="51">
        <f t="shared" ca="1" si="253"/>
        <v>0</v>
      </c>
      <c r="AP414" s="51">
        <f t="shared" ca="1" si="254"/>
        <v>0</v>
      </c>
      <c r="AQ414" s="51">
        <f t="shared" ca="1" si="255"/>
        <v>0</v>
      </c>
      <c r="AR414" s="51">
        <f t="shared" ca="1" si="256"/>
        <v>1</v>
      </c>
      <c r="AS414" s="51">
        <f t="shared" ca="1" si="257"/>
        <v>0</v>
      </c>
      <c r="AT414" s="51"/>
      <c r="AU414" s="51"/>
      <c r="AV414" s="51"/>
      <c r="AW414" s="51"/>
      <c r="AX414" s="51"/>
      <c r="AY414" s="16"/>
      <c r="AZ414" s="51"/>
      <c r="BA414" s="20">
        <f t="shared" ca="1" si="258"/>
        <v>0</v>
      </c>
      <c r="BB414" s="21">
        <f t="shared" ca="1" si="259"/>
        <v>0</v>
      </c>
      <c r="BC414" s="21">
        <f t="shared" ca="1" si="260"/>
        <v>0</v>
      </c>
      <c r="BD414" s="21">
        <f t="shared" ca="1" si="261"/>
        <v>0</v>
      </c>
      <c r="BE414" s="21">
        <f t="shared" ca="1" si="262"/>
        <v>0</v>
      </c>
      <c r="BF414" s="21">
        <f t="shared" ca="1" si="263"/>
        <v>0</v>
      </c>
      <c r="BG414" s="21">
        <f t="shared" ca="1" si="264"/>
        <v>0</v>
      </c>
      <c r="BH414" s="21">
        <f t="shared" ca="1" si="265"/>
        <v>0</v>
      </c>
      <c r="BI414" s="21">
        <f t="shared" ca="1" si="266"/>
        <v>0</v>
      </c>
      <c r="BJ414" s="21">
        <f t="shared" ca="1" si="267"/>
        <v>0</v>
      </c>
      <c r="BK414" s="21">
        <f t="shared" ca="1" si="268"/>
        <v>1</v>
      </c>
      <c r="BL414" s="51"/>
      <c r="BM414" s="51"/>
      <c r="BN414" s="51"/>
      <c r="BO414" s="51"/>
      <c r="BP414" s="51"/>
      <c r="BQ414" s="51"/>
      <c r="BR414" s="51"/>
      <c r="BS414" s="51"/>
      <c r="BT414" s="51"/>
      <c r="BU414" s="51"/>
      <c r="BV414" s="16"/>
      <c r="BZ414" s="10">
        <f ca="1">Table1[[#This Row],[Cars Value]]/Table1[[#This Row],[Cars Owned]]</f>
        <v>1274.2072814828273</v>
      </c>
      <c r="CA414" s="16"/>
      <c r="CB414" s="51"/>
      <c r="CC414" s="10">
        <f ca="1">IF(Table1[[#This Row],[Value of Debts]]&gt;$CD$3,1,0)</f>
        <v>1</v>
      </c>
      <c r="CD414" s="51"/>
      <c r="CE414" s="16"/>
      <c r="CF414" s="51"/>
      <c r="CG414" s="39">
        <f ca="1">Table1[[#This Row],[Mortgage left]]/Table1[[#This Row],[Value of House ]]</f>
        <v>0.6083658313500655</v>
      </c>
      <c r="CH414" s="51">
        <f t="shared" ca="1" si="282"/>
        <v>1</v>
      </c>
      <c r="CI414" s="51"/>
      <c r="CJ414" s="16"/>
      <c r="CL414" s="10">
        <f ca="1">IF(Table1[[#This Row],[Area]]="New Delhi",Table1[[#This Row],[Income]],0)</f>
        <v>0</v>
      </c>
      <c r="CM414" s="51">
        <f ca="1">IF(Table1[[#This Row],[Area]]="Gurgoan",Table1[[#This Row],[Income]],0)</f>
        <v>0</v>
      </c>
      <c r="CN414" s="51">
        <f ca="1">IF(Table1[[#This Row],[Area]]="Noida",Table1[[#This Row],[Income]],0)</f>
        <v>0</v>
      </c>
      <c r="CO414" s="51">
        <f ca="1">IF(Table1[[#This Row],[Area]]="Faridabad",Table1[[#This Row],[Income]],0)</f>
        <v>0</v>
      </c>
      <c r="CP414" s="51">
        <f ca="1">IF(Table1[[#This Row],[Area]]="Pune",Table1[[#This Row],[Income]],0)</f>
        <v>0</v>
      </c>
      <c r="CQ414" s="51">
        <f ca="1">IF(Table1[[#This Row],[Area]]="Mumbai",Table1[[#This Row],[Income]],0)</f>
        <v>0</v>
      </c>
      <c r="CR414" s="51">
        <f ca="1">IF(Table1[[#This Row],[Area]]="Hyderabad",Table1[[#This Row],[Income]],0)</f>
        <v>0</v>
      </c>
      <c r="CS414" s="51">
        <f ca="1">IF(Table1[[#This Row],[Area]]="Chennai",Table1[[#This Row],[Income]],0)</f>
        <v>0</v>
      </c>
      <c r="CT414" s="51">
        <f ca="1">IF(Table1[[#This Row],[Area]]="Goa",Table1[[#This Row],[Income]],0)</f>
        <v>0</v>
      </c>
      <c r="CU414" s="51">
        <f ca="1">IF(Table1[[#This Row],[Area]]="Kochi",Table1[[#This Row],[Income]],0)</f>
        <v>0</v>
      </c>
      <c r="CV414" s="51">
        <f ca="1">IF(Table1[[#This Row],[Area]]="Kolkata",Table1[[#This Row],[Income]],0)</f>
        <v>78480</v>
      </c>
      <c r="CW414" s="51"/>
      <c r="CX414" s="51"/>
      <c r="CY414" s="51"/>
      <c r="CZ414" s="51"/>
      <c r="DA414" s="51"/>
      <c r="DB414" s="51"/>
      <c r="DC414" s="51"/>
      <c r="DD414" s="51"/>
      <c r="DE414" s="51"/>
      <c r="DF414" s="51"/>
      <c r="DG414" s="16"/>
      <c r="DI414" s="10">
        <f ca="1">IF(Table1[[#This Row],[Field of Work]]="Teaching",Table1[[#This Row],[Income]],0)</f>
        <v>0</v>
      </c>
      <c r="DJ414" s="51">
        <f ca="1">IF(Table1[[#This Row],[Field of Work]]="Health",Table1[[#This Row],[Income]],0)</f>
        <v>0</v>
      </c>
      <c r="DK414" s="51">
        <f ca="1">IF(Table1[[#This Row],[Field of Work]]="Agriculture",Table1[[#This Row],[Income]],0)</f>
        <v>0</v>
      </c>
      <c r="DL414" s="51">
        <f ca="1">IF(Table1[[#This Row],[Field of Work]]="Information Technology",Table1[[#This Row],[Income]],0)</f>
        <v>0</v>
      </c>
      <c r="DM414" s="51">
        <f ca="1">IF(Table1[[#This Row],[Field of Work]]="Construction",Table1[[#This Row],[Income]],0)</f>
        <v>78480</v>
      </c>
      <c r="DN414" s="51">
        <f ca="1">IF(Table1[[#This Row],[Field of Work]]="General Work",Table1[[#This Row],[Income]],0)</f>
        <v>0</v>
      </c>
      <c r="DO414" s="51"/>
      <c r="DP414" s="51"/>
      <c r="DQ414" s="51"/>
      <c r="DR414" s="51"/>
      <c r="DS414" s="51"/>
      <c r="DT414" s="16"/>
      <c r="DW414" s="10">
        <f ca="1">IF(Table1[[#This Row],[Value of Debts]]&gt;Table1[[#This Row],[Income]],1,0)</f>
        <v>1</v>
      </c>
      <c r="DX414" s="51"/>
      <c r="DY414" s="16"/>
      <c r="EB414" s="48">
        <f t="shared" ca="1" si="283"/>
        <v>0</v>
      </c>
      <c r="EC414" s="51"/>
      <c r="ED414" s="51"/>
      <c r="EE414" s="16"/>
    </row>
    <row r="415" spans="1:135" ht="18.75">
      <c r="A415" s="1">
        <f t="shared" ca="1" si="269"/>
        <v>2</v>
      </c>
      <c r="B415" s="1" t="str">
        <f t="shared" ca="1" si="270"/>
        <v>Woman</v>
      </c>
      <c r="C415" s="1">
        <f t="shared" ca="1" si="271"/>
        <v>45</v>
      </c>
      <c r="D415" s="1">
        <f t="shared" ca="1" si="272"/>
        <v>6</v>
      </c>
      <c r="E415" s="1" t="str">
        <f t="shared" ca="1" si="273"/>
        <v>Agriculture</v>
      </c>
      <c r="F415" s="1">
        <f t="shared" ca="1" si="274"/>
        <v>1</v>
      </c>
      <c r="G415" s="1" t="str">
        <f t="shared" ca="1" si="275"/>
        <v>High School</v>
      </c>
      <c r="H415" s="1">
        <f t="shared" ca="1" si="276"/>
        <v>0</v>
      </c>
      <c r="I415" s="1">
        <f t="shared" ca="1" si="251"/>
        <v>1</v>
      </c>
      <c r="J415" s="1">
        <f t="shared" ca="1" si="277"/>
        <v>76800</v>
      </c>
      <c r="K415" s="1">
        <f t="shared" ca="1" si="278"/>
        <v>7</v>
      </c>
      <c r="L415" s="1" t="str">
        <f t="shared" ca="1" si="279"/>
        <v>Hyderabad</v>
      </c>
      <c r="M415" s="1">
        <f t="shared" ca="1" si="284"/>
        <v>230400</v>
      </c>
      <c r="N415" s="1">
        <f t="shared" ca="1" si="280"/>
        <v>139220.8021274092</v>
      </c>
      <c r="O415" s="1">
        <f t="shared" ca="1" si="285"/>
        <v>23533.493043859347</v>
      </c>
      <c r="P415" s="1">
        <f t="shared" ca="1" si="281"/>
        <v>18397</v>
      </c>
      <c r="Q415" s="1">
        <f t="shared" ca="1" si="286"/>
        <v>80677.63908509053</v>
      </c>
      <c r="R415" s="1">
        <f t="shared" ca="1" si="287"/>
        <v>59667.551739255185</v>
      </c>
      <c r="S415" s="1">
        <f t="shared" ca="1" si="288"/>
        <v>313601.04478311451</v>
      </c>
      <c r="T415" s="1">
        <f t="shared" ca="1" si="289"/>
        <v>238295.44121249975</v>
      </c>
      <c r="U415" s="1">
        <f t="shared" ca="1" si="290"/>
        <v>75305.603570614767</v>
      </c>
      <c r="W415" s="10">
        <f ca="1">IF(Table1[[#This Row],[Gender]]="Man",1,0)</f>
        <v>0</v>
      </c>
      <c r="X415" s="51">
        <f ca="1">IF(Table1[[#This Row],[Gender]]="Woman",1,0)</f>
        <v>1</v>
      </c>
      <c r="Y415" s="51"/>
      <c r="Z415" s="51"/>
      <c r="AA415" s="51"/>
      <c r="AB415" s="51"/>
      <c r="AC415" s="51"/>
      <c r="AD415" s="51"/>
      <c r="AE415" s="51"/>
      <c r="AF415" s="51"/>
      <c r="AG415" s="51"/>
      <c r="AH415" s="51"/>
      <c r="AI415" s="51"/>
      <c r="AJ415" s="16"/>
      <c r="AN415" s="10">
        <f t="shared" ca="1" si="252"/>
        <v>0</v>
      </c>
      <c r="AO415" s="51">
        <f t="shared" ca="1" si="253"/>
        <v>0</v>
      </c>
      <c r="AP415" s="51">
        <f t="shared" ca="1" si="254"/>
        <v>1</v>
      </c>
      <c r="AQ415" s="51">
        <f t="shared" ca="1" si="255"/>
        <v>0</v>
      </c>
      <c r="AR415" s="51">
        <f t="shared" ca="1" si="256"/>
        <v>0</v>
      </c>
      <c r="AS415" s="51">
        <f t="shared" ca="1" si="257"/>
        <v>0</v>
      </c>
      <c r="AT415" s="51"/>
      <c r="AU415" s="51"/>
      <c r="AV415" s="51"/>
      <c r="AW415" s="51"/>
      <c r="AX415" s="51"/>
      <c r="AY415" s="16"/>
      <c r="AZ415" s="51"/>
      <c r="BA415" s="20">
        <f t="shared" ca="1" si="258"/>
        <v>0</v>
      </c>
      <c r="BB415" s="21">
        <f t="shared" ca="1" si="259"/>
        <v>0</v>
      </c>
      <c r="BC415" s="21">
        <f t="shared" ca="1" si="260"/>
        <v>0</v>
      </c>
      <c r="BD415" s="21">
        <f t="shared" ca="1" si="261"/>
        <v>0</v>
      </c>
      <c r="BE415" s="21">
        <f t="shared" ca="1" si="262"/>
        <v>0</v>
      </c>
      <c r="BF415" s="21">
        <f t="shared" ca="1" si="263"/>
        <v>0</v>
      </c>
      <c r="BG415" s="21">
        <f t="shared" ca="1" si="264"/>
        <v>1</v>
      </c>
      <c r="BH415" s="21">
        <f t="shared" ca="1" si="265"/>
        <v>0</v>
      </c>
      <c r="BI415" s="21">
        <f t="shared" ca="1" si="266"/>
        <v>0</v>
      </c>
      <c r="BJ415" s="21">
        <f t="shared" ca="1" si="267"/>
        <v>0</v>
      </c>
      <c r="BK415" s="21">
        <f t="shared" ca="1" si="268"/>
        <v>0</v>
      </c>
      <c r="BL415" s="51"/>
      <c r="BM415" s="51"/>
      <c r="BN415" s="51"/>
      <c r="BO415" s="51"/>
      <c r="BP415" s="51"/>
      <c r="BQ415" s="51"/>
      <c r="BR415" s="51"/>
      <c r="BS415" s="51"/>
      <c r="BT415" s="51"/>
      <c r="BU415" s="51"/>
      <c r="BV415" s="16"/>
      <c r="BZ415" s="10">
        <f ca="1">Table1[[#This Row],[Cars Value]]/Table1[[#This Row],[Cars Owned]]</f>
        <v>23533.493043859347</v>
      </c>
      <c r="CA415" s="16"/>
      <c r="CB415" s="51"/>
      <c r="CC415" s="10">
        <f ca="1">IF(Table1[[#This Row],[Value of Debts]]&gt;$CD$3,1,0)</f>
        <v>1</v>
      </c>
      <c r="CD415" s="51"/>
      <c r="CE415" s="16"/>
      <c r="CF415" s="51"/>
      <c r="CG415" s="39">
        <f ca="1">Table1[[#This Row],[Mortgage left]]/Table1[[#This Row],[Value of House ]]</f>
        <v>0.60425695367799137</v>
      </c>
      <c r="CH415" s="51">
        <f t="shared" ca="1" si="282"/>
        <v>1</v>
      </c>
      <c r="CI415" s="51"/>
      <c r="CJ415" s="16"/>
      <c r="CL415" s="10">
        <f ca="1">IF(Table1[[#This Row],[Area]]="New Delhi",Table1[[#This Row],[Income]],0)</f>
        <v>0</v>
      </c>
      <c r="CM415" s="51">
        <f ca="1">IF(Table1[[#This Row],[Area]]="Gurgoan",Table1[[#This Row],[Income]],0)</f>
        <v>0</v>
      </c>
      <c r="CN415" s="51">
        <f ca="1">IF(Table1[[#This Row],[Area]]="Noida",Table1[[#This Row],[Income]],0)</f>
        <v>0</v>
      </c>
      <c r="CO415" s="51">
        <f ca="1">IF(Table1[[#This Row],[Area]]="Faridabad",Table1[[#This Row],[Income]],0)</f>
        <v>0</v>
      </c>
      <c r="CP415" s="51">
        <f ca="1">IF(Table1[[#This Row],[Area]]="Pune",Table1[[#This Row],[Income]],0)</f>
        <v>0</v>
      </c>
      <c r="CQ415" s="51">
        <f ca="1">IF(Table1[[#This Row],[Area]]="Mumbai",Table1[[#This Row],[Income]],0)</f>
        <v>0</v>
      </c>
      <c r="CR415" s="51">
        <f ca="1">IF(Table1[[#This Row],[Area]]="Hyderabad",Table1[[#This Row],[Income]],0)</f>
        <v>76800</v>
      </c>
      <c r="CS415" s="51">
        <f ca="1">IF(Table1[[#This Row],[Area]]="Chennai",Table1[[#This Row],[Income]],0)</f>
        <v>0</v>
      </c>
      <c r="CT415" s="51">
        <f ca="1">IF(Table1[[#This Row],[Area]]="Goa",Table1[[#This Row],[Income]],0)</f>
        <v>0</v>
      </c>
      <c r="CU415" s="51">
        <f ca="1">IF(Table1[[#This Row],[Area]]="Kochi",Table1[[#This Row],[Income]],0)</f>
        <v>0</v>
      </c>
      <c r="CV415" s="51">
        <f ca="1">IF(Table1[[#This Row],[Area]]="Kolkata",Table1[[#This Row],[Income]],0)</f>
        <v>0</v>
      </c>
      <c r="CW415" s="51"/>
      <c r="CX415" s="51"/>
      <c r="CY415" s="51"/>
      <c r="CZ415" s="51"/>
      <c r="DA415" s="51"/>
      <c r="DB415" s="51"/>
      <c r="DC415" s="51"/>
      <c r="DD415" s="51"/>
      <c r="DE415" s="51"/>
      <c r="DF415" s="51"/>
      <c r="DG415" s="16"/>
      <c r="DI415" s="10">
        <f ca="1">IF(Table1[[#This Row],[Field of Work]]="Teaching",Table1[[#This Row],[Income]],0)</f>
        <v>0</v>
      </c>
      <c r="DJ415" s="51">
        <f ca="1">IF(Table1[[#This Row],[Field of Work]]="Health",Table1[[#This Row],[Income]],0)</f>
        <v>0</v>
      </c>
      <c r="DK415" s="51">
        <f ca="1">IF(Table1[[#This Row],[Field of Work]]="Agriculture",Table1[[#This Row],[Income]],0)</f>
        <v>76800</v>
      </c>
      <c r="DL415" s="51">
        <f ca="1">IF(Table1[[#This Row],[Field of Work]]="Information Technology",Table1[[#This Row],[Income]],0)</f>
        <v>0</v>
      </c>
      <c r="DM415" s="51">
        <f ca="1">IF(Table1[[#This Row],[Field of Work]]="Construction",Table1[[#This Row],[Income]],0)</f>
        <v>0</v>
      </c>
      <c r="DN415" s="51">
        <f ca="1">IF(Table1[[#This Row],[Field of Work]]="General Work",Table1[[#This Row],[Income]],0)</f>
        <v>0</v>
      </c>
      <c r="DO415" s="51"/>
      <c r="DP415" s="51"/>
      <c r="DQ415" s="51"/>
      <c r="DR415" s="51"/>
      <c r="DS415" s="51"/>
      <c r="DT415" s="16"/>
      <c r="DW415" s="10">
        <f ca="1">IF(Table1[[#This Row],[Value of Debts]]&gt;Table1[[#This Row],[Income]],1,0)</f>
        <v>1</v>
      </c>
      <c r="DX415" s="51"/>
      <c r="DY415" s="16"/>
      <c r="EB415" s="48">
        <f t="shared" ca="1" si="283"/>
        <v>0</v>
      </c>
      <c r="EC415" s="51"/>
      <c r="ED415" s="51"/>
      <c r="EE415" s="16"/>
    </row>
    <row r="416" spans="1:135" ht="18.75">
      <c r="A416" s="1">
        <f t="shared" ca="1" si="269"/>
        <v>2</v>
      </c>
      <c r="B416" s="1" t="str">
        <f t="shared" ca="1" si="270"/>
        <v>Woman</v>
      </c>
      <c r="C416" s="1">
        <f t="shared" ca="1" si="271"/>
        <v>29</v>
      </c>
      <c r="D416" s="1">
        <f t="shared" ca="1" si="272"/>
        <v>4</v>
      </c>
      <c r="E416" s="1" t="str">
        <f t="shared" ca="1" si="273"/>
        <v>Information Technology</v>
      </c>
      <c r="F416" s="1">
        <f t="shared" ca="1" si="274"/>
        <v>5</v>
      </c>
      <c r="G416" s="1" t="str">
        <f t="shared" ca="1" si="275"/>
        <v>Other</v>
      </c>
      <c r="H416" s="1">
        <f t="shared" ca="1" si="276"/>
        <v>1</v>
      </c>
      <c r="I416" s="1">
        <f t="shared" ca="1" si="251"/>
        <v>2</v>
      </c>
      <c r="J416" s="1">
        <f t="shared" ca="1" si="277"/>
        <v>43611</v>
      </c>
      <c r="K416" s="1">
        <f t="shared" ca="1" si="278"/>
        <v>4</v>
      </c>
      <c r="L416" s="1" t="str">
        <f t="shared" ca="1" si="279"/>
        <v>Noida</v>
      </c>
      <c r="M416" s="1">
        <f t="shared" ca="1" si="284"/>
        <v>130833</v>
      </c>
      <c r="N416" s="1">
        <f t="shared" ca="1" si="280"/>
        <v>81790.053356680117</v>
      </c>
      <c r="O416" s="1">
        <f t="shared" ca="1" si="285"/>
        <v>37162.462033279189</v>
      </c>
      <c r="P416" s="1">
        <f t="shared" ca="1" si="281"/>
        <v>30989</v>
      </c>
      <c r="Q416" s="1">
        <f t="shared" ca="1" si="286"/>
        <v>49235.923554975852</v>
      </c>
      <c r="R416" s="1">
        <f t="shared" ca="1" si="287"/>
        <v>2844.3018955859629</v>
      </c>
      <c r="S416" s="1">
        <f t="shared" ca="1" si="288"/>
        <v>170839.76392886514</v>
      </c>
      <c r="T416" s="1">
        <f t="shared" ca="1" si="289"/>
        <v>162014.97691165598</v>
      </c>
      <c r="U416" s="1">
        <f t="shared" ca="1" si="290"/>
        <v>8824.7870172091643</v>
      </c>
      <c r="W416" s="10">
        <f ca="1">IF(Table1[[#This Row],[Gender]]="Man",1,0)</f>
        <v>0</v>
      </c>
      <c r="X416" s="51">
        <f ca="1">IF(Table1[[#This Row],[Gender]]="Woman",1,0)</f>
        <v>1</v>
      </c>
      <c r="Y416" s="51"/>
      <c r="Z416" s="51"/>
      <c r="AA416" s="51"/>
      <c r="AB416" s="51"/>
      <c r="AC416" s="51"/>
      <c r="AD416" s="51"/>
      <c r="AE416" s="51"/>
      <c r="AF416" s="51"/>
      <c r="AG416" s="51"/>
      <c r="AH416" s="51"/>
      <c r="AI416" s="51"/>
      <c r="AJ416" s="16"/>
      <c r="AN416" s="10">
        <f t="shared" ca="1" si="252"/>
        <v>0</v>
      </c>
      <c r="AO416" s="51">
        <f t="shared" ca="1" si="253"/>
        <v>0</v>
      </c>
      <c r="AP416" s="51">
        <f t="shared" ca="1" si="254"/>
        <v>0</v>
      </c>
      <c r="AQ416" s="51">
        <f t="shared" ca="1" si="255"/>
        <v>1</v>
      </c>
      <c r="AR416" s="51">
        <f t="shared" ca="1" si="256"/>
        <v>0</v>
      </c>
      <c r="AS416" s="51">
        <f t="shared" ca="1" si="257"/>
        <v>0</v>
      </c>
      <c r="AT416" s="51"/>
      <c r="AU416" s="51"/>
      <c r="AV416" s="51"/>
      <c r="AW416" s="51"/>
      <c r="AX416" s="51"/>
      <c r="AY416" s="16"/>
      <c r="AZ416" s="51"/>
      <c r="BA416" s="20">
        <f t="shared" ca="1" si="258"/>
        <v>0</v>
      </c>
      <c r="BB416" s="21">
        <f t="shared" ca="1" si="259"/>
        <v>0</v>
      </c>
      <c r="BC416" s="21">
        <f t="shared" ca="1" si="260"/>
        <v>1</v>
      </c>
      <c r="BD416" s="21">
        <f t="shared" ca="1" si="261"/>
        <v>0</v>
      </c>
      <c r="BE416" s="21">
        <f t="shared" ca="1" si="262"/>
        <v>0</v>
      </c>
      <c r="BF416" s="21">
        <f t="shared" ca="1" si="263"/>
        <v>0</v>
      </c>
      <c r="BG416" s="21">
        <f t="shared" ca="1" si="264"/>
        <v>0</v>
      </c>
      <c r="BH416" s="21">
        <f t="shared" ca="1" si="265"/>
        <v>0</v>
      </c>
      <c r="BI416" s="21">
        <f t="shared" ca="1" si="266"/>
        <v>0</v>
      </c>
      <c r="BJ416" s="21">
        <f t="shared" ca="1" si="267"/>
        <v>0</v>
      </c>
      <c r="BK416" s="21">
        <f t="shared" ca="1" si="268"/>
        <v>0</v>
      </c>
      <c r="BL416" s="51"/>
      <c r="BM416" s="51"/>
      <c r="BN416" s="51"/>
      <c r="BO416" s="51"/>
      <c r="BP416" s="51"/>
      <c r="BQ416" s="51"/>
      <c r="BR416" s="51"/>
      <c r="BS416" s="51"/>
      <c r="BT416" s="51"/>
      <c r="BU416" s="51"/>
      <c r="BV416" s="16"/>
      <c r="BZ416" s="10">
        <f ca="1">Table1[[#This Row],[Cars Value]]/Table1[[#This Row],[Cars Owned]]</f>
        <v>18581.231016639595</v>
      </c>
      <c r="CA416" s="16"/>
      <c r="CB416" s="51"/>
      <c r="CC416" s="10">
        <f ca="1">IF(Table1[[#This Row],[Value of Debts]]&gt;$CD$3,1,0)</f>
        <v>1</v>
      </c>
      <c r="CD416" s="51"/>
      <c r="CE416" s="16"/>
      <c r="CF416" s="51"/>
      <c r="CG416" s="39">
        <f ca="1">Table1[[#This Row],[Mortgage left]]/Table1[[#This Row],[Value of House ]]</f>
        <v>0.62514849737207068</v>
      </c>
      <c r="CH416" s="51">
        <f t="shared" ca="1" si="282"/>
        <v>1</v>
      </c>
      <c r="CI416" s="51"/>
      <c r="CJ416" s="16"/>
      <c r="CL416" s="10">
        <f ca="1">IF(Table1[[#This Row],[Area]]="New Delhi",Table1[[#This Row],[Income]],0)</f>
        <v>0</v>
      </c>
      <c r="CM416" s="51">
        <f ca="1">IF(Table1[[#This Row],[Area]]="Gurgoan",Table1[[#This Row],[Income]],0)</f>
        <v>0</v>
      </c>
      <c r="CN416" s="51">
        <f ca="1">IF(Table1[[#This Row],[Area]]="Noida",Table1[[#This Row],[Income]],0)</f>
        <v>43611</v>
      </c>
      <c r="CO416" s="51">
        <f ca="1">IF(Table1[[#This Row],[Area]]="Faridabad",Table1[[#This Row],[Income]],0)</f>
        <v>0</v>
      </c>
      <c r="CP416" s="51">
        <f ca="1">IF(Table1[[#This Row],[Area]]="Pune",Table1[[#This Row],[Income]],0)</f>
        <v>0</v>
      </c>
      <c r="CQ416" s="51">
        <f ca="1">IF(Table1[[#This Row],[Area]]="Mumbai",Table1[[#This Row],[Income]],0)</f>
        <v>0</v>
      </c>
      <c r="CR416" s="51">
        <f ca="1">IF(Table1[[#This Row],[Area]]="Hyderabad",Table1[[#This Row],[Income]],0)</f>
        <v>0</v>
      </c>
      <c r="CS416" s="51">
        <f ca="1">IF(Table1[[#This Row],[Area]]="Chennai",Table1[[#This Row],[Income]],0)</f>
        <v>0</v>
      </c>
      <c r="CT416" s="51">
        <f ca="1">IF(Table1[[#This Row],[Area]]="Goa",Table1[[#This Row],[Income]],0)</f>
        <v>0</v>
      </c>
      <c r="CU416" s="51">
        <f ca="1">IF(Table1[[#This Row],[Area]]="Kochi",Table1[[#This Row],[Income]],0)</f>
        <v>0</v>
      </c>
      <c r="CV416" s="51">
        <f ca="1">IF(Table1[[#This Row],[Area]]="Kolkata",Table1[[#This Row],[Income]],0)</f>
        <v>0</v>
      </c>
      <c r="CW416" s="51"/>
      <c r="CX416" s="51"/>
      <c r="CY416" s="51"/>
      <c r="CZ416" s="51"/>
      <c r="DA416" s="51"/>
      <c r="DB416" s="51"/>
      <c r="DC416" s="51"/>
      <c r="DD416" s="51"/>
      <c r="DE416" s="51"/>
      <c r="DF416" s="51"/>
      <c r="DG416" s="16"/>
      <c r="DI416" s="10">
        <f ca="1">IF(Table1[[#This Row],[Field of Work]]="Teaching",Table1[[#This Row],[Income]],0)</f>
        <v>0</v>
      </c>
      <c r="DJ416" s="51">
        <f ca="1">IF(Table1[[#This Row],[Field of Work]]="Health",Table1[[#This Row],[Income]],0)</f>
        <v>0</v>
      </c>
      <c r="DK416" s="51">
        <f ca="1">IF(Table1[[#This Row],[Field of Work]]="Agriculture",Table1[[#This Row],[Income]],0)</f>
        <v>0</v>
      </c>
      <c r="DL416" s="51">
        <f ca="1">IF(Table1[[#This Row],[Field of Work]]="Information Technology",Table1[[#This Row],[Income]],0)</f>
        <v>43611</v>
      </c>
      <c r="DM416" s="51">
        <f ca="1">IF(Table1[[#This Row],[Field of Work]]="Construction",Table1[[#This Row],[Income]],0)</f>
        <v>0</v>
      </c>
      <c r="DN416" s="51">
        <f ca="1">IF(Table1[[#This Row],[Field of Work]]="General Work",Table1[[#This Row],[Income]],0)</f>
        <v>0</v>
      </c>
      <c r="DO416" s="51"/>
      <c r="DP416" s="51"/>
      <c r="DQ416" s="51"/>
      <c r="DR416" s="51"/>
      <c r="DS416" s="51"/>
      <c r="DT416" s="16"/>
      <c r="DW416" s="10">
        <f ca="1">IF(Table1[[#This Row],[Value of Debts]]&gt;Table1[[#This Row],[Income]],1,0)</f>
        <v>1</v>
      </c>
      <c r="DX416" s="51"/>
      <c r="DY416" s="16"/>
      <c r="EB416" s="48">
        <f t="shared" ca="1" si="283"/>
        <v>0</v>
      </c>
      <c r="EC416" s="51"/>
      <c r="ED416" s="51"/>
      <c r="EE416" s="16"/>
    </row>
    <row r="417" spans="1:135" ht="18.75">
      <c r="A417" s="1">
        <f t="shared" ca="1" si="269"/>
        <v>1</v>
      </c>
      <c r="B417" s="1" t="str">
        <f t="shared" ca="1" si="270"/>
        <v>Man</v>
      </c>
      <c r="C417" s="1">
        <f t="shared" ca="1" si="271"/>
        <v>29</v>
      </c>
      <c r="D417" s="1">
        <f t="shared" ca="1" si="272"/>
        <v>1</v>
      </c>
      <c r="E417" s="1" t="str">
        <f t="shared" ca="1" si="273"/>
        <v>Health</v>
      </c>
      <c r="F417" s="1">
        <f t="shared" ca="1" si="274"/>
        <v>1</v>
      </c>
      <c r="G417" s="1" t="str">
        <f t="shared" ca="1" si="275"/>
        <v>High School</v>
      </c>
      <c r="H417" s="1">
        <f t="shared" ca="1" si="276"/>
        <v>4</v>
      </c>
      <c r="I417" s="1">
        <f t="shared" ca="1" si="251"/>
        <v>1</v>
      </c>
      <c r="J417" s="1">
        <f t="shared" ca="1" si="277"/>
        <v>75731</v>
      </c>
      <c r="K417" s="1">
        <f t="shared" ca="1" si="278"/>
        <v>5</v>
      </c>
      <c r="L417" s="1" t="str">
        <f t="shared" ca="1" si="279"/>
        <v>Pune</v>
      </c>
      <c r="M417" s="1">
        <f t="shared" ca="1" si="284"/>
        <v>454386</v>
      </c>
      <c r="N417" s="1">
        <f t="shared" ca="1" si="280"/>
        <v>279492.48156159429</v>
      </c>
      <c r="O417" s="1">
        <f t="shared" ca="1" si="285"/>
        <v>43196.242482465816</v>
      </c>
      <c r="P417" s="1">
        <f t="shared" ca="1" si="281"/>
        <v>29733</v>
      </c>
      <c r="Q417" s="1">
        <f t="shared" ca="1" si="286"/>
        <v>135781.78551205277</v>
      </c>
      <c r="R417" s="1">
        <f t="shared" ca="1" si="287"/>
        <v>97453.555276287851</v>
      </c>
      <c r="S417" s="1">
        <f t="shared" ca="1" si="288"/>
        <v>595035.79775875364</v>
      </c>
      <c r="T417" s="1">
        <f t="shared" ca="1" si="289"/>
        <v>445007.26707364706</v>
      </c>
      <c r="U417" s="1">
        <f t="shared" ca="1" si="290"/>
        <v>150028.53068510658</v>
      </c>
      <c r="W417" s="10">
        <f ca="1">IF(Table1[[#This Row],[Gender]]="Man",1,0)</f>
        <v>1</v>
      </c>
      <c r="X417" s="51">
        <f ca="1">IF(Table1[[#This Row],[Gender]]="Woman",1,0)</f>
        <v>0</v>
      </c>
      <c r="Y417" s="51"/>
      <c r="Z417" s="51"/>
      <c r="AA417" s="51"/>
      <c r="AB417" s="51"/>
      <c r="AC417" s="51"/>
      <c r="AD417" s="51"/>
      <c r="AE417" s="51"/>
      <c r="AF417" s="51"/>
      <c r="AG417" s="51"/>
      <c r="AH417" s="51"/>
      <c r="AI417" s="51"/>
      <c r="AJ417" s="16"/>
      <c r="AN417" s="10">
        <f t="shared" ca="1" si="252"/>
        <v>0</v>
      </c>
      <c r="AO417" s="51">
        <f t="shared" ca="1" si="253"/>
        <v>1</v>
      </c>
      <c r="AP417" s="51">
        <f t="shared" ca="1" si="254"/>
        <v>0</v>
      </c>
      <c r="AQ417" s="51">
        <f t="shared" ca="1" si="255"/>
        <v>0</v>
      </c>
      <c r="AR417" s="51">
        <f t="shared" ca="1" si="256"/>
        <v>0</v>
      </c>
      <c r="AS417" s="51">
        <f t="shared" ca="1" si="257"/>
        <v>0</v>
      </c>
      <c r="AT417" s="51"/>
      <c r="AU417" s="51"/>
      <c r="AV417" s="51"/>
      <c r="AW417" s="51"/>
      <c r="AX417" s="51"/>
      <c r="AY417" s="16"/>
      <c r="AZ417" s="51"/>
      <c r="BA417" s="20">
        <f t="shared" ca="1" si="258"/>
        <v>0</v>
      </c>
      <c r="BB417" s="21">
        <f t="shared" ca="1" si="259"/>
        <v>0</v>
      </c>
      <c r="BC417" s="21">
        <f t="shared" ca="1" si="260"/>
        <v>0</v>
      </c>
      <c r="BD417" s="21">
        <f t="shared" ca="1" si="261"/>
        <v>0</v>
      </c>
      <c r="BE417" s="21">
        <f t="shared" ca="1" si="262"/>
        <v>1</v>
      </c>
      <c r="BF417" s="21">
        <f t="shared" ca="1" si="263"/>
        <v>0</v>
      </c>
      <c r="BG417" s="21">
        <f t="shared" ca="1" si="264"/>
        <v>0</v>
      </c>
      <c r="BH417" s="21">
        <f t="shared" ca="1" si="265"/>
        <v>0</v>
      </c>
      <c r="BI417" s="21">
        <f t="shared" ca="1" si="266"/>
        <v>0</v>
      </c>
      <c r="BJ417" s="21">
        <f t="shared" ca="1" si="267"/>
        <v>0</v>
      </c>
      <c r="BK417" s="21">
        <f t="shared" ca="1" si="268"/>
        <v>0</v>
      </c>
      <c r="BL417" s="51"/>
      <c r="BM417" s="51"/>
      <c r="BN417" s="51"/>
      <c r="BO417" s="51"/>
      <c r="BP417" s="51"/>
      <c r="BQ417" s="51"/>
      <c r="BR417" s="51"/>
      <c r="BS417" s="51"/>
      <c r="BT417" s="51"/>
      <c r="BU417" s="51"/>
      <c r="BV417" s="16"/>
      <c r="BZ417" s="10">
        <f ca="1">Table1[[#This Row],[Cars Value]]/Table1[[#This Row],[Cars Owned]]</f>
        <v>43196.242482465816</v>
      </c>
      <c r="CA417" s="16"/>
      <c r="CB417" s="51"/>
      <c r="CC417" s="10">
        <f ca="1">IF(Table1[[#This Row],[Value of Debts]]&gt;$CD$3,1,0)</f>
        <v>1</v>
      </c>
      <c r="CD417" s="51"/>
      <c r="CE417" s="16"/>
      <c r="CF417" s="51"/>
      <c r="CG417" s="39">
        <f ca="1">Table1[[#This Row],[Mortgage left]]/Table1[[#This Row],[Value of House ]]</f>
        <v>0.61509923624758311</v>
      </c>
      <c r="CH417" s="51">
        <f t="shared" ca="1" si="282"/>
        <v>1</v>
      </c>
      <c r="CI417" s="51"/>
      <c r="CJ417" s="16"/>
      <c r="CL417" s="10">
        <f ca="1">IF(Table1[[#This Row],[Area]]="New Delhi",Table1[[#This Row],[Income]],0)</f>
        <v>0</v>
      </c>
      <c r="CM417" s="51">
        <f ca="1">IF(Table1[[#This Row],[Area]]="Gurgoan",Table1[[#This Row],[Income]],0)</f>
        <v>0</v>
      </c>
      <c r="CN417" s="51">
        <f ca="1">IF(Table1[[#This Row],[Area]]="Noida",Table1[[#This Row],[Income]],0)</f>
        <v>0</v>
      </c>
      <c r="CO417" s="51">
        <f ca="1">IF(Table1[[#This Row],[Area]]="Faridabad",Table1[[#This Row],[Income]],0)</f>
        <v>0</v>
      </c>
      <c r="CP417" s="51">
        <f ca="1">IF(Table1[[#This Row],[Area]]="Pune",Table1[[#This Row],[Income]],0)</f>
        <v>75731</v>
      </c>
      <c r="CQ417" s="51">
        <f ca="1">IF(Table1[[#This Row],[Area]]="Mumbai",Table1[[#This Row],[Income]],0)</f>
        <v>0</v>
      </c>
      <c r="CR417" s="51">
        <f ca="1">IF(Table1[[#This Row],[Area]]="Hyderabad",Table1[[#This Row],[Income]],0)</f>
        <v>0</v>
      </c>
      <c r="CS417" s="51">
        <f ca="1">IF(Table1[[#This Row],[Area]]="Chennai",Table1[[#This Row],[Income]],0)</f>
        <v>0</v>
      </c>
      <c r="CT417" s="51">
        <f ca="1">IF(Table1[[#This Row],[Area]]="Goa",Table1[[#This Row],[Income]],0)</f>
        <v>0</v>
      </c>
      <c r="CU417" s="51">
        <f ca="1">IF(Table1[[#This Row],[Area]]="Kochi",Table1[[#This Row],[Income]],0)</f>
        <v>0</v>
      </c>
      <c r="CV417" s="51">
        <f ca="1">IF(Table1[[#This Row],[Area]]="Kolkata",Table1[[#This Row],[Income]],0)</f>
        <v>0</v>
      </c>
      <c r="CW417" s="51"/>
      <c r="CX417" s="51"/>
      <c r="CY417" s="51"/>
      <c r="CZ417" s="51"/>
      <c r="DA417" s="51"/>
      <c r="DB417" s="51"/>
      <c r="DC417" s="51"/>
      <c r="DD417" s="51"/>
      <c r="DE417" s="51"/>
      <c r="DF417" s="51"/>
      <c r="DG417" s="16"/>
      <c r="DI417" s="10">
        <f ca="1">IF(Table1[[#This Row],[Field of Work]]="Teaching",Table1[[#This Row],[Income]],0)</f>
        <v>0</v>
      </c>
      <c r="DJ417" s="51">
        <f ca="1">IF(Table1[[#This Row],[Field of Work]]="Health",Table1[[#This Row],[Income]],0)</f>
        <v>75731</v>
      </c>
      <c r="DK417" s="51">
        <f ca="1">IF(Table1[[#This Row],[Field of Work]]="Agriculture",Table1[[#This Row],[Income]],0)</f>
        <v>0</v>
      </c>
      <c r="DL417" s="51">
        <f ca="1">IF(Table1[[#This Row],[Field of Work]]="Information Technology",Table1[[#This Row],[Income]],0)</f>
        <v>0</v>
      </c>
      <c r="DM417" s="51">
        <f ca="1">IF(Table1[[#This Row],[Field of Work]]="Construction",Table1[[#This Row],[Income]],0)</f>
        <v>0</v>
      </c>
      <c r="DN417" s="51">
        <f ca="1">IF(Table1[[#This Row],[Field of Work]]="General Work",Table1[[#This Row],[Income]],0)</f>
        <v>0</v>
      </c>
      <c r="DO417" s="51"/>
      <c r="DP417" s="51"/>
      <c r="DQ417" s="51"/>
      <c r="DR417" s="51"/>
      <c r="DS417" s="51"/>
      <c r="DT417" s="16"/>
      <c r="DW417" s="10">
        <f ca="1">IF(Table1[[#This Row],[Value of Debts]]&gt;Table1[[#This Row],[Income]],1,0)</f>
        <v>1</v>
      </c>
      <c r="DX417" s="51"/>
      <c r="DY417" s="16"/>
      <c r="EB417" s="48">
        <f t="shared" ca="1" si="283"/>
        <v>29</v>
      </c>
      <c r="EC417" s="51"/>
      <c r="ED417" s="51"/>
      <c r="EE417" s="16"/>
    </row>
    <row r="418" spans="1:135" ht="18.75">
      <c r="A418" s="1">
        <f t="shared" ca="1" si="269"/>
        <v>2</v>
      </c>
      <c r="B418" s="1" t="str">
        <f t="shared" ca="1" si="270"/>
        <v>Woman</v>
      </c>
      <c r="C418" s="1">
        <f t="shared" ca="1" si="271"/>
        <v>43</v>
      </c>
      <c r="D418" s="1">
        <f t="shared" ca="1" si="272"/>
        <v>1</v>
      </c>
      <c r="E418" s="1" t="str">
        <f t="shared" ca="1" si="273"/>
        <v>Health</v>
      </c>
      <c r="F418" s="1">
        <f t="shared" ca="1" si="274"/>
        <v>3</v>
      </c>
      <c r="G418" s="1" t="str">
        <f t="shared" ca="1" si="275"/>
        <v>University</v>
      </c>
      <c r="H418" s="1">
        <f t="shared" ca="1" si="276"/>
        <v>0</v>
      </c>
      <c r="I418" s="1">
        <f t="shared" ca="1" si="251"/>
        <v>1</v>
      </c>
      <c r="J418" s="1">
        <f t="shared" ca="1" si="277"/>
        <v>49742</v>
      </c>
      <c r="K418" s="1">
        <f t="shared" ca="1" si="278"/>
        <v>6</v>
      </c>
      <c r="L418" s="1" t="str">
        <f t="shared" ca="1" si="279"/>
        <v>Mumbai</v>
      </c>
      <c r="M418" s="1">
        <f t="shared" ca="1" si="284"/>
        <v>298452</v>
      </c>
      <c r="N418" s="1">
        <f t="shared" ca="1" si="280"/>
        <v>96098.52775724791</v>
      </c>
      <c r="O418" s="1">
        <f t="shared" ca="1" si="285"/>
        <v>15371.986838253375</v>
      </c>
      <c r="P418" s="1">
        <f t="shared" ca="1" si="281"/>
        <v>5789</v>
      </c>
      <c r="Q418" s="1">
        <f t="shared" ca="1" si="286"/>
        <v>30699.806445714592</v>
      </c>
      <c r="R418" s="1">
        <f t="shared" ca="1" si="287"/>
        <v>57653.849102230364</v>
      </c>
      <c r="S418" s="1">
        <f t="shared" ca="1" si="288"/>
        <v>371477.83594048372</v>
      </c>
      <c r="T418" s="1">
        <f t="shared" ca="1" si="289"/>
        <v>132587.33420296249</v>
      </c>
      <c r="U418" s="1">
        <f t="shared" ca="1" si="290"/>
        <v>238890.50173752123</v>
      </c>
      <c r="W418" s="10">
        <f ca="1">IF(Table1[[#This Row],[Gender]]="Man",1,0)</f>
        <v>0</v>
      </c>
      <c r="X418" s="51">
        <f ca="1">IF(Table1[[#This Row],[Gender]]="Woman",1,0)</f>
        <v>1</v>
      </c>
      <c r="Y418" s="51"/>
      <c r="Z418" s="51"/>
      <c r="AA418" s="51"/>
      <c r="AB418" s="51"/>
      <c r="AC418" s="51"/>
      <c r="AD418" s="51"/>
      <c r="AE418" s="51"/>
      <c r="AF418" s="51"/>
      <c r="AG418" s="51"/>
      <c r="AH418" s="51"/>
      <c r="AI418" s="51"/>
      <c r="AJ418" s="16"/>
      <c r="AN418" s="10">
        <f t="shared" ca="1" si="252"/>
        <v>0</v>
      </c>
      <c r="AO418" s="51">
        <f t="shared" ca="1" si="253"/>
        <v>1</v>
      </c>
      <c r="AP418" s="51">
        <f t="shared" ca="1" si="254"/>
        <v>0</v>
      </c>
      <c r="AQ418" s="51">
        <f t="shared" ca="1" si="255"/>
        <v>0</v>
      </c>
      <c r="AR418" s="51">
        <f t="shared" ca="1" si="256"/>
        <v>0</v>
      </c>
      <c r="AS418" s="51">
        <f t="shared" ca="1" si="257"/>
        <v>0</v>
      </c>
      <c r="AT418" s="51"/>
      <c r="AU418" s="51"/>
      <c r="AV418" s="51"/>
      <c r="AW418" s="51"/>
      <c r="AX418" s="51"/>
      <c r="AY418" s="16"/>
      <c r="AZ418" s="51"/>
      <c r="BA418" s="20">
        <f t="shared" ca="1" si="258"/>
        <v>0</v>
      </c>
      <c r="BB418" s="21">
        <f t="shared" ca="1" si="259"/>
        <v>0</v>
      </c>
      <c r="BC418" s="21">
        <f t="shared" ca="1" si="260"/>
        <v>0</v>
      </c>
      <c r="BD418" s="21">
        <f t="shared" ca="1" si="261"/>
        <v>0</v>
      </c>
      <c r="BE418" s="21">
        <f t="shared" ca="1" si="262"/>
        <v>0</v>
      </c>
      <c r="BF418" s="21">
        <f t="shared" ca="1" si="263"/>
        <v>1</v>
      </c>
      <c r="BG418" s="21">
        <f t="shared" ca="1" si="264"/>
        <v>0</v>
      </c>
      <c r="BH418" s="21">
        <f t="shared" ca="1" si="265"/>
        <v>0</v>
      </c>
      <c r="BI418" s="21">
        <f t="shared" ca="1" si="266"/>
        <v>0</v>
      </c>
      <c r="BJ418" s="21">
        <f t="shared" ca="1" si="267"/>
        <v>0</v>
      </c>
      <c r="BK418" s="21">
        <f t="shared" ca="1" si="268"/>
        <v>0</v>
      </c>
      <c r="BL418" s="51"/>
      <c r="BM418" s="51"/>
      <c r="BN418" s="51"/>
      <c r="BO418" s="51"/>
      <c r="BP418" s="51"/>
      <c r="BQ418" s="51"/>
      <c r="BR418" s="51"/>
      <c r="BS418" s="51"/>
      <c r="BT418" s="51"/>
      <c r="BU418" s="51"/>
      <c r="BV418" s="16"/>
      <c r="BZ418" s="10">
        <f ca="1">Table1[[#This Row],[Cars Value]]/Table1[[#This Row],[Cars Owned]]</f>
        <v>15371.986838253375</v>
      </c>
      <c r="CA418" s="16"/>
      <c r="CB418" s="51"/>
      <c r="CC418" s="10">
        <f ca="1">IF(Table1[[#This Row],[Value of Debts]]&gt;$CD$3,1,0)</f>
        <v>1</v>
      </c>
      <c r="CD418" s="51"/>
      <c r="CE418" s="16"/>
      <c r="CF418" s="51"/>
      <c r="CG418" s="39">
        <f ca="1">Table1[[#This Row],[Mortgage left]]/Table1[[#This Row],[Value of House ]]</f>
        <v>0.32198989370903164</v>
      </c>
      <c r="CH418" s="51">
        <f t="shared" ca="1" si="282"/>
        <v>1</v>
      </c>
      <c r="CI418" s="51"/>
      <c r="CJ418" s="16"/>
      <c r="CL418" s="10">
        <f ca="1">IF(Table1[[#This Row],[Area]]="New Delhi",Table1[[#This Row],[Income]],0)</f>
        <v>0</v>
      </c>
      <c r="CM418" s="51">
        <f ca="1">IF(Table1[[#This Row],[Area]]="Gurgoan",Table1[[#This Row],[Income]],0)</f>
        <v>0</v>
      </c>
      <c r="CN418" s="51">
        <f ca="1">IF(Table1[[#This Row],[Area]]="Noida",Table1[[#This Row],[Income]],0)</f>
        <v>0</v>
      </c>
      <c r="CO418" s="51">
        <f ca="1">IF(Table1[[#This Row],[Area]]="Faridabad",Table1[[#This Row],[Income]],0)</f>
        <v>0</v>
      </c>
      <c r="CP418" s="51">
        <f ca="1">IF(Table1[[#This Row],[Area]]="Pune",Table1[[#This Row],[Income]],0)</f>
        <v>0</v>
      </c>
      <c r="CQ418" s="51">
        <f ca="1">IF(Table1[[#This Row],[Area]]="Mumbai",Table1[[#This Row],[Income]],0)</f>
        <v>49742</v>
      </c>
      <c r="CR418" s="51">
        <f ca="1">IF(Table1[[#This Row],[Area]]="Hyderabad",Table1[[#This Row],[Income]],0)</f>
        <v>0</v>
      </c>
      <c r="CS418" s="51">
        <f ca="1">IF(Table1[[#This Row],[Area]]="Chennai",Table1[[#This Row],[Income]],0)</f>
        <v>0</v>
      </c>
      <c r="CT418" s="51">
        <f ca="1">IF(Table1[[#This Row],[Area]]="Goa",Table1[[#This Row],[Income]],0)</f>
        <v>0</v>
      </c>
      <c r="CU418" s="51">
        <f ca="1">IF(Table1[[#This Row],[Area]]="Kochi",Table1[[#This Row],[Income]],0)</f>
        <v>0</v>
      </c>
      <c r="CV418" s="51">
        <f ca="1">IF(Table1[[#This Row],[Area]]="Kolkata",Table1[[#This Row],[Income]],0)</f>
        <v>0</v>
      </c>
      <c r="CW418" s="51"/>
      <c r="CX418" s="51"/>
      <c r="CY418" s="51"/>
      <c r="CZ418" s="51"/>
      <c r="DA418" s="51"/>
      <c r="DB418" s="51"/>
      <c r="DC418" s="51"/>
      <c r="DD418" s="51"/>
      <c r="DE418" s="51"/>
      <c r="DF418" s="51"/>
      <c r="DG418" s="16"/>
      <c r="DI418" s="10">
        <f ca="1">IF(Table1[[#This Row],[Field of Work]]="Teaching",Table1[[#This Row],[Income]],0)</f>
        <v>0</v>
      </c>
      <c r="DJ418" s="51">
        <f ca="1">IF(Table1[[#This Row],[Field of Work]]="Health",Table1[[#This Row],[Income]],0)</f>
        <v>49742</v>
      </c>
      <c r="DK418" s="51">
        <f ca="1">IF(Table1[[#This Row],[Field of Work]]="Agriculture",Table1[[#This Row],[Income]],0)</f>
        <v>0</v>
      </c>
      <c r="DL418" s="51">
        <f ca="1">IF(Table1[[#This Row],[Field of Work]]="Information Technology",Table1[[#This Row],[Income]],0)</f>
        <v>0</v>
      </c>
      <c r="DM418" s="51">
        <f ca="1">IF(Table1[[#This Row],[Field of Work]]="Construction",Table1[[#This Row],[Income]],0)</f>
        <v>0</v>
      </c>
      <c r="DN418" s="51">
        <f ca="1">IF(Table1[[#This Row],[Field of Work]]="General Work",Table1[[#This Row],[Income]],0)</f>
        <v>0</v>
      </c>
      <c r="DO418" s="51"/>
      <c r="DP418" s="51"/>
      <c r="DQ418" s="51"/>
      <c r="DR418" s="51"/>
      <c r="DS418" s="51"/>
      <c r="DT418" s="16"/>
      <c r="DW418" s="10">
        <f ca="1">IF(Table1[[#This Row],[Value of Debts]]&gt;Table1[[#This Row],[Income]],1,0)</f>
        <v>1</v>
      </c>
      <c r="DX418" s="51"/>
      <c r="DY418" s="16"/>
      <c r="EB418" s="48">
        <f t="shared" ca="1" si="283"/>
        <v>43</v>
      </c>
      <c r="EC418" s="51"/>
      <c r="ED418" s="51"/>
      <c r="EE418" s="16"/>
    </row>
    <row r="419" spans="1:135" ht="18.75">
      <c r="A419" s="1">
        <f t="shared" ca="1" si="269"/>
        <v>2</v>
      </c>
      <c r="B419" s="1" t="str">
        <f t="shared" ca="1" si="270"/>
        <v>Woman</v>
      </c>
      <c r="C419" s="1">
        <f t="shared" ca="1" si="271"/>
        <v>30</v>
      </c>
      <c r="D419" s="1">
        <f t="shared" ca="1" si="272"/>
        <v>4</v>
      </c>
      <c r="E419" s="1" t="str">
        <f t="shared" ca="1" si="273"/>
        <v>Information Technology</v>
      </c>
      <c r="F419" s="1">
        <f t="shared" ca="1" si="274"/>
        <v>1</v>
      </c>
      <c r="G419" s="1" t="str">
        <f t="shared" ca="1" si="275"/>
        <v>High School</v>
      </c>
      <c r="H419" s="1">
        <f t="shared" ca="1" si="276"/>
        <v>1</v>
      </c>
      <c r="I419" s="1">
        <f t="shared" ca="1" si="251"/>
        <v>1</v>
      </c>
      <c r="J419" s="1">
        <f t="shared" ca="1" si="277"/>
        <v>33308</v>
      </c>
      <c r="K419" s="1">
        <f t="shared" ca="1" si="278"/>
        <v>1</v>
      </c>
      <c r="L419" s="1" t="str">
        <f t="shared" ca="1" si="279"/>
        <v>New Delhi</v>
      </c>
      <c r="M419" s="1">
        <f t="shared" ca="1" si="284"/>
        <v>99924</v>
      </c>
      <c r="N419" s="1">
        <f t="shared" ca="1" si="280"/>
        <v>99419.943362440579</v>
      </c>
      <c r="O419" s="1">
        <f t="shared" ca="1" si="285"/>
        <v>718.0695661493387</v>
      </c>
      <c r="P419" s="1">
        <f t="shared" ca="1" si="281"/>
        <v>318</v>
      </c>
      <c r="Q419" s="1">
        <f t="shared" ca="1" si="286"/>
        <v>42866.32173187365</v>
      </c>
      <c r="R419" s="1">
        <f t="shared" ca="1" si="287"/>
        <v>9105.1820482387775</v>
      </c>
      <c r="S419" s="1">
        <f t="shared" ca="1" si="288"/>
        <v>109747.25161438811</v>
      </c>
      <c r="T419" s="1">
        <f t="shared" ca="1" si="289"/>
        <v>142604.26509431424</v>
      </c>
      <c r="U419" s="1">
        <f t="shared" ca="1" si="290"/>
        <v>-32857.013479926129</v>
      </c>
      <c r="W419" s="10">
        <f ca="1">IF(Table1[[#This Row],[Gender]]="Man",1,0)</f>
        <v>0</v>
      </c>
      <c r="X419" s="51">
        <f ca="1">IF(Table1[[#This Row],[Gender]]="Woman",1,0)</f>
        <v>1</v>
      </c>
      <c r="Y419" s="51"/>
      <c r="Z419" s="51"/>
      <c r="AA419" s="51"/>
      <c r="AB419" s="51"/>
      <c r="AC419" s="51"/>
      <c r="AD419" s="51"/>
      <c r="AE419" s="51"/>
      <c r="AF419" s="51"/>
      <c r="AG419" s="51"/>
      <c r="AH419" s="51"/>
      <c r="AI419" s="51"/>
      <c r="AJ419" s="16"/>
      <c r="AN419" s="10">
        <f t="shared" ca="1" si="252"/>
        <v>0</v>
      </c>
      <c r="AO419" s="51">
        <f t="shared" ca="1" si="253"/>
        <v>0</v>
      </c>
      <c r="AP419" s="51">
        <f t="shared" ca="1" si="254"/>
        <v>0</v>
      </c>
      <c r="AQ419" s="51">
        <f t="shared" ca="1" si="255"/>
        <v>1</v>
      </c>
      <c r="AR419" s="51">
        <f t="shared" ca="1" si="256"/>
        <v>0</v>
      </c>
      <c r="AS419" s="51">
        <f t="shared" ca="1" si="257"/>
        <v>0</v>
      </c>
      <c r="AT419" s="51"/>
      <c r="AU419" s="51"/>
      <c r="AV419" s="51"/>
      <c r="AW419" s="51"/>
      <c r="AX419" s="51"/>
      <c r="AY419" s="16"/>
      <c r="AZ419" s="51"/>
      <c r="BA419" s="20">
        <f t="shared" ca="1" si="258"/>
        <v>1</v>
      </c>
      <c r="BB419" s="21">
        <f t="shared" ca="1" si="259"/>
        <v>0</v>
      </c>
      <c r="BC419" s="21">
        <f t="shared" ca="1" si="260"/>
        <v>0</v>
      </c>
      <c r="BD419" s="21">
        <f t="shared" ca="1" si="261"/>
        <v>0</v>
      </c>
      <c r="BE419" s="21">
        <f t="shared" ca="1" si="262"/>
        <v>0</v>
      </c>
      <c r="BF419" s="21">
        <f t="shared" ca="1" si="263"/>
        <v>0</v>
      </c>
      <c r="BG419" s="21">
        <f t="shared" ca="1" si="264"/>
        <v>0</v>
      </c>
      <c r="BH419" s="21">
        <f t="shared" ca="1" si="265"/>
        <v>0</v>
      </c>
      <c r="BI419" s="21">
        <f t="shared" ca="1" si="266"/>
        <v>0</v>
      </c>
      <c r="BJ419" s="21">
        <f t="shared" ca="1" si="267"/>
        <v>0</v>
      </c>
      <c r="BK419" s="21">
        <f t="shared" ca="1" si="268"/>
        <v>0</v>
      </c>
      <c r="BL419" s="51"/>
      <c r="BM419" s="51"/>
      <c r="BN419" s="51"/>
      <c r="BO419" s="51"/>
      <c r="BP419" s="51"/>
      <c r="BQ419" s="51"/>
      <c r="BR419" s="51"/>
      <c r="BS419" s="51"/>
      <c r="BT419" s="51"/>
      <c r="BU419" s="51"/>
      <c r="BV419" s="16"/>
      <c r="BZ419" s="10">
        <f ca="1">Table1[[#This Row],[Cars Value]]/Table1[[#This Row],[Cars Owned]]</f>
        <v>718.0695661493387</v>
      </c>
      <c r="CA419" s="16"/>
      <c r="CB419" s="51"/>
      <c r="CC419" s="10">
        <f ca="1">IF(Table1[[#This Row],[Value of Debts]]&gt;$CD$3,1,0)</f>
        <v>1</v>
      </c>
      <c r="CD419" s="51"/>
      <c r="CE419" s="16"/>
      <c r="CF419" s="51"/>
      <c r="CG419" s="39">
        <f ca="1">Table1[[#This Row],[Mortgage left]]/Table1[[#This Row],[Value of House ]]</f>
        <v>0.99495559988031479</v>
      </c>
      <c r="CH419" s="51">
        <f t="shared" ca="1" si="282"/>
        <v>1</v>
      </c>
      <c r="CI419" s="51"/>
      <c r="CJ419" s="16"/>
      <c r="CL419" s="10">
        <f ca="1">IF(Table1[[#This Row],[Area]]="New Delhi",Table1[[#This Row],[Income]],0)</f>
        <v>33308</v>
      </c>
      <c r="CM419" s="51">
        <f ca="1">IF(Table1[[#This Row],[Area]]="Gurgoan",Table1[[#This Row],[Income]],0)</f>
        <v>0</v>
      </c>
      <c r="CN419" s="51">
        <f ca="1">IF(Table1[[#This Row],[Area]]="Noida",Table1[[#This Row],[Income]],0)</f>
        <v>0</v>
      </c>
      <c r="CO419" s="51">
        <f ca="1">IF(Table1[[#This Row],[Area]]="Faridabad",Table1[[#This Row],[Income]],0)</f>
        <v>0</v>
      </c>
      <c r="CP419" s="51">
        <f ca="1">IF(Table1[[#This Row],[Area]]="Pune",Table1[[#This Row],[Income]],0)</f>
        <v>0</v>
      </c>
      <c r="CQ419" s="51">
        <f ca="1">IF(Table1[[#This Row],[Area]]="Mumbai",Table1[[#This Row],[Income]],0)</f>
        <v>0</v>
      </c>
      <c r="CR419" s="51">
        <f ca="1">IF(Table1[[#This Row],[Area]]="Hyderabad",Table1[[#This Row],[Income]],0)</f>
        <v>0</v>
      </c>
      <c r="CS419" s="51">
        <f ca="1">IF(Table1[[#This Row],[Area]]="Chennai",Table1[[#This Row],[Income]],0)</f>
        <v>0</v>
      </c>
      <c r="CT419" s="51">
        <f ca="1">IF(Table1[[#This Row],[Area]]="Goa",Table1[[#This Row],[Income]],0)</f>
        <v>0</v>
      </c>
      <c r="CU419" s="51">
        <f ca="1">IF(Table1[[#This Row],[Area]]="Kochi",Table1[[#This Row],[Income]],0)</f>
        <v>0</v>
      </c>
      <c r="CV419" s="51">
        <f ca="1">IF(Table1[[#This Row],[Area]]="Kolkata",Table1[[#This Row],[Income]],0)</f>
        <v>0</v>
      </c>
      <c r="CW419" s="51"/>
      <c r="CX419" s="51"/>
      <c r="CY419" s="51"/>
      <c r="CZ419" s="51"/>
      <c r="DA419" s="51"/>
      <c r="DB419" s="51"/>
      <c r="DC419" s="51"/>
      <c r="DD419" s="51"/>
      <c r="DE419" s="51"/>
      <c r="DF419" s="51"/>
      <c r="DG419" s="16"/>
      <c r="DI419" s="10">
        <f ca="1">IF(Table1[[#This Row],[Field of Work]]="Teaching",Table1[[#This Row],[Income]],0)</f>
        <v>0</v>
      </c>
      <c r="DJ419" s="51">
        <f ca="1">IF(Table1[[#This Row],[Field of Work]]="Health",Table1[[#This Row],[Income]],0)</f>
        <v>0</v>
      </c>
      <c r="DK419" s="51">
        <f ca="1">IF(Table1[[#This Row],[Field of Work]]="Agriculture",Table1[[#This Row],[Income]],0)</f>
        <v>0</v>
      </c>
      <c r="DL419" s="51">
        <f ca="1">IF(Table1[[#This Row],[Field of Work]]="Information Technology",Table1[[#This Row],[Income]],0)</f>
        <v>33308</v>
      </c>
      <c r="DM419" s="51">
        <f ca="1">IF(Table1[[#This Row],[Field of Work]]="Construction",Table1[[#This Row],[Income]],0)</f>
        <v>0</v>
      </c>
      <c r="DN419" s="51">
        <f ca="1">IF(Table1[[#This Row],[Field of Work]]="General Work",Table1[[#This Row],[Income]],0)</f>
        <v>0</v>
      </c>
      <c r="DO419" s="51"/>
      <c r="DP419" s="51"/>
      <c r="DQ419" s="51"/>
      <c r="DR419" s="51"/>
      <c r="DS419" s="51"/>
      <c r="DT419" s="16"/>
      <c r="DW419" s="10">
        <f ca="1">IF(Table1[[#This Row],[Value of Debts]]&gt;Table1[[#This Row],[Income]],1,0)</f>
        <v>1</v>
      </c>
      <c r="DX419" s="51"/>
      <c r="DY419" s="16"/>
      <c r="EB419" s="48">
        <f t="shared" ca="1" si="283"/>
        <v>0</v>
      </c>
      <c r="EC419" s="51"/>
      <c r="ED419" s="51"/>
      <c r="EE419" s="16"/>
    </row>
    <row r="420" spans="1:135" ht="18.75">
      <c r="A420" s="1">
        <f t="shared" ca="1" si="269"/>
        <v>2</v>
      </c>
      <c r="B420" s="1" t="str">
        <f t="shared" ca="1" si="270"/>
        <v>Woman</v>
      </c>
      <c r="C420" s="1">
        <f t="shared" ca="1" si="271"/>
        <v>44</v>
      </c>
      <c r="D420" s="1">
        <f t="shared" ca="1" si="272"/>
        <v>5</v>
      </c>
      <c r="E420" s="1" t="str">
        <f t="shared" ca="1" si="273"/>
        <v>General Work</v>
      </c>
      <c r="F420" s="1">
        <f t="shared" ca="1" si="274"/>
        <v>3</v>
      </c>
      <c r="G420" s="1" t="str">
        <f t="shared" ca="1" si="275"/>
        <v>University</v>
      </c>
      <c r="H420" s="1">
        <f t="shared" ca="1" si="276"/>
        <v>2</v>
      </c>
      <c r="I420" s="1">
        <f t="shared" ca="1" si="251"/>
        <v>1</v>
      </c>
      <c r="J420" s="1">
        <f t="shared" ca="1" si="277"/>
        <v>70862</v>
      </c>
      <c r="K420" s="1">
        <f t="shared" ca="1" si="278"/>
        <v>5</v>
      </c>
      <c r="L420" s="1" t="str">
        <f t="shared" ca="1" si="279"/>
        <v>Pune</v>
      </c>
      <c r="M420" s="1">
        <f t="shared" ca="1" si="284"/>
        <v>283448</v>
      </c>
      <c r="N420" s="1">
        <f t="shared" ca="1" si="280"/>
        <v>115577.21277227464</v>
      </c>
      <c r="O420" s="1">
        <f t="shared" ca="1" si="285"/>
        <v>63539.880743153299</v>
      </c>
      <c r="P420" s="1">
        <f t="shared" ca="1" si="281"/>
        <v>46951</v>
      </c>
      <c r="Q420" s="1">
        <f t="shared" ca="1" si="286"/>
        <v>131766.92959485299</v>
      </c>
      <c r="R420" s="1">
        <f t="shared" ca="1" si="287"/>
        <v>22320.142108968383</v>
      </c>
      <c r="S420" s="1">
        <f t="shared" ca="1" si="288"/>
        <v>369308.02285212168</v>
      </c>
      <c r="T420" s="1">
        <f t="shared" ca="1" si="289"/>
        <v>294295.14236712758</v>
      </c>
      <c r="U420" s="1">
        <f t="shared" ca="1" si="290"/>
        <v>75012.880484994093</v>
      </c>
      <c r="W420" s="10">
        <f ca="1">IF(Table1[[#This Row],[Gender]]="Man",1,0)</f>
        <v>0</v>
      </c>
      <c r="X420" s="51">
        <f ca="1">IF(Table1[[#This Row],[Gender]]="Woman",1,0)</f>
        <v>1</v>
      </c>
      <c r="Y420" s="51"/>
      <c r="Z420" s="51"/>
      <c r="AA420" s="51"/>
      <c r="AB420" s="51"/>
      <c r="AC420" s="51"/>
      <c r="AD420" s="51"/>
      <c r="AE420" s="51"/>
      <c r="AF420" s="51"/>
      <c r="AG420" s="51"/>
      <c r="AH420" s="51"/>
      <c r="AI420" s="51"/>
      <c r="AJ420" s="16"/>
      <c r="AN420" s="10">
        <f t="shared" ca="1" si="252"/>
        <v>0</v>
      </c>
      <c r="AO420" s="51">
        <f t="shared" ca="1" si="253"/>
        <v>0</v>
      </c>
      <c r="AP420" s="51">
        <f t="shared" ca="1" si="254"/>
        <v>0</v>
      </c>
      <c r="AQ420" s="51">
        <f t="shared" ca="1" si="255"/>
        <v>0</v>
      </c>
      <c r="AR420" s="51">
        <f t="shared" ca="1" si="256"/>
        <v>0</v>
      </c>
      <c r="AS420" s="51">
        <f t="shared" ca="1" si="257"/>
        <v>1</v>
      </c>
      <c r="AT420" s="51"/>
      <c r="AU420" s="51"/>
      <c r="AV420" s="51"/>
      <c r="AW420" s="51"/>
      <c r="AX420" s="51"/>
      <c r="AY420" s="16"/>
      <c r="AZ420" s="51"/>
      <c r="BA420" s="20">
        <f t="shared" ca="1" si="258"/>
        <v>0</v>
      </c>
      <c r="BB420" s="21">
        <f t="shared" ca="1" si="259"/>
        <v>0</v>
      </c>
      <c r="BC420" s="21">
        <f t="shared" ca="1" si="260"/>
        <v>0</v>
      </c>
      <c r="BD420" s="21">
        <f t="shared" ca="1" si="261"/>
        <v>0</v>
      </c>
      <c r="BE420" s="21">
        <f t="shared" ca="1" si="262"/>
        <v>1</v>
      </c>
      <c r="BF420" s="21">
        <f t="shared" ca="1" si="263"/>
        <v>0</v>
      </c>
      <c r="BG420" s="21">
        <f t="shared" ca="1" si="264"/>
        <v>0</v>
      </c>
      <c r="BH420" s="21">
        <f t="shared" ca="1" si="265"/>
        <v>0</v>
      </c>
      <c r="BI420" s="21">
        <f t="shared" ca="1" si="266"/>
        <v>0</v>
      </c>
      <c r="BJ420" s="21">
        <f t="shared" ca="1" si="267"/>
        <v>0</v>
      </c>
      <c r="BK420" s="21">
        <f t="shared" ca="1" si="268"/>
        <v>0</v>
      </c>
      <c r="BL420" s="51"/>
      <c r="BM420" s="51"/>
      <c r="BN420" s="51"/>
      <c r="BO420" s="51"/>
      <c r="BP420" s="51"/>
      <c r="BQ420" s="51"/>
      <c r="BR420" s="51"/>
      <c r="BS420" s="51"/>
      <c r="BT420" s="51"/>
      <c r="BU420" s="51"/>
      <c r="BV420" s="16"/>
      <c r="BZ420" s="10">
        <f ca="1">Table1[[#This Row],[Cars Value]]/Table1[[#This Row],[Cars Owned]]</f>
        <v>63539.880743153299</v>
      </c>
      <c r="CA420" s="16"/>
      <c r="CB420" s="51"/>
      <c r="CC420" s="10">
        <f ca="1">IF(Table1[[#This Row],[Value of Debts]]&gt;$CD$3,1,0)</f>
        <v>1</v>
      </c>
      <c r="CD420" s="51"/>
      <c r="CE420" s="16"/>
      <c r="CF420" s="51"/>
      <c r="CG420" s="39">
        <f ca="1">Table1[[#This Row],[Mortgage left]]/Table1[[#This Row],[Value of House ]]</f>
        <v>0.40775455382389236</v>
      </c>
      <c r="CH420" s="51">
        <f t="shared" ca="1" si="282"/>
        <v>1</v>
      </c>
      <c r="CI420" s="51"/>
      <c r="CJ420" s="16"/>
      <c r="CL420" s="10">
        <f ca="1">IF(Table1[[#This Row],[Area]]="New Delhi",Table1[[#This Row],[Income]],0)</f>
        <v>0</v>
      </c>
      <c r="CM420" s="51">
        <f ca="1">IF(Table1[[#This Row],[Area]]="Gurgoan",Table1[[#This Row],[Income]],0)</f>
        <v>0</v>
      </c>
      <c r="CN420" s="51">
        <f ca="1">IF(Table1[[#This Row],[Area]]="Noida",Table1[[#This Row],[Income]],0)</f>
        <v>0</v>
      </c>
      <c r="CO420" s="51">
        <f ca="1">IF(Table1[[#This Row],[Area]]="Faridabad",Table1[[#This Row],[Income]],0)</f>
        <v>0</v>
      </c>
      <c r="CP420" s="51">
        <f ca="1">IF(Table1[[#This Row],[Area]]="Pune",Table1[[#This Row],[Income]],0)</f>
        <v>70862</v>
      </c>
      <c r="CQ420" s="51">
        <f ca="1">IF(Table1[[#This Row],[Area]]="Mumbai",Table1[[#This Row],[Income]],0)</f>
        <v>0</v>
      </c>
      <c r="CR420" s="51">
        <f ca="1">IF(Table1[[#This Row],[Area]]="Hyderabad",Table1[[#This Row],[Income]],0)</f>
        <v>0</v>
      </c>
      <c r="CS420" s="51">
        <f ca="1">IF(Table1[[#This Row],[Area]]="Chennai",Table1[[#This Row],[Income]],0)</f>
        <v>0</v>
      </c>
      <c r="CT420" s="51">
        <f ca="1">IF(Table1[[#This Row],[Area]]="Goa",Table1[[#This Row],[Income]],0)</f>
        <v>0</v>
      </c>
      <c r="CU420" s="51">
        <f ca="1">IF(Table1[[#This Row],[Area]]="Kochi",Table1[[#This Row],[Income]],0)</f>
        <v>0</v>
      </c>
      <c r="CV420" s="51">
        <f ca="1">IF(Table1[[#This Row],[Area]]="Kolkata",Table1[[#This Row],[Income]],0)</f>
        <v>0</v>
      </c>
      <c r="CW420" s="51"/>
      <c r="CX420" s="51"/>
      <c r="CY420" s="51"/>
      <c r="CZ420" s="51"/>
      <c r="DA420" s="51"/>
      <c r="DB420" s="51"/>
      <c r="DC420" s="51"/>
      <c r="DD420" s="51"/>
      <c r="DE420" s="51"/>
      <c r="DF420" s="51"/>
      <c r="DG420" s="16"/>
      <c r="DI420" s="10">
        <f ca="1">IF(Table1[[#This Row],[Field of Work]]="Teaching",Table1[[#This Row],[Income]],0)</f>
        <v>0</v>
      </c>
      <c r="DJ420" s="51">
        <f ca="1">IF(Table1[[#This Row],[Field of Work]]="Health",Table1[[#This Row],[Income]],0)</f>
        <v>0</v>
      </c>
      <c r="DK420" s="51">
        <f ca="1">IF(Table1[[#This Row],[Field of Work]]="Agriculture",Table1[[#This Row],[Income]],0)</f>
        <v>0</v>
      </c>
      <c r="DL420" s="51">
        <f ca="1">IF(Table1[[#This Row],[Field of Work]]="Information Technology",Table1[[#This Row],[Income]],0)</f>
        <v>0</v>
      </c>
      <c r="DM420" s="51">
        <f ca="1">IF(Table1[[#This Row],[Field of Work]]="Construction",Table1[[#This Row],[Income]],0)</f>
        <v>0</v>
      </c>
      <c r="DN420" s="51">
        <f ca="1">IF(Table1[[#This Row],[Field of Work]]="General Work",Table1[[#This Row],[Income]],0)</f>
        <v>70862</v>
      </c>
      <c r="DO420" s="51"/>
      <c r="DP420" s="51"/>
      <c r="DQ420" s="51"/>
      <c r="DR420" s="51"/>
      <c r="DS420" s="51"/>
      <c r="DT420" s="16"/>
      <c r="DW420" s="10">
        <f ca="1">IF(Table1[[#This Row],[Value of Debts]]&gt;Table1[[#This Row],[Income]],1,0)</f>
        <v>1</v>
      </c>
      <c r="DX420" s="51"/>
      <c r="DY420" s="16"/>
      <c r="EB420" s="48">
        <f t="shared" ca="1" si="283"/>
        <v>0</v>
      </c>
      <c r="EC420" s="51"/>
      <c r="ED420" s="51"/>
      <c r="EE420" s="16"/>
    </row>
    <row r="421" spans="1:135" ht="18.75">
      <c r="A421" s="1">
        <f t="shared" ca="1" si="269"/>
        <v>1</v>
      </c>
      <c r="B421" s="1" t="str">
        <f t="shared" ca="1" si="270"/>
        <v>Man</v>
      </c>
      <c r="C421" s="1">
        <f t="shared" ca="1" si="271"/>
        <v>28</v>
      </c>
      <c r="D421" s="1">
        <f t="shared" ca="1" si="272"/>
        <v>1</v>
      </c>
      <c r="E421" s="1" t="str">
        <f t="shared" ca="1" si="273"/>
        <v>Health</v>
      </c>
      <c r="F421" s="1">
        <f t="shared" ca="1" si="274"/>
        <v>4</v>
      </c>
      <c r="G421" s="1" t="str">
        <f t="shared" ca="1" si="275"/>
        <v>Technical</v>
      </c>
      <c r="H421" s="1">
        <f t="shared" ca="1" si="276"/>
        <v>3</v>
      </c>
      <c r="I421" s="1">
        <f t="shared" ca="1" si="251"/>
        <v>2</v>
      </c>
      <c r="J421" s="1">
        <f t="shared" ca="1" si="277"/>
        <v>52566</v>
      </c>
      <c r="K421" s="1">
        <f t="shared" ca="1" si="278"/>
        <v>5</v>
      </c>
      <c r="L421" s="1" t="str">
        <f t="shared" ca="1" si="279"/>
        <v>Pune</v>
      </c>
      <c r="M421" s="1">
        <f t="shared" ca="1" si="284"/>
        <v>315396</v>
      </c>
      <c r="N421" s="1">
        <f t="shared" ca="1" si="280"/>
        <v>222668.27063478899</v>
      </c>
      <c r="O421" s="1">
        <f t="shared" ca="1" si="285"/>
        <v>86747.67598185259</v>
      </c>
      <c r="P421" s="1">
        <f t="shared" ca="1" si="281"/>
        <v>86448</v>
      </c>
      <c r="Q421" s="1">
        <f t="shared" ca="1" si="286"/>
        <v>65807.233898859602</v>
      </c>
      <c r="R421" s="1">
        <f t="shared" ca="1" si="287"/>
        <v>29826.805092248553</v>
      </c>
      <c r="S421" s="1">
        <f t="shared" ca="1" si="288"/>
        <v>431970.48107410112</v>
      </c>
      <c r="T421" s="1">
        <f t="shared" ca="1" si="289"/>
        <v>374923.50453364861</v>
      </c>
      <c r="U421" s="1">
        <f t="shared" ca="1" si="290"/>
        <v>57046.97654045251</v>
      </c>
      <c r="W421" s="10">
        <f ca="1">IF(Table1[[#This Row],[Gender]]="Man",1,0)</f>
        <v>1</v>
      </c>
      <c r="X421" s="51">
        <f ca="1">IF(Table1[[#This Row],[Gender]]="Woman",1,0)</f>
        <v>0</v>
      </c>
      <c r="Y421" s="51"/>
      <c r="Z421" s="51"/>
      <c r="AA421" s="51"/>
      <c r="AB421" s="51"/>
      <c r="AC421" s="51"/>
      <c r="AD421" s="51"/>
      <c r="AE421" s="51"/>
      <c r="AF421" s="51"/>
      <c r="AG421" s="51"/>
      <c r="AH421" s="51"/>
      <c r="AI421" s="51"/>
      <c r="AJ421" s="16"/>
      <c r="AN421" s="10">
        <f t="shared" ca="1" si="252"/>
        <v>0</v>
      </c>
      <c r="AO421" s="51">
        <f t="shared" ca="1" si="253"/>
        <v>1</v>
      </c>
      <c r="AP421" s="51">
        <f t="shared" ca="1" si="254"/>
        <v>0</v>
      </c>
      <c r="AQ421" s="51">
        <f t="shared" ca="1" si="255"/>
        <v>0</v>
      </c>
      <c r="AR421" s="51">
        <f t="shared" ca="1" si="256"/>
        <v>0</v>
      </c>
      <c r="AS421" s="51">
        <f t="shared" ca="1" si="257"/>
        <v>0</v>
      </c>
      <c r="AT421" s="51"/>
      <c r="AU421" s="51"/>
      <c r="AV421" s="51"/>
      <c r="AW421" s="51"/>
      <c r="AX421" s="51"/>
      <c r="AY421" s="16"/>
      <c r="AZ421" s="51"/>
      <c r="BA421" s="20">
        <f t="shared" ca="1" si="258"/>
        <v>0</v>
      </c>
      <c r="BB421" s="21">
        <f t="shared" ca="1" si="259"/>
        <v>0</v>
      </c>
      <c r="BC421" s="21">
        <f t="shared" ca="1" si="260"/>
        <v>0</v>
      </c>
      <c r="BD421" s="21">
        <f t="shared" ca="1" si="261"/>
        <v>0</v>
      </c>
      <c r="BE421" s="21">
        <f t="shared" ca="1" si="262"/>
        <v>1</v>
      </c>
      <c r="BF421" s="21">
        <f t="shared" ca="1" si="263"/>
        <v>0</v>
      </c>
      <c r="BG421" s="21">
        <f t="shared" ca="1" si="264"/>
        <v>0</v>
      </c>
      <c r="BH421" s="21">
        <f t="shared" ca="1" si="265"/>
        <v>0</v>
      </c>
      <c r="BI421" s="21">
        <f t="shared" ca="1" si="266"/>
        <v>0</v>
      </c>
      <c r="BJ421" s="21">
        <f t="shared" ca="1" si="267"/>
        <v>0</v>
      </c>
      <c r="BK421" s="21">
        <f t="shared" ca="1" si="268"/>
        <v>0</v>
      </c>
      <c r="BL421" s="51"/>
      <c r="BM421" s="51"/>
      <c r="BN421" s="51"/>
      <c r="BO421" s="51"/>
      <c r="BP421" s="51"/>
      <c r="BQ421" s="51"/>
      <c r="BR421" s="51"/>
      <c r="BS421" s="51"/>
      <c r="BT421" s="51"/>
      <c r="BU421" s="51"/>
      <c r="BV421" s="16"/>
      <c r="BZ421" s="10">
        <f ca="1">Table1[[#This Row],[Cars Value]]/Table1[[#This Row],[Cars Owned]]</f>
        <v>43373.837990926295</v>
      </c>
      <c r="CA421" s="16"/>
      <c r="CB421" s="51"/>
      <c r="CC421" s="10">
        <f ca="1">IF(Table1[[#This Row],[Value of Debts]]&gt;$CD$3,1,0)</f>
        <v>1</v>
      </c>
      <c r="CD421" s="51"/>
      <c r="CE421" s="16"/>
      <c r="CF421" s="51"/>
      <c r="CG421" s="39">
        <f ca="1">Table1[[#This Row],[Mortgage left]]/Table1[[#This Row],[Value of House ]]</f>
        <v>0.7059958611865369</v>
      </c>
      <c r="CH421" s="51">
        <f t="shared" ca="1" si="282"/>
        <v>1</v>
      </c>
      <c r="CI421" s="51"/>
      <c r="CJ421" s="16"/>
      <c r="CL421" s="10">
        <f ca="1">IF(Table1[[#This Row],[Area]]="New Delhi",Table1[[#This Row],[Income]],0)</f>
        <v>0</v>
      </c>
      <c r="CM421" s="51">
        <f ca="1">IF(Table1[[#This Row],[Area]]="Gurgoan",Table1[[#This Row],[Income]],0)</f>
        <v>0</v>
      </c>
      <c r="CN421" s="51">
        <f ca="1">IF(Table1[[#This Row],[Area]]="Noida",Table1[[#This Row],[Income]],0)</f>
        <v>0</v>
      </c>
      <c r="CO421" s="51">
        <f ca="1">IF(Table1[[#This Row],[Area]]="Faridabad",Table1[[#This Row],[Income]],0)</f>
        <v>0</v>
      </c>
      <c r="CP421" s="51">
        <f ca="1">IF(Table1[[#This Row],[Area]]="Pune",Table1[[#This Row],[Income]],0)</f>
        <v>52566</v>
      </c>
      <c r="CQ421" s="51">
        <f ca="1">IF(Table1[[#This Row],[Area]]="Mumbai",Table1[[#This Row],[Income]],0)</f>
        <v>0</v>
      </c>
      <c r="CR421" s="51">
        <f ca="1">IF(Table1[[#This Row],[Area]]="Hyderabad",Table1[[#This Row],[Income]],0)</f>
        <v>0</v>
      </c>
      <c r="CS421" s="51">
        <f ca="1">IF(Table1[[#This Row],[Area]]="Chennai",Table1[[#This Row],[Income]],0)</f>
        <v>0</v>
      </c>
      <c r="CT421" s="51">
        <f ca="1">IF(Table1[[#This Row],[Area]]="Goa",Table1[[#This Row],[Income]],0)</f>
        <v>0</v>
      </c>
      <c r="CU421" s="51">
        <f ca="1">IF(Table1[[#This Row],[Area]]="Kochi",Table1[[#This Row],[Income]],0)</f>
        <v>0</v>
      </c>
      <c r="CV421" s="51">
        <f ca="1">IF(Table1[[#This Row],[Area]]="Kolkata",Table1[[#This Row],[Income]],0)</f>
        <v>0</v>
      </c>
      <c r="CW421" s="51"/>
      <c r="CX421" s="51"/>
      <c r="CY421" s="51"/>
      <c r="CZ421" s="51"/>
      <c r="DA421" s="51"/>
      <c r="DB421" s="51"/>
      <c r="DC421" s="51"/>
      <c r="DD421" s="51"/>
      <c r="DE421" s="51"/>
      <c r="DF421" s="51"/>
      <c r="DG421" s="16"/>
      <c r="DI421" s="10">
        <f ca="1">IF(Table1[[#This Row],[Field of Work]]="Teaching",Table1[[#This Row],[Income]],0)</f>
        <v>0</v>
      </c>
      <c r="DJ421" s="51">
        <f ca="1">IF(Table1[[#This Row],[Field of Work]]="Health",Table1[[#This Row],[Income]],0)</f>
        <v>52566</v>
      </c>
      <c r="DK421" s="51">
        <f ca="1">IF(Table1[[#This Row],[Field of Work]]="Agriculture",Table1[[#This Row],[Income]],0)</f>
        <v>0</v>
      </c>
      <c r="DL421" s="51">
        <f ca="1">IF(Table1[[#This Row],[Field of Work]]="Information Technology",Table1[[#This Row],[Income]],0)</f>
        <v>0</v>
      </c>
      <c r="DM421" s="51">
        <f ca="1">IF(Table1[[#This Row],[Field of Work]]="Construction",Table1[[#This Row],[Income]],0)</f>
        <v>0</v>
      </c>
      <c r="DN421" s="51">
        <f ca="1">IF(Table1[[#This Row],[Field of Work]]="General Work",Table1[[#This Row],[Income]],0)</f>
        <v>0</v>
      </c>
      <c r="DO421" s="51"/>
      <c r="DP421" s="51"/>
      <c r="DQ421" s="51"/>
      <c r="DR421" s="51"/>
      <c r="DS421" s="51"/>
      <c r="DT421" s="16"/>
      <c r="DW421" s="10">
        <f ca="1">IF(Table1[[#This Row],[Value of Debts]]&gt;Table1[[#This Row],[Income]],1,0)</f>
        <v>1</v>
      </c>
      <c r="DX421" s="51"/>
      <c r="DY421" s="16"/>
      <c r="EB421" s="48">
        <f t="shared" ca="1" si="283"/>
        <v>0</v>
      </c>
      <c r="EC421" s="51"/>
      <c r="ED421" s="51"/>
      <c r="EE421" s="16"/>
    </row>
    <row r="422" spans="1:135" ht="18.75">
      <c r="A422" s="1">
        <f t="shared" ca="1" si="269"/>
        <v>1</v>
      </c>
      <c r="B422" s="1" t="str">
        <f t="shared" ca="1" si="270"/>
        <v>Man</v>
      </c>
      <c r="C422" s="1">
        <f t="shared" ca="1" si="271"/>
        <v>30</v>
      </c>
      <c r="D422" s="1">
        <f t="shared" ca="1" si="272"/>
        <v>5</v>
      </c>
      <c r="E422" s="1" t="str">
        <f t="shared" ca="1" si="273"/>
        <v>General Work</v>
      </c>
      <c r="F422" s="1">
        <f t="shared" ca="1" si="274"/>
        <v>2</v>
      </c>
      <c r="G422" s="1" t="str">
        <f t="shared" ca="1" si="275"/>
        <v>College</v>
      </c>
      <c r="H422" s="1">
        <f t="shared" ca="1" si="276"/>
        <v>2</v>
      </c>
      <c r="I422" s="1">
        <f t="shared" ca="1" si="251"/>
        <v>2</v>
      </c>
      <c r="J422" s="1">
        <f t="shared" ca="1" si="277"/>
        <v>58807</v>
      </c>
      <c r="K422" s="1">
        <f t="shared" ca="1" si="278"/>
        <v>6</v>
      </c>
      <c r="L422" s="1" t="str">
        <f t="shared" ca="1" si="279"/>
        <v>Mumbai</v>
      </c>
      <c r="M422" s="1">
        <f t="shared" ca="1" si="284"/>
        <v>235228</v>
      </c>
      <c r="N422" s="1">
        <f t="shared" ca="1" si="280"/>
        <v>156117.94806950795</v>
      </c>
      <c r="O422" s="1">
        <f t="shared" ca="1" si="285"/>
        <v>90321.43930104874</v>
      </c>
      <c r="P422" s="1">
        <f t="shared" ca="1" si="281"/>
        <v>73461</v>
      </c>
      <c r="Q422" s="1">
        <f t="shared" ca="1" si="286"/>
        <v>112856.52194297151</v>
      </c>
      <c r="R422" s="1">
        <f t="shared" ca="1" si="287"/>
        <v>32417.679948240198</v>
      </c>
      <c r="S422" s="1">
        <f t="shared" ca="1" si="288"/>
        <v>357967.11924928892</v>
      </c>
      <c r="T422" s="1">
        <f t="shared" ca="1" si="289"/>
        <v>342435.47001247946</v>
      </c>
      <c r="U422" s="1">
        <f t="shared" ca="1" si="290"/>
        <v>15531.649236809462</v>
      </c>
      <c r="W422" s="10">
        <f ca="1">IF(Table1[[#This Row],[Gender]]="Man",1,0)</f>
        <v>1</v>
      </c>
      <c r="X422" s="51">
        <f ca="1">IF(Table1[[#This Row],[Gender]]="Woman",1,0)</f>
        <v>0</v>
      </c>
      <c r="Y422" s="51"/>
      <c r="Z422" s="51"/>
      <c r="AA422" s="51"/>
      <c r="AB422" s="51"/>
      <c r="AC422" s="51"/>
      <c r="AD422" s="51"/>
      <c r="AE422" s="51"/>
      <c r="AF422" s="51"/>
      <c r="AG422" s="51"/>
      <c r="AH422" s="51"/>
      <c r="AI422" s="51"/>
      <c r="AJ422" s="16"/>
      <c r="AN422" s="10">
        <f t="shared" ca="1" si="252"/>
        <v>0</v>
      </c>
      <c r="AO422" s="51">
        <f t="shared" ca="1" si="253"/>
        <v>0</v>
      </c>
      <c r="AP422" s="51">
        <f t="shared" ca="1" si="254"/>
        <v>0</v>
      </c>
      <c r="AQ422" s="51">
        <f t="shared" ca="1" si="255"/>
        <v>0</v>
      </c>
      <c r="AR422" s="51">
        <f t="shared" ca="1" si="256"/>
        <v>0</v>
      </c>
      <c r="AS422" s="51">
        <f t="shared" ca="1" si="257"/>
        <v>1</v>
      </c>
      <c r="AT422" s="51"/>
      <c r="AU422" s="51"/>
      <c r="AV422" s="51"/>
      <c r="AW422" s="51"/>
      <c r="AX422" s="51"/>
      <c r="AY422" s="16"/>
      <c r="AZ422" s="51"/>
      <c r="BA422" s="20">
        <f t="shared" ca="1" si="258"/>
        <v>0</v>
      </c>
      <c r="BB422" s="21">
        <f t="shared" ca="1" si="259"/>
        <v>0</v>
      </c>
      <c r="BC422" s="21">
        <f t="shared" ca="1" si="260"/>
        <v>0</v>
      </c>
      <c r="BD422" s="21">
        <f t="shared" ca="1" si="261"/>
        <v>0</v>
      </c>
      <c r="BE422" s="21">
        <f t="shared" ca="1" si="262"/>
        <v>0</v>
      </c>
      <c r="BF422" s="21">
        <f t="shared" ca="1" si="263"/>
        <v>1</v>
      </c>
      <c r="BG422" s="21">
        <f t="shared" ca="1" si="264"/>
        <v>0</v>
      </c>
      <c r="BH422" s="21">
        <f t="shared" ca="1" si="265"/>
        <v>0</v>
      </c>
      <c r="BI422" s="21">
        <f t="shared" ca="1" si="266"/>
        <v>0</v>
      </c>
      <c r="BJ422" s="21">
        <f t="shared" ca="1" si="267"/>
        <v>0</v>
      </c>
      <c r="BK422" s="21">
        <f t="shared" ca="1" si="268"/>
        <v>0</v>
      </c>
      <c r="BL422" s="51"/>
      <c r="BM422" s="51"/>
      <c r="BN422" s="51"/>
      <c r="BO422" s="51"/>
      <c r="BP422" s="51"/>
      <c r="BQ422" s="51"/>
      <c r="BR422" s="51"/>
      <c r="BS422" s="51"/>
      <c r="BT422" s="51"/>
      <c r="BU422" s="51"/>
      <c r="BV422" s="16"/>
      <c r="BZ422" s="10">
        <f ca="1">Table1[[#This Row],[Cars Value]]/Table1[[#This Row],[Cars Owned]]</f>
        <v>45160.71965052437</v>
      </c>
      <c r="CA422" s="16"/>
      <c r="CB422" s="51"/>
      <c r="CC422" s="10">
        <f ca="1">IF(Table1[[#This Row],[Value of Debts]]&gt;$CD$3,1,0)</f>
        <v>1</v>
      </c>
      <c r="CD422" s="51"/>
      <c r="CE422" s="16"/>
      <c r="CF422" s="51"/>
      <c r="CG422" s="39">
        <f ca="1">Table1[[#This Row],[Mortgage left]]/Table1[[#This Row],[Value of House ]]</f>
        <v>0.66368777556034131</v>
      </c>
      <c r="CH422" s="51">
        <f t="shared" ca="1" si="282"/>
        <v>1</v>
      </c>
      <c r="CI422" s="51"/>
      <c r="CJ422" s="16"/>
      <c r="CL422" s="10">
        <f ca="1">IF(Table1[[#This Row],[Area]]="New Delhi",Table1[[#This Row],[Income]],0)</f>
        <v>0</v>
      </c>
      <c r="CM422" s="51">
        <f ca="1">IF(Table1[[#This Row],[Area]]="Gurgoan",Table1[[#This Row],[Income]],0)</f>
        <v>0</v>
      </c>
      <c r="CN422" s="51">
        <f ca="1">IF(Table1[[#This Row],[Area]]="Noida",Table1[[#This Row],[Income]],0)</f>
        <v>0</v>
      </c>
      <c r="CO422" s="51">
        <f ca="1">IF(Table1[[#This Row],[Area]]="Faridabad",Table1[[#This Row],[Income]],0)</f>
        <v>0</v>
      </c>
      <c r="CP422" s="51">
        <f ca="1">IF(Table1[[#This Row],[Area]]="Pune",Table1[[#This Row],[Income]],0)</f>
        <v>0</v>
      </c>
      <c r="CQ422" s="51">
        <f ca="1">IF(Table1[[#This Row],[Area]]="Mumbai",Table1[[#This Row],[Income]],0)</f>
        <v>58807</v>
      </c>
      <c r="CR422" s="51">
        <f ca="1">IF(Table1[[#This Row],[Area]]="Hyderabad",Table1[[#This Row],[Income]],0)</f>
        <v>0</v>
      </c>
      <c r="CS422" s="51">
        <f ca="1">IF(Table1[[#This Row],[Area]]="Chennai",Table1[[#This Row],[Income]],0)</f>
        <v>0</v>
      </c>
      <c r="CT422" s="51">
        <f ca="1">IF(Table1[[#This Row],[Area]]="Goa",Table1[[#This Row],[Income]],0)</f>
        <v>0</v>
      </c>
      <c r="CU422" s="51">
        <f ca="1">IF(Table1[[#This Row],[Area]]="Kochi",Table1[[#This Row],[Income]],0)</f>
        <v>0</v>
      </c>
      <c r="CV422" s="51">
        <f ca="1">IF(Table1[[#This Row],[Area]]="Kolkata",Table1[[#This Row],[Income]],0)</f>
        <v>0</v>
      </c>
      <c r="CW422" s="51"/>
      <c r="CX422" s="51"/>
      <c r="CY422" s="51"/>
      <c r="CZ422" s="51"/>
      <c r="DA422" s="51"/>
      <c r="DB422" s="51"/>
      <c r="DC422" s="51"/>
      <c r="DD422" s="51"/>
      <c r="DE422" s="51"/>
      <c r="DF422" s="51"/>
      <c r="DG422" s="16"/>
      <c r="DI422" s="10">
        <f ca="1">IF(Table1[[#This Row],[Field of Work]]="Teaching",Table1[[#This Row],[Income]],0)</f>
        <v>0</v>
      </c>
      <c r="DJ422" s="51">
        <f ca="1">IF(Table1[[#This Row],[Field of Work]]="Health",Table1[[#This Row],[Income]],0)</f>
        <v>0</v>
      </c>
      <c r="DK422" s="51">
        <f ca="1">IF(Table1[[#This Row],[Field of Work]]="Agriculture",Table1[[#This Row],[Income]],0)</f>
        <v>0</v>
      </c>
      <c r="DL422" s="51">
        <f ca="1">IF(Table1[[#This Row],[Field of Work]]="Information Technology",Table1[[#This Row],[Income]],0)</f>
        <v>0</v>
      </c>
      <c r="DM422" s="51">
        <f ca="1">IF(Table1[[#This Row],[Field of Work]]="Construction",Table1[[#This Row],[Income]],0)</f>
        <v>0</v>
      </c>
      <c r="DN422" s="51">
        <f ca="1">IF(Table1[[#This Row],[Field of Work]]="General Work",Table1[[#This Row],[Income]],0)</f>
        <v>58807</v>
      </c>
      <c r="DO422" s="51"/>
      <c r="DP422" s="51"/>
      <c r="DQ422" s="51"/>
      <c r="DR422" s="51"/>
      <c r="DS422" s="51"/>
      <c r="DT422" s="16"/>
      <c r="DW422" s="10">
        <f ca="1">IF(Table1[[#This Row],[Value of Debts]]&gt;Table1[[#This Row],[Income]],1,0)</f>
        <v>1</v>
      </c>
      <c r="DX422" s="51"/>
      <c r="DY422" s="16"/>
      <c r="EB422" s="48">
        <f t="shared" ca="1" si="283"/>
        <v>0</v>
      </c>
      <c r="EC422" s="51"/>
      <c r="ED422" s="51"/>
      <c r="EE422" s="16"/>
    </row>
    <row r="423" spans="1:135" ht="18.75">
      <c r="A423" s="1">
        <f t="shared" ca="1" si="269"/>
        <v>2</v>
      </c>
      <c r="B423" s="1" t="str">
        <f t="shared" ca="1" si="270"/>
        <v>Woman</v>
      </c>
      <c r="C423" s="1">
        <f t="shared" ca="1" si="271"/>
        <v>37</v>
      </c>
      <c r="D423" s="1">
        <f t="shared" ca="1" si="272"/>
        <v>2</v>
      </c>
      <c r="E423" s="1" t="str">
        <f t="shared" ca="1" si="273"/>
        <v>Construction</v>
      </c>
      <c r="F423" s="1">
        <f t="shared" ca="1" si="274"/>
        <v>1</v>
      </c>
      <c r="G423" s="1" t="str">
        <f t="shared" ca="1" si="275"/>
        <v>High School</v>
      </c>
      <c r="H423" s="1">
        <f t="shared" ca="1" si="276"/>
        <v>1</v>
      </c>
      <c r="I423" s="1">
        <f t="shared" ca="1" si="251"/>
        <v>3</v>
      </c>
      <c r="J423" s="1">
        <f t="shared" ca="1" si="277"/>
        <v>86706</v>
      </c>
      <c r="K423" s="1">
        <f t="shared" ca="1" si="278"/>
        <v>9</v>
      </c>
      <c r="L423" s="1" t="str">
        <f t="shared" ca="1" si="279"/>
        <v>Kochi</v>
      </c>
      <c r="M423" s="1">
        <f t="shared" ca="1" si="284"/>
        <v>520236</v>
      </c>
      <c r="N423" s="1">
        <f t="shared" ca="1" si="280"/>
        <v>249685.65915139744</v>
      </c>
      <c r="O423" s="1">
        <f t="shared" ca="1" si="285"/>
        <v>248281.44717689443</v>
      </c>
      <c r="P423" s="1">
        <f t="shared" ca="1" si="281"/>
        <v>145106</v>
      </c>
      <c r="Q423" s="1">
        <f t="shared" ca="1" si="286"/>
        <v>123942.77732385274</v>
      </c>
      <c r="R423" s="1">
        <f t="shared" ca="1" si="287"/>
        <v>87890.454467417905</v>
      </c>
      <c r="S423" s="1">
        <f t="shared" ca="1" si="288"/>
        <v>856407.90164431231</v>
      </c>
      <c r="T423" s="1">
        <f t="shared" ca="1" si="289"/>
        <v>518734.43647525017</v>
      </c>
      <c r="U423" s="1">
        <f t="shared" ca="1" si="290"/>
        <v>337673.46516906214</v>
      </c>
      <c r="W423" s="10">
        <f ca="1">IF(Table1[[#This Row],[Gender]]="Man",1,0)</f>
        <v>0</v>
      </c>
      <c r="X423" s="51">
        <f ca="1">IF(Table1[[#This Row],[Gender]]="Woman",1,0)</f>
        <v>1</v>
      </c>
      <c r="Y423" s="51"/>
      <c r="Z423" s="51"/>
      <c r="AA423" s="51"/>
      <c r="AB423" s="51"/>
      <c r="AC423" s="51"/>
      <c r="AD423" s="51"/>
      <c r="AE423" s="51"/>
      <c r="AF423" s="51"/>
      <c r="AG423" s="51"/>
      <c r="AH423" s="51"/>
      <c r="AI423" s="51"/>
      <c r="AJ423" s="16"/>
      <c r="AN423" s="10">
        <f t="shared" ca="1" si="252"/>
        <v>0</v>
      </c>
      <c r="AO423" s="51">
        <f t="shared" ca="1" si="253"/>
        <v>0</v>
      </c>
      <c r="AP423" s="51">
        <f t="shared" ca="1" si="254"/>
        <v>0</v>
      </c>
      <c r="AQ423" s="51">
        <f t="shared" ca="1" si="255"/>
        <v>0</v>
      </c>
      <c r="AR423" s="51">
        <f t="shared" ca="1" si="256"/>
        <v>1</v>
      </c>
      <c r="AS423" s="51">
        <f t="shared" ca="1" si="257"/>
        <v>0</v>
      </c>
      <c r="AT423" s="51"/>
      <c r="AU423" s="51"/>
      <c r="AV423" s="51"/>
      <c r="AW423" s="51"/>
      <c r="AX423" s="51"/>
      <c r="AY423" s="16"/>
      <c r="AZ423" s="51"/>
      <c r="BA423" s="20">
        <f t="shared" ca="1" si="258"/>
        <v>0</v>
      </c>
      <c r="BB423" s="21">
        <f t="shared" ca="1" si="259"/>
        <v>0</v>
      </c>
      <c r="BC423" s="21">
        <f t="shared" ca="1" si="260"/>
        <v>0</v>
      </c>
      <c r="BD423" s="21">
        <f t="shared" ca="1" si="261"/>
        <v>0</v>
      </c>
      <c r="BE423" s="21">
        <f t="shared" ca="1" si="262"/>
        <v>0</v>
      </c>
      <c r="BF423" s="21">
        <f t="shared" ca="1" si="263"/>
        <v>0</v>
      </c>
      <c r="BG423" s="21">
        <f t="shared" ca="1" si="264"/>
        <v>0</v>
      </c>
      <c r="BH423" s="21">
        <f t="shared" ca="1" si="265"/>
        <v>0</v>
      </c>
      <c r="BI423" s="21">
        <f t="shared" ca="1" si="266"/>
        <v>0</v>
      </c>
      <c r="BJ423" s="21">
        <f t="shared" ca="1" si="267"/>
        <v>1</v>
      </c>
      <c r="BK423" s="21">
        <f t="shared" ca="1" si="268"/>
        <v>0</v>
      </c>
      <c r="BL423" s="51"/>
      <c r="BM423" s="51"/>
      <c r="BN423" s="51"/>
      <c r="BO423" s="51"/>
      <c r="BP423" s="51"/>
      <c r="BQ423" s="51"/>
      <c r="BR423" s="51"/>
      <c r="BS423" s="51"/>
      <c r="BT423" s="51"/>
      <c r="BU423" s="51"/>
      <c r="BV423" s="16"/>
      <c r="BZ423" s="10">
        <f ca="1">Table1[[#This Row],[Cars Value]]/Table1[[#This Row],[Cars Owned]]</f>
        <v>82760.482392298145</v>
      </c>
      <c r="CA423" s="16"/>
      <c r="CB423" s="51"/>
      <c r="CC423" s="10">
        <f ca="1">IF(Table1[[#This Row],[Value of Debts]]&gt;$CD$3,1,0)</f>
        <v>1</v>
      </c>
      <c r="CD423" s="51"/>
      <c r="CE423" s="16"/>
      <c r="CF423" s="51"/>
      <c r="CG423" s="39">
        <f ca="1">Table1[[#This Row],[Mortgage left]]/Table1[[#This Row],[Value of House ]]</f>
        <v>0.47994690707947441</v>
      </c>
      <c r="CH423" s="51">
        <f t="shared" ca="1" si="282"/>
        <v>1</v>
      </c>
      <c r="CI423" s="51"/>
      <c r="CJ423" s="16"/>
      <c r="CL423" s="10">
        <f ca="1">IF(Table1[[#This Row],[Area]]="New Delhi",Table1[[#This Row],[Income]],0)</f>
        <v>0</v>
      </c>
      <c r="CM423" s="51">
        <f ca="1">IF(Table1[[#This Row],[Area]]="Gurgoan",Table1[[#This Row],[Income]],0)</f>
        <v>0</v>
      </c>
      <c r="CN423" s="51">
        <f ca="1">IF(Table1[[#This Row],[Area]]="Noida",Table1[[#This Row],[Income]],0)</f>
        <v>0</v>
      </c>
      <c r="CO423" s="51">
        <f ca="1">IF(Table1[[#This Row],[Area]]="Faridabad",Table1[[#This Row],[Income]],0)</f>
        <v>0</v>
      </c>
      <c r="CP423" s="51">
        <f ca="1">IF(Table1[[#This Row],[Area]]="Pune",Table1[[#This Row],[Income]],0)</f>
        <v>0</v>
      </c>
      <c r="CQ423" s="51">
        <f ca="1">IF(Table1[[#This Row],[Area]]="Mumbai",Table1[[#This Row],[Income]],0)</f>
        <v>0</v>
      </c>
      <c r="CR423" s="51">
        <f ca="1">IF(Table1[[#This Row],[Area]]="Hyderabad",Table1[[#This Row],[Income]],0)</f>
        <v>0</v>
      </c>
      <c r="CS423" s="51">
        <f ca="1">IF(Table1[[#This Row],[Area]]="Chennai",Table1[[#This Row],[Income]],0)</f>
        <v>0</v>
      </c>
      <c r="CT423" s="51">
        <f ca="1">IF(Table1[[#This Row],[Area]]="Goa",Table1[[#This Row],[Income]],0)</f>
        <v>0</v>
      </c>
      <c r="CU423" s="51">
        <f ca="1">IF(Table1[[#This Row],[Area]]="Kochi",Table1[[#This Row],[Income]],0)</f>
        <v>86706</v>
      </c>
      <c r="CV423" s="51">
        <f ca="1">IF(Table1[[#This Row],[Area]]="Kolkata",Table1[[#This Row],[Income]],0)</f>
        <v>0</v>
      </c>
      <c r="CW423" s="51"/>
      <c r="CX423" s="51"/>
      <c r="CY423" s="51"/>
      <c r="CZ423" s="51"/>
      <c r="DA423" s="51"/>
      <c r="DB423" s="51"/>
      <c r="DC423" s="51"/>
      <c r="DD423" s="51"/>
      <c r="DE423" s="51"/>
      <c r="DF423" s="51"/>
      <c r="DG423" s="16"/>
      <c r="DI423" s="10">
        <f ca="1">IF(Table1[[#This Row],[Field of Work]]="Teaching",Table1[[#This Row],[Income]],0)</f>
        <v>0</v>
      </c>
      <c r="DJ423" s="51">
        <f ca="1">IF(Table1[[#This Row],[Field of Work]]="Health",Table1[[#This Row],[Income]],0)</f>
        <v>0</v>
      </c>
      <c r="DK423" s="51">
        <f ca="1">IF(Table1[[#This Row],[Field of Work]]="Agriculture",Table1[[#This Row],[Income]],0)</f>
        <v>0</v>
      </c>
      <c r="DL423" s="51">
        <f ca="1">IF(Table1[[#This Row],[Field of Work]]="Information Technology",Table1[[#This Row],[Income]],0)</f>
        <v>0</v>
      </c>
      <c r="DM423" s="51">
        <f ca="1">IF(Table1[[#This Row],[Field of Work]]="Construction",Table1[[#This Row],[Income]],0)</f>
        <v>86706</v>
      </c>
      <c r="DN423" s="51">
        <f ca="1">IF(Table1[[#This Row],[Field of Work]]="General Work",Table1[[#This Row],[Income]],0)</f>
        <v>0</v>
      </c>
      <c r="DO423" s="51"/>
      <c r="DP423" s="51"/>
      <c r="DQ423" s="51"/>
      <c r="DR423" s="51"/>
      <c r="DS423" s="51"/>
      <c r="DT423" s="16"/>
      <c r="DW423" s="10">
        <f ca="1">IF(Table1[[#This Row],[Value of Debts]]&gt;Table1[[#This Row],[Income]],1,0)</f>
        <v>1</v>
      </c>
      <c r="DX423" s="51"/>
      <c r="DY423" s="16"/>
      <c r="EB423" s="48">
        <f t="shared" ca="1" si="283"/>
        <v>37</v>
      </c>
      <c r="EC423" s="51"/>
      <c r="ED423" s="51"/>
      <c r="EE423" s="16"/>
    </row>
    <row r="424" spans="1:135" ht="18.75">
      <c r="A424" s="1">
        <f t="shared" ca="1" si="269"/>
        <v>1</v>
      </c>
      <c r="B424" s="1" t="str">
        <f t="shared" ca="1" si="270"/>
        <v>Man</v>
      </c>
      <c r="C424" s="1">
        <f t="shared" ca="1" si="271"/>
        <v>44</v>
      </c>
      <c r="D424" s="1">
        <f t="shared" ca="1" si="272"/>
        <v>4</v>
      </c>
      <c r="E424" s="1" t="str">
        <f t="shared" ca="1" si="273"/>
        <v>Information Technology</v>
      </c>
      <c r="F424" s="1">
        <f t="shared" ca="1" si="274"/>
        <v>3</v>
      </c>
      <c r="G424" s="1" t="str">
        <f t="shared" ca="1" si="275"/>
        <v>University</v>
      </c>
      <c r="H424" s="1">
        <f t="shared" ca="1" si="276"/>
        <v>2</v>
      </c>
      <c r="I424" s="1">
        <f t="shared" ca="1" si="251"/>
        <v>2</v>
      </c>
      <c r="J424" s="1">
        <f t="shared" ca="1" si="277"/>
        <v>79509</v>
      </c>
      <c r="K424" s="1">
        <f t="shared" ca="1" si="278"/>
        <v>9</v>
      </c>
      <c r="L424" s="1" t="str">
        <f t="shared" ca="1" si="279"/>
        <v>Kochi</v>
      </c>
      <c r="M424" s="1">
        <f t="shared" ca="1" si="284"/>
        <v>238527</v>
      </c>
      <c r="N424" s="1">
        <f t="shared" ca="1" si="280"/>
        <v>31273.481327635251</v>
      </c>
      <c r="O424" s="1">
        <f t="shared" ca="1" si="285"/>
        <v>64670.23474627213</v>
      </c>
      <c r="P424" s="1">
        <f t="shared" ca="1" si="281"/>
        <v>21327</v>
      </c>
      <c r="Q424" s="1">
        <f t="shared" ca="1" si="286"/>
        <v>56347.416575819501</v>
      </c>
      <c r="R424" s="1">
        <f t="shared" ca="1" si="287"/>
        <v>27474.102299120983</v>
      </c>
      <c r="S424" s="1">
        <f t="shared" ca="1" si="288"/>
        <v>330671.33704539313</v>
      </c>
      <c r="T424" s="1">
        <f t="shared" ca="1" si="289"/>
        <v>108947.89790345475</v>
      </c>
      <c r="U424" s="1">
        <f t="shared" ca="1" si="290"/>
        <v>221723.43914193838</v>
      </c>
      <c r="W424" s="10">
        <f ca="1">IF(Table1[[#This Row],[Gender]]="Man",1,0)</f>
        <v>1</v>
      </c>
      <c r="X424" s="51">
        <f ca="1">IF(Table1[[#This Row],[Gender]]="Woman",1,0)</f>
        <v>0</v>
      </c>
      <c r="Y424" s="51"/>
      <c r="Z424" s="51"/>
      <c r="AA424" s="51"/>
      <c r="AB424" s="51"/>
      <c r="AC424" s="51"/>
      <c r="AD424" s="51"/>
      <c r="AE424" s="51"/>
      <c r="AF424" s="51"/>
      <c r="AG424" s="51"/>
      <c r="AH424" s="51"/>
      <c r="AI424" s="51"/>
      <c r="AJ424" s="16"/>
      <c r="AN424" s="10">
        <f t="shared" ca="1" si="252"/>
        <v>0</v>
      </c>
      <c r="AO424" s="51">
        <f t="shared" ca="1" si="253"/>
        <v>0</v>
      </c>
      <c r="AP424" s="51">
        <f t="shared" ca="1" si="254"/>
        <v>0</v>
      </c>
      <c r="AQ424" s="51">
        <f t="shared" ca="1" si="255"/>
        <v>1</v>
      </c>
      <c r="AR424" s="51">
        <f t="shared" ca="1" si="256"/>
        <v>0</v>
      </c>
      <c r="AS424" s="51">
        <f t="shared" ca="1" si="257"/>
        <v>0</v>
      </c>
      <c r="AT424" s="51"/>
      <c r="AU424" s="51"/>
      <c r="AV424" s="51"/>
      <c r="AW424" s="51"/>
      <c r="AX424" s="51"/>
      <c r="AY424" s="16"/>
      <c r="AZ424" s="51"/>
      <c r="BA424" s="20">
        <f t="shared" ca="1" si="258"/>
        <v>0</v>
      </c>
      <c r="BB424" s="21">
        <f t="shared" ca="1" si="259"/>
        <v>0</v>
      </c>
      <c r="BC424" s="21">
        <f t="shared" ca="1" si="260"/>
        <v>0</v>
      </c>
      <c r="BD424" s="21">
        <f t="shared" ca="1" si="261"/>
        <v>0</v>
      </c>
      <c r="BE424" s="21">
        <f t="shared" ca="1" si="262"/>
        <v>0</v>
      </c>
      <c r="BF424" s="21">
        <f t="shared" ca="1" si="263"/>
        <v>0</v>
      </c>
      <c r="BG424" s="21">
        <f t="shared" ca="1" si="264"/>
        <v>0</v>
      </c>
      <c r="BH424" s="21">
        <f t="shared" ca="1" si="265"/>
        <v>0</v>
      </c>
      <c r="BI424" s="21">
        <f t="shared" ca="1" si="266"/>
        <v>0</v>
      </c>
      <c r="BJ424" s="21">
        <f t="shared" ca="1" si="267"/>
        <v>1</v>
      </c>
      <c r="BK424" s="21">
        <f t="shared" ca="1" si="268"/>
        <v>0</v>
      </c>
      <c r="BL424" s="51"/>
      <c r="BM424" s="51"/>
      <c r="BN424" s="51"/>
      <c r="BO424" s="51"/>
      <c r="BP424" s="51"/>
      <c r="BQ424" s="51"/>
      <c r="BR424" s="51"/>
      <c r="BS424" s="51"/>
      <c r="BT424" s="51"/>
      <c r="BU424" s="51"/>
      <c r="BV424" s="16"/>
      <c r="BZ424" s="10">
        <f ca="1">Table1[[#This Row],[Cars Value]]/Table1[[#This Row],[Cars Owned]]</f>
        <v>32335.117373136065</v>
      </c>
      <c r="CA424" s="16"/>
      <c r="CB424" s="51"/>
      <c r="CC424" s="10">
        <f ca="1">IF(Table1[[#This Row],[Value of Debts]]&gt;$CD$3,1,0)</f>
        <v>1</v>
      </c>
      <c r="CD424" s="51"/>
      <c r="CE424" s="16"/>
      <c r="CF424" s="51"/>
      <c r="CG424" s="39">
        <f ca="1">Table1[[#This Row],[Mortgage left]]/Table1[[#This Row],[Value of House ]]</f>
        <v>0.13111086513323544</v>
      </c>
      <c r="CH424" s="51">
        <f t="shared" ca="1" si="282"/>
        <v>0</v>
      </c>
      <c r="CI424" s="51"/>
      <c r="CJ424" s="16"/>
      <c r="CL424" s="10">
        <f ca="1">IF(Table1[[#This Row],[Area]]="New Delhi",Table1[[#This Row],[Income]],0)</f>
        <v>0</v>
      </c>
      <c r="CM424" s="51">
        <f ca="1">IF(Table1[[#This Row],[Area]]="Gurgoan",Table1[[#This Row],[Income]],0)</f>
        <v>0</v>
      </c>
      <c r="CN424" s="51">
        <f ca="1">IF(Table1[[#This Row],[Area]]="Noida",Table1[[#This Row],[Income]],0)</f>
        <v>0</v>
      </c>
      <c r="CO424" s="51">
        <f ca="1">IF(Table1[[#This Row],[Area]]="Faridabad",Table1[[#This Row],[Income]],0)</f>
        <v>0</v>
      </c>
      <c r="CP424" s="51">
        <f ca="1">IF(Table1[[#This Row],[Area]]="Pune",Table1[[#This Row],[Income]],0)</f>
        <v>0</v>
      </c>
      <c r="CQ424" s="51">
        <f ca="1">IF(Table1[[#This Row],[Area]]="Mumbai",Table1[[#This Row],[Income]],0)</f>
        <v>0</v>
      </c>
      <c r="CR424" s="51">
        <f ca="1">IF(Table1[[#This Row],[Area]]="Hyderabad",Table1[[#This Row],[Income]],0)</f>
        <v>0</v>
      </c>
      <c r="CS424" s="51">
        <f ca="1">IF(Table1[[#This Row],[Area]]="Chennai",Table1[[#This Row],[Income]],0)</f>
        <v>0</v>
      </c>
      <c r="CT424" s="51">
        <f ca="1">IF(Table1[[#This Row],[Area]]="Goa",Table1[[#This Row],[Income]],0)</f>
        <v>0</v>
      </c>
      <c r="CU424" s="51">
        <f ca="1">IF(Table1[[#This Row],[Area]]="Kochi",Table1[[#This Row],[Income]],0)</f>
        <v>79509</v>
      </c>
      <c r="CV424" s="51">
        <f ca="1">IF(Table1[[#This Row],[Area]]="Kolkata",Table1[[#This Row],[Income]],0)</f>
        <v>0</v>
      </c>
      <c r="CW424" s="51"/>
      <c r="CX424" s="51"/>
      <c r="CY424" s="51"/>
      <c r="CZ424" s="51"/>
      <c r="DA424" s="51"/>
      <c r="DB424" s="51"/>
      <c r="DC424" s="51"/>
      <c r="DD424" s="51"/>
      <c r="DE424" s="51"/>
      <c r="DF424" s="51"/>
      <c r="DG424" s="16"/>
      <c r="DI424" s="10">
        <f ca="1">IF(Table1[[#This Row],[Field of Work]]="Teaching",Table1[[#This Row],[Income]],0)</f>
        <v>0</v>
      </c>
      <c r="DJ424" s="51">
        <f ca="1">IF(Table1[[#This Row],[Field of Work]]="Health",Table1[[#This Row],[Income]],0)</f>
        <v>0</v>
      </c>
      <c r="DK424" s="51">
        <f ca="1">IF(Table1[[#This Row],[Field of Work]]="Agriculture",Table1[[#This Row],[Income]],0)</f>
        <v>0</v>
      </c>
      <c r="DL424" s="51">
        <f ca="1">IF(Table1[[#This Row],[Field of Work]]="Information Technology",Table1[[#This Row],[Income]],0)</f>
        <v>79509</v>
      </c>
      <c r="DM424" s="51">
        <f ca="1">IF(Table1[[#This Row],[Field of Work]]="Construction",Table1[[#This Row],[Income]],0)</f>
        <v>0</v>
      </c>
      <c r="DN424" s="51">
        <f ca="1">IF(Table1[[#This Row],[Field of Work]]="General Work",Table1[[#This Row],[Income]],0)</f>
        <v>0</v>
      </c>
      <c r="DO424" s="51"/>
      <c r="DP424" s="51"/>
      <c r="DQ424" s="51"/>
      <c r="DR424" s="51"/>
      <c r="DS424" s="51"/>
      <c r="DT424" s="16"/>
      <c r="DW424" s="10">
        <f ca="1">IF(Table1[[#This Row],[Value of Debts]]&gt;Table1[[#This Row],[Income]],1,0)</f>
        <v>1</v>
      </c>
      <c r="DX424" s="51"/>
      <c r="DY424" s="16"/>
      <c r="EB424" s="48">
        <f t="shared" ca="1" si="283"/>
        <v>44</v>
      </c>
      <c r="EC424" s="51"/>
      <c r="ED424" s="51"/>
      <c r="EE424" s="16"/>
    </row>
    <row r="425" spans="1:135" ht="18.75">
      <c r="A425" s="1">
        <f t="shared" ca="1" si="269"/>
        <v>2</v>
      </c>
      <c r="B425" s="1" t="str">
        <f t="shared" ca="1" si="270"/>
        <v>Woman</v>
      </c>
      <c r="C425" s="1">
        <f t="shared" ca="1" si="271"/>
        <v>42</v>
      </c>
      <c r="D425" s="1">
        <f t="shared" ca="1" si="272"/>
        <v>5</v>
      </c>
      <c r="E425" s="1" t="str">
        <f t="shared" ca="1" si="273"/>
        <v>General Work</v>
      </c>
      <c r="F425" s="1">
        <f t="shared" ca="1" si="274"/>
        <v>1</v>
      </c>
      <c r="G425" s="1" t="str">
        <f t="shared" ca="1" si="275"/>
        <v>High School</v>
      </c>
      <c r="H425" s="1">
        <f t="shared" ca="1" si="276"/>
        <v>2</v>
      </c>
      <c r="I425" s="1">
        <f t="shared" ca="1" si="251"/>
        <v>3</v>
      </c>
      <c r="J425" s="1">
        <f t="shared" ca="1" si="277"/>
        <v>85296</v>
      </c>
      <c r="K425" s="1">
        <f t="shared" ca="1" si="278"/>
        <v>2</v>
      </c>
      <c r="L425" s="1" t="str">
        <f t="shared" ca="1" si="279"/>
        <v>Gurgoan</v>
      </c>
      <c r="M425" s="1">
        <f t="shared" ca="1" si="284"/>
        <v>511776</v>
      </c>
      <c r="N425" s="1">
        <f t="shared" ca="1" si="280"/>
        <v>47269.342410832222</v>
      </c>
      <c r="O425" s="1">
        <f t="shared" ca="1" si="285"/>
        <v>161011.94100551787</v>
      </c>
      <c r="P425" s="1">
        <f t="shared" ca="1" si="281"/>
        <v>115382</v>
      </c>
      <c r="Q425" s="1">
        <f t="shared" ca="1" si="286"/>
        <v>26124.061241655996</v>
      </c>
      <c r="R425" s="1">
        <f t="shared" ca="1" si="287"/>
        <v>70802.400530051571</v>
      </c>
      <c r="S425" s="1">
        <f t="shared" ca="1" si="288"/>
        <v>743590.3415355694</v>
      </c>
      <c r="T425" s="1">
        <f t="shared" ca="1" si="289"/>
        <v>188775.40365248822</v>
      </c>
      <c r="U425" s="1">
        <f t="shared" ca="1" si="290"/>
        <v>554814.93788308115</v>
      </c>
      <c r="W425" s="10">
        <f ca="1">IF(Table1[[#This Row],[Gender]]="Man",1,0)</f>
        <v>0</v>
      </c>
      <c r="X425" s="51">
        <f ca="1">IF(Table1[[#This Row],[Gender]]="Woman",1,0)</f>
        <v>1</v>
      </c>
      <c r="Y425" s="51"/>
      <c r="Z425" s="51"/>
      <c r="AA425" s="51"/>
      <c r="AB425" s="51"/>
      <c r="AC425" s="51"/>
      <c r="AD425" s="51"/>
      <c r="AE425" s="51"/>
      <c r="AF425" s="51"/>
      <c r="AG425" s="51"/>
      <c r="AH425" s="51"/>
      <c r="AI425" s="51"/>
      <c r="AJ425" s="16"/>
      <c r="AN425" s="10">
        <f t="shared" ca="1" si="252"/>
        <v>0</v>
      </c>
      <c r="AO425" s="51">
        <f t="shared" ca="1" si="253"/>
        <v>0</v>
      </c>
      <c r="AP425" s="51">
        <f t="shared" ca="1" si="254"/>
        <v>0</v>
      </c>
      <c r="AQ425" s="51">
        <f t="shared" ca="1" si="255"/>
        <v>0</v>
      </c>
      <c r="AR425" s="51">
        <f t="shared" ca="1" si="256"/>
        <v>0</v>
      </c>
      <c r="AS425" s="51">
        <f t="shared" ca="1" si="257"/>
        <v>1</v>
      </c>
      <c r="AT425" s="51"/>
      <c r="AU425" s="51"/>
      <c r="AV425" s="51"/>
      <c r="AW425" s="51"/>
      <c r="AX425" s="51"/>
      <c r="AY425" s="16"/>
      <c r="AZ425" s="51"/>
      <c r="BA425" s="20">
        <f t="shared" ca="1" si="258"/>
        <v>0</v>
      </c>
      <c r="BB425" s="21">
        <f t="shared" ca="1" si="259"/>
        <v>1</v>
      </c>
      <c r="BC425" s="21">
        <f t="shared" ca="1" si="260"/>
        <v>0</v>
      </c>
      <c r="BD425" s="21">
        <f t="shared" ca="1" si="261"/>
        <v>0</v>
      </c>
      <c r="BE425" s="21">
        <f t="shared" ca="1" si="262"/>
        <v>0</v>
      </c>
      <c r="BF425" s="21">
        <f t="shared" ca="1" si="263"/>
        <v>0</v>
      </c>
      <c r="BG425" s="21">
        <f t="shared" ca="1" si="264"/>
        <v>0</v>
      </c>
      <c r="BH425" s="21">
        <f t="shared" ca="1" si="265"/>
        <v>0</v>
      </c>
      <c r="BI425" s="21">
        <f t="shared" ca="1" si="266"/>
        <v>0</v>
      </c>
      <c r="BJ425" s="21">
        <f t="shared" ca="1" si="267"/>
        <v>0</v>
      </c>
      <c r="BK425" s="21">
        <f t="shared" ca="1" si="268"/>
        <v>0</v>
      </c>
      <c r="BL425" s="51"/>
      <c r="BM425" s="51"/>
      <c r="BN425" s="51"/>
      <c r="BO425" s="51"/>
      <c r="BP425" s="51"/>
      <c r="BQ425" s="51"/>
      <c r="BR425" s="51"/>
      <c r="BS425" s="51"/>
      <c r="BT425" s="51"/>
      <c r="BU425" s="51"/>
      <c r="BV425" s="16"/>
      <c r="BZ425" s="10">
        <f ca="1">Table1[[#This Row],[Cars Value]]/Table1[[#This Row],[Cars Owned]]</f>
        <v>53670.647001839294</v>
      </c>
      <c r="CA425" s="16"/>
      <c r="CB425" s="51"/>
      <c r="CC425" s="10">
        <f ca="1">IF(Table1[[#This Row],[Value of Debts]]&gt;$CD$3,1,0)</f>
        <v>1</v>
      </c>
      <c r="CD425" s="51"/>
      <c r="CE425" s="16"/>
      <c r="CF425" s="51"/>
      <c r="CG425" s="39">
        <f ca="1">Table1[[#This Row],[Mortgage left]]/Table1[[#This Row],[Value of House ]]</f>
        <v>9.2363343358876193E-2</v>
      </c>
      <c r="CH425" s="51">
        <f t="shared" ca="1" si="282"/>
        <v>0</v>
      </c>
      <c r="CI425" s="51"/>
      <c r="CJ425" s="16"/>
      <c r="CL425" s="10">
        <f ca="1">IF(Table1[[#This Row],[Area]]="New Delhi",Table1[[#This Row],[Income]],0)</f>
        <v>0</v>
      </c>
      <c r="CM425" s="51">
        <f ca="1">IF(Table1[[#This Row],[Area]]="Gurgoan",Table1[[#This Row],[Income]],0)</f>
        <v>85296</v>
      </c>
      <c r="CN425" s="51">
        <f ca="1">IF(Table1[[#This Row],[Area]]="Noida",Table1[[#This Row],[Income]],0)</f>
        <v>0</v>
      </c>
      <c r="CO425" s="51">
        <f ca="1">IF(Table1[[#This Row],[Area]]="Faridabad",Table1[[#This Row],[Income]],0)</f>
        <v>0</v>
      </c>
      <c r="CP425" s="51">
        <f ca="1">IF(Table1[[#This Row],[Area]]="Pune",Table1[[#This Row],[Income]],0)</f>
        <v>0</v>
      </c>
      <c r="CQ425" s="51">
        <f ca="1">IF(Table1[[#This Row],[Area]]="Mumbai",Table1[[#This Row],[Income]],0)</f>
        <v>0</v>
      </c>
      <c r="CR425" s="51">
        <f ca="1">IF(Table1[[#This Row],[Area]]="Hyderabad",Table1[[#This Row],[Income]],0)</f>
        <v>0</v>
      </c>
      <c r="CS425" s="51">
        <f ca="1">IF(Table1[[#This Row],[Area]]="Chennai",Table1[[#This Row],[Income]],0)</f>
        <v>0</v>
      </c>
      <c r="CT425" s="51">
        <f ca="1">IF(Table1[[#This Row],[Area]]="Goa",Table1[[#This Row],[Income]],0)</f>
        <v>0</v>
      </c>
      <c r="CU425" s="51">
        <f ca="1">IF(Table1[[#This Row],[Area]]="Kochi",Table1[[#This Row],[Income]],0)</f>
        <v>0</v>
      </c>
      <c r="CV425" s="51">
        <f ca="1">IF(Table1[[#This Row],[Area]]="Kolkata",Table1[[#This Row],[Income]],0)</f>
        <v>0</v>
      </c>
      <c r="CW425" s="51"/>
      <c r="CX425" s="51"/>
      <c r="CY425" s="51"/>
      <c r="CZ425" s="51"/>
      <c r="DA425" s="51"/>
      <c r="DB425" s="51"/>
      <c r="DC425" s="51"/>
      <c r="DD425" s="51"/>
      <c r="DE425" s="51"/>
      <c r="DF425" s="51"/>
      <c r="DG425" s="16"/>
      <c r="DI425" s="10">
        <f ca="1">IF(Table1[[#This Row],[Field of Work]]="Teaching",Table1[[#This Row],[Income]],0)</f>
        <v>0</v>
      </c>
      <c r="DJ425" s="51">
        <f ca="1">IF(Table1[[#This Row],[Field of Work]]="Health",Table1[[#This Row],[Income]],0)</f>
        <v>0</v>
      </c>
      <c r="DK425" s="51">
        <f ca="1">IF(Table1[[#This Row],[Field of Work]]="Agriculture",Table1[[#This Row],[Income]],0)</f>
        <v>0</v>
      </c>
      <c r="DL425" s="51">
        <f ca="1">IF(Table1[[#This Row],[Field of Work]]="Information Technology",Table1[[#This Row],[Income]],0)</f>
        <v>0</v>
      </c>
      <c r="DM425" s="51">
        <f ca="1">IF(Table1[[#This Row],[Field of Work]]="Construction",Table1[[#This Row],[Income]],0)</f>
        <v>0</v>
      </c>
      <c r="DN425" s="51">
        <f ca="1">IF(Table1[[#This Row],[Field of Work]]="General Work",Table1[[#This Row],[Income]],0)</f>
        <v>85296</v>
      </c>
      <c r="DO425" s="51"/>
      <c r="DP425" s="51"/>
      <c r="DQ425" s="51"/>
      <c r="DR425" s="51"/>
      <c r="DS425" s="51"/>
      <c r="DT425" s="16"/>
      <c r="DW425" s="10">
        <f ca="1">IF(Table1[[#This Row],[Value of Debts]]&gt;Table1[[#This Row],[Income]],1,0)</f>
        <v>1</v>
      </c>
      <c r="DX425" s="51"/>
      <c r="DY425" s="16"/>
      <c r="EB425" s="48">
        <f t="shared" ca="1" si="283"/>
        <v>42</v>
      </c>
      <c r="EC425" s="51"/>
      <c r="ED425" s="51"/>
      <c r="EE425" s="16"/>
    </row>
    <row r="426" spans="1:135" ht="18.75">
      <c r="A426" s="1">
        <f t="shared" ca="1" si="269"/>
        <v>2</v>
      </c>
      <c r="B426" s="1" t="str">
        <f t="shared" ca="1" si="270"/>
        <v>Woman</v>
      </c>
      <c r="C426" s="1">
        <f t="shared" ca="1" si="271"/>
        <v>36</v>
      </c>
      <c r="D426" s="1">
        <f t="shared" ca="1" si="272"/>
        <v>4</v>
      </c>
      <c r="E426" s="1" t="str">
        <f t="shared" ca="1" si="273"/>
        <v>Information Technology</v>
      </c>
      <c r="F426" s="1">
        <f t="shared" ca="1" si="274"/>
        <v>2</v>
      </c>
      <c r="G426" s="1" t="str">
        <f t="shared" ca="1" si="275"/>
        <v>College</v>
      </c>
      <c r="H426" s="1">
        <f t="shared" ca="1" si="276"/>
        <v>3</v>
      </c>
      <c r="I426" s="1">
        <f t="shared" ca="1" si="251"/>
        <v>1</v>
      </c>
      <c r="J426" s="1">
        <f t="shared" ca="1" si="277"/>
        <v>64193</v>
      </c>
      <c r="K426" s="1">
        <f t="shared" ca="1" si="278"/>
        <v>8</v>
      </c>
      <c r="L426" s="1" t="str">
        <f t="shared" ca="1" si="279"/>
        <v>Chennai</v>
      </c>
      <c r="M426" s="1">
        <f t="shared" ca="1" si="284"/>
        <v>256772</v>
      </c>
      <c r="N426" s="1">
        <f t="shared" ca="1" si="280"/>
        <v>155908.05132369278</v>
      </c>
      <c r="O426" s="1">
        <f t="shared" ca="1" si="285"/>
        <v>36735.259080838157</v>
      </c>
      <c r="P426" s="1">
        <f t="shared" ca="1" si="281"/>
        <v>3071</v>
      </c>
      <c r="Q426" s="1">
        <f t="shared" ca="1" si="286"/>
        <v>121325.03757256543</v>
      </c>
      <c r="R426" s="1">
        <f t="shared" ca="1" si="287"/>
        <v>9420.0765140894764</v>
      </c>
      <c r="S426" s="1">
        <f t="shared" ca="1" si="288"/>
        <v>302927.33559492766</v>
      </c>
      <c r="T426" s="1">
        <f t="shared" ca="1" si="289"/>
        <v>280304.08889625821</v>
      </c>
      <c r="U426" s="1">
        <f t="shared" ca="1" si="290"/>
        <v>22623.246698669449</v>
      </c>
      <c r="W426" s="10">
        <f ca="1">IF(Table1[[#This Row],[Gender]]="Man",1,0)</f>
        <v>0</v>
      </c>
      <c r="X426" s="51">
        <f ca="1">IF(Table1[[#This Row],[Gender]]="Woman",1,0)</f>
        <v>1</v>
      </c>
      <c r="Y426" s="51"/>
      <c r="Z426" s="51"/>
      <c r="AA426" s="51"/>
      <c r="AB426" s="51"/>
      <c r="AC426" s="51"/>
      <c r="AD426" s="51"/>
      <c r="AE426" s="51"/>
      <c r="AF426" s="51"/>
      <c r="AG426" s="51"/>
      <c r="AH426" s="51"/>
      <c r="AI426" s="51"/>
      <c r="AJ426" s="16"/>
      <c r="AN426" s="10">
        <f t="shared" ca="1" si="252"/>
        <v>0</v>
      </c>
      <c r="AO426" s="51">
        <f t="shared" ca="1" si="253"/>
        <v>0</v>
      </c>
      <c r="AP426" s="51">
        <f t="shared" ca="1" si="254"/>
        <v>0</v>
      </c>
      <c r="AQ426" s="51">
        <f t="shared" ca="1" si="255"/>
        <v>1</v>
      </c>
      <c r="AR426" s="51">
        <f t="shared" ca="1" si="256"/>
        <v>0</v>
      </c>
      <c r="AS426" s="51">
        <f t="shared" ca="1" si="257"/>
        <v>0</v>
      </c>
      <c r="AT426" s="51"/>
      <c r="AU426" s="51"/>
      <c r="AV426" s="51"/>
      <c r="AW426" s="51"/>
      <c r="AX426" s="51"/>
      <c r="AY426" s="16"/>
      <c r="AZ426" s="51"/>
      <c r="BA426" s="20">
        <f t="shared" ca="1" si="258"/>
        <v>0</v>
      </c>
      <c r="BB426" s="21">
        <f t="shared" ca="1" si="259"/>
        <v>0</v>
      </c>
      <c r="BC426" s="21">
        <f t="shared" ca="1" si="260"/>
        <v>0</v>
      </c>
      <c r="BD426" s="21">
        <f t="shared" ca="1" si="261"/>
        <v>0</v>
      </c>
      <c r="BE426" s="21">
        <f t="shared" ca="1" si="262"/>
        <v>0</v>
      </c>
      <c r="BF426" s="21">
        <f t="shared" ca="1" si="263"/>
        <v>0</v>
      </c>
      <c r="BG426" s="21">
        <f t="shared" ca="1" si="264"/>
        <v>0</v>
      </c>
      <c r="BH426" s="21">
        <f t="shared" ca="1" si="265"/>
        <v>1</v>
      </c>
      <c r="BI426" s="21">
        <f t="shared" ca="1" si="266"/>
        <v>0</v>
      </c>
      <c r="BJ426" s="21">
        <f t="shared" ca="1" si="267"/>
        <v>0</v>
      </c>
      <c r="BK426" s="21">
        <f t="shared" ca="1" si="268"/>
        <v>0</v>
      </c>
      <c r="BL426" s="51"/>
      <c r="BM426" s="51"/>
      <c r="BN426" s="51"/>
      <c r="BO426" s="51"/>
      <c r="BP426" s="51"/>
      <c r="BQ426" s="51"/>
      <c r="BR426" s="51"/>
      <c r="BS426" s="51"/>
      <c r="BT426" s="51"/>
      <c r="BU426" s="51"/>
      <c r="BV426" s="16"/>
      <c r="BZ426" s="10">
        <f ca="1">Table1[[#This Row],[Cars Value]]/Table1[[#This Row],[Cars Owned]]</f>
        <v>36735.259080838157</v>
      </c>
      <c r="CA426" s="16"/>
      <c r="CB426" s="51"/>
      <c r="CC426" s="10">
        <f ca="1">IF(Table1[[#This Row],[Value of Debts]]&gt;$CD$3,1,0)</f>
        <v>1</v>
      </c>
      <c r="CD426" s="51"/>
      <c r="CE426" s="16"/>
      <c r="CF426" s="51"/>
      <c r="CG426" s="39">
        <f ca="1">Table1[[#This Row],[Mortgage left]]/Table1[[#This Row],[Value of House ]]</f>
        <v>0.60718478386931896</v>
      </c>
      <c r="CH426" s="51">
        <f t="shared" ca="1" si="282"/>
        <v>1</v>
      </c>
      <c r="CI426" s="51"/>
      <c r="CJ426" s="16"/>
      <c r="CL426" s="10">
        <f ca="1">IF(Table1[[#This Row],[Area]]="New Delhi",Table1[[#This Row],[Income]],0)</f>
        <v>0</v>
      </c>
      <c r="CM426" s="51">
        <f ca="1">IF(Table1[[#This Row],[Area]]="Gurgoan",Table1[[#This Row],[Income]],0)</f>
        <v>0</v>
      </c>
      <c r="CN426" s="51">
        <f ca="1">IF(Table1[[#This Row],[Area]]="Noida",Table1[[#This Row],[Income]],0)</f>
        <v>0</v>
      </c>
      <c r="CO426" s="51">
        <f ca="1">IF(Table1[[#This Row],[Area]]="Faridabad",Table1[[#This Row],[Income]],0)</f>
        <v>0</v>
      </c>
      <c r="CP426" s="51">
        <f ca="1">IF(Table1[[#This Row],[Area]]="Pune",Table1[[#This Row],[Income]],0)</f>
        <v>0</v>
      </c>
      <c r="CQ426" s="51">
        <f ca="1">IF(Table1[[#This Row],[Area]]="Mumbai",Table1[[#This Row],[Income]],0)</f>
        <v>0</v>
      </c>
      <c r="CR426" s="51">
        <f ca="1">IF(Table1[[#This Row],[Area]]="Hyderabad",Table1[[#This Row],[Income]],0)</f>
        <v>0</v>
      </c>
      <c r="CS426" s="51">
        <f ca="1">IF(Table1[[#This Row],[Area]]="Chennai",Table1[[#This Row],[Income]],0)</f>
        <v>64193</v>
      </c>
      <c r="CT426" s="51">
        <f ca="1">IF(Table1[[#This Row],[Area]]="Goa",Table1[[#This Row],[Income]],0)</f>
        <v>0</v>
      </c>
      <c r="CU426" s="51">
        <f ca="1">IF(Table1[[#This Row],[Area]]="Kochi",Table1[[#This Row],[Income]],0)</f>
        <v>0</v>
      </c>
      <c r="CV426" s="51">
        <f ca="1">IF(Table1[[#This Row],[Area]]="Kolkata",Table1[[#This Row],[Income]],0)</f>
        <v>0</v>
      </c>
      <c r="CW426" s="51"/>
      <c r="CX426" s="51"/>
      <c r="CY426" s="51"/>
      <c r="CZ426" s="51"/>
      <c r="DA426" s="51"/>
      <c r="DB426" s="51"/>
      <c r="DC426" s="51"/>
      <c r="DD426" s="51"/>
      <c r="DE426" s="51"/>
      <c r="DF426" s="51"/>
      <c r="DG426" s="16"/>
      <c r="DI426" s="10">
        <f ca="1">IF(Table1[[#This Row],[Field of Work]]="Teaching",Table1[[#This Row],[Income]],0)</f>
        <v>0</v>
      </c>
      <c r="DJ426" s="51">
        <f ca="1">IF(Table1[[#This Row],[Field of Work]]="Health",Table1[[#This Row],[Income]],0)</f>
        <v>0</v>
      </c>
      <c r="DK426" s="51">
        <f ca="1">IF(Table1[[#This Row],[Field of Work]]="Agriculture",Table1[[#This Row],[Income]],0)</f>
        <v>0</v>
      </c>
      <c r="DL426" s="51">
        <f ca="1">IF(Table1[[#This Row],[Field of Work]]="Information Technology",Table1[[#This Row],[Income]],0)</f>
        <v>64193</v>
      </c>
      <c r="DM426" s="51">
        <f ca="1">IF(Table1[[#This Row],[Field of Work]]="Construction",Table1[[#This Row],[Income]],0)</f>
        <v>0</v>
      </c>
      <c r="DN426" s="51">
        <f ca="1">IF(Table1[[#This Row],[Field of Work]]="General Work",Table1[[#This Row],[Income]],0)</f>
        <v>0</v>
      </c>
      <c r="DO426" s="51"/>
      <c r="DP426" s="51"/>
      <c r="DQ426" s="51"/>
      <c r="DR426" s="51"/>
      <c r="DS426" s="51"/>
      <c r="DT426" s="16"/>
      <c r="DW426" s="10">
        <f ca="1">IF(Table1[[#This Row],[Value of Debts]]&gt;Table1[[#This Row],[Income]],1,0)</f>
        <v>1</v>
      </c>
      <c r="DX426" s="51"/>
      <c r="DY426" s="16"/>
      <c r="EB426" s="48">
        <f t="shared" ca="1" si="283"/>
        <v>0</v>
      </c>
      <c r="EC426" s="51"/>
      <c r="ED426" s="51"/>
      <c r="EE426" s="16"/>
    </row>
    <row r="427" spans="1:135" ht="18.75">
      <c r="A427" s="1">
        <f t="shared" ca="1" si="269"/>
        <v>1</v>
      </c>
      <c r="B427" s="1" t="str">
        <f t="shared" ca="1" si="270"/>
        <v>Man</v>
      </c>
      <c r="C427" s="1">
        <f t="shared" ca="1" si="271"/>
        <v>44</v>
      </c>
      <c r="D427" s="1">
        <f t="shared" ca="1" si="272"/>
        <v>5</v>
      </c>
      <c r="E427" s="1" t="str">
        <f t="shared" ca="1" si="273"/>
        <v>General Work</v>
      </c>
      <c r="F427" s="1">
        <f t="shared" ca="1" si="274"/>
        <v>2</v>
      </c>
      <c r="G427" s="1" t="str">
        <f t="shared" ca="1" si="275"/>
        <v>College</v>
      </c>
      <c r="H427" s="1">
        <f t="shared" ca="1" si="276"/>
        <v>4</v>
      </c>
      <c r="I427" s="1">
        <f t="shared" ca="1" si="251"/>
        <v>3</v>
      </c>
      <c r="J427" s="1">
        <f t="shared" ca="1" si="277"/>
        <v>38473</v>
      </c>
      <c r="K427" s="1">
        <f t="shared" ca="1" si="278"/>
        <v>11</v>
      </c>
      <c r="L427" s="1" t="str">
        <f t="shared" ca="1" si="279"/>
        <v>Kolkata</v>
      </c>
      <c r="M427" s="1">
        <f t="shared" ca="1" si="284"/>
        <v>230838</v>
      </c>
      <c r="N427" s="1">
        <f t="shared" ca="1" si="280"/>
        <v>24464.512585185825</v>
      </c>
      <c r="O427" s="1">
        <f t="shared" ca="1" si="285"/>
        <v>78672.308458122396</v>
      </c>
      <c r="P427" s="1">
        <f t="shared" ca="1" si="281"/>
        <v>62129</v>
      </c>
      <c r="Q427" s="1">
        <f t="shared" ca="1" si="286"/>
        <v>68458.004959750513</v>
      </c>
      <c r="R427" s="1">
        <f t="shared" ca="1" si="287"/>
        <v>30041.283780359452</v>
      </c>
      <c r="S427" s="1">
        <f t="shared" ca="1" si="288"/>
        <v>339551.59223848186</v>
      </c>
      <c r="T427" s="1">
        <f t="shared" ca="1" si="289"/>
        <v>155051.51754493633</v>
      </c>
      <c r="U427" s="1">
        <f t="shared" ca="1" si="290"/>
        <v>184500.07469354552</v>
      </c>
      <c r="W427" s="10">
        <f ca="1">IF(Table1[[#This Row],[Gender]]="Man",1,0)</f>
        <v>1</v>
      </c>
      <c r="X427" s="51">
        <f ca="1">IF(Table1[[#This Row],[Gender]]="Woman",1,0)</f>
        <v>0</v>
      </c>
      <c r="Y427" s="51"/>
      <c r="Z427" s="51"/>
      <c r="AA427" s="51"/>
      <c r="AB427" s="51"/>
      <c r="AC427" s="51"/>
      <c r="AD427" s="51"/>
      <c r="AE427" s="51"/>
      <c r="AF427" s="51"/>
      <c r="AG427" s="51"/>
      <c r="AH427" s="51"/>
      <c r="AI427" s="51"/>
      <c r="AJ427" s="16"/>
      <c r="AN427" s="10">
        <f t="shared" ca="1" si="252"/>
        <v>0</v>
      </c>
      <c r="AO427" s="51">
        <f t="shared" ca="1" si="253"/>
        <v>0</v>
      </c>
      <c r="AP427" s="51">
        <f t="shared" ca="1" si="254"/>
        <v>0</v>
      </c>
      <c r="AQ427" s="51">
        <f t="shared" ca="1" si="255"/>
        <v>0</v>
      </c>
      <c r="AR427" s="51">
        <f t="shared" ca="1" si="256"/>
        <v>0</v>
      </c>
      <c r="AS427" s="51">
        <f t="shared" ca="1" si="257"/>
        <v>1</v>
      </c>
      <c r="AT427" s="51"/>
      <c r="AU427" s="51"/>
      <c r="AV427" s="51"/>
      <c r="AW427" s="51"/>
      <c r="AX427" s="51"/>
      <c r="AY427" s="16"/>
      <c r="AZ427" s="51"/>
      <c r="BA427" s="20">
        <f t="shared" ca="1" si="258"/>
        <v>0</v>
      </c>
      <c r="BB427" s="21">
        <f t="shared" ca="1" si="259"/>
        <v>0</v>
      </c>
      <c r="BC427" s="21">
        <f t="shared" ca="1" si="260"/>
        <v>0</v>
      </c>
      <c r="BD427" s="21">
        <f t="shared" ca="1" si="261"/>
        <v>0</v>
      </c>
      <c r="BE427" s="21">
        <f t="shared" ca="1" si="262"/>
        <v>0</v>
      </c>
      <c r="BF427" s="21">
        <f t="shared" ca="1" si="263"/>
        <v>0</v>
      </c>
      <c r="BG427" s="21">
        <f t="shared" ca="1" si="264"/>
        <v>0</v>
      </c>
      <c r="BH427" s="21">
        <f t="shared" ca="1" si="265"/>
        <v>0</v>
      </c>
      <c r="BI427" s="21">
        <f t="shared" ca="1" si="266"/>
        <v>0</v>
      </c>
      <c r="BJ427" s="21">
        <f t="shared" ca="1" si="267"/>
        <v>0</v>
      </c>
      <c r="BK427" s="21">
        <f t="shared" ca="1" si="268"/>
        <v>1</v>
      </c>
      <c r="BL427" s="51"/>
      <c r="BM427" s="51"/>
      <c r="BN427" s="51"/>
      <c r="BO427" s="51"/>
      <c r="BP427" s="51"/>
      <c r="BQ427" s="51"/>
      <c r="BR427" s="51"/>
      <c r="BS427" s="51"/>
      <c r="BT427" s="51"/>
      <c r="BU427" s="51"/>
      <c r="BV427" s="16"/>
      <c r="BZ427" s="10">
        <f ca="1">Table1[[#This Row],[Cars Value]]/Table1[[#This Row],[Cars Owned]]</f>
        <v>26224.102819374133</v>
      </c>
      <c r="CA427" s="16"/>
      <c r="CB427" s="51"/>
      <c r="CC427" s="10">
        <f ca="1">IF(Table1[[#This Row],[Value of Debts]]&gt;$CD$3,1,0)</f>
        <v>1</v>
      </c>
      <c r="CD427" s="51"/>
      <c r="CE427" s="16"/>
      <c r="CF427" s="51"/>
      <c r="CG427" s="39">
        <f ca="1">Table1[[#This Row],[Mortgage left]]/Table1[[#This Row],[Value of House ]]</f>
        <v>0.10598130544011741</v>
      </c>
      <c r="CH427" s="51">
        <f t="shared" ca="1" si="282"/>
        <v>0</v>
      </c>
      <c r="CI427" s="51"/>
      <c r="CJ427" s="16"/>
      <c r="CL427" s="10">
        <f ca="1">IF(Table1[[#This Row],[Area]]="New Delhi",Table1[[#This Row],[Income]],0)</f>
        <v>0</v>
      </c>
      <c r="CM427" s="51">
        <f ca="1">IF(Table1[[#This Row],[Area]]="Gurgoan",Table1[[#This Row],[Income]],0)</f>
        <v>0</v>
      </c>
      <c r="CN427" s="51">
        <f ca="1">IF(Table1[[#This Row],[Area]]="Noida",Table1[[#This Row],[Income]],0)</f>
        <v>0</v>
      </c>
      <c r="CO427" s="51">
        <f ca="1">IF(Table1[[#This Row],[Area]]="Faridabad",Table1[[#This Row],[Income]],0)</f>
        <v>0</v>
      </c>
      <c r="CP427" s="51">
        <f ca="1">IF(Table1[[#This Row],[Area]]="Pune",Table1[[#This Row],[Income]],0)</f>
        <v>0</v>
      </c>
      <c r="CQ427" s="51">
        <f ca="1">IF(Table1[[#This Row],[Area]]="Mumbai",Table1[[#This Row],[Income]],0)</f>
        <v>0</v>
      </c>
      <c r="CR427" s="51">
        <f ca="1">IF(Table1[[#This Row],[Area]]="Hyderabad",Table1[[#This Row],[Income]],0)</f>
        <v>0</v>
      </c>
      <c r="CS427" s="51">
        <f ca="1">IF(Table1[[#This Row],[Area]]="Chennai",Table1[[#This Row],[Income]],0)</f>
        <v>0</v>
      </c>
      <c r="CT427" s="51">
        <f ca="1">IF(Table1[[#This Row],[Area]]="Goa",Table1[[#This Row],[Income]],0)</f>
        <v>0</v>
      </c>
      <c r="CU427" s="51">
        <f ca="1">IF(Table1[[#This Row],[Area]]="Kochi",Table1[[#This Row],[Income]],0)</f>
        <v>0</v>
      </c>
      <c r="CV427" s="51">
        <f ca="1">IF(Table1[[#This Row],[Area]]="Kolkata",Table1[[#This Row],[Income]],0)</f>
        <v>38473</v>
      </c>
      <c r="CW427" s="51"/>
      <c r="CX427" s="51"/>
      <c r="CY427" s="51"/>
      <c r="CZ427" s="51"/>
      <c r="DA427" s="51"/>
      <c r="DB427" s="51"/>
      <c r="DC427" s="51"/>
      <c r="DD427" s="51"/>
      <c r="DE427" s="51"/>
      <c r="DF427" s="51"/>
      <c r="DG427" s="16"/>
      <c r="DI427" s="10">
        <f ca="1">IF(Table1[[#This Row],[Field of Work]]="Teaching",Table1[[#This Row],[Income]],0)</f>
        <v>0</v>
      </c>
      <c r="DJ427" s="51">
        <f ca="1">IF(Table1[[#This Row],[Field of Work]]="Health",Table1[[#This Row],[Income]],0)</f>
        <v>0</v>
      </c>
      <c r="DK427" s="51">
        <f ca="1">IF(Table1[[#This Row],[Field of Work]]="Agriculture",Table1[[#This Row],[Income]],0)</f>
        <v>0</v>
      </c>
      <c r="DL427" s="51">
        <f ca="1">IF(Table1[[#This Row],[Field of Work]]="Information Technology",Table1[[#This Row],[Income]],0)</f>
        <v>0</v>
      </c>
      <c r="DM427" s="51">
        <f ca="1">IF(Table1[[#This Row],[Field of Work]]="Construction",Table1[[#This Row],[Income]],0)</f>
        <v>0</v>
      </c>
      <c r="DN427" s="51">
        <f ca="1">IF(Table1[[#This Row],[Field of Work]]="General Work",Table1[[#This Row],[Income]],0)</f>
        <v>38473</v>
      </c>
      <c r="DO427" s="51"/>
      <c r="DP427" s="51"/>
      <c r="DQ427" s="51"/>
      <c r="DR427" s="51"/>
      <c r="DS427" s="51"/>
      <c r="DT427" s="16"/>
      <c r="DW427" s="10">
        <f ca="1">IF(Table1[[#This Row],[Value of Debts]]&gt;Table1[[#This Row],[Income]],1,0)</f>
        <v>1</v>
      </c>
      <c r="DX427" s="51"/>
      <c r="DY427" s="16"/>
      <c r="EB427" s="48">
        <f t="shared" ca="1" si="283"/>
        <v>44</v>
      </c>
      <c r="EC427" s="51"/>
      <c r="ED427" s="51"/>
      <c r="EE427" s="16"/>
    </row>
    <row r="428" spans="1:135" ht="18.75">
      <c r="A428" s="1">
        <f t="shared" ca="1" si="269"/>
        <v>1</v>
      </c>
      <c r="B428" s="1" t="str">
        <f t="shared" ca="1" si="270"/>
        <v>Man</v>
      </c>
      <c r="C428" s="1">
        <f t="shared" ca="1" si="271"/>
        <v>25</v>
      </c>
      <c r="D428" s="1">
        <f t="shared" ca="1" si="272"/>
        <v>4</v>
      </c>
      <c r="E428" s="1" t="str">
        <f t="shared" ca="1" si="273"/>
        <v>Information Technology</v>
      </c>
      <c r="F428" s="1">
        <f t="shared" ca="1" si="274"/>
        <v>2</v>
      </c>
      <c r="G428" s="1" t="str">
        <f t="shared" ca="1" si="275"/>
        <v>College</v>
      </c>
      <c r="H428" s="1">
        <f t="shared" ca="1" si="276"/>
        <v>2</v>
      </c>
      <c r="I428" s="1">
        <f t="shared" ca="1" si="251"/>
        <v>3</v>
      </c>
      <c r="J428" s="1">
        <f t="shared" ca="1" si="277"/>
        <v>67888</v>
      </c>
      <c r="K428" s="1">
        <f t="shared" ca="1" si="278"/>
        <v>3</v>
      </c>
      <c r="L428" s="1" t="str">
        <f t="shared" ca="1" si="279"/>
        <v>Faridabad</v>
      </c>
      <c r="M428" s="1">
        <f t="shared" ca="1" si="284"/>
        <v>407328</v>
      </c>
      <c r="N428" s="1">
        <f t="shared" ca="1" si="280"/>
        <v>300493.97332817927</v>
      </c>
      <c r="O428" s="1">
        <f t="shared" ca="1" si="285"/>
        <v>42634.083332045535</v>
      </c>
      <c r="P428" s="1">
        <f t="shared" ca="1" si="281"/>
        <v>38313</v>
      </c>
      <c r="Q428" s="1">
        <f t="shared" ca="1" si="286"/>
        <v>56690.287179744562</v>
      </c>
      <c r="R428" s="1">
        <f t="shared" ca="1" si="287"/>
        <v>2155.5881599040367</v>
      </c>
      <c r="S428" s="1">
        <f t="shared" ca="1" si="288"/>
        <v>452117.67149194959</v>
      </c>
      <c r="T428" s="1">
        <f t="shared" ca="1" si="289"/>
        <v>395497.26050792384</v>
      </c>
      <c r="U428" s="1">
        <f t="shared" ca="1" si="290"/>
        <v>56620.410984025744</v>
      </c>
      <c r="W428" s="10">
        <f ca="1">IF(Table1[[#This Row],[Gender]]="Man",1,0)</f>
        <v>1</v>
      </c>
      <c r="X428" s="51">
        <f ca="1">IF(Table1[[#This Row],[Gender]]="Woman",1,0)</f>
        <v>0</v>
      </c>
      <c r="Y428" s="51"/>
      <c r="Z428" s="51"/>
      <c r="AA428" s="51"/>
      <c r="AB428" s="51"/>
      <c r="AC428" s="51"/>
      <c r="AD428" s="51"/>
      <c r="AE428" s="51"/>
      <c r="AF428" s="51"/>
      <c r="AG428" s="51"/>
      <c r="AH428" s="51"/>
      <c r="AI428" s="51"/>
      <c r="AJ428" s="16"/>
      <c r="AN428" s="10">
        <f t="shared" ca="1" si="252"/>
        <v>0</v>
      </c>
      <c r="AO428" s="51">
        <f t="shared" ca="1" si="253"/>
        <v>0</v>
      </c>
      <c r="AP428" s="51">
        <f t="shared" ca="1" si="254"/>
        <v>0</v>
      </c>
      <c r="AQ428" s="51">
        <f t="shared" ca="1" si="255"/>
        <v>1</v>
      </c>
      <c r="AR428" s="51">
        <f t="shared" ca="1" si="256"/>
        <v>0</v>
      </c>
      <c r="AS428" s="51">
        <f t="shared" ca="1" si="257"/>
        <v>0</v>
      </c>
      <c r="AT428" s="51"/>
      <c r="AU428" s="51"/>
      <c r="AV428" s="51"/>
      <c r="AW428" s="51"/>
      <c r="AX428" s="51"/>
      <c r="AY428" s="16"/>
      <c r="AZ428" s="51"/>
      <c r="BA428" s="20">
        <f t="shared" ca="1" si="258"/>
        <v>0</v>
      </c>
      <c r="BB428" s="21">
        <f t="shared" ca="1" si="259"/>
        <v>0</v>
      </c>
      <c r="BC428" s="21">
        <f t="shared" ca="1" si="260"/>
        <v>0</v>
      </c>
      <c r="BD428" s="21">
        <f t="shared" ca="1" si="261"/>
        <v>1</v>
      </c>
      <c r="BE428" s="21">
        <f t="shared" ca="1" si="262"/>
        <v>0</v>
      </c>
      <c r="BF428" s="21">
        <f t="shared" ca="1" si="263"/>
        <v>0</v>
      </c>
      <c r="BG428" s="21">
        <f t="shared" ca="1" si="264"/>
        <v>0</v>
      </c>
      <c r="BH428" s="21">
        <f t="shared" ca="1" si="265"/>
        <v>0</v>
      </c>
      <c r="BI428" s="21">
        <f t="shared" ca="1" si="266"/>
        <v>0</v>
      </c>
      <c r="BJ428" s="21">
        <f t="shared" ca="1" si="267"/>
        <v>0</v>
      </c>
      <c r="BK428" s="21">
        <f t="shared" ca="1" si="268"/>
        <v>0</v>
      </c>
      <c r="BL428" s="51"/>
      <c r="BM428" s="51"/>
      <c r="BN428" s="51"/>
      <c r="BO428" s="51"/>
      <c r="BP428" s="51"/>
      <c r="BQ428" s="51"/>
      <c r="BR428" s="51"/>
      <c r="BS428" s="51"/>
      <c r="BT428" s="51"/>
      <c r="BU428" s="51"/>
      <c r="BV428" s="16"/>
      <c r="BZ428" s="10">
        <f ca="1">Table1[[#This Row],[Cars Value]]/Table1[[#This Row],[Cars Owned]]</f>
        <v>14211.361110681844</v>
      </c>
      <c r="CA428" s="16"/>
      <c r="CB428" s="51"/>
      <c r="CC428" s="10">
        <f ca="1">IF(Table1[[#This Row],[Value of Debts]]&gt;$CD$3,1,0)</f>
        <v>1</v>
      </c>
      <c r="CD428" s="51"/>
      <c r="CE428" s="16"/>
      <c r="CF428" s="51"/>
      <c r="CG428" s="39">
        <f ca="1">Table1[[#This Row],[Mortgage left]]/Table1[[#This Row],[Value of House ]]</f>
        <v>0.7377199046669497</v>
      </c>
      <c r="CH428" s="51">
        <f t="shared" ca="1" si="282"/>
        <v>1</v>
      </c>
      <c r="CI428" s="51"/>
      <c r="CJ428" s="16"/>
      <c r="CL428" s="10">
        <f ca="1">IF(Table1[[#This Row],[Area]]="New Delhi",Table1[[#This Row],[Income]],0)</f>
        <v>0</v>
      </c>
      <c r="CM428" s="51">
        <f ca="1">IF(Table1[[#This Row],[Area]]="Gurgoan",Table1[[#This Row],[Income]],0)</f>
        <v>0</v>
      </c>
      <c r="CN428" s="51">
        <f ca="1">IF(Table1[[#This Row],[Area]]="Noida",Table1[[#This Row],[Income]],0)</f>
        <v>0</v>
      </c>
      <c r="CO428" s="51">
        <f ca="1">IF(Table1[[#This Row],[Area]]="Faridabad",Table1[[#This Row],[Income]],0)</f>
        <v>67888</v>
      </c>
      <c r="CP428" s="51">
        <f ca="1">IF(Table1[[#This Row],[Area]]="Pune",Table1[[#This Row],[Income]],0)</f>
        <v>0</v>
      </c>
      <c r="CQ428" s="51">
        <f ca="1">IF(Table1[[#This Row],[Area]]="Mumbai",Table1[[#This Row],[Income]],0)</f>
        <v>0</v>
      </c>
      <c r="CR428" s="51">
        <f ca="1">IF(Table1[[#This Row],[Area]]="Hyderabad",Table1[[#This Row],[Income]],0)</f>
        <v>0</v>
      </c>
      <c r="CS428" s="51">
        <f ca="1">IF(Table1[[#This Row],[Area]]="Chennai",Table1[[#This Row],[Income]],0)</f>
        <v>0</v>
      </c>
      <c r="CT428" s="51">
        <f ca="1">IF(Table1[[#This Row],[Area]]="Goa",Table1[[#This Row],[Income]],0)</f>
        <v>0</v>
      </c>
      <c r="CU428" s="51">
        <f ca="1">IF(Table1[[#This Row],[Area]]="Kochi",Table1[[#This Row],[Income]],0)</f>
        <v>0</v>
      </c>
      <c r="CV428" s="51">
        <f ca="1">IF(Table1[[#This Row],[Area]]="Kolkata",Table1[[#This Row],[Income]],0)</f>
        <v>0</v>
      </c>
      <c r="CW428" s="51"/>
      <c r="CX428" s="51"/>
      <c r="CY428" s="51"/>
      <c r="CZ428" s="51"/>
      <c r="DA428" s="51"/>
      <c r="DB428" s="51"/>
      <c r="DC428" s="51"/>
      <c r="DD428" s="51"/>
      <c r="DE428" s="51"/>
      <c r="DF428" s="51"/>
      <c r="DG428" s="16"/>
      <c r="DI428" s="10">
        <f ca="1">IF(Table1[[#This Row],[Field of Work]]="Teaching",Table1[[#This Row],[Income]],0)</f>
        <v>0</v>
      </c>
      <c r="DJ428" s="51">
        <f ca="1">IF(Table1[[#This Row],[Field of Work]]="Health",Table1[[#This Row],[Income]],0)</f>
        <v>0</v>
      </c>
      <c r="DK428" s="51">
        <f ca="1">IF(Table1[[#This Row],[Field of Work]]="Agriculture",Table1[[#This Row],[Income]],0)</f>
        <v>0</v>
      </c>
      <c r="DL428" s="51">
        <f ca="1">IF(Table1[[#This Row],[Field of Work]]="Information Technology",Table1[[#This Row],[Income]],0)</f>
        <v>67888</v>
      </c>
      <c r="DM428" s="51">
        <f ca="1">IF(Table1[[#This Row],[Field of Work]]="Construction",Table1[[#This Row],[Income]],0)</f>
        <v>0</v>
      </c>
      <c r="DN428" s="51">
        <f ca="1">IF(Table1[[#This Row],[Field of Work]]="General Work",Table1[[#This Row],[Income]],0)</f>
        <v>0</v>
      </c>
      <c r="DO428" s="51"/>
      <c r="DP428" s="51"/>
      <c r="DQ428" s="51"/>
      <c r="DR428" s="51"/>
      <c r="DS428" s="51"/>
      <c r="DT428" s="16"/>
      <c r="DW428" s="10">
        <f ca="1">IF(Table1[[#This Row],[Value of Debts]]&gt;Table1[[#This Row],[Income]],1,0)</f>
        <v>1</v>
      </c>
      <c r="DX428" s="51"/>
      <c r="DY428" s="16"/>
      <c r="EB428" s="48">
        <f t="shared" ca="1" si="283"/>
        <v>0</v>
      </c>
      <c r="EC428" s="51"/>
      <c r="ED428" s="51"/>
      <c r="EE428" s="16"/>
    </row>
    <row r="429" spans="1:135" ht="18.75">
      <c r="A429" s="1">
        <f t="shared" ca="1" si="269"/>
        <v>1</v>
      </c>
      <c r="B429" s="1" t="str">
        <f t="shared" ca="1" si="270"/>
        <v>Man</v>
      </c>
      <c r="C429" s="1">
        <f t="shared" ca="1" si="271"/>
        <v>41</v>
      </c>
      <c r="D429" s="1">
        <f t="shared" ca="1" si="272"/>
        <v>4</v>
      </c>
      <c r="E429" s="1" t="str">
        <f t="shared" ca="1" si="273"/>
        <v>Information Technology</v>
      </c>
      <c r="F429" s="1">
        <f t="shared" ca="1" si="274"/>
        <v>2</v>
      </c>
      <c r="G429" s="1" t="str">
        <f t="shared" ca="1" si="275"/>
        <v>College</v>
      </c>
      <c r="H429" s="1">
        <f t="shared" ca="1" si="276"/>
        <v>4</v>
      </c>
      <c r="I429" s="1">
        <f t="shared" ca="1" si="251"/>
        <v>2</v>
      </c>
      <c r="J429" s="1">
        <f t="shared" ca="1" si="277"/>
        <v>57372</v>
      </c>
      <c r="K429" s="1">
        <f t="shared" ca="1" si="278"/>
        <v>5</v>
      </c>
      <c r="L429" s="1" t="str">
        <f t="shared" ca="1" si="279"/>
        <v>Pune</v>
      </c>
      <c r="M429" s="1">
        <f t="shared" ca="1" si="284"/>
        <v>229488</v>
      </c>
      <c r="N429" s="1">
        <f t="shared" ca="1" si="280"/>
        <v>107397.63732890185</v>
      </c>
      <c r="O429" s="1">
        <f t="shared" ca="1" si="285"/>
        <v>81592.333186856951</v>
      </c>
      <c r="P429" s="1">
        <f t="shared" ca="1" si="281"/>
        <v>7822</v>
      </c>
      <c r="Q429" s="1">
        <f t="shared" ca="1" si="286"/>
        <v>78233.632845409302</v>
      </c>
      <c r="R429" s="1">
        <f t="shared" ca="1" si="287"/>
        <v>7673.2296001727946</v>
      </c>
      <c r="S429" s="1">
        <f t="shared" ca="1" si="288"/>
        <v>318753.56278702972</v>
      </c>
      <c r="T429" s="1">
        <f t="shared" ca="1" si="289"/>
        <v>193453.27017431115</v>
      </c>
      <c r="U429" s="1">
        <f t="shared" ca="1" si="290"/>
        <v>125300.29261271856</v>
      </c>
      <c r="W429" s="10">
        <f ca="1">IF(Table1[[#This Row],[Gender]]="Man",1,0)</f>
        <v>1</v>
      </c>
      <c r="X429" s="51">
        <f ca="1">IF(Table1[[#This Row],[Gender]]="Woman",1,0)</f>
        <v>0</v>
      </c>
      <c r="Y429" s="51"/>
      <c r="Z429" s="51"/>
      <c r="AA429" s="51"/>
      <c r="AB429" s="51"/>
      <c r="AC429" s="51"/>
      <c r="AD429" s="51"/>
      <c r="AE429" s="51"/>
      <c r="AF429" s="51"/>
      <c r="AG429" s="51"/>
      <c r="AH429" s="51"/>
      <c r="AI429" s="51"/>
      <c r="AJ429" s="16"/>
      <c r="AN429" s="10">
        <f t="shared" ca="1" si="252"/>
        <v>0</v>
      </c>
      <c r="AO429" s="51">
        <f t="shared" ca="1" si="253"/>
        <v>0</v>
      </c>
      <c r="AP429" s="51">
        <f t="shared" ca="1" si="254"/>
        <v>0</v>
      </c>
      <c r="AQ429" s="51">
        <f t="shared" ca="1" si="255"/>
        <v>1</v>
      </c>
      <c r="AR429" s="51">
        <f t="shared" ca="1" si="256"/>
        <v>0</v>
      </c>
      <c r="AS429" s="51">
        <f t="shared" ca="1" si="257"/>
        <v>0</v>
      </c>
      <c r="AT429" s="51"/>
      <c r="AU429" s="51"/>
      <c r="AV429" s="51"/>
      <c r="AW429" s="51"/>
      <c r="AX429" s="51"/>
      <c r="AY429" s="16"/>
      <c r="AZ429" s="51"/>
      <c r="BA429" s="20">
        <f t="shared" ca="1" si="258"/>
        <v>0</v>
      </c>
      <c r="BB429" s="21">
        <f t="shared" ca="1" si="259"/>
        <v>0</v>
      </c>
      <c r="BC429" s="21">
        <f t="shared" ca="1" si="260"/>
        <v>0</v>
      </c>
      <c r="BD429" s="21">
        <f t="shared" ca="1" si="261"/>
        <v>0</v>
      </c>
      <c r="BE429" s="21">
        <f t="shared" ca="1" si="262"/>
        <v>1</v>
      </c>
      <c r="BF429" s="21">
        <f t="shared" ca="1" si="263"/>
        <v>0</v>
      </c>
      <c r="BG429" s="21">
        <f t="shared" ca="1" si="264"/>
        <v>0</v>
      </c>
      <c r="BH429" s="21">
        <f t="shared" ca="1" si="265"/>
        <v>0</v>
      </c>
      <c r="BI429" s="21">
        <f t="shared" ca="1" si="266"/>
        <v>0</v>
      </c>
      <c r="BJ429" s="21">
        <f t="shared" ca="1" si="267"/>
        <v>0</v>
      </c>
      <c r="BK429" s="21">
        <f t="shared" ca="1" si="268"/>
        <v>0</v>
      </c>
      <c r="BL429" s="51"/>
      <c r="BM429" s="51"/>
      <c r="BN429" s="51"/>
      <c r="BO429" s="51"/>
      <c r="BP429" s="51"/>
      <c r="BQ429" s="51"/>
      <c r="BR429" s="51"/>
      <c r="BS429" s="51"/>
      <c r="BT429" s="51"/>
      <c r="BU429" s="51"/>
      <c r="BV429" s="16"/>
      <c r="BZ429" s="10">
        <f ca="1">Table1[[#This Row],[Cars Value]]/Table1[[#This Row],[Cars Owned]]</f>
        <v>40796.166593428476</v>
      </c>
      <c r="CA429" s="16"/>
      <c r="CB429" s="51"/>
      <c r="CC429" s="10">
        <f ca="1">IF(Table1[[#This Row],[Value of Debts]]&gt;$CD$3,1,0)</f>
        <v>1</v>
      </c>
      <c r="CD429" s="51"/>
      <c r="CE429" s="16"/>
      <c r="CF429" s="51"/>
      <c r="CG429" s="39">
        <f ca="1">Table1[[#This Row],[Mortgage left]]/Table1[[#This Row],[Value of House ]]</f>
        <v>0.46798803130839894</v>
      </c>
      <c r="CH429" s="51">
        <f t="shared" ca="1" si="282"/>
        <v>1</v>
      </c>
      <c r="CI429" s="51"/>
      <c r="CJ429" s="16"/>
      <c r="CL429" s="10">
        <f ca="1">IF(Table1[[#This Row],[Area]]="New Delhi",Table1[[#This Row],[Income]],0)</f>
        <v>0</v>
      </c>
      <c r="CM429" s="51">
        <f ca="1">IF(Table1[[#This Row],[Area]]="Gurgoan",Table1[[#This Row],[Income]],0)</f>
        <v>0</v>
      </c>
      <c r="CN429" s="51">
        <f ca="1">IF(Table1[[#This Row],[Area]]="Noida",Table1[[#This Row],[Income]],0)</f>
        <v>0</v>
      </c>
      <c r="CO429" s="51">
        <f ca="1">IF(Table1[[#This Row],[Area]]="Faridabad",Table1[[#This Row],[Income]],0)</f>
        <v>0</v>
      </c>
      <c r="CP429" s="51">
        <f ca="1">IF(Table1[[#This Row],[Area]]="Pune",Table1[[#This Row],[Income]],0)</f>
        <v>57372</v>
      </c>
      <c r="CQ429" s="51">
        <f ca="1">IF(Table1[[#This Row],[Area]]="Mumbai",Table1[[#This Row],[Income]],0)</f>
        <v>0</v>
      </c>
      <c r="CR429" s="51">
        <f ca="1">IF(Table1[[#This Row],[Area]]="Hyderabad",Table1[[#This Row],[Income]],0)</f>
        <v>0</v>
      </c>
      <c r="CS429" s="51">
        <f ca="1">IF(Table1[[#This Row],[Area]]="Chennai",Table1[[#This Row],[Income]],0)</f>
        <v>0</v>
      </c>
      <c r="CT429" s="51">
        <f ca="1">IF(Table1[[#This Row],[Area]]="Goa",Table1[[#This Row],[Income]],0)</f>
        <v>0</v>
      </c>
      <c r="CU429" s="51">
        <f ca="1">IF(Table1[[#This Row],[Area]]="Kochi",Table1[[#This Row],[Income]],0)</f>
        <v>0</v>
      </c>
      <c r="CV429" s="51">
        <f ca="1">IF(Table1[[#This Row],[Area]]="Kolkata",Table1[[#This Row],[Income]],0)</f>
        <v>0</v>
      </c>
      <c r="CW429" s="51"/>
      <c r="CX429" s="51"/>
      <c r="CY429" s="51"/>
      <c r="CZ429" s="51"/>
      <c r="DA429" s="51"/>
      <c r="DB429" s="51"/>
      <c r="DC429" s="51"/>
      <c r="DD429" s="51"/>
      <c r="DE429" s="51"/>
      <c r="DF429" s="51"/>
      <c r="DG429" s="16"/>
      <c r="DI429" s="10">
        <f ca="1">IF(Table1[[#This Row],[Field of Work]]="Teaching",Table1[[#This Row],[Income]],0)</f>
        <v>0</v>
      </c>
      <c r="DJ429" s="51">
        <f ca="1">IF(Table1[[#This Row],[Field of Work]]="Health",Table1[[#This Row],[Income]],0)</f>
        <v>0</v>
      </c>
      <c r="DK429" s="51">
        <f ca="1">IF(Table1[[#This Row],[Field of Work]]="Agriculture",Table1[[#This Row],[Income]],0)</f>
        <v>0</v>
      </c>
      <c r="DL429" s="51">
        <f ca="1">IF(Table1[[#This Row],[Field of Work]]="Information Technology",Table1[[#This Row],[Income]],0)</f>
        <v>57372</v>
      </c>
      <c r="DM429" s="51">
        <f ca="1">IF(Table1[[#This Row],[Field of Work]]="Construction",Table1[[#This Row],[Income]],0)</f>
        <v>0</v>
      </c>
      <c r="DN429" s="51">
        <f ca="1">IF(Table1[[#This Row],[Field of Work]]="General Work",Table1[[#This Row],[Income]],0)</f>
        <v>0</v>
      </c>
      <c r="DO429" s="51"/>
      <c r="DP429" s="51"/>
      <c r="DQ429" s="51"/>
      <c r="DR429" s="51"/>
      <c r="DS429" s="51"/>
      <c r="DT429" s="16"/>
      <c r="DW429" s="10">
        <f ca="1">IF(Table1[[#This Row],[Value of Debts]]&gt;Table1[[#This Row],[Income]],1,0)</f>
        <v>1</v>
      </c>
      <c r="DX429" s="51"/>
      <c r="DY429" s="16"/>
      <c r="EB429" s="48">
        <f t="shared" ca="1" si="283"/>
        <v>41</v>
      </c>
      <c r="EC429" s="51"/>
      <c r="ED429" s="51"/>
      <c r="EE429" s="16"/>
    </row>
    <row r="430" spans="1:135" ht="18.75">
      <c r="A430" s="1">
        <f t="shared" ca="1" si="269"/>
        <v>1</v>
      </c>
      <c r="B430" s="1" t="str">
        <f t="shared" ca="1" si="270"/>
        <v>Man</v>
      </c>
      <c r="C430" s="1">
        <f t="shared" ca="1" si="271"/>
        <v>38</v>
      </c>
      <c r="D430" s="1">
        <f t="shared" ca="1" si="272"/>
        <v>4</v>
      </c>
      <c r="E430" s="1" t="str">
        <f t="shared" ca="1" si="273"/>
        <v>Information Technology</v>
      </c>
      <c r="F430" s="1">
        <f t="shared" ca="1" si="274"/>
        <v>2</v>
      </c>
      <c r="G430" s="1" t="str">
        <f t="shared" ca="1" si="275"/>
        <v>College</v>
      </c>
      <c r="H430" s="1">
        <f t="shared" ca="1" si="276"/>
        <v>2</v>
      </c>
      <c r="I430" s="1">
        <f t="shared" ca="1" si="251"/>
        <v>1</v>
      </c>
      <c r="J430" s="1">
        <f t="shared" ca="1" si="277"/>
        <v>55279</v>
      </c>
      <c r="K430" s="1">
        <f t="shared" ca="1" si="278"/>
        <v>8</v>
      </c>
      <c r="L430" s="1" t="str">
        <f t="shared" ca="1" si="279"/>
        <v>Chennai</v>
      </c>
      <c r="M430" s="1">
        <f t="shared" ca="1" si="284"/>
        <v>221116</v>
      </c>
      <c r="N430" s="1">
        <f t="shared" ca="1" si="280"/>
        <v>108459.80148496351</v>
      </c>
      <c r="O430" s="1">
        <f t="shared" ca="1" si="285"/>
        <v>45169.53856894013</v>
      </c>
      <c r="P430" s="1">
        <f t="shared" ca="1" si="281"/>
        <v>38300</v>
      </c>
      <c r="Q430" s="1">
        <f t="shared" ca="1" si="286"/>
        <v>103613.36200942907</v>
      </c>
      <c r="R430" s="1">
        <f t="shared" ca="1" si="287"/>
        <v>76108.408445783643</v>
      </c>
      <c r="S430" s="1">
        <f t="shared" ca="1" si="288"/>
        <v>342393.94701472379</v>
      </c>
      <c r="T430" s="1">
        <f t="shared" ca="1" si="289"/>
        <v>250373.16349439259</v>
      </c>
      <c r="U430" s="1">
        <f t="shared" ca="1" si="290"/>
        <v>92020.783520331199</v>
      </c>
      <c r="W430" s="10">
        <f ca="1">IF(Table1[[#This Row],[Gender]]="Man",1,0)</f>
        <v>1</v>
      </c>
      <c r="X430" s="51">
        <f ca="1">IF(Table1[[#This Row],[Gender]]="Woman",1,0)</f>
        <v>0</v>
      </c>
      <c r="Y430" s="51"/>
      <c r="Z430" s="51"/>
      <c r="AA430" s="51"/>
      <c r="AB430" s="51"/>
      <c r="AC430" s="51"/>
      <c r="AD430" s="51"/>
      <c r="AE430" s="51"/>
      <c r="AF430" s="51"/>
      <c r="AG430" s="51"/>
      <c r="AH430" s="51"/>
      <c r="AI430" s="51"/>
      <c r="AJ430" s="16"/>
      <c r="AN430" s="10">
        <f t="shared" ca="1" si="252"/>
        <v>0</v>
      </c>
      <c r="AO430" s="51">
        <f t="shared" ca="1" si="253"/>
        <v>0</v>
      </c>
      <c r="AP430" s="51">
        <f t="shared" ca="1" si="254"/>
        <v>0</v>
      </c>
      <c r="AQ430" s="51">
        <f t="shared" ca="1" si="255"/>
        <v>1</v>
      </c>
      <c r="AR430" s="51">
        <f t="shared" ca="1" si="256"/>
        <v>0</v>
      </c>
      <c r="AS430" s="51">
        <f t="shared" ca="1" si="257"/>
        <v>0</v>
      </c>
      <c r="AT430" s="51"/>
      <c r="AU430" s="51"/>
      <c r="AV430" s="51"/>
      <c r="AW430" s="51"/>
      <c r="AX430" s="51"/>
      <c r="AY430" s="16"/>
      <c r="AZ430" s="51"/>
      <c r="BA430" s="20">
        <f t="shared" ca="1" si="258"/>
        <v>0</v>
      </c>
      <c r="BB430" s="21">
        <f t="shared" ca="1" si="259"/>
        <v>0</v>
      </c>
      <c r="BC430" s="21">
        <f t="shared" ca="1" si="260"/>
        <v>0</v>
      </c>
      <c r="BD430" s="21">
        <f t="shared" ca="1" si="261"/>
        <v>0</v>
      </c>
      <c r="BE430" s="21">
        <f t="shared" ca="1" si="262"/>
        <v>0</v>
      </c>
      <c r="BF430" s="21">
        <f t="shared" ca="1" si="263"/>
        <v>0</v>
      </c>
      <c r="BG430" s="21">
        <f t="shared" ca="1" si="264"/>
        <v>0</v>
      </c>
      <c r="BH430" s="21">
        <f t="shared" ca="1" si="265"/>
        <v>1</v>
      </c>
      <c r="BI430" s="21">
        <f t="shared" ca="1" si="266"/>
        <v>0</v>
      </c>
      <c r="BJ430" s="21">
        <f t="shared" ca="1" si="267"/>
        <v>0</v>
      </c>
      <c r="BK430" s="21">
        <f t="shared" ca="1" si="268"/>
        <v>0</v>
      </c>
      <c r="BL430" s="51"/>
      <c r="BM430" s="51"/>
      <c r="BN430" s="51"/>
      <c r="BO430" s="51"/>
      <c r="BP430" s="51"/>
      <c r="BQ430" s="51"/>
      <c r="BR430" s="51"/>
      <c r="BS430" s="51"/>
      <c r="BT430" s="51"/>
      <c r="BU430" s="51"/>
      <c r="BV430" s="16"/>
      <c r="BZ430" s="10">
        <f ca="1">Table1[[#This Row],[Cars Value]]/Table1[[#This Row],[Cars Owned]]</f>
        <v>45169.53856894013</v>
      </c>
      <c r="CA430" s="16"/>
      <c r="CB430" s="51"/>
      <c r="CC430" s="10">
        <f ca="1">IF(Table1[[#This Row],[Value of Debts]]&gt;$CD$3,1,0)</f>
        <v>1</v>
      </c>
      <c r="CD430" s="51"/>
      <c r="CE430" s="16"/>
      <c r="CF430" s="51"/>
      <c r="CG430" s="39">
        <f ca="1">Table1[[#This Row],[Mortgage left]]/Table1[[#This Row],[Value of House ]]</f>
        <v>0.49051086979216119</v>
      </c>
      <c r="CH430" s="51">
        <f t="shared" ca="1" si="282"/>
        <v>1</v>
      </c>
      <c r="CI430" s="51"/>
      <c r="CJ430" s="16"/>
      <c r="CL430" s="10">
        <f ca="1">IF(Table1[[#This Row],[Area]]="New Delhi",Table1[[#This Row],[Income]],0)</f>
        <v>0</v>
      </c>
      <c r="CM430" s="51">
        <f ca="1">IF(Table1[[#This Row],[Area]]="Gurgoan",Table1[[#This Row],[Income]],0)</f>
        <v>0</v>
      </c>
      <c r="CN430" s="51">
        <f ca="1">IF(Table1[[#This Row],[Area]]="Noida",Table1[[#This Row],[Income]],0)</f>
        <v>0</v>
      </c>
      <c r="CO430" s="51">
        <f ca="1">IF(Table1[[#This Row],[Area]]="Faridabad",Table1[[#This Row],[Income]],0)</f>
        <v>0</v>
      </c>
      <c r="CP430" s="51">
        <f ca="1">IF(Table1[[#This Row],[Area]]="Pune",Table1[[#This Row],[Income]],0)</f>
        <v>0</v>
      </c>
      <c r="CQ430" s="51">
        <f ca="1">IF(Table1[[#This Row],[Area]]="Mumbai",Table1[[#This Row],[Income]],0)</f>
        <v>0</v>
      </c>
      <c r="CR430" s="51">
        <f ca="1">IF(Table1[[#This Row],[Area]]="Hyderabad",Table1[[#This Row],[Income]],0)</f>
        <v>0</v>
      </c>
      <c r="CS430" s="51">
        <f ca="1">IF(Table1[[#This Row],[Area]]="Chennai",Table1[[#This Row],[Income]],0)</f>
        <v>55279</v>
      </c>
      <c r="CT430" s="51">
        <f ca="1">IF(Table1[[#This Row],[Area]]="Goa",Table1[[#This Row],[Income]],0)</f>
        <v>0</v>
      </c>
      <c r="CU430" s="51">
        <f ca="1">IF(Table1[[#This Row],[Area]]="Kochi",Table1[[#This Row],[Income]],0)</f>
        <v>0</v>
      </c>
      <c r="CV430" s="51">
        <f ca="1">IF(Table1[[#This Row],[Area]]="Kolkata",Table1[[#This Row],[Income]],0)</f>
        <v>0</v>
      </c>
      <c r="CW430" s="51"/>
      <c r="CX430" s="51"/>
      <c r="CY430" s="51"/>
      <c r="CZ430" s="51"/>
      <c r="DA430" s="51"/>
      <c r="DB430" s="51"/>
      <c r="DC430" s="51"/>
      <c r="DD430" s="51"/>
      <c r="DE430" s="51"/>
      <c r="DF430" s="51"/>
      <c r="DG430" s="16"/>
      <c r="DI430" s="10">
        <f ca="1">IF(Table1[[#This Row],[Field of Work]]="Teaching",Table1[[#This Row],[Income]],0)</f>
        <v>0</v>
      </c>
      <c r="DJ430" s="51">
        <f ca="1">IF(Table1[[#This Row],[Field of Work]]="Health",Table1[[#This Row],[Income]],0)</f>
        <v>0</v>
      </c>
      <c r="DK430" s="51">
        <f ca="1">IF(Table1[[#This Row],[Field of Work]]="Agriculture",Table1[[#This Row],[Income]],0)</f>
        <v>0</v>
      </c>
      <c r="DL430" s="51">
        <f ca="1">IF(Table1[[#This Row],[Field of Work]]="Information Technology",Table1[[#This Row],[Income]],0)</f>
        <v>55279</v>
      </c>
      <c r="DM430" s="51">
        <f ca="1">IF(Table1[[#This Row],[Field of Work]]="Construction",Table1[[#This Row],[Income]],0)</f>
        <v>0</v>
      </c>
      <c r="DN430" s="51">
        <f ca="1">IF(Table1[[#This Row],[Field of Work]]="General Work",Table1[[#This Row],[Income]],0)</f>
        <v>0</v>
      </c>
      <c r="DO430" s="51"/>
      <c r="DP430" s="51"/>
      <c r="DQ430" s="51"/>
      <c r="DR430" s="51"/>
      <c r="DS430" s="51"/>
      <c r="DT430" s="16"/>
      <c r="DW430" s="10">
        <f ca="1">IF(Table1[[#This Row],[Value of Debts]]&gt;Table1[[#This Row],[Income]],1,0)</f>
        <v>1</v>
      </c>
      <c r="DX430" s="51"/>
      <c r="DY430" s="16"/>
      <c r="EB430" s="48">
        <f t="shared" ca="1" si="283"/>
        <v>0</v>
      </c>
      <c r="EC430" s="51"/>
      <c r="ED430" s="51"/>
      <c r="EE430" s="16"/>
    </row>
    <row r="431" spans="1:135" ht="18.75">
      <c r="A431" s="1">
        <f t="shared" ca="1" si="269"/>
        <v>1</v>
      </c>
      <c r="B431" s="1" t="str">
        <f t="shared" ca="1" si="270"/>
        <v>Man</v>
      </c>
      <c r="C431" s="1">
        <f t="shared" ca="1" si="271"/>
        <v>39</v>
      </c>
      <c r="D431" s="1">
        <f t="shared" ca="1" si="272"/>
        <v>3</v>
      </c>
      <c r="E431" s="1" t="str">
        <f t="shared" ca="1" si="273"/>
        <v>Teaching</v>
      </c>
      <c r="F431" s="1">
        <f t="shared" ca="1" si="274"/>
        <v>5</v>
      </c>
      <c r="G431" s="1" t="str">
        <f t="shared" ca="1" si="275"/>
        <v>Other</v>
      </c>
      <c r="H431" s="1">
        <f t="shared" ca="1" si="276"/>
        <v>2</v>
      </c>
      <c r="I431" s="1">
        <f t="shared" ca="1" si="251"/>
        <v>2</v>
      </c>
      <c r="J431" s="1">
        <f t="shared" ca="1" si="277"/>
        <v>38090</v>
      </c>
      <c r="K431" s="1">
        <f t="shared" ca="1" si="278"/>
        <v>7</v>
      </c>
      <c r="L431" s="1" t="str">
        <f t="shared" ca="1" si="279"/>
        <v>Hyderabad</v>
      </c>
      <c r="M431" s="1">
        <f t="shared" ca="1" si="284"/>
        <v>228540</v>
      </c>
      <c r="N431" s="1">
        <f t="shared" ca="1" si="280"/>
        <v>137005.17200151968</v>
      </c>
      <c r="O431" s="1">
        <f t="shared" ca="1" si="285"/>
        <v>25311.80297393772</v>
      </c>
      <c r="P431" s="1">
        <f t="shared" ca="1" si="281"/>
        <v>21507</v>
      </c>
      <c r="Q431" s="1">
        <f t="shared" ca="1" si="286"/>
        <v>61715.327619525735</v>
      </c>
      <c r="R431" s="1">
        <f t="shared" ca="1" si="287"/>
        <v>48097.519137324663</v>
      </c>
      <c r="S431" s="1">
        <f t="shared" ca="1" si="288"/>
        <v>301949.32211126236</v>
      </c>
      <c r="T431" s="1">
        <f t="shared" ca="1" si="289"/>
        <v>220227.49962104543</v>
      </c>
      <c r="U431" s="1">
        <f t="shared" ca="1" si="290"/>
        <v>81721.822490216931</v>
      </c>
      <c r="W431" s="10">
        <f ca="1">IF(Table1[[#This Row],[Gender]]="Man",1,0)</f>
        <v>1</v>
      </c>
      <c r="X431" s="51">
        <f ca="1">IF(Table1[[#This Row],[Gender]]="Woman",1,0)</f>
        <v>0</v>
      </c>
      <c r="Y431" s="51"/>
      <c r="Z431" s="51"/>
      <c r="AA431" s="51"/>
      <c r="AB431" s="51"/>
      <c r="AC431" s="51"/>
      <c r="AD431" s="51"/>
      <c r="AE431" s="51"/>
      <c r="AF431" s="51"/>
      <c r="AG431" s="51"/>
      <c r="AH431" s="51"/>
      <c r="AI431" s="51"/>
      <c r="AJ431" s="16"/>
      <c r="AN431" s="10">
        <f t="shared" ca="1" si="252"/>
        <v>1</v>
      </c>
      <c r="AO431" s="51">
        <f t="shared" ca="1" si="253"/>
        <v>0</v>
      </c>
      <c r="AP431" s="51">
        <f t="shared" ca="1" si="254"/>
        <v>0</v>
      </c>
      <c r="AQ431" s="51">
        <f t="shared" ca="1" si="255"/>
        <v>0</v>
      </c>
      <c r="AR431" s="51">
        <f t="shared" ca="1" si="256"/>
        <v>0</v>
      </c>
      <c r="AS431" s="51">
        <f t="shared" ca="1" si="257"/>
        <v>0</v>
      </c>
      <c r="AT431" s="51"/>
      <c r="AU431" s="51"/>
      <c r="AV431" s="51"/>
      <c r="AW431" s="51"/>
      <c r="AX431" s="51"/>
      <c r="AY431" s="16"/>
      <c r="AZ431" s="51"/>
      <c r="BA431" s="20">
        <f t="shared" ca="1" si="258"/>
        <v>0</v>
      </c>
      <c r="BB431" s="21">
        <f t="shared" ca="1" si="259"/>
        <v>0</v>
      </c>
      <c r="BC431" s="21">
        <f t="shared" ca="1" si="260"/>
        <v>0</v>
      </c>
      <c r="BD431" s="21">
        <f t="shared" ca="1" si="261"/>
        <v>0</v>
      </c>
      <c r="BE431" s="21">
        <f t="shared" ca="1" si="262"/>
        <v>0</v>
      </c>
      <c r="BF431" s="21">
        <f t="shared" ca="1" si="263"/>
        <v>0</v>
      </c>
      <c r="BG431" s="21">
        <f t="shared" ca="1" si="264"/>
        <v>1</v>
      </c>
      <c r="BH431" s="21">
        <f t="shared" ca="1" si="265"/>
        <v>0</v>
      </c>
      <c r="BI431" s="21">
        <f t="shared" ca="1" si="266"/>
        <v>0</v>
      </c>
      <c r="BJ431" s="21">
        <f t="shared" ca="1" si="267"/>
        <v>0</v>
      </c>
      <c r="BK431" s="21">
        <f t="shared" ca="1" si="268"/>
        <v>0</v>
      </c>
      <c r="BL431" s="51"/>
      <c r="BM431" s="51"/>
      <c r="BN431" s="51"/>
      <c r="BO431" s="51"/>
      <c r="BP431" s="51"/>
      <c r="BQ431" s="51"/>
      <c r="BR431" s="51"/>
      <c r="BS431" s="51"/>
      <c r="BT431" s="51"/>
      <c r="BU431" s="51"/>
      <c r="BV431" s="16"/>
      <c r="BZ431" s="10">
        <f ca="1">Table1[[#This Row],[Cars Value]]/Table1[[#This Row],[Cars Owned]]</f>
        <v>12655.90148696886</v>
      </c>
      <c r="CA431" s="16"/>
      <c r="CB431" s="51"/>
      <c r="CC431" s="10">
        <f ca="1">IF(Table1[[#This Row],[Value of Debts]]&gt;$CD$3,1,0)</f>
        <v>1</v>
      </c>
      <c r="CD431" s="51"/>
      <c r="CE431" s="16"/>
      <c r="CF431" s="51"/>
      <c r="CG431" s="39">
        <f ca="1">Table1[[#This Row],[Mortgage left]]/Table1[[#This Row],[Value of House ]]</f>
        <v>0.59948005601435062</v>
      </c>
      <c r="CH431" s="51">
        <f t="shared" ca="1" si="282"/>
        <v>1</v>
      </c>
      <c r="CI431" s="51"/>
      <c r="CJ431" s="16"/>
      <c r="CL431" s="10">
        <f ca="1">IF(Table1[[#This Row],[Area]]="New Delhi",Table1[[#This Row],[Income]],0)</f>
        <v>0</v>
      </c>
      <c r="CM431" s="51">
        <f ca="1">IF(Table1[[#This Row],[Area]]="Gurgoan",Table1[[#This Row],[Income]],0)</f>
        <v>0</v>
      </c>
      <c r="CN431" s="51">
        <f ca="1">IF(Table1[[#This Row],[Area]]="Noida",Table1[[#This Row],[Income]],0)</f>
        <v>0</v>
      </c>
      <c r="CO431" s="51">
        <f ca="1">IF(Table1[[#This Row],[Area]]="Faridabad",Table1[[#This Row],[Income]],0)</f>
        <v>0</v>
      </c>
      <c r="CP431" s="51">
        <f ca="1">IF(Table1[[#This Row],[Area]]="Pune",Table1[[#This Row],[Income]],0)</f>
        <v>0</v>
      </c>
      <c r="CQ431" s="51">
        <f ca="1">IF(Table1[[#This Row],[Area]]="Mumbai",Table1[[#This Row],[Income]],0)</f>
        <v>0</v>
      </c>
      <c r="CR431" s="51">
        <f ca="1">IF(Table1[[#This Row],[Area]]="Hyderabad",Table1[[#This Row],[Income]],0)</f>
        <v>38090</v>
      </c>
      <c r="CS431" s="51">
        <f ca="1">IF(Table1[[#This Row],[Area]]="Chennai",Table1[[#This Row],[Income]],0)</f>
        <v>0</v>
      </c>
      <c r="CT431" s="51">
        <f ca="1">IF(Table1[[#This Row],[Area]]="Goa",Table1[[#This Row],[Income]],0)</f>
        <v>0</v>
      </c>
      <c r="CU431" s="51">
        <f ca="1">IF(Table1[[#This Row],[Area]]="Kochi",Table1[[#This Row],[Income]],0)</f>
        <v>0</v>
      </c>
      <c r="CV431" s="51">
        <f ca="1">IF(Table1[[#This Row],[Area]]="Kolkata",Table1[[#This Row],[Income]],0)</f>
        <v>0</v>
      </c>
      <c r="CW431" s="51"/>
      <c r="CX431" s="51"/>
      <c r="CY431" s="51"/>
      <c r="CZ431" s="51"/>
      <c r="DA431" s="51"/>
      <c r="DB431" s="51"/>
      <c r="DC431" s="51"/>
      <c r="DD431" s="51"/>
      <c r="DE431" s="51"/>
      <c r="DF431" s="51"/>
      <c r="DG431" s="16"/>
      <c r="DI431" s="10">
        <f ca="1">IF(Table1[[#This Row],[Field of Work]]="Teaching",Table1[[#This Row],[Income]],0)</f>
        <v>38090</v>
      </c>
      <c r="DJ431" s="51">
        <f ca="1">IF(Table1[[#This Row],[Field of Work]]="Health",Table1[[#This Row],[Income]],0)</f>
        <v>0</v>
      </c>
      <c r="DK431" s="51">
        <f ca="1">IF(Table1[[#This Row],[Field of Work]]="Agriculture",Table1[[#This Row],[Income]],0)</f>
        <v>0</v>
      </c>
      <c r="DL431" s="51">
        <f ca="1">IF(Table1[[#This Row],[Field of Work]]="Information Technology",Table1[[#This Row],[Income]],0)</f>
        <v>0</v>
      </c>
      <c r="DM431" s="51">
        <f ca="1">IF(Table1[[#This Row],[Field of Work]]="Construction",Table1[[#This Row],[Income]],0)</f>
        <v>0</v>
      </c>
      <c r="DN431" s="51">
        <f ca="1">IF(Table1[[#This Row],[Field of Work]]="General Work",Table1[[#This Row],[Income]],0)</f>
        <v>0</v>
      </c>
      <c r="DO431" s="51"/>
      <c r="DP431" s="51"/>
      <c r="DQ431" s="51"/>
      <c r="DR431" s="51"/>
      <c r="DS431" s="51"/>
      <c r="DT431" s="16"/>
      <c r="DW431" s="10">
        <f ca="1">IF(Table1[[#This Row],[Value of Debts]]&gt;Table1[[#This Row],[Income]],1,0)</f>
        <v>1</v>
      </c>
      <c r="DX431" s="51"/>
      <c r="DY431" s="16"/>
      <c r="EB431" s="48">
        <f t="shared" ca="1" si="283"/>
        <v>0</v>
      </c>
      <c r="EC431" s="51"/>
      <c r="ED431" s="51"/>
      <c r="EE431" s="16"/>
    </row>
    <row r="432" spans="1:135" ht="18.75">
      <c r="A432" s="1">
        <f t="shared" ca="1" si="269"/>
        <v>1</v>
      </c>
      <c r="B432" s="1" t="str">
        <f t="shared" ca="1" si="270"/>
        <v>Man</v>
      </c>
      <c r="C432" s="1">
        <f t="shared" ca="1" si="271"/>
        <v>32</v>
      </c>
      <c r="D432" s="1">
        <f t="shared" ca="1" si="272"/>
        <v>6</v>
      </c>
      <c r="E432" s="1" t="str">
        <f t="shared" ca="1" si="273"/>
        <v>Agriculture</v>
      </c>
      <c r="F432" s="1">
        <f t="shared" ca="1" si="274"/>
        <v>2</v>
      </c>
      <c r="G432" s="1" t="str">
        <f t="shared" ca="1" si="275"/>
        <v>College</v>
      </c>
      <c r="H432" s="1">
        <f t="shared" ca="1" si="276"/>
        <v>2</v>
      </c>
      <c r="I432" s="1">
        <f t="shared" ca="1" si="251"/>
        <v>1</v>
      </c>
      <c r="J432" s="1">
        <f t="shared" ca="1" si="277"/>
        <v>71170</v>
      </c>
      <c r="K432" s="1">
        <f t="shared" ca="1" si="278"/>
        <v>8</v>
      </c>
      <c r="L432" s="1" t="str">
        <f t="shared" ca="1" si="279"/>
        <v>Chennai</v>
      </c>
      <c r="M432" s="1">
        <f t="shared" ca="1" si="284"/>
        <v>427020</v>
      </c>
      <c r="N432" s="1">
        <f t="shared" ca="1" si="280"/>
        <v>66214.810477984574</v>
      </c>
      <c r="O432" s="1">
        <f t="shared" ca="1" si="285"/>
        <v>37506.456021871767</v>
      </c>
      <c r="P432" s="1">
        <f t="shared" ca="1" si="281"/>
        <v>10514</v>
      </c>
      <c r="Q432" s="1">
        <f t="shared" ca="1" si="286"/>
        <v>44225.291605912542</v>
      </c>
      <c r="R432" s="1">
        <f t="shared" ca="1" si="287"/>
        <v>12384.244474738756</v>
      </c>
      <c r="S432" s="1">
        <f t="shared" ca="1" si="288"/>
        <v>476910.70049661055</v>
      </c>
      <c r="T432" s="1">
        <f t="shared" ca="1" si="289"/>
        <v>120954.10208389712</v>
      </c>
      <c r="U432" s="1">
        <f t="shared" ca="1" si="290"/>
        <v>355956.59841271344</v>
      </c>
      <c r="W432" s="10">
        <f ca="1">IF(Table1[[#This Row],[Gender]]="Man",1,0)</f>
        <v>1</v>
      </c>
      <c r="X432" s="51">
        <f ca="1">IF(Table1[[#This Row],[Gender]]="Woman",1,0)</f>
        <v>0</v>
      </c>
      <c r="Y432" s="51"/>
      <c r="Z432" s="51"/>
      <c r="AA432" s="51"/>
      <c r="AB432" s="51"/>
      <c r="AC432" s="51"/>
      <c r="AD432" s="51"/>
      <c r="AE432" s="51"/>
      <c r="AF432" s="51"/>
      <c r="AG432" s="51"/>
      <c r="AH432" s="51"/>
      <c r="AI432" s="51"/>
      <c r="AJ432" s="16"/>
      <c r="AN432" s="10">
        <f t="shared" ca="1" si="252"/>
        <v>0</v>
      </c>
      <c r="AO432" s="51">
        <f t="shared" ca="1" si="253"/>
        <v>0</v>
      </c>
      <c r="AP432" s="51">
        <f t="shared" ca="1" si="254"/>
        <v>1</v>
      </c>
      <c r="AQ432" s="51">
        <f t="shared" ca="1" si="255"/>
        <v>0</v>
      </c>
      <c r="AR432" s="51">
        <f t="shared" ca="1" si="256"/>
        <v>0</v>
      </c>
      <c r="AS432" s="51">
        <f t="shared" ca="1" si="257"/>
        <v>0</v>
      </c>
      <c r="AT432" s="51"/>
      <c r="AU432" s="51"/>
      <c r="AV432" s="51"/>
      <c r="AW432" s="51"/>
      <c r="AX432" s="51"/>
      <c r="AY432" s="16"/>
      <c r="AZ432" s="51"/>
      <c r="BA432" s="20">
        <f t="shared" ca="1" si="258"/>
        <v>0</v>
      </c>
      <c r="BB432" s="21">
        <f t="shared" ca="1" si="259"/>
        <v>0</v>
      </c>
      <c r="BC432" s="21">
        <f t="shared" ca="1" si="260"/>
        <v>0</v>
      </c>
      <c r="BD432" s="21">
        <f t="shared" ca="1" si="261"/>
        <v>0</v>
      </c>
      <c r="BE432" s="21">
        <f t="shared" ca="1" si="262"/>
        <v>0</v>
      </c>
      <c r="BF432" s="21">
        <f t="shared" ca="1" si="263"/>
        <v>0</v>
      </c>
      <c r="BG432" s="21">
        <f t="shared" ca="1" si="264"/>
        <v>0</v>
      </c>
      <c r="BH432" s="21">
        <f t="shared" ca="1" si="265"/>
        <v>1</v>
      </c>
      <c r="BI432" s="21">
        <f t="shared" ca="1" si="266"/>
        <v>0</v>
      </c>
      <c r="BJ432" s="21">
        <f t="shared" ca="1" si="267"/>
        <v>0</v>
      </c>
      <c r="BK432" s="21">
        <f t="shared" ca="1" si="268"/>
        <v>0</v>
      </c>
      <c r="BL432" s="51"/>
      <c r="BM432" s="51"/>
      <c r="BN432" s="51"/>
      <c r="BO432" s="51"/>
      <c r="BP432" s="51"/>
      <c r="BQ432" s="51"/>
      <c r="BR432" s="51"/>
      <c r="BS432" s="51"/>
      <c r="BT432" s="51"/>
      <c r="BU432" s="51"/>
      <c r="BV432" s="16"/>
      <c r="BZ432" s="10">
        <f ca="1">Table1[[#This Row],[Cars Value]]/Table1[[#This Row],[Cars Owned]]</f>
        <v>37506.456021871767</v>
      </c>
      <c r="CA432" s="16"/>
      <c r="CB432" s="51"/>
      <c r="CC432" s="10">
        <f ca="1">IF(Table1[[#This Row],[Value of Debts]]&gt;$CD$3,1,0)</f>
        <v>1</v>
      </c>
      <c r="CD432" s="51"/>
      <c r="CE432" s="16"/>
      <c r="CF432" s="51"/>
      <c r="CG432" s="39">
        <f ca="1">Table1[[#This Row],[Mortgage left]]/Table1[[#This Row],[Value of House ]]</f>
        <v>0.1550625508828265</v>
      </c>
      <c r="CH432" s="51">
        <f t="shared" ca="1" si="282"/>
        <v>0</v>
      </c>
      <c r="CI432" s="51"/>
      <c r="CJ432" s="16"/>
      <c r="CL432" s="10">
        <f ca="1">IF(Table1[[#This Row],[Area]]="New Delhi",Table1[[#This Row],[Income]],0)</f>
        <v>0</v>
      </c>
      <c r="CM432" s="51">
        <f ca="1">IF(Table1[[#This Row],[Area]]="Gurgoan",Table1[[#This Row],[Income]],0)</f>
        <v>0</v>
      </c>
      <c r="CN432" s="51">
        <f ca="1">IF(Table1[[#This Row],[Area]]="Noida",Table1[[#This Row],[Income]],0)</f>
        <v>0</v>
      </c>
      <c r="CO432" s="51">
        <f ca="1">IF(Table1[[#This Row],[Area]]="Faridabad",Table1[[#This Row],[Income]],0)</f>
        <v>0</v>
      </c>
      <c r="CP432" s="51">
        <f ca="1">IF(Table1[[#This Row],[Area]]="Pune",Table1[[#This Row],[Income]],0)</f>
        <v>0</v>
      </c>
      <c r="CQ432" s="51">
        <f ca="1">IF(Table1[[#This Row],[Area]]="Mumbai",Table1[[#This Row],[Income]],0)</f>
        <v>0</v>
      </c>
      <c r="CR432" s="51">
        <f ca="1">IF(Table1[[#This Row],[Area]]="Hyderabad",Table1[[#This Row],[Income]],0)</f>
        <v>0</v>
      </c>
      <c r="CS432" s="51">
        <f ca="1">IF(Table1[[#This Row],[Area]]="Chennai",Table1[[#This Row],[Income]],0)</f>
        <v>71170</v>
      </c>
      <c r="CT432" s="51">
        <f ca="1">IF(Table1[[#This Row],[Area]]="Goa",Table1[[#This Row],[Income]],0)</f>
        <v>0</v>
      </c>
      <c r="CU432" s="51">
        <f ca="1">IF(Table1[[#This Row],[Area]]="Kochi",Table1[[#This Row],[Income]],0)</f>
        <v>0</v>
      </c>
      <c r="CV432" s="51">
        <f ca="1">IF(Table1[[#This Row],[Area]]="Kolkata",Table1[[#This Row],[Income]],0)</f>
        <v>0</v>
      </c>
      <c r="CW432" s="51"/>
      <c r="CX432" s="51"/>
      <c r="CY432" s="51"/>
      <c r="CZ432" s="51"/>
      <c r="DA432" s="51"/>
      <c r="DB432" s="51"/>
      <c r="DC432" s="51"/>
      <c r="DD432" s="51"/>
      <c r="DE432" s="51"/>
      <c r="DF432" s="51"/>
      <c r="DG432" s="16"/>
      <c r="DI432" s="10">
        <f ca="1">IF(Table1[[#This Row],[Field of Work]]="Teaching",Table1[[#This Row],[Income]],0)</f>
        <v>0</v>
      </c>
      <c r="DJ432" s="51">
        <f ca="1">IF(Table1[[#This Row],[Field of Work]]="Health",Table1[[#This Row],[Income]],0)</f>
        <v>0</v>
      </c>
      <c r="DK432" s="51">
        <f ca="1">IF(Table1[[#This Row],[Field of Work]]="Agriculture",Table1[[#This Row],[Income]],0)</f>
        <v>71170</v>
      </c>
      <c r="DL432" s="51">
        <f ca="1">IF(Table1[[#This Row],[Field of Work]]="Information Technology",Table1[[#This Row],[Income]],0)</f>
        <v>0</v>
      </c>
      <c r="DM432" s="51">
        <f ca="1">IF(Table1[[#This Row],[Field of Work]]="Construction",Table1[[#This Row],[Income]],0)</f>
        <v>0</v>
      </c>
      <c r="DN432" s="51">
        <f ca="1">IF(Table1[[#This Row],[Field of Work]]="General Work",Table1[[#This Row],[Income]],0)</f>
        <v>0</v>
      </c>
      <c r="DO432" s="51"/>
      <c r="DP432" s="51"/>
      <c r="DQ432" s="51"/>
      <c r="DR432" s="51"/>
      <c r="DS432" s="51"/>
      <c r="DT432" s="16"/>
      <c r="DW432" s="10">
        <f ca="1">IF(Table1[[#This Row],[Value of Debts]]&gt;Table1[[#This Row],[Income]],1,0)</f>
        <v>1</v>
      </c>
      <c r="DX432" s="51"/>
      <c r="DY432" s="16"/>
      <c r="EB432" s="48">
        <f t="shared" ca="1" si="283"/>
        <v>32</v>
      </c>
      <c r="EC432" s="51"/>
      <c r="ED432" s="51"/>
      <c r="EE432" s="16"/>
    </row>
    <row r="433" spans="1:135" ht="18.75">
      <c r="A433" s="1">
        <f t="shared" ca="1" si="269"/>
        <v>1</v>
      </c>
      <c r="B433" s="1" t="str">
        <f t="shared" ca="1" si="270"/>
        <v>Man</v>
      </c>
      <c r="C433" s="1">
        <f t="shared" ca="1" si="271"/>
        <v>36</v>
      </c>
      <c r="D433" s="1">
        <f t="shared" ca="1" si="272"/>
        <v>3</v>
      </c>
      <c r="E433" s="1" t="str">
        <f t="shared" ca="1" si="273"/>
        <v>Teaching</v>
      </c>
      <c r="F433" s="1">
        <f t="shared" ca="1" si="274"/>
        <v>2</v>
      </c>
      <c r="G433" s="1" t="str">
        <f t="shared" ca="1" si="275"/>
        <v>College</v>
      </c>
      <c r="H433" s="1">
        <f t="shared" ca="1" si="276"/>
        <v>0</v>
      </c>
      <c r="I433" s="1">
        <f t="shared" ca="1" si="251"/>
        <v>3</v>
      </c>
      <c r="J433" s="1">
        <f t="shared" ca="1" si="277"/>
        <v>38491</v>
      </c>
      <c r="K433" s="1">
        <f t="shared" ca="1" si="278"/>
        <v>11</v>
      </c>
      <c r="L433" s="1" t="str">
        <f t="shared" ca="1" si="279"/>
        <v>Kolkata</v>
      </c>
      <c r="M433" s="1">
        <f t="shared" ca="1" si="284"/>
        <v>230946</v>
      </c>
      <c r="N433" s="1">
        <f t="shared" ca="1" si="280"/>
        <v>172887.37700748909</v>
      </c>
      <c r="O433" s="1">
        <f t="shared" ca="1" si="285"/>
        <v>55122.694105991992</v>
      </c>
      <c r="P433" s="1">
        <f t="shared" ca="1" si="281"/>
        <v>4056</v>
      </c>
      <c r="Q433" s="1">
        <f t="shared" ca="1" si="286"/>
        <v>31972.855000862844</v>
      </c>
      <c r="R433" s="1">
        <f t="shared" ca="1" si="287"/>
        <v>52635.080606532472</v>
      </c>
      <c r="S433" s="1">
        <f t="shared" ca="1" si="288"/>
        <v>338703.77471252444</v>
      </c>
      <c r="T433" s="1">
        <f t="shared" ca="1" si="289"/>
        <v>208916.23200835194</v>
      </c>
      <c r="U433" s="1">
        <f t="shared" ca="1" si="290"/>
        <v>129787.54270417249</v>
      </c>
      <c r="W433" s="10">
        <f ca="1">IF(Table1[[#This Row],[Gender]]="Man",1,0)</f>
        <v>1</v>
      </c>
      <c r="X433" s="51">
        <f ca="1">IF(Table1[[#This Row],[Gender]]="Woman",1,0)</f>
        <v>0</v>
      </c>
      <c r="Y433" s="51"/>
      <c r="Z433" s="51"/>
      <c r="AA433" s="51"/>
      <c r="AB433" s="51"/>
      <c r="AC433" s="51"/>
      <c r="AD433" s="51"/>
      <c r="AE433" s="51"/>
      <c r="AF433" s="51"/>
      <c r="AG433" s="51"/>
      <c r="AH433" s="51"/>
      <c r="AI433" s="51"/>
      <c r="AJ433" s="16"/>
      <c r="AN433" s="10">
        <f t="shared" ca="1" si="252"/>
        <v>1</v>
      </c>
      <c r="AO433" s="51">
        <f t="shared" ca="1" si="253"/>
        <v>0</v>
      </c>
      <c r="AP433" s="51">
        <f t="shared" ca="1" si="254"/>
        <v>0</v>
      </c>
      <c r="AQ433" s="51">
        <f t="shared" ca="1" si="255"/>
        <v>0</v>
      </c>
      <c r="AR433" s="51">
        <f t="shared" ca="1" si="256"/>
        <v>0</v>
      </c>
      <c r="AS433" s="51">
        <f t="shared" ca="1" si="257"/>
        <v>0</v>
      </c>
      <c r="AT433" s="51"/>
      <c r="AU433" s="51"/>
      <c r="AV433" s="51"/>
      <c r="AW433" s="51"/>
      <c r="AX433" s="51"/>
      <c r="AY433" s="16"/>
      <c r="AZ433" s="51"/>
      <c r="BA433" s="20">
        <f t="shared" ca="1" si="258"/>
        <v>0</v>
      </c>
      <c r="BB433" s="21">
        <f t="shared" ca="1" si="259"/>
        <v>0</v>
      </c>
      <c r="BC433" s="21">
        <f t="shared" ca="1" si="260"/>
        <v>0</v>
      </c>
      <c r="BD433" s="21">
        <f t="shared" ca="1" si="261"/>
        <v>0</v>
      </c>
      <c r="BE433" s="21">
        <f t="shared" ca="1" si="262"/>
        <v>0</v>
      </c>
      <c r="BF433" s="21">
        <f t="shared" ca="1" si="263"/>
        <v>0</v>
      </c>
      <c r="BG433" s="21">
        <f t="shared" ca="1" si="264"/>
        <v>0</v>
      </c>
      <c r="BH433" s="21">
        <f t="shared" ca="1" si="265"/>
        <v>0</v>
      </c>
      <c r="BI433" s="21">
        <f t="shared" ca="1" si="266"/>
        <v>0</v>
      </c>
      <c r="BJ433" s="21">
        <f t="shared" ca="1" si="267"/>
        <v>0</v>
      </c>
      <c r="BK433" s="21">
        <f t="shared" ca="1" si="268"/>
        <v>1</v>
      </c>
      <c r="BL433" s="51"/>
      <c r="BM433" s="51"/>
      <c r="BN433" s="51"/>
      <c r="BO433" s="51"/>
      <c r="BP433" s="51"/>
      <c r="BQ433" s="51"/>
      <c r="BR433" s="51"/>
      <c r="BS433" s="51"/>
      <c r="BT433" s="51"/>
      <c r="BU433" s="51"/>
      <c r="BV433" s="16"/>
      <c r="BZ433" s="10">
        <f ca="1">Table1[[#This Row],[Cars Value]]/Table1[[#This Row],[Cars Owned]]</f>
        <v>18374.231368663997</v>
      </c>
      <c r="CA433" s="16"/>
      <c r="CB433" s="51"/>
      <c r="CC433" s="10">
        <f ca="1">IF(Table1[[#This Row],[Value of Debts]]&gt;$CD$3,1,0)</f>
        <v>1</v>
      </c>
      <c r="CD433" s="51"/>
      <c r="CE433" s="16"/>
      <c r="CF433" s="51"/>
      <c r="CG433" s="39">
        <f ca="1">Table1[[#This Row],[Mortgage left]]/Table1[[#This Row],[Value of House ]]</f>
        <v>0.74860520211429982</v>
      </c>
      <c r="CH433" s="51">
        <f t="shared" ca="1" si="282"/>
        <v>1</v>
      </c>
      <c r="CI433" s="51"/>
      <c r="CJ433" s="16"/>
      <c r="CL433" s="10">
        <f ca="1">IF(Table1[[#This Row],[Area]]="New Delhi",Table1[[#This Row],[Income]],0)</f>
        <v>0</v>
      </c>
      <c r="CM433" s="51">
        <f ca="1">IF(Table1[[#This Row],[Area]]="Gurgoan",Table1[[#This Row],[Income]],0)</f>
        <v>0</v>
      </c>
      <c r="CN433" s="51">
        <f ca="1">IF(Table1[[#This Row],[Area]]="Noida",Table1[[#This Row],[Income]],0)</f>
        <v>0</v>
      </c>
      <c r="CO433" s="51">
        <f ca="1">IF(Table1[[#This Row],[Area]]="Faridabad",Table1[[#This Row],[Income]],0)</f>
        <v>0</v>
      </c>
      <c r="CP433" s="51">
        <f ca="1">IF(Table1[[#This Row],[Area]]="Pune",Table1[[#This Row],[Income]],0)</f>
        <v>0</v>
      </c>
      <c r="CQ433" s="51">
        <f ca="1">IF(Table1[[#This Row],[Area]]="Mumbai",Table1[[#This Row],[Income]],0)</f>
        <v>0</v>
      </c>
      <c r="CR433" s="51">
        <f ca="1">IF(Table1[[#This Row],[Area]]="Hyderabad",Table1[[#This Row],[Income]],0)</f>
        <v>0</v>
      </c>
      <c r="CS433" s="51">
        <f ca="1">IF(Table1[[#This Row],[Area]]="Chennai",Table1[[#This Row],[Income]],0)</f>
        <v>0</v>
      </c>
      <c r="CT433" s="51">
        <f ca="1">IF(Table1[[#This Row],[Area]]="Goa",Table1[[#This Row],[Income]],0)</f>
        <v>0</v>
      </c>
      <c r="CU433" s="51">
        <f ca="1">IF(Table1[[#This Row],[Area]]="Kochi",Table1[[#This Row],[Income]],0)</f>
        <v>0</v>
      </c>
      <c r="CV433" s="51">
        <f ca="1">IF(Table1[[#This Row],[Area]]="Kolkata",Table1[[#This Row],[Income]],0)</f>
        <v>38491</v>
      </c>
      <c r="CW433" s="51"/>
      <c r="CX433" s="51"/>
      <c r="CY433" s="51"/>
      <c r="CZ433" s="51"/>
      <c r="DA433" s="51"/>
      <c r="DB433" s="51"/>
      <c r="DC433" s="51"/>
      <c r="DD433" s="51"/>
      <c r="DE433" s="51"/>
      <c r="DF433" s="51"/>
      <c r="DG433" s="16"/>
      <c r="DI433" s="10">
        <f ca="1">IF(Table1[[#This Row],[Field of Work]]="Teaching",Table1[[#This Row],[Income]],0)</f>
        <v>38491</v>
      </c>
      <c r="DJ433" s="51">
        <f ca="1">IF(Table1[[#This Row],[Field of Work]]="Health",Table1[[#This Row],[Income]],0)</f>
        <v>0</v>
      </c>
      <c r="DK433" s="51">
        <f ca="1">IF(Table1[[#This Row],[Field of Work]]="Agriculture",Table1[[#This Row],[Income]],0)</f>
        <v>0</v>
      </c>
      <c r="DL433" s="51">
        <f ca="1">IF(Table1[[#This Row],[Field of Work]]="Information Technology",Table1[[#This Row],[Income]],0)</f>
        <v>0</v>
      </c>
      <c r="DM433" s="51">
        <f ca="1">IF(Table1[[#This Row],[Field of Work]]="Construction",Table1[[#This Row],[Income]],0)</f>
        <v>0</v>
      </c>
      <c r="DN433" s="51">
        <f ca="1">IF(Table1[[#This Row],[Field of Work]]="General Work",Table1[[#This Row],[Income]],0)</f>
        <v>0</v>
      </c>
      <c r="DO433" s="51"/>
      <c r="DP433" s="51"/>
      <c r="DQ433" s="51"/>
      <c r="DR433" s="51"/>
      <c r="DS433" s="51"/>
      <c r="DT433" s="16"/>
      <c r="DW433" s="10">
        <f ca="1">IF(Table1[[#This Row],[Value of Debts]]&gt;Table1[[#This Row],[Income]],1,0)</f>
        <v>1</v>
      </c>
      <c r="DX433" s="51"/>
      <c r="DY433" s="16"/>
      <c r="EB433" s="48">
        <f t="shared" ca="1" si="283"/>
        <v>36</v>
      </c>
      <c r="EC433" s="51"/>
      <c r="ED433" s="51"/>
      <c r="EE433" s="16"/>
    </row>
    <row r="434" spans="1:135" ht="18.75">
      <c r="A434" s="1">
        <f t="shared" ca="1" si="269"/>
        <v>2</v>
      </c>
      <c r="B434" s="1" t="str">
        <f t="shared" ca="1" si="270"/>
        <v>Woman</v>
      </c>
      <c r="C434" s="1">
        <f t="shared" ca="1" si="271"/>
        <v>32</v>
      </c>
      <c r="D434" s="1">
        <f t="shared" ca="1" si="272"/>
        <v>1</v>
      </c>
      <c r="E434" s="1" t="str">
        <f t="shared" ca="1" si="273"/>
        <v>Health</v>
      </c>
      <c r="F434" s="1">
        <f t="shared" ca="1" si="274"/>
        <v>3</v>
      </c>
      <c r="G434" s="1" t="str">
        <f t="shared" ca="1" si="275"/>
        <v>University</v>
      </c>
      <c r="H434" s="1">
        <f t="shared" ca="1" si="276"/>
        <v>0</v>
      </c>
      <c r="I434" s="1">
        <f t="shared" ca="1" si="251"/>
        <v>3</v>
      </c>
      <c r="J434" s="1">
        <f t="shared" ca="1" si="277"/>
        <v>28571</v>
      </c>
      <c r="K434" s="1">
        <f t="shared" ca="1" si="278"/>
        <v>8</v>
      </c>
      <c r="L434" s="1" t="str">
        <f t="shared" ca="1" si="279"/>
        <v>Chennai</v>
      </c>
      <c r="M434" s="1">
        <f t="shared" ca="1" si="284"/>
        <v>142855</v>
      </c>
      <c r="N434" s="1">
        <f t="shared" ca="1" si="280"/>
        <v>111220.73225801143</v>
      </c>
      <c r="O434" s="1">
        <f t="shared" ca="1" si="285"/>
        <v>64046.148406105312</v>
      </c>
      <c r="P434" s="1">
        <f t="shared" ca="1" si="281"/>
        <v>45411</v>
      </c>
      <c r="Q434" s="1">
        <f t="shared" ca="1" si="286"/>
        <v>4490.9248304672137</v>
      </c>
      <c r="R434" s="1">
        <f t="shared" ca="1" si="287"/>
        <v>1371.0701668921342</v>
      </c>
      <c r="S434" s="1">
        <f t="shared" ca="1" si="288"/>
        <v>208272.21857299746</v>
      </c>
      <c r="T434" s="1">
        <f t="shared" ca="1" si="289"/>
        <v>161122.65708847862</v>
      </c>
      <c r="U434" s="1">
        <f t="shared" ca="1" si="290"/>
        <v>47149.561484518839</v>
      </c>
      <c r="W434" s="10">
        <f ca="1">IF(Table1[[#This Row],[Gender]]="Man",1,0)</f>
        <v>0</v>
      </c>
      <c r="X434" s="51">
        <f ca="1">IF(Table1[[#This Row],[Gender]]="Woman",1,0)</f>
        <v>1</v>
      </c>
      <c r="Y434" s="51"/>
      <c r="Z434" s="51"/>
      <c r="AA434" s="51"/>
      <c r="AB434" s="51"/>
      <c r="AC434" s="51"/>
      <c r="AD434" s="51"/>
      <c r="AE434" s="51"/>
      <c r="AF434" s="51"/>
      <c r="AG434" s="51"/>
      <c r="AH434" s="51"/>
      <c r="AI434" s="51"/>
      <c r="AJ434" s="16"/>
      <c r="AN434" s="10">
        <f t="shared" ca="1" si="252"/>
        <v>0</v>
      </c>
      <c r="AO434" s="51">
        <f t="shared" ca="1" si="253"/>
        <v>1</v>
      </c>
      <c r="AP434" s="51">
        <f t="shared" ca="1" si="254"/>
        <v>0</v>
      </c>
      <c r="AQ434" s="51">
        <f t="shared" ca="1" si="255"/>
        <v>0</v>
      </c>
      <c r="AR434" s="51">
        <f t="shared" ca="1" si="256"/>
        <v>0</v>
      </c>
      <c r="AS434" s="51">
        <f t="shared" ca="1" si="257"/>
        <v>0</v>
      </c>
      <c r="AT434" s="51"/>
      <c r="AU434" s="51"/>
      <c r="AV434" s="51"/>
      <c r="AW434" s="51"/>
      <c r="AX434" s="51"/>
      <c r="AY434" s="16"/>
      <c r="AZ434" s="51"/>
      <c r="BA434" s="20">
        <f t="shared" ca="1" si="258"/>
        <v>0</v>
      </c>
      <c r="BB434" s="21">
        <f t="shared" ca="1" si="259"/>
        <v>0</v>
      </c>
      <c r="BC434" s="21">
        <f t="shared" ca="1" si="260"/>
        <v>0</v>
      </c>
      <c r="BD434" s="21">
        <f t="shared" ca="1" si="261"/>
        <v>0</v>
      </c>
      <c r="BE434" s="21">
        <f t="shared" ca="1" si="262"/>
        <v>0</v>
      </c>
      <c r="BF434" s="21">
        <f t="shared" ca="1" si="263"/>
        <v>0</v>
      </c>
      <c r="BG434" s="21">
        <f t="shared" ca="1" si="264"/>
        <v>0</v>
      </c>
      <c r="BH434" s="21">
        <f t="shared" ca="1" si="265"/>
        <v>1</v>
      </c>
      <c r="BI434" s="21">
        <f t="shared" ca="1" si="266"/>
        <v>0</v>
      </c>
      <c r="BJ434" s="21">
        <f t="shared" ca="1" si="267"/>
        <v>0</v>
      </c>
      <c r="BK434" s="21">
        <f t="shared" ca="1" si="268"/>
        <v>0</v>
      </c>
      <c r="BL434" s="51"/>
      <c r="BM434" s="51"/>
      <c r="BN434" s="51"/>
      <c r="BO434" s="51"/>
      <c r="BP434" s="51"/>
      <c r="BQ434" s="51"/>
      <c r="BR434" s="51"/>
      <c r="BS434" s="51"/>
      <c r="BT434" s="51"/>
      <c r="BU434" s="51"/>
      <c r="BV434" s="16"/>
      <c r="BZ434" s="10">
        <f ca="1">Table1[[#This Row],[Cars Value]]/Table1[[#This Row],[Cars Owned]]</f>
        <v>21348.716135368439</v>
      </c>
      <c r="CA434" s="16"/>
      <c r="CB434" s="51"/>
      <c r="CC434" s="10">
        <f ca="1">IF(Table1[[#This Row],[Value of Debts]]&gt;$CD$3,1,0)</f>
        <v>1</v>
      </c>
      <c r="CD434" s="51"/>
      <c r="CE434" s="16"/>
      <c r="CF434" s="51"/>
      <c r="CG434" s="39">
        <f ca="1">Table1[[#This Row],[Mortgage left]]/Table1[[#This Row],[Value of House ]]</f>
        <v>0.77855680415814232</v>
      </c>
      <c r="CH434" s="51">
        <f t="shared" ca="1" si="282"/>
        <v>1</v>
      </c>
      <c r="CI434" s="51"/>
      <c r="CJ434" s="16"/>
      <c r="CL434" s="10">
        <f ca="1">IF(Table1[[#This Row],[Area]]="New Delhi",Table1[[#This Row],[Income]],0)</f>
        <v>0</v>
      </c>
      <c r="CM434" s="51">
        <f ca="1">IF(Table1[[#This Row],[Area]]="Gurgoan",Table1[[#This Row],[Income]],0)</f>
        <v>0</v>
      </c>
      <c r="CN434" s="51">
        <f ca="1">IF(Table1[[#This Row],[Area]]="Noida",Table1[[#This Row],[Income]],0)</f>
        <v>0</v>
      </c>
      <c r="CO434" s="51">
        <f ca="1">IF(Table1[[#This Row],[Area]]="Faridabad",Table1[[#This Row],[Income]],0)</f>
        <v>0</v>
      </c>
      <c r="CP434" s="51">
        <f ca="1">IF(Table1[[#This Row],[Area]]="Pune",Table1[[#This Row],[Income]],0)</f>
        <v>0</v>
      </c>
      <c r="CQ434" s="51">
        <f ca="1">IF(Table1[[#This Row],[Area]]="Mumbai",Table1[[#This Row],[Income]],0)</f>
        <v>0</v>
      </c>
      <c r="CR434" s="51">
        <f ca="1">IF(Table1[[#This Row],[Area]]="Hyderabad",Table1[[#This Row],[Income]],0)</f>
        <v>0</v>
      </c>
      <c r="CS434" s="51">
        <f ca="1">IF(Table1[[#This Row],[Area]]="Chennai",Table1[[#This Row],[Income]],0)</f>
        <v>28571</v>
      </c>
      <c r="CT434" s="51">
        <f ca="1">IF(Table1[[#This Row],[Area]]="Goa",Table1[[#This Row],[Income]],0)</f>
        <v>0</v>
      </c>
      <c r="CU434" s="51">
        <f ca="1">IF(Table1[[#This Row],[Area]]="Kochi",Table1[[#This Row],[Income]],0)</f>
        <v>0</v>
      </c>
      <c r="CV434" s="51">
        <f ca="1">IF(Table1[[#This Row],[Area]]="Kolkata",Table1[[#This Row],[Income]],0)</f>
        <v>0</v>
      </c>
      <c r="CW434" s="51"/>
      <c r="CX434" s="51"/>
      <c r="CY434" s="51"/>
      <c r="CZ434" s="51"/>
      <c r="DA434" s="51"/>
      <c r="DB434" s="51"/>
      <c r="DC434" s="51"/>
      <c r="DD434" s="51"/>
      <c r="DE434" s="51"/>
      <c r="DF434" s="51"/>
      <c r="DG434" s="16"/>
      <c r="DI434" s="10">
        <f ca="1">IF(Table1[[#This Row],[Field of Work]]="Teaching",Table1[[#This Row],[Income]],0)</f>
        <v>0</v>
      </c>
      <c r="DJ434" s="51">
        <f ca="1">IF(Table1[[#This Row],[Field of Work]]="Health",Table1[[#This Row],[Income]],0)</f>
        <v>28571</v>
      </c>
      <c r="DK434" s="51">
        <f ca="1">IF(Table1[[#This Row],[Field of Work]]="Agriculture",Table1[[#This Row],[Income]],0)</f>
        <v>0</v>
      </c>
      <c r="DL434" s="51">
        <f ca="1">IF(Table1[[#This Row],[Field of Work]]="Information Technology",Table1[[#This Row],[Income]],0)</f>
        <v>0</v>
      </c>
      <c r="DM434" s="51">
        <f ca="1">IF(Table1[[#This Row],[Field of Work]]="Construction",Table1[[#This Row],[Income]],0)</f>
        <v>0</v>
      </c>
      <c r="DN434" s="51">
        <f ca="1">IF(Table1[[#This Row],[Field of Work]]="General Work",Table1[[#This Row],[Income]],0)</f>
        <v>0</v>
      </c>
      <c r="DO434" s="51"/>
      <c r="DP434" s="51"/>
      <c r="DQ434" s="51"/>
      <c r="DR434" s="51"/>
      <c r="DS434" s="51"/>
      <c r="DT434" s="16"/>
      <c r="DW434" s="10">
        <f ca="1">IF(Table1[[#This Row],[Value of Debts]]&gt;Table1[[#This Row],[Income]],1,0)</f>
        <v>1</v>
      </c>
      <c r="DX434" s="51"/>
      <c r="DY434" s="16"/>
      <c r="EB434" s="48">
        <f t="shared" ca="1" si="283"/>
        <v>0</v>
      </c>
      <c r="EC434" s="51"/>
      <c r="ED434" s="51"/>
      <c r="EE434" s="16"/>
    </row>
    <row r="435" spans="1:135" ht="18.75">
      <c r="A435" s="1">
        <f t="shared" ca="1" si="269"/>
        <v>2</v>
      </c>
      <c r="B435" s="1" t="str">
        <f t="shared" ca="1" si="270"/>
        <v>Woman</v>
      </c>
      <c r="C435" s="1">
        <f t="shared" ca="1" si="271"/>
        <v>27</v>
      </c>
      <c r="D435" s="1">
        <f t="shared" ca="1" si="272"/>
        <v>2</v>
      </c>
      <c r="E435" s="1" t="str">
        <f t="shared" ca="1" si="273"/>
        <v>Construction</v>
      </c>
      <c r="F435" s="1">
        <f t="shared" ca="1" si="274"/>
        <v>5</v>
      </c>
      <c r="G435" s="1" t="str">
        <f t="shared" ca="1" si="275"/>
        <v>Other</v>
      </c>
      <c r="H435" s="1">
        <f t="shared" ca="1" si="276"/>
        <v>1</v>
      </c>
      <c r="I435" s="1">
        <f t="shared" ca="1" si="251"/>
        <v>1</v>
      </c>
      <c r="J435" s="1">
        <f t="shared" ca="1" si="277"/>
        <v>82538</v>
      </c>
      <c r="K435" s="1">
        <f t="shared" ca="1" si="278"/>
        <v>10</v>
      </c>
      <c r="L435" s="1" t="str">
        <f t="shared" ca="1" si="279"/>
        <v>Goa</v>
      </c>
      <c r="M435" s="1">
        <f t="shared" ca="1" si="284"/>
        <v>247614</v>
      </c>
      <c r="N435" s="1">
        <f t="shared" ca="1" si="280"/>
        <v>136850.46237260982</v>
      </c>
      <c r="O435" s="1">
        <f t="shared" ca="1" si="285"/>
        <v>31420.721823834603</v>
      </c>
      <c r="P435" s="1">
        <f t="shared" ca="1" si="281"/>
        <v>26077</v>
      </c>
      <c r="Q435" s="1">
        <f t="shared" ca="1" si="286"/>
        <v>56352.302392638121</v>
      </c>
      <c r="R435" s="1">
        <f t="shared" ca="1" si="287"/>
        <v>21505.522662761901</v>
      </c>
      <c r="S435" s="1">
        <f t="shared" ca="1" si="288"/>
        <v>300540.24448659649</v>
      </c>
      <c r="T435" s="1">
        <f t="shared" ca="1" si="289"/>
        <v>219279.76476524794</v>
      </c>
      <c r="U435" s="1">
        <f t="shared" ca="1" si="290"/>
        <v>81260.479721348558</v>
      </c>
      <c r="W435" s="10">
        <f ca="1">IF(Table1[[#This Row],[Gender]]="Man",1,0)</f>
        <v>0</v>
      </c>
      <c r="X435" s="51">
        <f ca="1">IF(Table1[[#This Row],[Gender]]="Woman",1,0)</f>
        <v>1</v>
      </c>
      <c r="Y435" s="51"/>
      <c r="Z435" s="51"/>
      <c r="AA435" s="51"/>
      <c r="AB435" s="51"/>
      <c r="AC435" s="51"/>
      <c r="AD435" s="51"/>
      <c r="AE435" s="51"/>
      <c r="AF435" s="51"/>
      <c r="AG435" s="51"/>
      <c r="AH435" s="51"/>
      <c r="AI435" s="51"/>
      <c r="AJ435" s="16"/>
      <c r="AN435" s="10">
        <f t="shared" ca="1" si="252"/>
        <v>0</v>
      </c>
      <c r="AO435" s="51">
        <f t="shared" ca="1" si="253"/>
        <v>0</v>
      </c>
      <c r="AP435" s="51">
        <f t="shared" ca="1" si="254"/>
        <v>0</v>
      </c>
      <c r="AQ435" s="51">
        <f t="shared" ca="1" si="255"/>
        <v>0</v>
      </c>
      <c r="AR435" s="51">
        <f t="shared" ca="1" si="256"/>
        <v>1</v>
      </c>
      <c r="AS435" s="51">
        <f t="shared" ca="1" si="257"/>
        <v>0</v>
      </c>
      <c r="AT435" s="51"/>
      <c r="AU435" s="51"/>
      <c r="AV435" s="51"/>
      <c r="AW435" s="51"/>
      <c r="AX435" s="51"/>
      <c r="AY435" s="16"/>
      <c r="AZ435" s="51"/>
      <c r="BA435" s="20">
        <f t="shared" ca="1" si="258"/>
        <v>0</v>
      </c>
      <c r="BB435" s="21">
        <f t="shared" ca="1" si="259"/>
        <v>0</v>
      </c>
      <c r="BC435" s="21">
        <f t="shared" ca="1" si="260"/>
        <v>0</v>
      </c>
      <c r="BD435" s="21">
        <f t="shared" ca="1" si="261"/>
        <v>0</v>
      </c>
      <c r="BE435" s="21">
        <f t="shared" ca="1" si="262"/>
        <v>0</v>
      </c>
      <c r="BF435" s="21">
        <f t="shared" ca="1" si="263"/>
        <v>0</v>
      </c>
      <c r="BG435" s="21">
        <f t="shared" ca="1" si="264"/>
        <v>0</v>
      </c>
      <c r="BH435" s="21">
        <f t="shared" ca="1" si="265"/>
        <v>0</v>
      </c>
      <c r="BI435" s="21">
        <f t="shared" ca="1" si="266"/>
        <v>1</v>
      </c>
      <c r="BJ435" s="21">
        <f t="shared" ca="1" si="267"/>
        <v>0</v>
      </c>
      <c r="BK435" s="21">
        <f t="shared" ca="1" si="268"/>
        <v>0</v>
      </c>
      <c r="BL435" s="51"/>
      <c r="BM435" s="51"/>
      <c r="BN435" s="51"/>
      <c r="BO435" s="51"/>
      <c r="BP435" s="51"/>
      <c r="BQ435" s="51"/>
      <c r="BR435" s="51"/>
      <c r="BS435" s="51"/>
      <c r="BT435" s="51"/>
      <c r="BU435" s="51"/>
      <c r="BV435" s="16"/>
      <c r="BZ435" s="10">
        <f ca="1">Table1[[#This Row],[Cars Value]]/Table1[[#This Row],[Cars Owned]]</f>
        <v>31420.721823834603</v>
      </c>
      <c r="CA435" s="16"/>
      <c r="CB435" s="51"/>
      <c r="CC435" s="10">
        <f ca="1">IF(Table1[[#This Row],[Value of Debts]]&gt;$CD$3,1,0)</f>
        <v>1</v>
      </c>
      <c r="CD435" s="51"/>
      <c r="CE435" s="16"/>
      <c r="CF435" s="51"/>
      <c r="CG435" s="39">
        <f ca="1">Table1[[#This Row],[Mortgage left]]/Table1[[#This Row],[Value of House ]]</f>
        <v>0.55267659491228216</v>
      </c>
      <c r="CH435" s="51">
        <f t="shared" ca="1" si="282"/>
        <v>1</v>
      </c>
      <c r="CI435" s="51"/>
      <c r="CJ435" s="16"/>
      <c r="CL435" s="10">
        <f ca="1">IF(Table1[[#This Row],[Area]]="New Delhi",Table1[[#This Row],[Income]],0)</f>
        <v>0</v>
      </c>
      <c r="CM435" s="51">
        <f ca="1">IF(Table1[[#This Row],[Area]]="Gurgoan",Table1[[#This Row],[Income]],0)</f>
        <v>0</v>
      </c>
      <c r="CN435" s="51">
        <f ca="1">IF(Table1[[#This Row],[Area]]="Noida",Table1[[#This Row],[Income]],0)</f>
        <v>0</v>
      </c>
      <c r="CO435" s="51">
        <f ca="1">IF(Table1[[#This Row],[Area]]="Faridabad",Table1[[#This Row],[Income]],0)</f>
        <v>0</v>
      </c>
      <c r="CP435" s="51">
        <f ca="1">IF(Table1[[#This Row],[Area]]="Pune",Table1[[#This Row],[Income]],0)</f>
        <v>0</v>
      </c>
      <c r="CQ435" s="51">
        <f ca="1">IF(Table1[[#This Row],[Area]]="Mumbai",Table1[[#This Row],[Income]],0)</f>
        <v>0</v>
      </c>
      <c r="CR435" s="51">
        <f ca="1">IF(Table1[[#This Row],[Area]]="Hyderabad",Table1[[#This Row],[Income]],0)</f>
        <v>0</v>
      </c>
      <c r="CS435" s="51">
        <f ca="1">IF(Table1[[#This Row],[Area]]="Chennai",Table1[[#This Row],[Income]],0)</f>
        <v>0</v>
      </c>
      <c r="CT435" s="51">
        <f ca="1">IF(Table1[[#This Row],[Area]]="Goa",Table1[[#This Row],[Income]],0)</f>
        <v>82538</v>
      </c>
      <c r="CU435" s="51">
        <f ca="1">IF(Table1[[#This Row],[Area]]="Kochi",Table1[[#This Row],[Income]],0)</f>
        <v>0</v>
      </c>
      <c r="CV435" s="51">
        <f ca="1">IF(Table1[[#This Row],[Area]]="Kolkata",Table1[[#This Row],[Income]],0)</f>
        <v>0</v>
      </c>
      <c r="CW435" s="51"/>
      <c r="CX435" s="51"/>
      <c r="CY435" s="51"/>
      <c r="CZ435" s="51"/>
      <c r="DA435" s="51"/>
      <c r="DB435" s="51"/>
      <c r="DC435" s="51"/>
      <c r="DD435" s="51"/>
      <c r="DE435" s="51"/>
      <c r="DF435" s="51"/>
      <c r="DG435" s="16"/>
      <c r="DI435" s="10">
        <f ca="1">IF(Table1[[#This Row],[Field of Work]]="Teaching",Table1[[#This Row],[Income]],0)</f>
        <v>0</v>
      </c>
      <c r="DJ435" s="51">
        <f ca="1">IF(Table1[[#This Row],[Field of Work]]="Health",Table1[[#This Row],[Income]],0)</f>
        <v>0</v>
      </c>
      <c r="DK435" s="51">
        <f ca="1">IF(Table1[[#This Row],[Field of Work]]="Agriculture",Table1[[#This Row],[Income]],0)</f>
        <v>0</v>
      </c>
      <c r="DL435" s="51">
        <f ca="1">IF(Table1[[#This Row],[Field of Work]]="Information Technology",Table1[[#This Row],[Income]],0)</f>
        <v>0</v>
      </c>
      <c r="DM435" s="51">
        <f ca="1">IF(Table1[[#This Row],[Field of Work]]="Construction",Table1[[#This Row],[Income]],0)</f>
        <v>82538</v>
      </c>
      <c r="DN435" s="51">
        <f ca="1">IF(Table1[[#This Row],[Field of Work]]="General Work",Table1[[#This Row],[Income]],0)</f>
        <v>0</v>
      </c>
      <c r="DO435" s="51"/>
      <c r="DP435" s="51"/>
      <c r="DQ435" s="51"/>
      <c r="DR435" s="51"/>
      <c r="DS435" s="51"/>
      <c r="DT435" s="16"/>
      <c r="DW435" s="10">
        <f ca="1">IF(Table1[[#This Row],[Value of Debts]]&gt;Table1[[#This Row],[Income]],1,0)</f>
        <v>1</v>
      </c>
      <c r="DX435" s="51"/>
      <c r="DY435" s="16"/>
      <c r="EB435" s="48">
        <f t="shared" ca="1" si="283"/>
        <v>0</v>
      </c>
      <c r="EC435" s="51"/>
      <c r="ED435" s="51"/>
      <c r="EE435" s="16"/>
    </row>
    <row r="436" spans="1:135" ht="18.75">
      <c r="A436" s="1">
        <f t="shared" ca="1" si="269"/>
        <v>1</v>
      </c>
      <c r="B436" s="1" t="str">
        <f t="shared" ca="1" si="270"/>
        <v>Man</v>
      </c>
      <c r="C436" s="1">
        <f t="shared" ca="1" si="271"/>
        <v>45</v>
      </c>
      <c r="D436" s="1">
        <f t="shared" ca="1" si="272"/>
        <v>2</v>
      </c>
      <c r="E436" s="1" t="str">
        <f t="shared" ca="1" si="273"/>
        <v>Construction</v>
      </c>
      <c r="F436" s="1">
        <f t="shared" ca="1" si="274"/>
        <v>3</v>
      </c>
      <c r="G436" s="1" t="str">
        <f t="shared" ca="1" si="275"/>
        <v>University</v>
      </c>
      <c r="H436" s="1">
        <f t="shared" ca="1" si="276"/>
        <v>1</v>
      </c>
      <c r="I436" s="1">
        <f t="shared" ca="1" si="251"/>
        <v>1</v>
      </c>
      <c r="J436" s="1">
        <f t="shared" ca="1" si="277"/>
        <v>48830</v>
      </c>
      <c r="K436" s="1">
        <f t="shared" ca="1" si="278"/>
        <v>4</v>
      </c>
      <c r="L436" s="1" t="str">
        <f t="shared" ca="1" si="279"/>
        <v>Noida</v>
      </c>
      <c r="M436" s="1">
        <f t="shared" ca="1" si="284"/>
        <v>244150</v>
      </c>
      <c r="N436" s="1">
        <f t="shared" ca="1" si="280"/>
        <v>165539.74217610958</v>
      </c>
      <c r="O436" s="1">
        <f t="shared" ca="1" si="285"/>
        <v>40257.514586005789</v>
      </c>
      <c r="P436" s="1">
        <f t="shared" ca="1" si="281"/>
        <v>13706</v>
      </c>
      <c r="Q436" s="1">
        <f t="shared" ca="1" si="286"/>
        <v>89598.762654798062</v>
      </c>
      <c r="R436" s="1">
        <f t="shared" ca="1" si="287"/>
        <v>50571.402115085424</v>
      </c>
      <c r="S436" s="1">
        <f t="shared" ca="1" si="288"/>
        <v>334978.91670109122</v>
      </c>
      <c r="T436" s="1">
        <f t="shared" ca="1" si="289"/>
        <v>268844.50483090762</v>
      </c>
      <c r="U436" s="1">
        <f t="shared" ca="1" si="290"/>
        <v>66134.411870183598</v>
      </c>
      <c r="W436" s="10">
        <f ca="1">IF(Table1[[#This Row],[Gender]]="Man",1,0)</f>
        <v>1</v>
      </c>
      <c r="X436" s="51">
        <f ca="1">IF(Table1[[#This Row],[Gender]]="Woman",1,0)</f>
        <v>0</v>
      </c>
      <c r="Y436" s="51"/>
      <c r="Z436" s="51"/>
      <c r="AA436" s="51"/>
      <c r="AB436" s="51"/>
      <c r="AC436" s="51"/>
      <c r="AD436" s="51"/>
      <c r="AE436" s="51"/>
      <c r="AF436" s="51"/>
      <c r="AG436" s="51"/>
      <c r="AH436" s="51"/>
      <c r="AI436" s="51"/>
      <c r="AJ436" s="16"/>
      <c r="AN436" s="10">
        <f t="shared" ca="1" si="252"/>
        <v>0</v>
      </c>
      <c r="AO436" s="51">
        <f t="shared" ca="1" si="253"/>
        <v>0</v>
      </c>
      <c r="AP436" s="51">
        <f t="shared" ca="1" si="254"/>
        <v>0</v>
      </c>
      <c r="AQ436" s="51">
        <f t="shared" ca="1" si="255"/>
        <v>0</v>
      </c>
      <c r="AR436" s="51">
        <f t="shared" ca="1" si="256"/>
        <v>1</v>
      </c>
      <c r="AS436" s="51">
        <f t="shared" ca="1" si="257"/>
        <v>0</v>
      </c>
      <c r="AT436" s="51"/>
      <c r="AU436" s="51"/>
      <c r="AV436" s="51"/>
      <c r="AW436" s="51"/>
      <c r="AX436" s="51"/>
      <c r="AY436" s="16"/>
      <c r="AZ436" s="51"/>
      <c r="BA436" s="20">
        <f t="shared" ca="1" si="258"/>
        <v>0</v>
      </c>
      <c r="BB436" s="21">
        <f t="shared" ca="1" si="259"/>
        <v>0</v>
      </c>
      <c r="BC436" s="21">
        <f t="shared" ca="1" si="260"/>
        <v>1</v>
      </c>
      <c r="BD436" s="21">
        <f t="shared" ca="1" si="261"/>
        <v>0</v>
      </c>
      <c r="BE436" s="21">
        <f t="shared" ca="1" si="262"/>
        <v>0</v>
      </c>
      <c r="BF436" s="21">
        <f t="shared" ca="1" si="263"/>
        <v>0</v>
      </c>
      <c r="BG436" s="21">
        <f t="shared" ca="1" si="264"/>
        <v>0</v>
      </c>
      <c r="BH436" s="21">
        <f t="shared" ca="1" si="265"/>
        <v>0</v>
      </c>
      <c r="BI436" s="21">
        <f t="shared" ca="1" si="266"/>
        <v>0</v>
      </c>
      <c r="BJ436" s="21">
        <f t="shared" ca="1" si="267"/>
        <v>0</v>
      </c>
      <c r="BK436" s="21">
        <f t="shared" ca="1" si="268"/>
        <v>0</v>
      </c>
      <c r="BL436" s="51"/>
      <c r="BM436" s="51"/>
      <c r="BN436" s="51"/>
      <c r="BO436" s="51"/>
      <c r="BP436" s="51"/>
      <c r="BQ436" s="51"/>
      <c r="BR436" s="51"/>
      <c r="BS436" s="51"/>
      <c r="BT436" s="51"/>
      <c r="BU436" s="51"/>
      <c r="BV436" s="16"/>
      <c r="BZ436" s="10">
        <f ca="1">Table1[[#This Row],[Cars Value]]/Table1[[#This Row],[Cars Owned]]</f>
        <v>40257.514586005789</v>
      </c>
      <c r="CA436" s="16"/>
      <c r="CB436" s="51"/>
      <c r="CC436" s="10">
        <f ca="1">IF(Table1[[#This Row],[Value of Debts]]&gt;$CD$3,1,0)</f>
        <v>1</v>
      </c>
      <c r="CD436" s="51"/>
      <c r="CE436" s="16"/>
      <c r="CF436" s="51"/>
      <c r="CG436" s="39">
        <f ca="1">Table1[[#This Row],[Mortgage left]]/Table1[[#This Row],[Value of House ]]</f>
        <v>0.67802474780302924</v>
      </c>
      <c r="CH436" s="51">
        <f t="shared" ca="1" si="282"/>
        <v>1</v>
      </c>
      <c r="CI436" s="51"/>
      <c r="CJ436" s="16"/>
      <c r="CL436" s="10">
        <f ca="1">IF(Table1[[#This Row],[Area]]="New Delhi",Table1[[#This Row],[Income]],0)</f>
        <v>0</v>
      </c>
      <c r="CM436" s="51">
        <f ca="1">IF(Table1[[#This Row],[Area]]="Gurgoan",Table1[[#This Row],[Income]],0)</f>
        <v>0</v>
      </c>
      <c r="CN436" s="51">
        <f ca="1">IF(Table1[[#This Row],[Area]]="Noida",Table1[[#This Row],[Income]],0)</f>
        <v>48830</v>
      </c>
      <c r="CO436" s="51">
        <f ca="1">IF(Table1[[#This Row],[Area]]="Faridabad",Table1[[#This Row],[Income]],0)</f>
        <v>0</v>
      </c>
      <c r="CP436" s="51">
        <f ca="1">IF(Table1[[#This Row],[Area]]="Pune",Table1[[#This Row],[Income]],0)</f>
        <v>0</v>
      </c>
      <c r="CQ436" s="51">
        <f ca="1">IF(Table1[[#This Row],[Area]]="Mumbai",Table1[[#This Row],[Income]],0)</f>
        <v>0</v>
      </c>
      <c r="CR436" s="51">
        <f ca="1">IF(Table1[[#This Row],[Area]]="Hyderabad",Table1[[#This Row],[Income]],0)</f>
        <v>0</v>
      </c>
      <c r="CS436" s="51">
        <f ca="1">IF(Table1[[#This Row],[Area]]="Chennai",Table1[[#This Row],[Income]],0)</f>
        <v>0</v>
      </c>
      <c r="CT436" s="51">
        <f ca="1">IF(Table1[[#This Row],[Area]]="Goa",Table1[[#This Row],[Income]],0)</f>
        <v>0</v>
      </c>
      <c r="CU436" s="51">
        <f ca="1">IF(Table1[[#This Row],[Area]]="Kochi",Table1[[#This Row],[Income]],0)</f>
        <v>0</v>
      </c>
      <c r="CV436" s="51">
        <f ca="1">IF(Table1[[#This Row],[Area]]="Kolkata",Table1[[#This Row],[Income]],0)</f>
        <v>0</v>
      </c>
      <c r="CW436" s="51"/>
      <c r="CX436" s="51"/>
      <c r="CY436" s="51"/>
      <c r="CZ436" s="51"/>
      <c r="DA436" s="51"/>
      <c r="DB436" s="51"/>
      <c r="DC436" s="51"/>
      <c r="DD436" s="51"/>
      <c r="DE436" s="51"/>
      <c r="DF436" s="51"/>
      <c r="DG436" s="16"/>
      <c r="DI436" s="10">
        <f ca="1">IF(Table1[[#This Row],[Field of Work]]="Teaching",Table1[[#This Row],[Income]],0)</f>
        <v>0</v>
      </c>
      <c r="DJ436" s="51">
        <f ca="1">IF(Table1[[#This Row],[Field of Work]]="Health",Table1[[#This Row],[Income]],0)</f>
        <v>0</v>
      </c>
      <c r="DK436" s="51">
        <f ca="1">IF(Table1[[#This Row],[Field of Work]]="Agriculture",Table1[[#This Row],[Income]],0)</f>
        <v>0</v>
      </c>
      <c r="DL436" s="51">
        <f ca="1">IF(Table1[[#This Row],[Field of Work]]="Information Technology",Table1[[#This Row],[Income]],0)</f>
        <v>0</v>
      </c>
      <c r="DM436" s="51">
        <f ca="1">IF(Table1[[#This Row],[Field of Work]]="Construction",Table1[[#This Row],[Income]],0)</f>
        <v>48830</v>
      </c>
      <c r="DN436" s="51">
        <f ca="1">IF(Table1[[#This Row],[Field of Work]]="General Work",Table1[[#This Row],[Income]],0)</f>
        <v>0</v>
      </c>
      <c r="DO436" s="51"/>
      <c r="DP436" s="51"/>
      <c r="DQ436" s="51"/>
      <c r="DR436" s="51"/>
      <c r="DS436" s="51"/>
      <c r="DT436" s="16"/>
      <c r="DW436" s="10">
        <f ca="1">IF(Table1[[#This Row],[Value of Debts]]&gt;Table1[[#This Row],[Income]],1,0)</f>
        <v>1</v>
      </c>
      <c r="DX436" s="51"/>
      <c r="DY436" s="16"/>
      <c r="EB436" s="48">
        <f t="shared" ca="1" si="283"/>
        <v>0</v>
      </c>
      <c r="EC436" s="51"/>
      <c r="ED436" s="51"/>
      <c r="EE436" s="16"/>
    </row>
    <row r="437" spans="1:135" ht="18.75">
      <c r="A437" s="1">
        <f t="shared" ca="1" si="269"/>
        <v>1</v>
      </c>
      <c r="B437" s="1" t="str">
        <f t="shared" ca="1" si="270"/>
        <v>Man</v>
      </c>
      <c r="C437" s="1">
        <f t="shared" ca="1" si="271"/>
        <v>36</v>
      </c>
      <c r="D437" s="1">
        <f t="shared" ca="1" si="272"/>
        <v>4</v>
      </c>
      <c r="E437" s="1" t="str">
        <f t="shared" ca="1" si="273"/>
        <v>Information Technology</v>
      </c>
      <c r="F437" s="1">
        <f t="shared" ca="1" si="274"/>
        <v>3</v>
      </c>
      <c r="G437" s="1" t="str">
        <f t="shared" ca="1" si="275"/>
        <v>University</v>
      </c>
      <c r="H437" s="1">
        <f t="shared" ca="1" si="276"/>
        <v>3</v>
      </c>
      <c r="I437" s="1">
        <f t="shared" ca="1" si="251"/>
        <v>2</v>
      </c>
      <c r="J437" s="1">
        <f t="shared" ca="1" si="277"/>
        <v>27442</v>
      </c>
      <c r="K437" s="1">
        <f t="shared" ca="1" si="278"/>
        <v>2</v>
      </c>
      <c r="L437" s="1" t="str">
        <f t="shared" ca="1" si="279"/>
        <v>Gurgoan</v>
      </c>
      <c r="M437" s="1">
        <f t="shared" ca="1" si="284"/>
        <v>109768</v>
      </c>
      <c r="N437" s="1">
        <f t="shared" ca="1" si="280"/>
        <v>57022.602536896164</v>
      </c>
      <c r="O437" s="1">
        <f t="shared" ca="1" si="285"/>
        <v>40920.640359377547</v>
      </c>
      <c r="P437" s="1">
        <f t="shared" ca="1" si="281"/>
        <v>14840</v>
      </c>
      <c r="Q437" s="1">
        <f t="shared" ca="1" si="286"/>
        <v>37711.689280894621</v>
      </c>
      <c r="R437" s="1">
        <f t="shared" ca="1" si="287"/>
        <v>38789.324720565579</v>
      </c>
      <c r="S437" s="1">
        <f t="shared" ca="1" si="288"/>
        <v>189477.96507994313</v>
      </c>
      <c r="T437" s="1">
        <f t="shared" ca="1" si="289"/>
        <v>109574.29181779077</v>
      </c>
      <c r="U437" s="1">
        <f t="shared" ca="1" si="290"/>
        <v>79903.673262152355</v>
      </c>
      <c r="W437" s="10">
        <f ca="1">IF(Table1[[#This Row],[Gender]]="Man",1,0)</f>
        <v>1</v>
      </c>
      <c r="X437" s="51">
        <f ca="1">IF(Table1[[#This Row],[Gender]]="Woman",1,0)</f>
        <v>0</v>
      </c>
      <c r="Y437" s="51"/>
      <c r="Z437" s="51"/>
      <c r="AA437" s="51"/>
      <c r="AB437" s="51"/>
      <c r="AC437" s="51"/>
      <c r="AD437" s="51"/>
      <c r="AE437" s="51"/>
      <c r="AF437" s="51"/>
      <c r="AG437" s="51"/>
      <c r="AH437" s="51"/>
      <c r="AI437" s="51"/>
      <c r="AJ437" s="16"/>
      <c r="AN437" s="10">
        <f t="shared" ca="1" si="252"/>
        <v>0</v>
      </c>
      <c r="AO437" s="51">
        <f t="shared" ca="1" si="253"/>
        <v>0</v>
      </c>
      <c r="AP437" s="51">
        <f t="shared" ca="1" si="254"/>
        <v>0</v>
      </c>
      <c r="AQ437" s="51">
        <f t="shared" ca="1" si="255"/>
        <v>1</v>
      </c>
      <c r="AR437" s="51">
        <f t="shared" ca="1" si="256"/>
        <v>0</v>
      </c>
      <c r="AS437" s="51">
        <f t="shared" ca="1" si="257"/>
        <v>0</v>
      </c>
      <c r="AT437" s="51"/>
      <c r="AU437" s="51"/>
      <c r="AV437" s="51"/>
      <c r="AW437" s="51"/>
      <c r="AX437" s="51"/>
      <c r="AY437" s="16"/>
      <c r="AZ437" s="51"/>
      <c r="BA437" s="20">
        <f t="shared" ca="1" si="258"/>
        <v>0</v>
      </c>
      <c r="BB437" s="21">
        <f t="shared" ca="1" si="259"/>
        <v>1</v>
      </c>
      <c r="BC437" s="21">
        <f t="shared" ca="1" si="260"/>
        <v>0</v>
      </c>
      <c r="BD437" s="21">
        <f t="shared" ca="1" si="261"/>
        <v>0</v>
      </c>
      <c r="BE437" s="21">
        <f t="shared" ca="1" si="262"/>
        <v>0</v>
      </c>
      <c r="BF437" s="21">
        <f t="shared" ca="1" si="263"/>
        <v>0</v>
      </c>
      <c r="BG437" s="21">
        <f t="shared" ca="1" si="264"/>
        <v>0</v>
      </c>
      <c r="BH437" s="21">
        <f t="shared" ca="1" si="265"/>
        <v>0</v>
      </c>
      <c r="BI437" s="21">
        <f t="shared" ca="1" si="266"/>
        <v>0</v>
      </c>
      <c r="BJ437" s="21">
        <f t="shared" ca="1" si="267"/>
        <v>0</v>
      </c>
      <c r="BK437" s="21">
        <f t="shared" ca="1" si="268"/>
        <v>0</v>
      </c>
      <c r="BL437" s="51"/>
      <c r="BM437" s="51"/>
      <c r="BN437" s="51"/>
      <c r="BO437" s="51"/>
      <c r="BP437" s="51"/>
      <c r="BQ437" s="51"/>
      <c r="BR437" s="51"/>
      <c r="BS437" s="51"/>
      <c r="BT437" s="51"/>
      <c r="BU437" s="51"/>
      <c r="BV437" s="16"/>
      <c r="BZ437" s="10">
        <f ca="1">Table1[[#This Row],[Cars Value]]/Table1[[#This Row],[Cars Owned]]</f>
        <v>20460.320179688773</v>
      </c>
      <c r="CA437" s="16"/>
      <c r="CB437" s="51"/>
      <c r="CC437" s="10">
        <f ca="1">IF(Table1[[#This Row],[Value of Debts]]&gt;$CD$3,1,0)</f>
        <v>1</v>
      </c>
      <c r="CD437" s="51"/>
      <c r="CE437" s="16"/>
      <c r="CF437" s="51"/>
      <c r="CG437" s="39">
        <f ca="1">Table1[[#This Row],[Mortgage left]]/Table1[[#This Row],[Value of House ]]</f>
        <v>0.5194829325203717</v>
      </c>
      <c r="CH437" s="51">
        <f t="shared" ca="1" si="282"/>
        <v>1</v>
      </c>
      <c r="CI437" s="51"/>
      <c r="CJ437" s="16"/>
      <c r="CL437" s="10">
        <f ca="1">IF(Table1[[#This Row],[Area]]="New Delhi",Table1[[#This Row],[Income]],0)</f>
        <v>0</v>
      </c>
      <c r="CM437" s="51">
        <f ca="1">IF(Table1[[#This Row],[Area]]="Gurgoan",Table1[[#This Row],[Income]],0)</f>
        <v>27442</v>
      </c>
      <c r="CN437" s="51">
        <f ca="1">IF(Table1[[#This Row],[Area]]="Noida",Table1[[#This Row],[Income]],0)</f>
        <v>0</v>
      </c>
      <c r="CO437" s="51">
        <f ca="1">IF(Table1[[#This Row],[Area]]="Faridabad",Table1[[#This Row],[Income]],0)</f>
        <v>0</v>
      </c>
      <c r="CP437" s="51">
        <f ca="1">IF(Table1[[#This Row],[Area]]="Pune",Table1[[#This Row],[Income]],0)</f>
        <v>0</v>
      </c>
      <c r="CQ437" s="51">
        <f ca="1">IF(Table1[[#This Row],[Area]]="Mumbai",Table1[[#This Row],[Income]],0)</f>
        <v>0</v>
      </c>
      <c r="CR437" s="51">
        <f ca="1">IF(Table1[[#This Row],[Area]]="Hyderabad",Table1[[#This Row],[Income]],0)</f>
        <v>0</v>
      </c>
      <c r="CS437" s="51">
        <f ca="1">IF(Table1[[#This Row],[Area]]="Chennai",Table1[[#This Row],[Income]],0)</f>
        <v>0</v>
      </c>
      <c r="CT437" s="51">
        <f ca="1">IF(Table1[[#This Row],[Area]]="Goa",Table1[[#This Row],[Income]],0)</f>
        <v>0</v>
      </c>
      <c r="CU437" s="51">
        <f ca="1">IF(Table1[[#This Row],[Area]]="Kochi",Table1[[#This Row],[Income]],0)</f>
        <v>0</v>
      </c>
      <c r="CV437" s="51">
        <f ca="1">IF(Table1[[#This Row],[Area]]="Kolkata",Table1[[#This Row],[Income]],0)</f>
        <v>0</v>
      </c>
      <c r="CW437" s="51"/>
      <c r="CX437" s="51"/>
      <c r="CY437" s="51"/>
      <c r="CZ437" s="51"/>
      <c r="DA437" s="51"/>
      <c r="DB437" s="51"/>
      <c r="DC437" s="51"/>
      <c r="DD437" s="51"/>
      <c r="DE437" s="51"/>
      <c r="DF437" s="51"/>
      <c r="DG437" s="16"/>
      <c r="DI437" s="10">
        <f ca="1">IF(Table1[[#This Row],[Field of Work]]="Teaching",Table1[[#This Row],[Income]],0)</f>
        <v>0</v>
      </c>
      <c r="DJ437" s="51">
        <f ca="1">IF(Table1[[#This Row],[Field of Work]]="Health",Table1[[#This Row],[Income]],0)</f>
        <v>0</v>
      </c>
      <c r="DK437" s="51">
        <f ca="1">IF(Table1[[#This Row],[Field of Work]]="Agriculture",Table1[[#This Row],[Income]],0)</f>
        <v>0</v>
      </c>
      <c r="DL437" s="51">
        <f ca="1">IF(Table1[[#This Row],[Field of Work]]="Information Technology",Table1[[#This Row],[Income]],0)</f>
        <v>27442</v>
      </c>
      <c r="DM437" s="51">
        <f ca="1">IF(Table1[[#This Row],[Field of Work]]="Construction",Table1[[#This Row],[Income]],0)</f>
        <v>0</v>
      </c>
      <c r="DN437" s="51">
        <f ca="1">IF(Table1[[#This Row],[Field of Work]]="General Work",Table1[[#This Row],[Income]],0)</f>
        <v>0</v>
      </c>
      <c r="DO437" s="51"/>
      <c r="DP437" s="51"/>
      <c r="DQ437" s="51"/>
      <c r="DR437" s="51"/>
      <c r="DS437" s="51"/>
      <c r="DT437" s="16"/>
      <c r="DW437" s="10">
        <f ca="1">IF(Table1[[#This Row],[Value of Debts]]&gt;Table1[[#This Row],[Income]],1,0)</f>
        <v>1</v>
      </c>
      <c r="DX437" s="51"/>
      <c r="DY437" s="16"/>
      <c r="EB437" s="48">
        <f t="shared" ca="1" si="283"/>
        <v>0</v>
      </c>
      <c r="EC437" s="51"/>
      <c r="ED437" s="51"/>
      <c r="EE437" s="16"/>
    </row>
    <row r="438" spans="1:135" ht="18.75">
      <c r="A438" s="1">
        <f t="shared" ca="1" si="269"/>
        <v>1</v>
      </c>
      <c r="B438" s="1" t="str">
        <f t="shared" ca="1" si="270"/>
        <v>Man</v>
      </c>
      <c r="C438" s="1">
        <f t="shared" ca="1" si="271"/>
        <v>41</v>
      </c>
      <c r="D438" s="1">
        <f t="shared" ca="1" si="272"/>
        <v>2</v>
      </c>
      <c r="E438" s="1" t="str">
        <f t="shared" ca="1" si="273"/>
        <v>Construction</v>
      </c>
      <c r="F438" s="1">
        <f t="shared" ca="1" si="274"/>
        <v>3</v>
      </c>
      <c r="G438" s="1" t="str">
        <f t="shared" ca="1" si="275"/>
        <v>University</v>
      </c>
      <c r="H438" s="1">
        <f t="shared" ca="1" si="276"/>
        <v>3</v>
      </c>
      <c r="I438" s="1">
        <f t="shared" ca="1" si="251"/>
        <v>1</v>
      </c>
      <c r="J438" s="1">
        <f t="shared" ca="1" si="277"/>
        <v>53451</v>
      </c>
      <c r="K438" s="1">
        <f t="shared" ca="1" si="278"/>
        <v>5</v>
      </c>
      <c r="L438" s="1" t="str">
        <f t="shared" ca="1" si="279"/>
        <v>Pune</v>
      </c>
      <c r="M438" s="1">
        <f t="shared" ca="1" si="284"/>
        <v>267255</v>
      </c>
      <c r="N438" s="1">
        <f t="shared" ca="1" si="280"/>
        <v>145292.39857078262</v>
      </c>
      <c r="O438" s="1">
        <f t="shared" ca="1" si="285"/>
        <v>18436.699705617288</v>
      </c>
      <c r="P438" s="1">
        <f t="shared" ca="1" si="281"/>
        <v>11019</v>
      </c>
      <c r="Q438" s="1">
        <f t="shared" ca="1" si="286"/>
        <v>10464.250660114629</v>
      </c>
      <c r="R438" s="1">
        <f t="shared" ca="1" si="287"/>
        <v>69006.565673923527</v>
      </c>
      <c r="S438" s="1">
        <f t="shared" ca="1" si="288"/>
        <v>354698.2653795408</v>
      </c>
      <c r="T438" s="1">
        <f t="shared" ca="1" si="289"/>
        <v>166775.64923089725</v>
      </c>
      <c r="U438" s="1">
        <f t="shared" ca="1" si="290"/>
        <v>187922.61614864354</v>
      </c>
      <c r="W438" s="10">
        <f ca="1">IF(Table1[[#This Row],[Gender]]="Man",1,0)</f>
        <v>1</v>
      </c>
      <c r="X438" s="51">
        <f ca="1">IF(Table1[[#This Row],[Gender]]="Woman",1,0)</f>
        <v>0</v>
      </c>
      <c r="Y438" s="51"/>
      <c r="Z438" s="51"/>
      <c r="AA438" s="51"/>
      <c r="AB438" s="51"/>
      <c r="AC438" s="51"/>
      <c r="AD438" s="51"/>
      <c r="AE438" s="51"/>
      <c r="AF438" s="51"/>
      <c r="AG438" s="51"/>
      <c r="AH438" s="51"/>
      <c r="AI438" s="51"/>
      <c r="AJ438" s="16"/>
      <c r="AN438" s="10">
        <f t="shared" ca="1" si="252"/>
        <v>0</v>
      </c>
      <c r="AO438" s="51">
        <f t="shared" ca="1" si="253"/>
        <v>0</v>
      </c>
      <c r="AP438" s="51">
        <f t="shared" ca="1" si="254"/>
        <v>0</v>
      </c>
      <c r="AQ438" s="51">
        <f t="shared" ca="1" si="255"/>
        <v>0</v>
      </c>
      <c r="AR438" s="51">
        <f t="shared" ca="1" si="256"/>
        <v>1</v>
      </c>
      <c r="AS438" s="51">
        <f t="shared" ca="1" si="257"/>
        <v>0</v>
      </c>
      <c r="AT438" s="51"/>
      <c r="AU438" s="51"/>
      <c r="AV438" s="51"/>
      <c r="AW438" s="51"/>
      <c r="AX438" s="51"/>
      <c r="AY438" s="16"/>
      <c r="AZ438" s="51"/>
      <c r="BA438" s="20">
        <f t="shared" ca="1" si="258"/>
        <v>0</v>
      </c>
      <c r="BB438" s="21">
        <f t="shared" ca="1" si="259"/>
        <v>0</v>
      </c>
      <c r="BC438" s="21">
        <f t="shared" ca="1" si="260"/>
        <v>0</v>
      </c>
      <c r="BD438" s="21">
        <f t="shared" ca="1" si="261"/>
        <v>0</v>
      </c>
      <c r="BE438" s="21">
        <f t="shared" ca="1" si="262"/>
        <v>1</v>
      </c>
      <c r="BF438" s="21">
        <f t="shared" ca="1" si="263"/>
        <v>0</v>
      </c>
      <c r="BG438" s="21">
        <f t="shared" ca="1" si="264"/>
        <v>0</v>
      </c>
      <c r="BH438" s="21">
        <f t="shared" ca="1" si="265"/>
        <v>0</v>
      </c>
      <c r="BI438" s="21">
        <f t="shared" ca="1" si="266"/>
        <v>0</v>
      </c>
      <c r="BJ438" s="21">
        <f t="shared" ca="1" si="267"/>
        <v>0</v>
      </c>
      <c r="BK438" s="21">
        <f t="shared" ca="1" si="268"/>
        <v>0</v>
      </c>
      <c r="BL438" s="51"/>
      <c r="BM438" s="51"/>
      <c r="BN438" s="51"/>
      <c r="BO438" s="51"/>
      <c r="BP438" s="51"/>
      <c r="BQ438" s="51"/>
      <c r="BR438" s="51"/>
      <c r="BS438" s="51"/>
      <c r="BT438" s="51"/>
      <c r="BU438" s="51"/>
      <c r="BV438" s="16"/>
      <c r="BZ438" s="10">
        <f ca="1">Table1[[#This Row],[Cars Value]]/Table1[[#This Row],[Cars Owned]]</f>
        <v>18436.699705617288</v>
      </c>
      <c r="CA438" s="16"/>
      <c r="CB438" s="51"/>
      <c r="CC438" s="10">
        <f ca="1">IF(Table1[[#This Row],[Value of Debts]]&gt;$CD$3,1,0)</f>
        <v>1</v>
      </c>
      <c r="CD438" s="51"/>
      <c r="CE438" s="16"/>
      <c r="CF438" s="51"/>
      <c r="CG438" s="39">
        <f ca="1">Table1[[#This Row],[Mortgage left]]/Table1[[#This Row],[Value of House ]]</f>
        <v>0.54364707328499984</v>
      </c>
      <c r="CH438" s="51">
        <f t="shared" ca="1" si="282"/>
        <v>1</v>
      </c>
      <c r="CI438" s="51"/>
      <c r="CJ438" s="16"/>
      <c r="CL438" s="10">
        <f ca="1">IF(Table1[[#This Row],[Area]]="New Delhi",Table1[[#This Row],[Income]],0)</f>
        <v>0</v>
      </c>
      <c r="CM438" s="51">
        <f ca="1">IF(Table1[[#This Row],[Area]]="Gurgoan",Table1[[#This Row],[Income]],0)</f>
        <v>0</v>
      </c>
      <c r="CN438" s="51">
        <f ca="1">IF(Table1[[#This Row],[Area]]="Noida",Table1[[#This Row],[Income]],0)</f>
        <v>0</v>
      </c>
      <c r="CO438" s="51">
        <f ca="1">IF(Table1[[#This Row],[Area]]="Faridabad",Table1[[#This Row],[Income]],0)</f>
        <v>0</v>
      </c>
      <c r="CP438" s="51">
        <f ca="1">IF(Table1[[#This Row],[Area]]="Pune",Table1[[#This Row],[Income]],0)</f>
        <v>53451</v>
      </c>
      <c r="CQ438" s="51">
        <f ca="1">IF(Table1[[#This Row],[Area]]="Mumbai",Table1[[#This Row],[Income]],0)</f>
        <v>0</v>
      </c>
      <c r="CR438" s="51">
        <f ca="1">IF(Table1[[#This Row],[Area]]="Hyderabad",Table1[[#This Row],[Income]],0)</f>
        <v>0</v>
      </c>
      <c r="CS438" s="51">
        <f ca="1">IF(Table1[[#This Row],[Area]]="Chennai",Table1[[#This Row],[Income]],0)</f>
        <v>0</v>
      </c>
      <c r="CT438" s="51">
        <f ca="1">IF(Table1[[#This Row],[Area]]="Goa",Table1[[#This Row],[Income]],0)</f>
        <v>0</v>
      </c>
      <c r="CU438" s="51">
        <f ca="1">IF(Table1[[#This Row],[Area]]="Kochi",Table1[[#This Row],[Income]],0)</f>
        <v>0</v>
      </c>
      <c r="CV438" s="51">
        <f ca="1">IF(Table1[[#This Row],[Area]]="Kolkata",Table1[[#This Row],[Income]],0)</f>
        <v>0</v>
      </c>
      <c r="CW438" s="51"/>
      <c r="CX438" s="51"/>
      <c r="CY438" s="51"/>
      <c r="CZ438" s="51"/>
      <c r="DA438" s="51"/>
      <c r="DB438" s="51"/>
      <c r="DC438" s="51"/>
      <c r="DD438" s="51"/>
      <c r="DE438" s="51"/>
      <c r="DF438" s="51"/>
      <c r="DG438" s="16"/>
      <c r="DI438" s="10">
        <f ca="1">IF(Table1[[#This Row],[Field of Work]]="Teaching",Table1[[#This Row],[Income]],0)</f>
        <v>0</v>
      </c>
      <c r="DJ438" s="51">
        <f ca="1">IF(Table1[[#This Row],[Field of Work]]="Health",Table1[[#This Row],[Income]],0)</f>
        <v>0</v>
      </c>
      <c r="DK438" s="51">
        <f ca="1">IF(Table1[[#This Row],[Field of Work]]="Agriculture",Table1[[#This Row],[Income]],0)</f>
        <v>0</v>
      </c>
      <c r="DL438" s="51">
        <f ca="1">IF(Table1[[#This Row],[Field of Work]]="Information Technology",Table1[[#This Row],[Income]],0)</f>
        <v>0</v>
      </c>
      <c r="DM438" s="51">
        <f ca="1">IF(Table1[[#This Row],[Field of Work]]="Construction",Table1[[#This Row],[Income]],0)</f>
        <v>53451</v>
      </c>
      <c r="DN438" s="51">
        <f ca="1">IF(Table1[[#This Row],[Field of Work]]="General Work",Table1[[#This Row],[Income]],0)</f>
        <v>0</v>
      </c>
      <c r="DO438" s="51"/>
      <c r="DP438" s="51"/>
      <c r="DQ438" s="51"/>
      <c r="DR438" s="51"/>
      <c r="DS438" s="51"/>
      <c r="DT438" s="16"/>
      <c r="DW438" s="10">
        <f ca="1">IF(Table1[[#This Row],[Value of Debts]]&gt;Table1[[#This Row],[Income]],1,0)</f>
        <v>1</v>
      </c>
      <c r="DX438" s="51"/>
      <c r="DY438" s="16"/>
      <c r="EB438" s="48">
        <f t="shared" ca="1" si="283"/>
        <v>41</v>
      </c>
      <c r="EC438" s="51"/>
      <c r="ED438" s="51"/>
      <c r="EE438" s="16"/>
    </row>
    <row r="439" spans="1:135" ht="18.75">
      <c r="A439" s="1">
        <f t="shared" ca="1" si="269"/>
        <v>1</v>
      </c>
      <c r="B439" s="1" t="str">
        <f t="shared" ca="1" si="270"/>
        <v>Man</v>
      </c>
      <c r="C439" s="1">
        <f t="shared" ca="1" si="271"/>
        <v>38</v>
      </c>
      <c r="D439" s="1">
        <f t="shared" ca="1" si="272"/>
        <v>2</v>
      </c>
      <c r="E439" s="1" t="str">
        <f t="shared" ca="1" si="273"/>
        <v>Construction</v>
      </c>
      <c r="F439" s="1">
        <f t="shared" ca="1" si="274"/>
        <v>3</v>
      </c>
      <c r="G439" s="1" t="str">
        <f t="shared" ca="1" si="275"/>
        <v>University</v>
      </c>
      <c r="H439" s="1">
        <f t="shared" ca="1" si="276"/>
        <v>4</v>
      </c>
      <c r="I439" s="1">
        <f t="shared" ca="1" si="251"/>
        <v>2</v>
      </c>
      <c r="J439" s="1">
        <f t="shared" ca="1" si="277"/>
        <v>41928</v>
      </c>
      <c r="K439" s="1">
        <f t="shared" ca="1" si="278"/>
        <v>3</v>
      </c>
      <c r="L439" s="1" t="str">
        <f t="shared" ca="1" si="279"/>
        <v>Faridabad</v>
      </c>
      <c r="M439" s="1">
        <f t="shared" ca="1" si="284"/>
        <v>125784</v>
      </c>
      <c r="N439" s="1">
        <f t="shared" ca="1" si="280"/>
        <v>121868.9526845701</v>
      </c>
      <c r="O439" s="1">
        <f t="shared" ca="1" si="285"/>
        <v>28360.235209222999</v>
      </c>
      <c r="P439" s="1">
        <f t="shared" ca="1" si="281"/>
        <v>9089</v>
      </c>
      <c r="Q439" s="1">
        <f t="shared" ca="1" si="286"/>
        <v>27824.454913007557</v>
      </c>
      <c r="R439" s="1">
        <f t="shared" ca="1" si="287"/>
        <v>22502.751996697327</v>
      </c>
      <c r="S439" s="1">
        <f t="shared" ca="1" si="288"/>
        <v>176646.98720592033</v>
      </c>
      <c r="T439" s="1">
        <f t="shared" ca="1" si="289"/>
        <v>158782.40759757767</v>
      </c>
      <c r="U439" s="1">
        <f t="shared" ca="1" si="290"/>
        <v>17864.579608342669</v>
      </c>
      <c r="W439" s="10">
        <f ca="1">IF(Table1[[#This Row],[Gender]]="Man",1,0)</f>
        <v>1</v>
      </c>
      <c r="X439" s="51">
        <f ca="1">IF(Table1[[#This Row],[Gender]]="Woman",1,0)</f>
        <v>0</v>
      </c>
      <c r="Y439" s="51"/>
      <c r="Z439" s="51"/>
      <c r="AA439" s="51"/>
      <c r="AB439" s="51"/>
      <c r="AC439" s="51"/>
      <c r="AD439" s="51"/>
      <c r="AE439" s="51"/>
      <c r="AF439" s="51"/>
      <c r="AG439" s="51"/>
      <c r="AH439" s="51"/>
      <c r="AI439" s="51"/>
      <c r="AJ439" s="16"/>
      <c r="AN439" s="10">
        <f t="shared" ca="1" si="252"/>
        <v>0</v>
      </c>
      <c r="AO439" s="51">
        <f t="shared" ca="1" si="253"/>
        <v>0</v>
      </c>
      <c r="AP439" s="51">
        <f t="shared" ca="1" si="254"/>
        <v>0</v>
      </c>
      <c r="AQ439" s="51">
        <f t="shared" ca="1" si="255"/>
        <v>0</v>
      </c>
      <c r="AR439" s="51">
        <f t="shared" ca="1" si="256"/>
        <v>1</v>
      </c>
      <c r="AS439" s="51">
        <f t="shared" ca="1" si="257"/>
        <v>0</v>
      </c>
      <c r="AT439" s="51"/>
      <c r="AU439" s="51"/>
      <c r="AV439" s="51"/>
      <c r="AW439" s="51"/>
      <c r="AX439" s="51"/>
      <c r="AY439" s="16"/>
      <c r="AZ439" s="51"/>
      <c r="BA439" s="20">
        <f t="shared" ca="1" si="258"/>
        <v>0</v>
      </c>
      <c r="BB439" s="21">
        <f t="shared" ca="1" si="259"/>
        <v>0</v>
      </c>
      <c r="BC439" s="21">
        <f t="shared" ca="1" si="260"/>
        <v>0</v>
      </c>
      <c r="BD439" s="21">
        <f t="shared" ca="1" si="261"/>
        <v>1</v>
      </c>
      <c r="BE439" s="21">
        <f t="shared" ca="1" si="262"/>
        <v>0</v>
      </c>
      <c r="BF439" s="21">
        <f t="shared" ca="1" si="263"/>
        <v>0</v>
      </c>
      <c r="BG439" s="21">
        <f t="shared" ca="1" si="264"/>
        <v>0</v>
      </c>
      <c r="BH439" s="21">
        <f t="shared" ca="1" si="265"/>
        <v>0</v>
      </c>
      <c r="BI439" s="21">
        <f t="shared" ca="1" si="266"/>
        <v>0</v>
      </c>
      <c r="BJ439" s="21">
        <f t="shared" ca="1" si="267"/>
        <v>0</v>
      </c>
      <c r="BK439" s="21">
        <f t="shared" ca="1" si="268"/>
        <v>0</v>
      </c>
      <c r="BL439" s="51"/>
      <c r="BM439" s="51"/>
      <c r="BN439" s="51"/>
      <c r="BO439" s="51"/>
      <c r="BP439" s="51"/>
      <c r="BQ439" s="51"/>
      <c r="BR439" s="51"/>
      <c r="BS439" s="51"/>
      <c r="BT439" s="51"/>
      <c r="BU439" s="51"/>
      <c r="BV439" s="16"/>
      <c r="BZ439" s="10">
        <f ca="1">Table1[[#This Row],[Cars Value]]/Table1[[#This Row],[Cars Owned]]</f>
        <v>14180.1176046115</v>
      </c>
      <c r="CA439" s="16"/>
      <c r="CB439" s="51"/>
      <c r="CC439" s="10">
        <f ca="1">IF(Table1[[#This Row],[Value of Debts]]&gt;$CD$3,1,0)</f>
        <v>1</v>
      </c>
      <c r="CD439" s="51"/>
      <c r="CE439" s="16"/>
      <c r="CF439" s="51"/>
      <c r="CG439" s="39">
        <f ca="1">Table1[[#This Row],[Mortgage left]]/Table1[[#This Row],[Value of House ]]</f>
        <v>0.96887483848955436</v>
      </c>
      <c r="CH439" s="51">
        <f t="shared" ca="1" si="282"/>
        <v>1</v>
      </c>
      <c r="CI439" s="51"/>
      <c r="CJ439" s="16"/>
      <c r="CL439" s="10">
        <f ca="1">IF(Table1[[#This Row],[Area]]="New Delhi",Table1[[#This Row],[Income]],0)</f>
        <v>0</v>
      </c>
      <c r="CM439" s="51">
        <f ca="1">IF(Table1[[#This Row],[Area]]="Gurgoan",Table1[[#This Row],[Income]],0)</f>
        <v>0</v>
      </c>
      <c r="CN439" s="51">
        <f ca="1">IF(Table1[[#This Row],[Area]]="Noida",Table1[[#This Row],[Income]],0)</f>
        <v>0</v>
      </c>
      <c r="CO439" s="51">
        <f ca="1">IF(Table1[[#This Row],[Area]]="Faridabad",Table1[[#This Row],[Income]],0)</f>
        <v>41928</v>
      </c>
      <c r="CP439" s="51">
        <f ca="1">IF(Table1[[#This Row],[Area]]="Pune",Table1[[#This Row],[Income]],0)</f>
        <v>0</v>
      </c>
      <c r="CQ439" s="51">
        <f ca="1">IF(Table1[[#This Row],[Area]]="Mumbai",Table1[[#This Row],[Income]],0)</f>
        <v>0</v>
      </c>
      <c r="CR439" s="51">
        <f ca="1">IF(Table1[[#This Row],[Area]]="Hyderabad",Table1[[#This Row],[Income]],0)</f>
        <v>0</v>
      </c>
      <c r="CS439" s="51">
        <f ca="1">IF(Table1[[#This Row],[Area]]="Chennai",Table1[[#This Row],[Income]],0)</f>
        <v>0</v>
      </c>
      <c r="CT439" s="51">
        <f ca="1">IF(Table1[[#This Row],[Area]]="Goa",Table1[[#This Row],[Income]],0)</f>
        <v>0</v>
      </c>
      <c r="CU439" s="51">
        <f ca="1">IF(Table1[[#This Row],[Area]]="Kochi",Table1[[#This Row],[Income]],0)</f>
        <v>0</v>
      </c>
      <c r="CV439" s="51">
        <f ca="1">IF(Table1[[#This Row],[Area]]="Kolkata",Table1[[#This Row],[Income]],0)</f>
        <v>0</v>
      </c>
      <c r="CW439" s="51"/>
      <c r="CX439" s="51"/>
      <c r="CY439" s="51"/>
      <c r="CZ439" s="51"/>
      <c r="DA439" s="51"/>
      <c r="DB439" s="51"/>
      <c r="DC439" s="51"/>
      <c r="DD439" s="51"/>
      <c r="DE439" s="51"/>
      <c r="DF439" s="51"/>
      <c r="DG439" s="16"/>
      <c r="DI439" s="10">
        <f ca="1">IF(Table1[[#This Row],[Field of Work]]="Teaching",Table1[[#This Row],[Income]],0)</f>
        <v>0</v>
      </c>
      <c r="DJ439" s="51">
        <f ca="1">IF(Table1[[#This Row],[Field of Work]]="Health",Table1[[#This Row],[Income]],0)</f>
        <v>0</v>
      </c>
      <c r="DK439" s="51">
        <f ca="1">IF(Table1[[#This Row],[Field of Work]]="Agriculture",Table1[[#This Row],[Income]],0)</f>
        <v>0</v>
      </c>
      <c r="DL439" s="51">
        <f ca="1">IF(Table1[[#This Row],[Field of Work]]="Information Technology",Table1[[#This Row],[Income]],0)</f>
        <v>0</v>
      </c>
      <c r="DM439" s="51">
        <f ca="1">IF(Table1[[#This Row],[Field of Work]]="Construction",Table1[[#This Row],[Income]],0)</f>
        <v>41928</v>
      </c>
      <c r="DN439" s="51">
        <f ca="1">IF(Table1[[#This Row],[Field of Work]]="General Work",Table1[[#This Row],[Income]],0)</f>
        <v>0</v>
      </c>
      <c r="DO439" s="51"/>
      <c r="DP439" s="51"/>
      <c r="DQ439" s="51"/>
      <c r="DR439" s="51"/>
      <c r="DS439" s="51"/>
      <c r="DT439" s="16"/>
      <c r="DW439" s="10">
        <f ca="1">IF(Table1[[#This Row],[Value of Debts]]&gt;Table1[[#This Row],[Income]],1,0)</f>
        <v>1</v>
      </c>
      <c r="DX439" s="51"/>
      <c r="DY439" s="16"/>
      <c r="EB439" s="48">
        <f t="shared" ca="1" si="283"/>
        <v>0</v>
      </c>
      <c r="EC439" s="51"/>
      <c r="ED439" s="51"/>
      <c r="EE439" s="16"/>
    </row>
    <row r="440" spans="1:135" ht="18.75">
      <c r="A440" s="1">
        <f t="shared" ca="1" si="269"/>
        <v>2</v>
      </c>
      <c r="B440" s="1" t="str">
        <f t="shared" ca="1" si="270"/>
        <v>Woman</v>
      </c>
      <c r="C440" s="1">
        <f t="shared" ca="1" si="271"/>
        <v>36</v>
      </c>
      <c r="D440" s="1">
        <f t="shared" ca="1" si="272"/>
        <v>4</v>
      </c>
      <c r="E440" s="1" t="str">
        <f t="shared" ca="1" si="273"/>
        <v>Information Technology</v>
      </c>
      <c r="F440" s="1">
        <f t="shared" ca="1" si="274"/>
        <v>5</v>
      </c>
      <c r="G440" s="1" t="str">
        <f t="shared" ca="1" si="275"/>
        <v>Other</v>
      </c>
      <c r="H440" s="1">
        <f t="shared" ca="1" si="276"/>
        <v>2</v>
      </c>
      <c r="I440" s="1">
        <f t="shared" ca="1" si="251"/>
        <v>2</v>
      </c>
      <c r="J440" s="1">
        <f t="shared" ca="1" si="277"/>
        <v>88985</v>
      </c>
      <c r="K440" s="1">
        <f t="shared" ca="1" si="278"/>
        <v>11</v>
      </c>
      <c r="L440" s="1" t="str">
        <f t="shared" ca="1" si="279"/>
        <v>Kolkata</v>
      </c>
      <c r="M440" s="1">
        <f t="shared" ca="1" si="284"/>
        <v>266955</v>
      </c>
      <c r="N440" s="1">
        <f t="shared" ca="1" si="280"/>
        <v>233648.77651494028</v>
      </c>
      <c r="O440" s="1">
        <f t="shared" ca="1" si="285"/>
        <v>120396.01428893719</v>
      </c>
      <c r="P440" s="1">
        <f t="shared" ca="1" si="281"/>
        <v>88426</v>
      </c>
      <c r="Q440" s="1">
        <f t="shared" ca="1" si="286"/>
        <v>105853.65932277881</v>
      </c>
      <c r="R440" s="1">
        <f t="shared" ca="1" si="287"/>
        <v>11821.244405726857</v>
      </c>
      <c r="S440" s="1">
        <f t="shared" ca="1" si="288"/>
        <v>399172.25869466405</v>
      </c>
      <c r="T440" s="1">
        <f t="shared" ca="1" si="289"/>
        <v>427928.43583771912</v>
      </c>
      <c r="U440" s="1">
        <f t="shared" ca="1" si="290"/>
        <v>-28756.177143055073</v>
      </c>
      <c r="W440" s="10">
        <f ca="1">IF(Table1[[#This Row],[Gender]]="Man",1,0)</f>
        <v>0</v>
      </c>
      <c r="X440" s="51">
        <f ca="1">IF(Table1[[#This Row],[Gender]]="Woman",1,0)</f>
        <v>1</v>
      </c>
      <c r="Y440" s="51"/>
      <c r="Z440" s="51"/>
      <c r="AA440" s="51"/>
      <c r="AB440" s="51"/>
      <c r="AC440" s="51"/>
      <c r="AD440" s="51"/>
      <c r="AE440" s="51"/>
      <c r="AF440" s="51"/>
      <c r="AG440" s="51"/>
      <c r="AH440" s="51"/>
      <c r="AI440" s="51"/>
      <c r="AJ440" s="16"/>
      <c r="AN440" s="10">
        <f t="shared" ca="1" si="252"/>
        <v>0</v>
      </c>
      <c r="AO440" s="51">
        <f t="shared" ca="1" si="253"/>
        <v>0</v>
      </c>
      <c r="AP440" s="51">
        <f t="shared" ca="1" si="254"/>
        <v>0</v>
      </c>
      <c r="AQ440" s="51">
        <f t="shared" ca="1" si="255"/>
        <v>1</v>
      </c>
      <c r="AR440" s="51">
        <f t="shared" ca="1" si="256"/>
        <v>0</v>
      </c>
      <c r="AS440" s="51">
        <f t="shared" ca="1" si="257"/>
        <v>0</v>
      </c>
      <c r="AT440" s="51"/>
      <c r="AU440" s="51"/>
      <c r="AV440" s="51"/>
      <c r="AW440" s="51"/>
      <c r="AX440" s="51"/>
      <c r="AY440" s="16"/>
      <c r="AZ440" s="51"/>
      <c r="BA440" s="20">
        <f t="shared" ca="1" si="258"/>
        <v>0</v>
      </c>
      <c r="BB440" s="21">
        <f t="shared" ca="1" si="259"/>
        <v>0</v>
      </c>
      <c r="BC440" s="21">
        <f t="shared" ca="1" si="260"/>
        <v>0</v>
      </c>
      <c r="BD440" s="21">
        <f t="shared" ca="1" si="261"/>
        <v>0</v>
      </c>
      <c r="BE440" s="21">
        <f t="shared" ca="1" si="262"/>
        <v>0</v>
      </c>
      <c r="BF440" s="21">
        <f t="shared" ca="1" si="263"/>
        <v>0</v>
      </c>
      <c r="BG440" s="21">
        <f t="shared" ca="1" si="264"/>
        <v>0</v>
      </c>
      <c r="BH440" s="21">
        <f t="shared" ca="1" si="265"/>
        <v>0</v>
      </c>
      <c r="BI440" s="21">
        <f t="shared" ca="1" si="266"/>
        <v>0</v>
      </c>
      <c r="BJ440" s="21">
        <f t="shared" ca="1" si="267"/>
        <v>0</v>
      </c>
      <c r="BK440" s="21">
        <f t="shared" ca="1" si="268"/>
        <v>1</v>
      </c>
      <c r="BL440" s="51"/>
      <c r="BM440" s="51"/>
      <c r="BN440" s="51"/>
      <c r="BO440" s="51"/>
      <c r="BP440" s="51"/>
      <c r="BQ440" s="51"/>
      <c r="BR440" s="51"/>
      <c r="BS440" s="51"/>
      <c r="BT440" s="51"/>
      <c r="BU440" s="51"/>
      <c r="BV440" s="16"/>
      <c r="BZ440" s="10">
        <f ca="1">Table1[[#This Row],[Cars Value]]/Table1[[#This Row],[Cars Owned]]</f>
        <v>60198.007144468596</v>
      </c>
      <c r="CA440" s="16"/>
      <c r="CB440" s="51"/>
      <c r="CC440" s="10">
        <f ca="1">IF(Table1[[#This Row],[Value of Debts]]&gt;$CD$3,1,0)</f>
        <v>1</v>
      </c>
      <c r="CD440" s="51"/>
      <c r="CE440" s="16"/>
      <c r="CF440" s="51"/>
      <c r="CG440" s="39">
        <f ca="1">Table1[[#This Row],[Mortgage left]]/Table1[[#This Row],[Value of House ]]</f>
        <v>0.87523656239793335</v>
      </c>
      <c r="CH440" s="51">
        <f t="shared" ca="1" si="282"/>
        <v>1</v>
      </c>
      <c r="CI440" s="51"/>
      <c r="CJ440" s="16"/>
      <c r="CL440" s="10">
        <f ca="1">IF(Table1[[#This Row],[Area]]="New Delhi",Table1[[#This Row],[Income]],0)</f>
        <v>0</v>
      </c>
      <c r="CM440" s="51">
        <f ca="1">IF(Table1[[#This Row],[Area]]="Gurgoan",Table1[[#This Row],[Income]],0)</f>
        <v>0</v>
      </c>
      <c r="CN440" s="51">
        <f ca="1">IF(Table1[[#This Row],[Area]]="Noida",Table1[[#This Row],[Income]],0)</f>
        <v>0</v>
      </c>
      <c r="CO440" s="51">
        <f ca="1">IF(Table1[[#This Row],[Area]]="Faridabad",Table1[[#This Row],[Income]],0)</f>
        <v>0</v>
      </c>
      <c r="CP440" s="51">
        <f ca="1">IF(Table1[[#This Row],[Area]]="Pune",Table1[[#This Row],[Income]],0)</f>
        <v>0</v>
      </c>
      <c r="CQ440" s="51">
        <f ca="1">IF(Table1[[#This Row],[Area]]="Mumbai",Table1[[#This Row],[Income]],0)</f>
        <v>0</v>
      </c>
      <c r="CR440" s="51">
        <f ca="1">IF(Table1[[#This Row],[Area]]="Hyderabad",Table1[[#This Row],[Income]],0)</f>
        <v>0</v>
      </c>
      <c r="CS440" s="51">
        <f ca="1">IF(Table1[[#This Row],[Area]]="Chennai",Table1[[#This Row],[Income]],0)</f>
        <v>0</v>
      </c>
      <c r="CT440" s="51">
        <f ca="1">IF(Table1[[#This Row],[Area]]="Goa",Table1[[#This Row],[Income]],0)</f>
        <v>0</v>
      </c>
      <c r="CU440" s="51">
        <f ca="1">IF(Table1[[#This Row],[Area]]="Kochi",Table1[[#This Row],[Income]],0)</f>
        <v>0</v>
      </c>
      <c r="CV440" s="51">
        <f ca="1">IF(Table1[[#This Row],[Area]]="Kolkata",Table1[[#This Row],[Income]],0)</f>
        <v>88985</v>
      </c>
      <c r="CW440" s="51"/>
      <c r="CX440" s="51"/>
      <c r="CY440" s="51"/>
      <c r="CZ440" s="51"/>
      <c r="DA440" s="51"/>
      <c r="DB440" s="51"/>
      <c r="DC440" s="51"/>
      <c r="DD440" s="51"/>
      <c r="DE440" s="51"/>
      <c r="DF440" s="51"/>
      <c r="DG440" s="16"/>
      <c r="DI440" s="10">
        <f ca="1">IF(Table1[[#This Row],[Field of Work]]="Teaching",Table1[[#This Row],[Income]],0)</f>
        <v>0</v>
      </c>
      <c r="DJ440" s="51">
        <f ca="1">IF(Table1[[#This Row],[Field of Work]]="Health",Table1[[#This Row],[Income]],0)</f>
        <v>0</v>
      </c>
      <c r="DK440" s="51">
        <f ca="1">IF(Table1[[#This Row],[Field of Work]]="Agriculture",Table1[[#This Row],[Income]],0)</f>
        <v>0</v>
      </c>
      <c r="DL440" s="51">
        <f ca="1">IF(Table1[[#This Row],[Field of Work]]="Information Technology",Table1[[#This Row],[Income]],0)</f>
        <v>88985</v>
      </c>
      <c r="DM440" s="51">
        <f ca="1">IF(Table1[[#This Row],[Field of Work]]="Construction",Table1[[#This Row],[Income]],0)</f>
        <v>0</v>
      </c>
      <c r="DN440" s="51">
        <f ca="1">IF(Table1[[#This Row],[Field of Work]]="General Work",Table1[[#This Row],[Income]],0)</f>
        <v>0</v>
      </c>
      <c r="DO440" s="51"/>
      <c r="DP440" s="51"/>
      <c r="DQ440" s="51"/>
      <c r="DR440" s="51"/>
      <c r="DS440" s="51"/>
      <c r="DT440" s="16"/>
      <c r="DW440" s="10">
        <f ca="1">IF(Table1[[#This Row],[Value of Debts]]&gt;Table1[[#This Row],[Income]],1,0)</f>
        <v>1</v>
      </c>
      <c r="DX440" s="51"/>
      <c r="DY440" s="16"/>
      <c r="EB440" s="48">
        <f t="shared" ca="1" si="283"/>
        <v>0</v>
      </c>
      <c r="EC440" s="51"/>
      <c r="ED440" s="51"/>
      <c r="EE440" s="16"/>
    </row>
    <row r="441" spans="1:135" ht="18.75">
      <c r="A441" s="1">
        <f t="shared" ca="1" si="269"/>
        <v>1</v>
      </c>
      <c r="B441" s="1" t="str">
        <f t="shared" ca="1" si="270"/>
        <v>Man</v>
      </c>
      <c r="C441" s="1">
        <f t="shared" ca="1" si="271"/>
        <v>42</v>
      </c>
      <c r="D441" s="1">
        <f t="shared" ca="1" si="272"/>
        <v>2</v>
      </c>
      <c r="E441" s="1" t="str">
        <f t="shared" ca="1" si="273"/>
        <v>Construction</v>
      </c>
      <c r="F441" s="1">
        <f t="shared" ca="1" si="274"/>
        <v>1</v>
      </c>
      <c r="G441" s="1" t="str">
        <f t="shared" ca="1" si="275"/>
        <v>High School</v>
      </c>
      <c r="H441" s="1">
        <f t="shared" ca="1" si="276"/>
        <v>4</v>
      </c>
      <c r="I441" s="1">
        <f t="shared" ca="1" si="251"/>
        <v>3</v>
      </c>
      <c r="J441" s="1">
        <f t="shared" ca="1" si="277"/>
        <v>85798</v>
      </c>
      <c r="K441" s="1">
        <f t="shared" ca="1" si="278"/>
        <v>5</v>
      </c>
      <c r="L441" s="1" t="str">
        <f t="shared" ca="1" si="279"/>
        <v>Pune</v>
      </c>
      <c r="M441" s="1">
        <f t="shared" ca="1" si="284"/>
        <v>257394</v>
      </c>
      <c r="N441" s="1">
        <f t="shared" ca="1" si="280"/>
        <v>106860.2274367939</v>
      </c>
      <c r="O441" s="1">
        <f t="shared" ca="1" si="285"/>
        <v>59056.126699148852</v>
      </c>
      <c r="P441" s="1">
        <f t="shared" ca="1" si="281"/>
        <v>23950</v>
      </c>
      <c r="Q441" s="1">
        <f t="shared" ca="1" si="286"/>
        <v>49407.120228047985</v>
      </c>
      <c r="R441" s="1">
        <f t="shared" ca="1" si="287"/>
        <v>55923.746782259026</v>
      </c>
      <c r="S441" s="1">
        <f t="shared" ca="1" si="288"/>
        <v>372373.87348140788</v>
      </c>
      <c r="T441" s="1">
        <f t="shared" ca="1" si="289"/>
        <v>180217.34766484189</v>
      </c>
      <c r="U441" s="1">
        <f t="shared" ca="1" si="290"/>
        <v>192156.52581656599</v>
      </c>
      <c r="W441" s="10">
        <f ca="1">IF(Table1[[#This Row],[Gender]]="Man",1,0)</f>
        <v>1</v>
      </c>
      <c r="X441" s="51">
        <f ca="1">IF(Table1[[#This Row],[Gender]]="Woman",1,0)</f>
        <v>0</v>
      </c>
      <c r="Y441" s="51"/>
      <c r="Z441" s="51"/>
      <c r="AA441" s="51"/>
      <c r="AB441" s="51"/>
      <c r="AC441" s="51"/>
      <c r="AD441" s="51"/>
      <c r="AE441" s="51"/>
      <c r="AF441" s="51"/>
      <c r="AG441" s="51"/>
      <c r="AH441" s="51"/>
      <c r="AI441" s="51"/>
      <c r="AJ441" s="16"/>
      <c r="AN441" s="10">
        <f t="shared" ca="1" si="252"/>
        <v>0</v>
      </c>
      <c r="AO441" s="51">
        <f t="shared" ca="1" si="253"/>
        <v>0</v>
      </c>
      <c r="AP441" s="51">
        <f t="shared" ca="1" si="254"/>
        <v>0</v>
      </c>
      <c r="AQ441" s="51">
        <f t="shared" ca="1" si="255"/>
        <v>0</v>
      </c>
      <c r="AR441" s="51">
        <f t="shared" ca="1" si="256"/>
        <v>1</v>
      </c>
      <c r="AS441" s="51">
        <f t="shared" ca="1" si="257"/>
        <v>0</v>
      </c>
      <c r="AT441" s="51"/>
      <c r="AU441" s="51"/>
      <c r="AV441" s="51"/>
      <c r="AW441" s="51"/>
      <c r="AX441" s="51"/>
      <c r="AY441" s="16"/>
      <c r="AZ441" s="51"/>
      <c r="BA441" s="20">
        <f t="shared" ca="1" si="258"/>
        <v>0</v>
      </c>
      <c r="BB441" s="21">
        <f t="shared" ca="1" si="259"/>
        <v>0</v>
      </c>
      <c r="BC441" s="21">
        <f t="shared" ca="1" si="260"/>
        <v>0</v>
      </c>
      <c r="BD441" s="21">
        <f t="shared" ca="1" si="261"/>
        <v>0</v>
      </c>
      <c r="BE441" s="21">
        <f t="shared" ca="1" si="262"/>
        <v>1</v>
      </c>
      <c r="BF441" s="21">
        <f t="shared" ca="1" si="263"/>
        <v>0</v>
      </c>
      <c r="BG441" s="21">
        <f t="shared" ca="1" si="264"/>
        <v>0</v>
      </c>
      <c r="BH441" s="21">
        <f t="shared" ca="1" si="265"/>
        <v>0</v>
      </c>
      <c r="BI441" s="21">
        <f t="shared" ca="1" si="266"/>
        <v>0</v>
      </c>
      <c r="BJ441" s="21">
        <f t="shared" ca="1" si="267"/>
        <v>0</v>
      </c>
      <c r="BK441" s="21">
        <f t="shared" ca="1" si="268"/>
        <v>0</v>
      </c>
      <c r="BL441" s="51"/>
      <c r="BM441" s="51"/>
      <c r="BN441" s="51"/>
      <c r="BO441" s="51"/>
      <c r="BP441" s="51"/>
      <c r="BQ441" s="51"/>
      <c r="BR441" s="51"/>
      <c r="BS441" s="51"/>
      <c r="BT441" s="51"/>
      <c r="BU441" s="51"/>
      <c r="BV441" s="16"/>
      <c r="BZ441" s="10">
        <f ca="1">Table1[[#This Row],[Cars Value]]/Table1[[#This Row],[Cars Owned]]</f>
        <v>19685.375566382951</v>
      </c>
      <c r="CA441" s="16"/>
      <c r="CB441" s="51"/>
      <c r="CC441" s="10">
        <f ca="1">IF(Table1[[#This Row],[Value of Debts]]&gt;$CD$3,1,0)</f>
        <v>1</v>
      </c>
      <c r="CD441" s="51"/>
      <c r="CE441" s="16"/>
      <c r="CF441" s="51"/>
      <c r="CG441" s="39">
        <f ca="1">Table1[[#This Row],[Mortgage left]]/Table1[[#This Row],[Value of House ]]</f>
        <v>0.41516207618201628</v>
      </c>
      <c r="CH441" s="51">
        <f t="shared" ca="1" si="282"/>
        <v>1</v>
      </c>
      <c r="CI441" s="51"/>
      <c r="CJ441" s="16"/>
      <c r="CL441" s="10">
        <f ca="1">IF(Table1[[#This Row],[Area]]="New Delhi",Table1[[#This Row],[Income]],0)</f>
        <v>0</v>
      </c>
      <c r="CM441" s="51">
        <f ca="1">IF(Table1[[#This Row],[Area]]="Gurgoan",Table1[[#This Row],[Income]],0)</f>
        <v>0</v>
      </c>
      <c r="CN441" s="51">
        <f ca="1">IF(Table1[[#This Row],[Area]]="Noida",Table1[[#This Row],[Income]],0)</f>
        <v>0</v>
      </c>
      <c r="CO441" s="51">
        <f ca="1">IF(Table1[[#This Row],[Area]]="Faridabad",Table1[[#This Row],[Income]],0)</f>
        <v>0</v>
      </c>
      <c r="CP441" s="51">
        <f ca="1">IF(Table1[[#This Row],[Area]]="Pune",Table1[[#This Row],[Income]],0)</f>
        <v>85798</v>
      </c>
      <c r="CQ441" s="51">
        <f ca="1">IF(Table1[[#This Row],[Area]]="Mumbai",Table1[[#This Row],[Income]],0)</f>
        <v>0</v>
      </c>
      <c r="CR441" s="51">
        <f ca="1">IF(Table1[[#This Row],[Area]]="Hyderabad",Table1[[#This Row],[Income]],0)</f>
        <v>0</v>
      </c>
      <c r="CS441" s="51">
        <f ca="1">IF(Table1[[#This Row],[Area]]="Chennai",Table1[[#This Row],[Income]],0)</f>
        <v>0</v>
      </c>
      <c r="CT441" s="51">
        <f ca="1">IF(Table1[[#This Row],[Area]]="Goa",Table1[[#This Row],[Income]],0)</f>
        <v>0</v>
      </c>
      <c r="CU441" s="51">
        <f ca="1">IF(Table1[[#This Row],[Area]]="Kochi",Table1[[#This Row],[Income]],0)</f>
        <v>0</v>
      </c>
      <c r="CV441" s="51">
        <f ca="1">IF(Table1[[#This Row],[Area]]="Kolkata",Table1[[#This Row],[Income]],0)</f>
        <v>0</v>
      </c>
      <c r="CW441" s="51"/>
      <c r="CX441" s="51"/>
      <c r="CY441" s="51"/>
      <c r="CZ441" s="51"/>
      <c r="DA441" s="51"/>
      <c r="DB441" s="51"/>
      <c r="DC441" s="51"/>
      <c r="DD441" s="51"/>
      <c r="DE441" s="51"/>
      <c r="DF441" s="51"/>
      <c r="DG441" s="16"/>
      <c r="DI441" s="10">
        <f ca="1">IF(Table1[[#This Row],[Field of Work]]="Teaching",Table1[[#This Row],[Income]],0)</f>
        <v>0</v>
      </c>
      <c r="DJ441" s="51">
        <f ca="1">IF(Table1[[#This Row],[Field of Work]]="Health",Table1[[#This Row],[Income]],0)</f>
        <v>0</v>
      </c>
      <c r="DK441" s="51">
        <f ca="1">IF(Table1[[#This Row],[Field of Work]]="Agriculture",Table1[[#This Row],[Income]],0)</f>
        <v>0</v>
      </c>
      <c r="DL441" s="51">
        <f ca="1">IF(Table1[[#This Row],[Field of Work]]="Information Technology",Table1[[#This Row],[Income]],0)</f>
        <v>0</v>
      </c>
      <c r="DM441" s="51">
        <f ca="1">IF(Table1[[#This Row],[Field of Work]]="Construction",Table1[[#This Row],[Income]],0)</f>
        <v>85798</v>
      </c>
      <c r="DN441" s="51">
        <f ca="1">IF(Table1[[#This Row],[Field of Work]]="General Work",Table1[[#This Row],[Income]],0)</f>
        <v>0</v>
      </c>
      <c r="DO441" s="51"/>
      <c r="DP441" s="51"/>
      <c r="DQ441" s="51"/>
      <c r="DR441" s="51"/>
      <c r="DS441" s="51"/>
      <c r="DT441" s="16"/>
      <c r="DW441" s="10">
        <f ca="1">IF(Table1[[#This Row],[Value of Debts]]&gt;Table1[[#This Row],[Income]],1,0)</f>
        <v>1</v>
      </c>
      <c r="DX441" s="51"/>
      <c r="DY441" s="16"/>
      <c r="EB441" s="48">
        <f t="shared" ca="1" si="283"/>
        <v>42</v>
      </c>
      <c r="EC441" s="51"/>
      <c r="ED441" s="51"/>
      <c r="EE441" s="16"/>
    </row>
    <row r="442" spans="1:135" ht="18.75">
      <c r="A442" s="1">
        <f t="shared" ca="1" si="269"/>
        <v>1</v>
      </c>
      <c r="B442" s="1" t="str">
        <f t="shared" ca="1" si="270"/>
        <v>Man</v>
      </c>
      <c r="C442" s="1">
        <f t="shared" ca="1" si="271"/>
        <v>35</v>
      </c>
      <c r="D442" s="1">
        <f t="shared" ca="1" si="272"/>
        <v>1</v>
      </c>
      <c r="E442" s="1" t="str">
        <f t="shared" ca="1" si="273"/>
        <v>Health</v>
      </c>
      <c r="F442" s="1">
        <f t="shared" ca="1" si="274"/>
        <v>5</v>
      </c>
      <c r="G442" s="1" t="str">
        <f t="shared" ca="1" si="275"/>
        <v>Other</v>
      </c>
      <c r="H442" s="1">
        <f t="shared" ca="1" si="276"/>
        <v>3</v>
      </c>
      <c r="I442" s="1">
        <f t="shared" ca="1" si="251"/>
        <v>3</v>
      </c>
      <c r="J442" s="1">
        <f t="shared" ca="1" si="277"/>
        <v>73890</v>
      </c>
      <c r="K442" s="1">
        <f t="shared" ca="1" si="278"/>
        <v>6</v>
      </c>
      <c r="L442" s="1" t="str">
        <f t="shared" ca="1" si="279"/>
        <v>Mumbai</v>
      </c>
      <c r="M442" s="1">
        <f t="shared" ca="1" si="284"/>
        <v>221670</v>
      </c>
      <c r="N442" s="1">
        <f t="shared" ca="1" si="280"/>
        <v>97585.469704280884</v>
      </c>
      <c r="O442" s="1">
        <f t="shared" ca="1" si="285"/>
        <v>61890.171267270671</v>
      </c>
      <c r="P442" s="1">
        <f t="shared" ca="1" si="281"/>
        <v>51172</v>
      </c>
      <c r="Q442" s="1">
        <f t="shared" ca="1" si="286"/>
        <v>135206.83955633544</v>
      </c>
      <c r="R442" s="1">
        <f t="shared" ca="1" si="287"/>
        <v>99743.650391890944</v>
      </c>
      <c r="S442" s="1">
        <f t="shared" ca="1" si="288"/>
        <v>383303.82165916165</v>
      </c>
      <c r="T442" s="1">
        <f t="shared" ca="1" si="289"/>
        <v>283964.30926061631</v>
      </c>
      <c r="U442" s="1">
        <f t="shared" ca="1" si="290"/>
        <v>99339.512398545339</v>
      </c>
      <c r="W442" s="10">
        <f ca="1">IF(Table1[[#This Row],[Gender]]="Man",1,0)</f>
        <v>1</v>
      </c>
      <c r="X442" s="51">
        <f ca="1">IF(Table1[[#This Row],[Gender]]="Woman",1,0)</f>
        <v>0</v>
      </c>
      <c r="Y442" s="51"/>
      <c r="Z442" s="51"/>
      <c r="AA442" s="51"/>
      <c r="AB442" s="51"/>
      <c r="AC442" s="51"/>
      <c r="AD442" s="51"/>
      <c r="AE442" s="51"/>
      <c r="AF442" s="51"/>
      <c r="AG442" s="51"/>
      <c r="AH442" s="51"/>
      <c r="AI442" s="51"/>
      <c r="AJ442" s="16"/>
      <c r="AN442" s="10">
        <f t="shared" ca="1" si="252"/>
        <v>0</v>
      </c>
      <c r="AO442" s="51">
        <f t="shared" ca="1" si="253"/>
        <v>1</v>
      </c>
      <c r="AP442" s="51">
        <f t="shared" ca="1" si="254"/>
        <v>0</v>
      </c>
      <c r="AQ442" s="51">
        <f t="shared" ca="1" si="255"/>
        <v>0</v>
      </c>
      <c r="AR442" s="51">
        <f t="shared" ca="1" si="256"/>
        <v>0</v>
      </c>
      <c r="AS442" s="51">
        <f t="shared" ca="1" si="257"/>
        <v>0</v>
      </c>
      <c r="AT442" s="51"/>
      <c r="AU442" s="51"/>
      <c r="AV442" s="51"/>
      <c r="AW442" s="51"/>
      <c r="AX442" s="51"/>
      <c r="AY442" s="16"/>
      <c r="AZ442" s="51"/>
      <c r="BA442" s="20">
        <f t="shared" ca="1" si="258"/>
        <v>0</v>
      </c>
      <c r="BB442" s="21">
        <f t="shared" ca="1" si="259"/>
        <v>0</v>
      </c>
      <c r="BC442" s="21">
        <f t="shared" ca="1" si="260"/>
        <v>0</v>
      </c>
      <c r="BD442" s="21">
        <f t="shared" ca="1" si="261"/>
        <v>0</v>
      </c>
      <c r="BE442" s="21">
        <f t="shared" ca="1" si="262"/>
        <v>0</v>
      </c>
      <c r="BF442" s="21">
        <f t="shared" ca="1" si="263"/>
        <v>1</v>
      </c>
      <c r="BG442" s="21">
        <f t="shared" ca="1" si="264"/>
        <v>0</v>
      </c>
      <c r="BH442" s="21">
        <f t="shared" ca="1" si="265"/>
        <v>0</v>
      </c>
      <c r="BI442" s="21">
        <f t="shared" ca="1" si="266"/>
        <v>0</v>
      </c>
      <c r="BJ442" s="21">
        <f t="shared" ca="1" si="267"/>
        <v>0</v>
      </c>
      <c r="BK442" s="21">
        <f t="shared" ca="1" si="268"/>
        <v>0</v>
      </c>
      <c r="BL442" s="51"/>
      <c r="BM442" s="51"/>
      <c r="BN442" s="51"/>
      <c r="BO442" s="51"/>
      <c r="BP442" s="51"/>
      <c r="BQ442" s="51"/>
      <c r="BR442" s="51"/>
      <c r="BS442" s="51"/>
      <c r="BT442" s="51"/>
      <c r="BU442" s="51"/>
      <c r="BV442" s="16"/>
      <c r="BZ442" s="10">
        <f ca="1">Table1[[#This Row],[Cars Value]]/Table1[[#This Row],[Cars Owned]]</f>
        <v>20630.057089090224</v>
      </c>
      <c r="CA442" s="16"/>
      <c r="CB442" s="51"/>
      <c r="CC442" s="10">
        <f ca="1">IF(Table1[[#This Row],[Value of Debts]]&gt;$CD$3,1,0)</f>
        <v>1</v>
      </c>
      <c r="CD442" s="51"/>
      <c r="CE442" s="16"/>
      <c r="CF442" s="51"/>
      <c r="CG442" s="39">
        <f ca="1">Table1[[#This Row],[Mortgage left]]/Table1[[#This Row],[Value of House ]]</f>
        <v>0.44022858169477547</v>
      </c>
      <c r="CH442" s="51">
        <f t="shared" ca="1" si="282"/>
        <v>1</v>
      </c>
      <c r="CI442" s="51"/>
      <c r="CJ442" s="16"/>
      <c r="CL442" s="10">
        <f ca="1">IF(Table1[[#This Row],[Area]]="New Delhi",Table1[[#This Row],[Income]],0)</f>
        <v>0</v>
      </c>
      <c r="CM442" s="51">
        <f ca="1">IF(Table1[[#This Row],[Area]]="Gurgoan",Table1[[#This Row],[Income]],0)</f>
        <v>0</v>
      </c>
      <c r="CN442" s="51">
        <f ca="1">IF(Table1[[#This Row],[Area]]="Noida",Table1[[#This Row],[Income]],0)</f>
        <v>0</v>
      </c>
      <c r="CO442" s="51">
        <f ca="1">IF(Table1[[#This Row],[Area]]="Faridabad",Table1[[#This Row],[Income]],0)</f>
        <v>0</v>
      </c>
      <c r="CP442" s="51">
        <f ca="1">IF(Table1[[#This Row],[Area]]="Pune",Table1[[#This Row],[Income]],0)</f>
        <v>0</v>
      </c>
      <c r="CQ442" s="51">
        <f ca="1">IF(Table1[[#This Row],[Area]]="Mumbai",Table1[[#This Row],[Income]],0)</f>
        <v>73890</v>
      </c>
      <c r="CR442" s="51">
        <f ca="1">IF(Table1[[#This Row],[Area]]="Hyderabad",Table1[[#This Row],[Income]],0)</f>
        <v>0</v>
      </c>
      <c r="CS442" s="51">
        <f ca="1">IF(Table1[[#This Row],[Area]]="Chennai",Table1[[#This Row],[Income]],0)</f>
        <v>0</v>
      </c>
      <c r="CT442" s="51">
        <f ca="1">IF(Table1[[#This Row],[Area]]="Goa",Table1[[#This Row],[Income]],0)</f>
        <v>0</v>
      </c>
      <c r="CU442" s="51">
        <f ca="1">IF(Table1[[#This Row],[Area]]="Kochi",Table1[[#This Row],[Income]],0)</f>
        <v>0</v>
      </c>
      <c r="CV442" s="51">
        <f ca="1">IF(Table1[[#This Row],[Area]]="Kolkata",Table1[[#This Row],[Income]],0)</f>
        <v>0</v>
      </c>
      <c r="CW442" s="51"/>
      <c r="CX442" s="51"/>
      <c r="CY442" s="51"/>
      <c r="CZ442" s="51"/>
      <c r="DA442" s="51"/>
      <c r="DB442" s="51"/>
      <c r="DC442" s="51"/>
      <c r="DD442" s="51"/>
      <c r="DE442" s="51"/>
      <c r="DF442" s="51"/>
      <c r="DG442" s="16"/>
      <c r="DI442" s="10">
        <f ca="1">IF(Table1[[#This Row],[Field of Work]]="Teaching",Table1[[#This Row],[Income]],0)</f>
        <v>0</v>
      </c>
      <c r="DJ442" s="51">
        <f ca="1">IF(Table1[[#This Row],[Field of Work]]="Health",Table1[[#This Row],[Income]],0)</f>
        <v>73890</v>
      </c>
      <c r="DK442" s="51">
        <f ca="1">IF(Table1[[#This Row],[Field of Work]]="Agriculture",Table1[[#This Row],[Income]],0)</f>
        <v>0</v>
      </c>
      <c r="DL442" s="51">
        <f ca="1">IF(Table1[[#This Row],[Field of Work]]="Information Technology",Table1[[#This Row],[Income]],0)</f>
        <v>0</v>
      </c>
      <c r="DM442" s="51">
        <f ca="1">IF(Table1[[#This Row],[Field of Work]]="Construction",Table1[[#This Row],[Income]],0)</f>
        <v>0</v>
      </c>
      <c r="DN442" s="51">
        <f ca="1">IF(Table1[[#This Row],[Field of Work]]="General Work",Table1[[#This Row],[Income]],0)</f>
        <v>0</v>
      </c>
      <c r="DO442" s="51"/>
      <c r="DP442" s="51"/>
      <c r="DQ442" s="51"/>
      <c r="DR442" s="51"/>
      <c r="DS442" s="51"/>
      <c r="DT442" s="16"/>
      <c r="DW442" s="10">
        <f ca="1">IF(Table1[[#This Row],[Value of Debts]]&gt;Table1[[#This Row],[Income]],1,0)</f>
        <v>1</v>
      </c>
      <c r="DX442" s="51"/>
      <c r="DY442" s="16"/>
      <c r="EB442" s="48">
        <f t="shared" ca="1" si="283"/>
        <v>0</v>
      </c>
      <c r="EC442" s="51"/>
      <c r="ED442" s="51"/>
      <c r="EE442" s="16"/>
    </row>
    <row r="443" spans="1:135" ht="18.75">
      <c r="A443" s="1">
        <f t="shared" ca="1" si="269"/>
        <v>2</v>
      </c>
      <c r="B443" s="1" t="str">
        <f t="shared" ca="1" si="270"/>
        <v>Woman</v>
      </c>
      <c r="C443" s="1">
        <f t="shared" ca="1" si="271"/>
        <v>40</v>
      </c>
      <c r="D443" s="1">
        <f t="shared" ca="1" si="272"/>
        <v>3</v>
      </c>
      <c r="E443" s="1" t="str">
        <f t="shared" ca="1" si="273"/>
        <v>Teaching</v>
      </c>
      <c r="F443" s="1">
        <f t="shared" ca="1" si="274"/>
        <v>5</v>
      </c>
      <c r="G443" s="1" t="str">
        <f t="shared" ca="1" si="275"/>
        <v>Other</v>
      </c>
      <c r="H443" s="1">
        <f t="shared" ca="1" si="276"/>
        <v>4</v>
      </c>
      <c r="I443" s="1">
        <f t="shared" ca="1" si="251"/>
        <v>2</v>
      </c>
      <c r="J443" s="1">
        <f t="shared" ca="1" si="277"/>
        <v>54126</v>
      </c>
      <c r="K443" s="1">
        <f t="shared" ca="1" si="278"/>
        <v>8</v>
      </c>
      <c r="L443" s="1" t="str">
        <f t="shared" ca="1" si="279"/>
        <v>Chennai</v>
      </c>
      <c r="M443" s="1">
        <f t="shared" ca="1" si="284"/>
        <v>324756</v>
      </c>
      <c r="N443" s="1">
        <f t="shared" ca="1" si="280"/>
        <v>80581.804342436561</v>
      </c>
      <c r="O443" s="1">
        <f t="shared" ca="1" si="285"/>
        <v>53013.838142457862</v>
      </c>
      <c r="P443" s="1">
        <f t="shared" ca="1" si="281"/>
        <v>23415</v>
      </c>
      <c r="Q443" s="1">
        <f t="shared" ca="1" si="286"/>
        <v>47839.145932357191</v>
      </c>
      <c r="R443" s="1">
        <f t="shared" ca="1" si="287"/>
        <v>49805.540984451975</v>
      </c>
      <c r="S443" s="1">
        <f t="shared" ca="1" si="288"/>
        <v>427575.37912690989</v>
      </c>
      <c r="T443" s="1">
        <f t="shared" ca="1" si="289"/>
        <v>151835.95027479375</v>
      </c>
      <c r="U443" s="1">
        <f t="shared" ca="1" si="290"/>
        <v>275739.42885211611</v>
      </c>
      <c r="W443" s="10">
        <f ca="1">IF(Table1[[#This Row],[Gender]]="Man",1,0)</f>
        <v>0</v>
      </c>
      <c r="X443" s="51">
        <f ca="1">IF(Table1[[#This Row],[Gender]]="Woman",1,0)</f>
        <v>1</v>
      </c>
      <c r="Y443" s="51"/>
      <c r="Z443" s="51"/>
      <c r="AA443" s="51"/>
      <c r="AB443" s="51"/>
      <c r="AC443" s="51"/>
      <c r="AD443" s="51"/>
      <c r="AE443" s="51"/>
      <c r="AF443" s="51"/>
      <c r="AG443" s="51"/>
      <c r="AH443" s="51"/>
      <c r="AI443" s="51"/>
      <c r="AJ443" s="16"/>
      <c r="AN443" s="10">
        <f t="shared" ca="1" si="252"/>
        <v>1</v>
      </c>
      <c r="AO443" s="51">
        <f t="shared" ca="1" si="253"/>
        <v>0</v>
      </c>
      <c r="AP443" s="51">
        <f t="shared" ca="1" si="254"/>
        <v>0</v>
      </c>
      <c r="AQ443" s="51">
        <f t="shared" ca="1" si="255"/>
        <v>0</v>
      </c>
      <c r="AR443" s="51">
        <f t="shared" ca="1" si="256"/>
        <v>0</v>
      </c>
      <c r="AS443" s="51">
        <f t="shared" ca="1" si="257"/>
        <v>0</v>
      </c>
      <c r="AT443" s="51"/>
      <c r="AU443" s="51"/>
      <c r="AV443" s="51"/>
      <c r="AW443" s="51"/>
      <c r="AX443" s="51"/>
      <c r="AY443" s="16"/>
      <c r="AZ443" s="51"/>
      <c r="BA443" s="20">
        <f t="shared" ca="1" si="258"/>
        <v>0</v>
      </c>
      <c r="BB443" s="21">
        <f t="shared" ca="1" si="259"/>
        <v>0</v>
      </c>
      <c r="BC443" s="21">
        <f t="shared" ca="1" si="260"/>
        <v>0</v>
      </c>
      <c r="BD443" s="21">
        <f t="shared" ca="1" si="261"/>
        <v>0</v>
      </c>
      <c r="BE443" s="21">
        <f t="shared" ca="1" si="262"/>
        <v>0</v>
      </c>
      <c r="BF443" s="21">
        <f t="shared" ca="1" si="263"/>
        <v>0</v>
      </c>
      <c r="BG443" s="21">
        <f t="shared" ca="1" si="264"/>
        <v>0</v>
      </c>
      <c r="BH443" s="21">
        <f t="shared" ca="1" si="265"/>
        <v>1</v>
      </c>
      <c r="BI443" s="21">
        <f t="shared" ca="1" si="266"/>
        <v>0</v>
      </c>
      <c r="BJ443" s="21">
        <f t="shared" ca="1" si="267"/>
        <v>0</v>
      </c>
      <c r="BK443" s="21">
        <f t="shared" ca="1" si="268"/>
        <v>0</v>
      </c>
      <c r="BL443" s="51"/>
      <c r="BM443" s="51"/>
      <c r="BN443" s="51"/>
      <c r="BO443" s="51"/>
      <c r="BP443" s="51"/>
      <c r="BQ443" s="51"/>
      <c r="BR443" s="51"/>
      <c r="BS443" s="51"/>
      <c r="BT443" s="51"/>
      <c r="BU443" s="51"/>
      <c r="BV443" s="16"/>
      <c r="BZ443" s="10">
        <f ca="1">Table1[[#This Row],[Cars Value]]/Table1[[#This Row],[Cars Owned]]</f>
        <v>26506.919071228931</v>
      </c>
      <c r="CA443" s="16"/>
      <c r="CB443" s="51"/>
      <c r="CC443" s="10">
        <f ca="1">IF(Table1[[#This Row],[Value of Debts]]&gt;$CD$3,1,0)</f>
        <v>1</v>
      </c>
      <c r="CD443" s="51"/>
      <c r="CE443" s="16"/>
      <c r="CF443" s="51"/>
      <c r="CG443" s="39">
        <f ca="1">Table1[[#This Row],[Mortgage left]]/Table1[[#This Row],[Value of House ]]</f>
        <v>0.24813030195727426</v>
      </c>
      <c r="CH443" s="51">
        <f t="shared" ca="1" si="282"/>
        <v>0</v>
      </c>
      <c r="CI443" s="51"/>
      <c r="CJ443" s="16"/>
      <c r="CL443" s="10">
        <f ca="1">IF(Table1[[#This Row],[Area]]="New Delhi",Table1[[#This Row],[Income]],0)</f>
        <v>0</v>
      </c>
      <c r="CM443" s="51">
        <f ca="1">IF(Table1[[#This Row],[Area]]="Gurgoan",Table1[[#This Row],[Income]],0)</f>
        <v>0</v>
      </c>
      <c r="CN443" s="51">
        <f ca="1">IF(Table1[[#This Row],[Area]]="Noida",Table1[[#This Row],[Income]],0)</f>
        <v>0</v>
      </c>
      <c r="CO443" s="51">
        <f ca="1">IF(Table1[[#This Row],[Area]]="Faridabad",Table1[[#This Row],[Income]],0)</f>
        <v>0</v>
      </c>
      <c r="CP443" s="51">
        <f ca="1">IF(Table1[[#This Row],[Area]]="Pune",Table1[[#This Row],[Income]],0)</f>
        <v>0</v>
      </c>
      <c r="CQ443" s="51">
        <f ca="1">IF(Table1[[#This Row],[Area]]="Mumbai",Table1[[#This Row],[Income]],0)</f>
        <v>0</v>
      </c>
      <c r="CR443" s="51">
        <f ca="1">IF(Table1[[#This Row],[Area]]="Hyderabad",Table1[[#This Row],[Income]],0)</f>
        <v>0</v>
      </c>
      <c r="CS443" s="51">
        <f ca="1">IF(Table1[[#This Row],[Area]]="Chennai",Table1[[#This Row],[Income]],0)</f>
        <v>54126</v>
      </c>
      <c r="CT443" s="51">
        <f ca="1">IF(Table1[[#This Row],[Area]]="Goa",Table1[[#This Row],[Income]],0)</f>
        <v>0</v>
      </c>
      <c r="CU443" s="51">
        <f ca="1">IF(Table1[[#This Row],[Area]]="Kochi",Table1[[#This Row],[Income]],0)</f>
        <v>0</v>
      </c>
      <c r="CV443" s="51">
        <f ca="1">IF(Table1[[#This Row],[Area]]="Kolkata",Table1[[#This Row],[Income]],0)</f>
        <v>0</v>
      </c>
      <c r="CW443" s="51"/>
      <c r="CX443" s="51"/>
      <c r="CY443" s="51"/>
      <c r="CZ443" s="51"/>
      <c r="DA443" s="51"/>
      <c r="DB443" s="51"/>
      <c r="DC443" s="51"/>
      <c r="DD443" s="51"/>
      <c r="DE443" s="51"/>
      <c r="DF443" s="51"/>
      <c r="DG443" s="16"/>
      <c r="DI443" s="10">
        <f ca="1">IF(Table1[[#This Row],[Field of Work]]="Teaching",Table1[[#This Row],[Income]],0)</f>
        <v>54126</v>
      </c>
      <c r="DJ443" s="51">
        <f ca="1">IF(Table1[[#This Row],[Field of Work]]="Health",Table1[[#This Row],[Income]],0)</f>
        <v>0</v>
      </c>
      <c r="DK443" s="51">
        <f ca="1">IF(Table1[[#This Row],[Field of Work]]="Agriculture",Table1[[#This Row],[Income]],0)</f>
        <v>0</v>
      </c>
      <c r="DL443" s="51">
        <f ca="1">IF(Table1[[#This Row],[Field of Work]]="Information Technology",Table1[[#This Row],[Income]],0)</f>
        <v>0</v>
      </c>
      <c r="DM443" s="51">
        <f ca="1">IF(Table1[[#This Row],[Field of Work]]="Construction",Table1[[#This Row],[Income]],0)</f>
        <v>0</v>
      </c>
      <c r="DN443" s="51">
        <f ca="1">IF(Table1[[#This Row],[Field of Work]]="General Work",Table1[[#This Row],[Income]],0)</f>
        <v>0</v>
      </c>
      <c r="DO443" s="51"/>
      <c r="DP443" s="51"/>
      <c r="DQ443" s="51"/>
      <c r="DR443" s="51"/>
      <c r="DS443" s="51"/>
      <c r="DT443" s="16"/>
      <c r="DW443" s="10">
        <f ca="1">IF(Table1[[#This Row],[Value of Debts]]&gt;Table1[[#This Row],[Income]],1,0)</f>
        <v>1</v>
      </c>
      <c r="DX443" s="51"/>
      <c r="DY443" s="16"/>
      <c r="EB443" s="48">
        <f t="shared" ca="1" si="283"/>
        <v>40</v>
      </c>
      <c r="EC443" s="51"/>
      <c r="ED443" s="51"/>
      <c r="EE443" s="16"/>
    </row>
    <row r="444" spans="1:135" ht="18.75">
      <c r="A444" s="1">
        <f t="shared" ca="1" si="269"/>
        <v>2</v>
      </c>
      <c r="B444" s="1" t="str">
        <f t="shared" ca="1" si="270"/>
        <v>Woman</v>
      </c>
      <c r="C444" s="1">
        <f t="shared" ca="1" si="271"/>
        <v>42</v>
      </c>
      <c r="D444" s="1">
        <f t="shared" ca="1" si="272"/>
        <v>6</v>
      </c>
      <c r="E444" s="1" t="str">
        <f t="shared" ca="1" si="273"/>
        <v>Agriculture</v>
      </c>
      <c r="F444" s="1">
        <f t="shared" ca="1" si="274"/>
        <v>4</v>
      </c>
      <c r="G444" s="1" t="str">
        <f t="shared" ca="1" si="275"/>
        <v>Technical</v>
      </c>
      <c r="H444" s="1">
        <f t="shared" ca="1" si="276"/>
        <v>3</v>
      </c>
      <c r="I444" s="1">
        <f t="shared" ca="1" si="251"/>
        <v>1</v>
      </c>
      <c r="J444" s="1">
        <f t="shared" ca="1" si="277"/>
        <v>67825</v>
      </c>
      <c r="K444" s="1">
        <f t="shared" ca="1" si="278"/>
        <v>11</v>
      </c>
      <c r="L444" s="1" t="str">
        <f t="shared" ca="1" si="279"/>
        <v>Kolkata</v>
      </c>
      <c r="M444" s="1">
        <f t="shared" ca="1" si="284"/>
        <v>339125</v>
      </c>
      <c r="N444" s="1">
        <f t="shared" ca="1" si="280"/>
        <v>39546.989950130301</v>
      </c>
      <c r="O444" s="1">
        <f t="shared" ca="1" si="285"/>
        <v>17057.867069350756</v>
      </c>
      <c r="P444" s="1">
        <f t="shared" ca="1" si="281"/>
        <v>923</v>
      </c>
      <c r="Q444" s="1">
        <f t="shared" ca="1" si="286"/>
        <v>65809.977518323969</v>
      </c>
      <c r="R444" s="1">
        <f t="shared" ca="1" si="287"/>
        <v>3465.8548584228247</v>
      </c>
      <c r="S444" s="1">
        <f t="shared" ca="1" si="288"/>
        <v>359648.72192777356</v>
      </c>
      <c r="T444" s="1">
        <f t="shared" ca="1" si="289"/>
        <v>106279.96746845427</v>
      </c>
      <c r="U444" s="1">
        <f t="shared" ca="1" si="290"/>
        <v>253368.75445931929</v>
      </c>
      <c r="W444" s="10">
        <f ca="1">IF(Table1[[#This Row],[Gender]]="Man",1,0)</f>
        <v>0</v>
      </c>
      <c r="X444" s="51">
        <f ca="1">IF(Table1[[#This Row],[Gender]]="Woman",1,0)</f>
        <v>1</v>
      </c>
      <c r="Y444" s="51"/>
      <c r="Z444" s="51"/>
      <c r="AA444" s="51"/>
      <c r="AB444" s="51"/>
      <c r="AC444" s="51"/>
      <c r="AD444" s="51"/>
      <c r="AE444" s="51"/>
      <c r="AF444" s="51"/>
      <c r="AG444" s="51"/>
      <c r="AH444" s="51"/>
      <c r="AI444" s="51"/>
      <c r="AJ444" s="16"/>
      <c r="AN444" s="10">
        <f t="shared" ca="1" si="252"/>
        <v>0</v>
      </c>
      <c r="AO444" s="51">
        <f t="shared" ca="1" si="253"/>
        <v>0</v>
      </c>
      <c r="AP444" s="51">
        <f t="shared" ca="1" si="254"/>
        <v>1</v>
      </c>
      <c r="AQ444" s="51">
        <f t="shared" ca="1" si="255"/>
        <v>0</v>
      </c>
      <c r="AR444" s="51">
        <f t="shared" ca="1" si="256"/>
        <v>0</v>
      </c>
      <c r="AS444" s="51">
        <f t="shared" ca="1" si="257"/>
        <v>0</v>
      </c>
      <c r="AT444" s="51"/>
      <c r="AU444" s="51"/>
      <c r="AV444" s="51"/>
      <c r="AW444" s="51"/>
      <c r="AX444" s="51"/>
      <c r="AY444" s="16"/>
      <c r="AZ444" s="51"/>
      <c r="BA444" s="20">
        <f t="shared" ca="1" si="258"/>
        <v>0</v>
      </c>
      <c r="BB444" s="21">
        <f t="shared" ca="1" si="259"/>
        <v>0</v>
      </c>
      <c r="BC444" s="21">
        <f t="shared" ca="1" si="260"/>
        <v>0</v>
      </c>
      <c r="BD444" s="21">
        <f t="shared" ca="1" si="261"/>
        <v>0</v>
      </c>
      <c r="BE444" s="21">
        <f t="shared" ca="1" si="262"/>
        <v>0</v>
      </c>
      <c r="BF444" s="21">
        <f t="shared" ca="1" si="263"/>
        <v>0</v>
      </c>
      <c r="BG444" s="21">
        <f t="shared" ca="1" si="264"/>
        <v>0</v>
      </c>
      <c r="BH444" s="21">
        <f t="shared" ca="1" si="265"/>
        <v>0</v>
      </c>
      <c r="BI444" s="21">
        <f t="shared" ca="1" si="266"/>
        <v>0</v>
      </c>
      <c r="BJ444" s="21">
        <f t="shared" ca="1" si="267"/>
        <v>0</v>
      </c>
      <c r="BK444" s="21">
        <f t="shared" ca="1" si="268"/>
        <v>1</v>
      </c>
      <c r="BL444" s="51"/>
      <c r="BM444" s="51"/>
      <c r="BN444" s="51"/>
      <c r="BO444" s="51"/>
      <c r="BP444" s="51"/>
      <c r="BQ444" s="51"/>
      <c r="BR444" s="51"/>
      <c r="BS444" s="51"/>
      <c r="BT444" s="51"/>
      <c r="BU444" s="51"/>
      <c r="BV444" s="16"/>
      <c r="BZ444" s="10">
        <f ca="1">Table1[[#This Row],[Cars Value]]/Table1[[#This Row],[Cars Owned]]</f>
        <v>17057.867069350756</v>
      </c>
      <c r="CA444" s="16"/>
      <c r="CB444" s="51"/>
      <c r="CC444" s="10">
        <f ca="1">IF(Table1[[#This Row],[Value of Debts]]&gt;$CD$3,1,0)</f>
        <v>1</v>
      </c>
      <c r="CD444" s="51"/>
      <c r="CE444" s="16"/>
      <c r="CF444" s="51"/>
      <c r="CG444" s="39">
        <f ca="1">Table1[[#This Row],[Mortgage left]]/Table1[[#This Row],[Value of House ]]</f>
        <v>0.11661478791044688</v>
      </c>
      <c r="CH444" s="51">
        <f t="shared" ca="1" si="282"/>
        <v>0</v>
      </c>
      <c r="CI444" s="51"/>
      <c r="CJ444" s="16"/>
      <c r="CL444" s="10">
        <f ca="1">IF(Table1[[#This Row],[Area]]="New Delhi",Table1[[#This Row],[Income]],0)</f>
        <v>0</v>
      </c>
      <c r="CM444" s="51">
        <f ca="1">IF(Table1[[#This Row],[Area]]="Gurgoan",Table1[[#This Row],[Income]],0)</f>
        <v>0</v>
      </c>
      <c r="CN444" s="51">
        <f ca="1">IF(Table1[[#This Row],[Area]]="Noida",Table1[[#This Row],[Income]],0)</f>
        <v>0</v>
      </c>
      <c r="CO444" s="51">
        <f ca="1">IF(Table1[[#This Row],[Area]]="Faridabad",Table1[[#This Row],[Income]],0)</f>
        <v>0</v>
      </c>
      <c r="CP444" s="51">
        <f ca="1">IF(Table1[[#This Row],[Area]]="Pune",Table1[[#This Row],[Income]],0)</f>
        <v>0</v>
      </c>
      <c r="CQ444" s="51">
        <f ca="1">IF(Table1[[#This Row],[Area]]="Mumbai",Table1[[#This Row],[Income]],0)</f>
        <v>0</v>
      </c>
      <c r="CR444" s="51">
        <f ca="1">IF(Table1[[#This Row],[Area]]="Hyderabad",Table1[[#This Row],[Income]],0)</f>
        <v>0</v>
      </c>
      <c r="CS444" s="51">
        <f ca="1">IF(Table1[[#This Row],[Area]]="Chennai",Table1[[#This Row],[Income]],0)</f>
        <v>0</v>
      </c>
      <c r="CT444" s="51">
        <f ca="1">IF(Table1[[#This Row],[Area]]="Goa",Table1[[#This Row],[Income]],0)</f>
        <v>0</v>
      </c>
      <c r="CU444" s="51">
        <f ca="1">IF(Table1[[#This Row],[Area]]="Kochi",Table1[[#This Row],[Income]],0)</f>
        <v>0</v>
      </c>
      <c r="CV444" s="51">
        <f ca="1">IF(Table1[[#This Row],[Area]]="Kolkata",Table1[[#This Row],[Income]],0)</f>
        <v>67825</v>
      </c>
      <c r="CW444" s="51"/>
      <c r="CX444" s="51"/>
      <c r="CY444" s="51"/>
      <c r="CZ444" s="51"/>
      <c r="DA444" s="51"/>
      <c r="DB444" s="51"/>
      <c r="DC444" s="51"/>
      <c r="DD444" s="51"/>
      <c r="DE444" s="51"/>
      <c r="DF444" s="51"/>
      <c r="DG444" s="16"/>
      <c r="DI444" s="10">
        <f ca="1">IF(Table1[[#This Row],[Field of Work]]="Teaching",Table1[[#This Row],[Income]],0)</f>
        <v>0</v>
      </c>
      <c r="DJ444" s="51">
        <f ca="1">IF(Table1[[#This Row],[Field of Work]]="Health",Table1[[#This Row],[Income]],0)</f>
        <v>0</v>
      </c>
      <c r="DK444" s="51">
        <f ca="1">IF(Table1[[#This Row],[Field of Work]]="Agriculture",Table1[[#This Row],[Income]],0)</f>
        <v>67825</v>
      </c>
      <c r="DL444" s="51">
        <f ca="1">IF(Table1[[#This Row],[Field of Work]]="Information Technology",Table1[[#This Row],[Income]],0)</f>
        <v>0</v>
      </c>
      <c r="DM444" s="51">
        <f ca="1">IF(Table1[[#This Row],[Field of Work]]="Construction",Table1[[#This Row],[Income]],0)</f>
        <v>0</v>
      </c>
      <c r="DN444" s="51">
        <f ca="1">IF(Table1[[#This Row],[Field of Work]]="General Work",Table1[[#This Row],[Income]],0)</f>
        <v>0</v>
      </c>
      <c r="DO444" s="51"/>
      <c r="DP444" s="51"/>
      <c r="DQ444" s="51"/>
      <c r="DR444" s="51"/>
      <c r="DS444" s="51"/>
      <c r="DT444" s="16"/>
      <c r="DW444" s="10">
        <f ca="1">IF(Table1[[#This Row],[Value of Debts]]&gt;Table1[[#This Row],[Income]],1,0)</f>
        <v>1</v>
      </c>
      <c r="DX444" s="51"/>
      <c r="DY444" s="16"/>
      <c r="EB444" s="48">
        <f t="shared" ca="1" si="283"/>
        <v>42</v>
      </c>
      <c r="EC444" s="51"/>
      <c r="ED444" s="51"/>
      <c r="EE444" s="16"/>
    </row>
    <row r="445" spans="1:135" ht="18.75">
      <c r="A445" s="1">
        <f t="shared" ca="1" si="269"/>
        <v>1</v>
      </c>
      <c r="B445" s="1" t="str">
        <f t="shared" ca="1" si="270"/>
        <v>Man</v>
      </c>
      <c r="C445" s="1">
        <f t="shared" ca="1" si="271"/>
        <v>28</v>
      </c>
      <c r="D445" s="1">
        <f t="shared" ca="1" si="272"/>
        <v>2</v>
      </c>
      <c r="E445" s="1" t="str">
        <f t="shared" ca="1" si="273"/>
        <v>Construction</v>
      </c>
      <c r="F445" s="1">
        <f t="shared" ca="1" si="274"/>
        <v>4</v>
      </c>
      <c r="G445" s="1" t="str">
        <f t="shared" ca="1" si="275"/>
        <v>Technical</v>
      </c>
      <c r="H445" s="1">
        <f t="shared" ca="1" si="276"/>
        <v>1</v>
      </c>
      <c r="I445" s="1">
        <f t="shared" ca="1" si="251"/>
        <v>1</v>
      </c>
      <c r="J445" s="1">
        <f t="shared" ca="1" si="277"/>
        <v>58335</v>
      </c>
      <c r="K445" s="1">
        <f t="shared" ca="1" si="278"/>
        <v>6</v>
      </c>
      <c r="L445" s="1" t="str">
        <f t="shared" ca="1" si="279"/>
        <v>Mumbai</v>
      </c>
      <c r="M445" s="1">
        <f t="shared" ca="1" si="284"/>
        <v>175005</v>
      </c>
      <c r="N445" s="1">
        <f t="shared" ca="1" si="280"/>
        <v>80371.38742992781</v>
      </c>
      <c r="O445" s="1">
        <f t="shared" ca="1" si="285"/>
        <v>53373.709100286149</v>
      </c>
      <c r="P445" s="1">
        <f t="shared" ca="1" si="281"/>
        <v>1898</v>
      </c>
      <c r="Q445" s="1">
        <f t="shared" ca="1" si="286"/>
        <v>38948.998254328435</v>
      </c>
      <c r="R445" s="1">
        <f t="shared" ca="1" si="287"/>
        <v>8301.4907121149572</v>
      </c>
      <c r="S445" s="1">
        <f t="shared" ca="1" si="288"/>
        <v>236680.19981240112</v>
      </c>
      <c r="T445" s="1">
        <f t="shared" ca="1" si="289"/>
        <v>121218.38568425624</v>
      </c>
      <c r="U445" s="1">
        <f t="shared" ca="1" si="290"/>
        <v>115461.81412814488</v>
      </c>
      <c r="W445" s="10">
        <f ca="1">IF(Table1[[#This Row],[Gender]]="Man",1,0)</f>
        <v>1</v>
      </c>
      <c r="X445" s="51">
        <f ca="1">IF(Table1[[#This Row],[Gender]]="Woman",1,0)</f>
        <v>0</v>
      </c>
      <c r="Y445" s="51"/>
      <c r="Z445" s="51"/>
      <c r="AA445" s="51"/>
      <c r="AB445" s="51"/>
      <c r="AC445" s="51"/>
      <c r="AD445" s="51"/>
      <c r="AE445" s="51"/>
      <c r="AF445" s="51"/>
      <c r="AG445" s="51"/>
      <c r="AH445" s="51"/>
      <c r="AI445" s="51"/>
      <c r="AJ445" s="16"/>
      <c r="AN445" s="10">
        <f t="shared" ca="1" si="252"/>
        <v>0</v>
      </c>
      <c r="AO445" s="51">
        <f t="shared" ca="1" si="253"/>
        <v>0</v>
      </c>
      <c r="AP445" s="51">
        <f t="shared" ca="1" si="254"/>
        <v>0</v>
      </c>
      <c r="AQ445" s="51">
        <f t="shared" ca="1" si="255"/>
        <v>0</v>
      </c>
      <c r="AR445" s="51">
        <f t="shared" ca="1" si="256"/>
        <v>1</v>
      </c>
      <c r="AS445" s="51">
        <f t="shared" ca="1" si="257"/>
        <v>0</v>
      </c>
      <c r="AT445" s="51"/>
      <c r="AU445" s="51"/>
      <c r="AV445" s="51"/>
      <c r="AW445" s="51"/>
      <c r="AX445" s="51"/>
      <c r="AY445" s="16"/>
      <c r="AZ445" s="51"/>
      <c r="BA445" s="20">
        <f t="shared" ca="1" si="258"/>
        <v>0</v>
      </c>
      <c r="BB445" s="21">
        <f t="shared" ca="1" si="259"/>
        <v>0</v>
      </c>
      <c r="BC445" s="21">
        <f t="shared" ca="1" si="260"/>
        <v>0</v>
      </c>
      <c r="BD445" s="21">
        <f t="shared" ca="1" si="261"/>
        <v>0</v>
      </c>
      <c r="BE445" s="21">
        <f t="shared" ca="1" si="262"/>
        <v>0</v>
      </c>
      <c r="BF445" s="21">
        <f t="shared" ca="1" si="263"/>
        <v>1</v>
      </c>
      <c r="BG445" s="21">
        <f t="shared" ca="1" si="264"/>
        <v>0</v>
      </c>
      <c r="BH445" s="21">
        <f t="shared" ca="1" si="265"/>
        <v>0</v>
      </c>
      <c r="BI445" s="21">
        <f t="shared" ca="1" si="266"/>
        <v>0</v>
      </c>
      <c r="BJ445" s="21">
        <f t="shared" ca="1" si="267"/>
        <v>0</v>
      </c>
      <c r="BK445" s="21">
        <f t="shared" ca="1" si="268"/>
        <v>0</v>
      </c>
      <c r="BL445" s="51"/>
      <c r="BM445" s="51"/>
      <c r="BN445" s="51"/>
      <c r="BO445" s="51"/>
      <c r="BP445" s="51"/>
      <c r="BQ445" s="51"/>
      <c r="BR445" s="51"/>
      <c r="BS445" s="51"/>
      <c r="BT445" s="51"/>
      <c r="BU445" s="51"/>
      <c r="BV445" s="16"/>
      <c r="BZ445" s="10">
        <f ca="1">Table1[[#This Row],[Cars Value]]/Table1[[#This Row],[Cars Owned]]</f>
        <v>53373.709100286149</v>
      </c>
      <c r="CA445" s="16"/>
      <c r="CB445" s="51"/>
      <c r="CC445" s="10">
        <f ca="1">IF(Table1[[#This Row],[Value of Debts]]&gt;$CD$3,1,0)</f>
        <v>1</v>
      </c>
      <c r="CD445" s="51"/>
      <c r="CE445" s="16"/>
      <c r="CF445" s="51"/>
      <c r="CG445" s="39">
        <f ca="1">Table1[[#This Row],[Mortgage left]]/Table1[[#This Row],[Value of House ]]</f>
        <v>0.45925194954388626</v>
      </c>
      <c r="CH445" s="51">
        <f t="shared" ca="1" si="282"/>
        <v>1</v>
      </c>
      <c r="CI445" s="51"/>
      <c r="CJ445" s="16"/>
      <c r="CL445" s="10">
        <f ca="1">IF(Table1[[#This Row],[Area]]="New Delhi",Table1[[#This Row],[Income]],0)</f>
        <v>0</v>
      </c>
      <c r="CM445" s="51">
        <f ca="1">IF(Table1[[#This Row],[Area]]="Gurgoan",Table1[[#This Row],[Income]],0)</f>
        <v>0</v>
      </c>
      <c r="CN445" s="51">
        <f ca="1">IF(Table1[[#This Row],[Area]]="Noida",Table1[[#This Row],[Income]],0)</f>
        <v>0</v>
      </c>
      <c r="CO445" s="51">
        <f ca="1">IF(Table1[[#This Row],[Area]]="Faridabad",Table1[[#This Row],[Income]],0)</f>
        <v>0</v>
      </c>
      <c r="CP445" s="51">
        <f ca="1">IF(Table1[[#This Row],[Area]]="Pune",Table1[[#This Row],[Income]],0)</f>
        <v>0</v>
      </c>
      <c r="CQ445" s="51">
        <f ca="1">IF(Table1[[#This Row],[Area]]="Mumbai",Table1[[#This Row],[Income]],0)</f>
        <v>58335</v>
      </c>
      <c r="CR445" s="51">
        <f ca="1">IF(Table1[[#This Row],[Area]]="Hyderabad",Table1[[#This Row],[Income]],0)</f>
        <v>0</v>
      </c>
      <c r="CS445" s="51">
        <f ca="1">IF(Table1[[#This Row],[Area]]="Chennai",Table1[[#This Row],[Income]],0)</f>
        <v>0</v>
      </c>
      <c r="CT445" s="51">
        <f ca="1">IF(Table1[[#This Row],[Area]]="Goa",Table1[[#This Row],[Income]],0)</f>
        <v>0</v>
      </c>
      <c r="CU445" s="51">
        <f ca="1">IF(Table1[[#This Row],[Area]]="Kochi",Table1[[#This Row],[Income]],0)</f>
        <v>0</v>
      </c>
      <c r="CV445" s="51">
        <f ca="1">IF(Table1[[#This Row],[Area]]="Kolkata",Table1[[#This Row],[Income]],0)</f>
        <v>0</v>
      </c>
      <c r="CW445" s="51"/>
      <c r="CX445" s="51"/>
      <c r="CY445" s="51"/>
      <c r="CZ445" s="51"/>
      <c r="DA445" s="51"/>
      <c r="DB445" s="51"/>
      <c r="DC445" s="51"/>
      <c r="DD445" s="51"/>
      <c r="DE445" s="51"/>
      <c r="DF445" s="51"/>
      <c r="DG445" s="16"/>
      <c r="DI445" s="10">
        <f ca="1">IF(Table1[[#This Row],[Field of Work]]="Teaching",Table1[[#This Row],[Income]],0)</f>
        <v>0</v>
      </c>
      <c r="DJ445" s="51">
        <f ca="1">IF(Table1[[#This Row],[Field of Work]]="Health",Table1[[#This Row],[Income]],0)</f>
        <v>0</v>
      </c>
      <c r="DK445" s="51">
        <f ca="1">IF(Table1[[#This Row],[Field of Work]]="Agriculture",Table1[[#This Row],[Income]],0)</f>
        <v>0</v>
      </c>
      <c r="DL445" s="51">
        <f ca="1">IF(Table1[[#This Row],[Field of Work]]="Information Technology",Table1[[#This Row],[Income]],0)</f>
        <v>0</v>
      </c>
      <c r="DM445" s="51">
        <f ca="1">IF(Table1[[#This Row],[Field of Work]]="Construction",Table1[[#This Row],[Income]],0)</f>
        <v>58335</v>
      </c>
      <c r="DN445" s="51">
        <f ca="1">IF(Table1[[#This Row],[Field of Work]]="General Work",Table1[[#This Row],[Income]],0)</f>
        <v>0</v>
      </c>
      <c r="DO445" s="51"/>
      <c r="DP445" s="51"/>
      <c r="DQ445" s="51"/>
      <c r="DR445" s="51"/>
      <c r="DS445" s="51"/>
      <c r="DT445" s="16"/>
      <c r="DW445" s="10">
        <f ca="1">IF(Table1[[#This Row],[Value of Debts]]&gt;Table1[[#This Row],[Income]],1,0)</f>
        <v>1</v>
      </c>
      <c r="DX445" s="51"/>
      <c r="DY445" s="16"/>
      <c r="EB445" s="48">
        <f t="shared" ca="1" si="283"/>
        <v>28</v>
      </c>
      <c r="EC445" s="51"/>
      <c r="ED445" s="51"/>
      <c r="EE445" s="16"/>
    </row>
    <row r="446" spans="1:135" ht="18.75">
      <c r="A446" s="1">
        <f t="shared" ca="1" si="269"/>
        <v>1</v>
      </c>
      <c r="B446" s="1" t="str">
        <f t="shared" ca="1" si="270"/>
        <v>Man</v>
      </c>
      <c r="C446" s="1">
        <f t="shared" ca="1" si="271"/>
        <v>45</v>
      </c>
      <c r="D446" s="1">
        <f t="shared" ca="1" si="272"/>
        <v>3</v>
      </c>
      <c r="E446" s="1" t="str">
        <f t="shared" ca="1" si="273"/>
        <v>Teaching</v>
      </c>
      <c r="F446" s="1">
        <f t="shared" ca="1" si="274"/>
        <v>2</v>
      </c>
      <c r="G446" s="1" t="str">
        <f t="shared" ca="1" si="275"/>
        <v>College</v>
      </c>
      <c r="H446" s="1">
        <f t="shared" ca="1" si="276"/>
        <v>2</v>
      </c>
      <c r="I446" s="1">
        <f t="shared" ca="1" si="251"/>
        <v>3</v>
      </c>
      <c r="J446" s="1">
        <f t="shared" ca="1" si="277"/>
        <v>53238</v>
      </c>
      <c r="K446" s="1">
        <f t="shared" ca="1" si="278"/>
        <v>6</v>
      </c>
      <c r="L446" s="1" t="str">
        <f t="shared" ca="1" si="279"/>
        <v>Mumbai</v>
      </c>
      <c r="M446" s="1">
        <f t="shared" ca="1" si="284"/>
        <v>266190</v>
      </c>
      <c r="N446" s="1">
        <f t="shared" ca="1" si="280"/>
        <v>163260.26155033466</v>
      </c>
      <c r="O446" s="1">
        <f t="shared" ca="1" si="285"/>
        <v>125796.01266003885</v>
      </c>
      <c r="P446" s="1">
        <f t="shared" ca="1" si="281"/>
        <v>40309</v>
      </c>
      <c r="Q446" s="1">
        <f t="shared" ca="1" si="286"/>
        <v>85719.884653295972</v>
      </c>
      <c r="R446" s="1">
        <f t="shared" ca="1" si="287"/>
        <v>68353.733678011893</v>
      </c>
      <c r="S446" s="1">
        <f t="shared" ca="1" si="288"/>
        <v>460339.7463380507</v>
      </c>
      <c r="T446" s="1">
        <f t="shared" ca="1" si="289"/>
        <v>289289.1462036306</v>
      </c>
      <c r="U446" s="1">
        <f t="shared" ca="1" si="290"/>
        <v>171050.60013442009</v>
      </c>
      <c r="W446" s="10">
        <f ca="1">IF(Table1[[#This Row],[Gender]]="Man",1,0)</f>
        <v>1</v>
      </c>
      <c r="X446" s="51">
        <f ca="1">IF(Table1[[#This Row],[Gender]]="Woman",1,0)</f>
        <v>0</v>
      </c>
      <c r="Y446" s="51"/>
      <c r="Z446" s="51"/>
      <c r="AA446" s="51"/>
      <c r="AB446" s="51"/>
      <c r="AC446" s="51"/>
      <c r="AD446" s="51"/>
      <c r="AE446" s="51"/>
      <c r="AF446" s="51"/>
      <c r="AG446" s="51"/>
      <c r="AH446" s="51"/>
      <c r="AI446" s="51"/>
      <c r="AJ446" s="16"/>
      <c r="AN446" s="10">
        <f t="shared" ca="1" si="252"/>
        <v>1</v>
      </c>
      <c r="AO446" s="51">
        <f t="shared" ca="1" si="253"/>
        <v>0</v>
      </c>
      <c r="AP446" s="51">
        <f t="shared" ca="1" si="254"/>
        <v>0</v>
      </c>
      <c r="AQ446" s="51">
        <f t="shared" ca="1" si="255"/>
        <v>0</v>
      </c>
      <c r="AR446" s="51">
        <f t="shared" ca="1" si="256"/>
        <v>0</v>
      </c>
      <c r="AS446" s="51">
        <f t="shared" ca="1" si="257"/>
        <v>0</v>
      </c>
      <c r="AT446" s="51"/>
      <c r="AU446" s="51"/>
      <c r="AV446" s="51"/>
      <c r="AW446" s="51"/>
      <c r="AX446" s="51"/>
      <c r="AY446" s="16"/>
      <c r="AZ446" s="51"/>
      <c r="BA446" s="20">
        <f t="shared" ca="1" si="258"/>
        <v>0</v>
      </c>
      <c r="BB446" s="21">
        <f t="shared" ca="1" si="259"/>
        <v>0</v>
      </c>
      <c r="BC446" s="21">
        <f t="shared" ca="1" si="260"/>
        <v>0</v>
      </c>
      <c r="BD446" s="21">
        <f t="shared" ca="1" si="261"/>
        <v>0</v>
      </c>
      <c r="BE446" s="21">
        <f t="shared" ca="1" si="262"/>
        <v>0</v>
      </c>
      <c r="BF446" s="21">
        <f t="shared" ca="1" si="263"/>
        <v>1</v>
      </c>
      <c r="BG446" s="21">
        <f t="shared" ca="1" si="264"/>
        <v>0</v>
      </c>
      <c r="BH446" s="21">
        <f t="shared" ca="1" si="265"/>
        <v>0</v>
      </c>
      <c r="BI446" s="21">
        <f t="shared" ca="1" si="266"/>
        <v>0</v>
      </c>
      <c r="BJ446" s="21">
        <f t="shared" ca="1" si="267"/>
        <v>0</v>
      </c>
      <c r="BK446" s="21">
        <f t="shared" ca="1" si="268"/>
        <v>0</v>
      </c>
      <c r="BL446" s="51"/>
      <c r="BM446" s="51"/>
      <c r="BN446" s="51"/>
      <c r="BO446" s="51"/>
      <c r="BP446" s="51"/>
      <c r="BQ446" s="51"/>
      <c r="BR446" s="51"/>
      <c r="BS446" s="51"/>
      <c r="BT446" s="51"/>
      <c r="BU446" s="51"/>
      <c r="BV446" s="16"/>
      <c r="BZ446" s="10">
        <f ca="1">Table1[[#This Row],[Cars Value]]/Table1[[#This Row],[Cars Owned]]</f>
        <v>41932.004220012946</v>
      </c>
      <c r="CA446" s="16"/>
      <c r="CB446" s="51"/>
      <c r="CC446" s="10">
        <f ca="1">IF(Table1[[#This Row],[Value of Debts]]&gt;$CD$3,1,0)</f>
        <v>1</v>
      </c>
      <c r="CD446" s="51"/>
      <c r="CE446" s="16"/>
      <c r="CF446" s="51"/>
      <c r="CG446" s="39">
        <f ca="1">Table1[[#This Row],[Mortgage left]]/Table1[[#This Row],[Value of House ]]</f>
        <v>0.61332229441502184</v>
      </c>
      <c r="CH446" s="51">
        <f t="shared" ca="1" si="282"/>
        <v>1</v>
      </c>
      <c r="CI446" s="51"/>
      <c r="CJ446" s="16"/>
      <c r="CL446" s="10">
        <f ca="1">IF(Table1[[#This Row],[Area]]="New Delhi",Table1[[#This Row],[Income]],0)</f>
        <v>0</v>
      </c>
      <c r="CM446" s="51">
        <f ca="1">IF(Table1[[#This Row],[Area]]="Gurgoan",Table1[[#This Row],[Income]],0)</f>
        <v>0</v>
      </c>
      <c r="CN446" s="51">
        <f ca="1">IF(Table1[[#This Row],[Area]]="Noida",Table1[[#This Row],[Income]],0)</f>
        <v>0</v>
      </c>
      <c r="CO446" s="51">
        <f ca="1">IF(Table1[[#This Row],[Area]]="Faridabad",Table1[[#This Row],[Income]],0)</f>
        <v>0</v>
      </c>
      <c r="CP446" s="51">
        <f ca="1">IF(Table1[[#This Row],[Area]]="Pune",Table1[[#This Row],[Income]],0)</f>
        <v>0</v>
      </c>
      <c r="CQ446" s="51">
        <f ca="1">IF(Table1[[#This Row],[Area]]="Mumbai",Table1[[#This Row],[Income]],0)</f>
        <v>53238</v>
      </c>
      <c r="CR446" s="51">
        <f ca="1">IF(Table1[[#This Row],[Area]]="Hyderabad",Table1[[#This Row],[Income]],0)</f>
        <v>0</v>
      </c>
      <c r="CS446" s="51">
        <f ca="1">IF(Table1[[#This Row],[Area]]="Chennai",Table1[[#This Row],[Income]],0)</f>
        <v>0</v>
      </c>
      <c r="CT446" s="51">
        <f ca="1">IF(Table1[[#This Row],[Area]]="Goa",Table1[[#This Row],[Income]],0)</f>
        <v>0</v>
      </c>
      <c r="CU446" s="51">
        <f ca="1">IF(Table1[[#This Row],[Area]]="Kochi",Table1[[#This Row],[Income]],0)</f>
        <v>0</v>
      </c>
      <c r="CV446" s="51">
        <f ca="1">IF(Table1[[#This Row],[Area]]="Kolkata",Table1[[#This Row],[Income]],0)</f>
        <v>0</v>
      </c>
      <c r="CW446" s="51"/>
      <c r="CX446" s="51"/>
      <c r="CY446" s="51"/>
      <c r="CZ446" s="51"/>
      <c r="DA446" s="51"/>
      <c r="DB446" s="51"/>
      <c r="DC446" s="51"/>
      <c r="DD446" s="51"/>
      <c r="DE446" s="51"/>
      <c r="DF446" s="51"/>
      <c r="DG446" s="16"/>
      <c r="DI446" s="10">
        <f ca="1">IF(Table1[[#This Row],[Field of Work]]="Teaching",Table1[[#This Row],[Income]],0)</f>
        <v>53238</v>
      </c>
      <c r="DJ446" s="51">
        <f ca="1">IF(Table1[[#This Row],[Field of Work]]="Health",Table1[[#This Row],[Income]],0)</f>
        <v>0</v>
      </c>
      <c r="DK446" s="51">
        <f ca="1">IF(Table1[[#This Row],[Field of Work]]="Agriculture",Table1[[#This Row],[Income]],0)</f>
        <v>0</v>
      </c>
      <c r="DL446" s="51">
        <f ca="1">IF(Table1[[#This Row],[Field of Work]]="Information Technology",Table1[[#This Row],[Income]],0)</f>
        <v>0</v>
      </c>
      <c r="DM446" s="51">
        <f ca="1">IF(Table1[[#This Row],[Field of Work]]="Construction",Table1[[#This Row],[Income]],0)</f>
        <v>0</v>
      </c>
      <c r="DN446" s="51">
        <f ca="1">IF(Table1[[#This Row],[Field of Work]]="General Work",Table1[[#This Row],[Income]],0)</f>
        <v>0</v>
      </c>
      <c r="DO446" s="51"/>
      <c r="DP446" s="51"/>
      <c r="DQ446" s="51"/>
      <c r="DR446" s="51"/>
      <c r="DS446" s="51"/>
      <c r="DT446" s="16"/>
      <c r="DW446" s="10">
        <f ca="1">IF(Table1[[#This Row],[Value of Debts]]&gt;Table1[[#This Row],[Income]],1,0)</f>
        <v>1</v>
      </c>
      <c r="DX446" s="51"/>
      <c r="DY446" s="16"/>
      <c r="EB446" s="48">
        <f t="shared" ca="1" si="283"/>
        <v>45</v>
      </c>
      <c r="EC446" s="51"/>
      <c r="ED446" s="51"/>
      <c r="EE446" s="16"/>
    </row>
    <row r="447" spans="1:135" ht="18.75">
      <c r="A447" s="1">
        <f t="shared" ca="1" si="269"/>
        <v>2</v>
      </c>
      <c r="B447" s="1" t="str">
        <f t="shared" ca="1" si="270"/>
        <v>Woman</v>
      </c>
      <c r="C447" s="1">
        <f t="shared" ca="1" si="271"/>
        <v>33</v>
      </c>
      <c r="D447" s="1">
        <f t="shared" ca="1" si="272"/>
        <v>2</v>
      </c>
      <c r="E447" s="1" t="str">
        <f t="shared" ca="1" si="273"/>
        <v>Construction</v>
      </c>
      <c r="F447" s="1">
        <f t="shared" ca="1" si="274"/>
        <v>2</v>
      </c>
      <c r="G447" s="1" t="str">
        <f t="shared" ca="1" si="275"/>
        <v>College</v>
      </c>
      <c r="H447" s="1">
        <f t="shared" ca="1" si="276"/>
        <v>1</v>
      </c>
      <c r="I447" s="1">
        <f t="shared" ca="1" si="251"/>
        <v>3</v>
      </c>
      <c r="J447" s="1">
        <f t="shared" ca="1" si="277"/>
        <v>75943</v>
      </c>
      <c r="K447" s="1">
        <f t="shared" ca="1" si="278"/>
        <v>4</v>
      </c>
      <c r="L447" s="1" t="str">
        <f t="shared" ca="1" si="279"/>
        <v>Noida</v>
      </c>
      <c r="M447" s="1">
        <f t="shared" ca="1" si="284"/>
        <v>303772</v>
      </c>
      <c r="N447" s="1">
        <f t="shared" ca="1" si="280"/>
        <v>5891.7316687814791</v>
      </c>
      <c r="O447" s="1">
        <f t="shared" ca="1" si="285"/>
        <v>163433.86555609028</v>
      </c>
      <c r="P447" s="1">
        <f t="shared" ca="1" si="281"/>
        <v>104613</v>
      </c>
      <c r="Q447" s="1">
        <f t="shared" ca="1" si="286"/>
        <v>5127.6406426195472</v>
      </c>
      <c r="R447" s="1">
        <f t="shared" ca="1" si="287"/>
        <v>108754.41017326983</v>
      </c>
      <c r="S447" s="1">
        <f t="shared" ca="1" si="288"/>
        <v>575960.27572936006</v>
      </c>
      <c r="T447" s="1">
        <f t="shared" ca="1" si="289"/>
        <v>115632.37231140102</v>
      </c>
      <c r="U447" s="1">
        <f t="shared" ca="1" si="290"/>
        <v>460327.90341795905</v>
      </c>
      <c r="W447" s="10">
        <f ca="1">IF(Table1[[#This Row],[Gender]]="Man",1,0)</f>
        <v>0</v>
      </c>
      <c r="X447" s="51">
        <f ca="1">IF(Table1[[#This Row],[Gender]]="Woman",1,0)</f>
        <v>1</v>
      </c>
      <c r="Y447" s="51"/>
      <c r="Z447" s="51"/>
      <c r="AA447" s="51"/>
      <c r="AB447" s="51"/>
      <c r="AC447" s="51"/>
      <c r="AD447" s="51"/>
      <c r="AE447" s="51"/>
      <c r="AF447" s="51"/>
      <c r="AG447" s="51"/>
      <c r="AH447" s="51"/>
      <c r="AI447" s="51"/>
      <c r="AJ447" s="16"/>
      <c r="AN447" s="10">
        <f t="shared" ca="1" si="252"/>
        <v>0</v>
      </c>
      <c r="AO447" s="51">
        <f t="shared" ca="1" si="253"/>
        <v>0</v>
      </c>
      <c r="AP447" s="51">
        <f t="shared" ca="1" si="254"/>
        <v>0</v>
      </c>
      <c r="AQ447" s="51">
        <f t="shared" ca="1" si="255"/>
        <v>0</v>
      </c>
      <c r="AR447" s="51">
        <f t="shared" ca="1" si="256"/>
        <v>1</v>
      </c>
      <c r="AS447" s="51">
        <f t="shared" ca="1" si="257"/>
        <v>0</v>
      </c>
      <c r="AT447" s="51"/>
      <c r="AU447" s="51"/>
      <c r="AV447" s="51"/>
      <c r="AW447" s="51"/>
      <c r="AX447" s="51"/>
      <c r="AY447" s="16"/>
      <c r="AZ447" s="51"/>
      <c r="BA447" s="20">
        <f t="shared" ca="1" si="258"/>
        <v>0</v>
      </c>
      <c r="BB447" s="21">
        <f t="shared" ca="1" si="259"/>
        <v>0</v>
      </c>
      <c r="BC447" s="21">
        <f t="shared" ca="1" si="260"/>
        <v>1</v>
      </c>
      <c r="BD447" s="21">
        <f t="shared" ca="1" si="261"/>
        <v>0</v>
      </c>
      <c r="BE447" s="21">
        <f t="shared" ca="1" si="262"/>
        <v>0</v>
      </c>
      <c r="BF447" s="21">
        <f t="shared" ca="1" si="263"/>
        <v>0</v>
      </c>
      <c r="BG447" s="21">
        <f t="shared" ca="1" si="264"/>
        <v>0</v>
      </c>
      <c r="BH447" s="21">
        <f t="shared" ca="1" si="265"/>
        <v>0</v>
      </c>
      <c r="BI447" s="21">
        <f t="shared" ca="1" si="266"/>
        <v>0</v>
      </c>
      <c r="BJ447" s="21">
        <f t="shared" ca="1" si="267"/>
        <v>0</v>
      </c>
      <c r="BK447" s="21">
        <f t="shared" ca="1" si="268"/>
        <v>0</v>
      </c>
      <c r="BL447" s="51"/>
      <c r="BM447" s="51"/>
      <c r="BN447" s="51"/>
      <c r="BO447" s="51"/>
      <c r="BP447" s="51"/>
      <c r="BQ447" s="51"/>
      <c r="BR447" s="51"/>
      <c r="BS447" s="51"/>
      <c r="BT447" s="51"/>
      <c r="BU447" s="51"/>
      <c r="BV447" s="16"/>
      <c r="BZ447" s="10">
        <f ca="1">Table1[[#This Row],[Cars Value]]/Table1[[#This Row],[Cars Owned]]</f>
        <v>54477.955185363426</v>
      </c>
      <c r="CA447" s="16"/>
      <c r="CB447" s="51"/>
      <c r="CC447" s="10">
        <f ca="1">IF(Table1[[#This Row],[Value of Debts]]&gt;$CD$3,1,0)</f>
        <v>1</v>
      </c>
      <c r="CD447" s="51"/>
      <c r="CE447" s="16"/>
      <c r="CF447" s="51"/>
      <c r="CG447" s="39">
        <f ca="1">Table1[[#This Row],[Mortgage left]]/Table1[[#This Row],[Value of House ]]</f>
        <v>1.9395242710919636E-2</v>
      </c>
      <c r="CH447" s="51">
        <f t="shared" ca="1" si="282"/>
        <v>0</v>
      </c>
      <c r="CI447" s="51"/>
      <c r="CJ447" s="16"/>
      <c r="CL447" s="10">
        <f ca="1">IF(Table1[[#This Row],[Area]]="New Delhi",Table1[[#This Row],[Income]],0)</f>
        <v>0</v>
      </c>
      <c r="CM447" s="51">
        <f ca="1">IF(Table1[[#This Row],[Area]]="Gurgoan",Table1[[#This Row],[Income]],0)</f>
        <v>0</v>
      </c>
      <c r="CN447" s="51">
        <f ca="1">IF(Table1[[#This Row],[Area]]="Noida",Table1[[#This Row],[Income]],0)</f>
        <v>75943</v>
      </c>
      <c r="CO447" s="51">
        <f ca="1">IF(Table1[[#This Row],[Area]]="Faridabad",Table1[[#This Row],[Income]],0)</f>
        <v>0</v>
      </c>
      <c r="CP447" s="51">
        <f ca="1">IF(Table1[[#This Row],[Area]]="Pune",Table1[[#This Row],[Income]],0)</f>
        <v>0</v>
      </c>
      <c r="CQ447" s="51">
        <f ca="1">IF(Table1[[#This Row],[Area]]="Mumbai",Table1[[#This Row],[Income]],0)</f>
        <v>0</v>
      </c>
      <c r="CR447" s="51">
        <f ca="1">IF(Table1[[#This Row],[Area]]="Hyderabad",Table1[[#This Row],[Income]],0)</f>
        <v>0</v>
      </c>
      <c r="CS447" s="51">
        <f ca="1">IF(Table1[[#This Row],[Area]]="Chennai",Table1[[#This Row],[Income]],0)</f>
        <v>0</v>
      </c>
      <c r="CT447" s="51">
        <f ca="1">IF(Table1[[#This Row],[Area]]="Goa",Table1[[#This Row],[Income]],0)</f>
        <v>0</v>
      </c>
      <c r="CU447" s="51">
        <f ca="1">IF(Table1[[#This Row],[Area]]="Kochi",Table1[[#This Row],[Income]],0)</f>
        <v>0</v>
      </c>
      <c r="CV447" s="51">
        <f ca="1">IF(Table1[[#This Row],[Area]]="Kolkata",Table1[[#This Row],[Income]],0)</f>
        <v>0</v>
      </c>
      <c r="CW447" s="51"/>
      <c r="CX447" s="51"/>
      <c r="CY447" s="51"/>
      <c r="CZ447" s="51"/>
      <c r="DA447" s="51"/>
      <c r="DB447" s="51"/>
      <c r="DC447" s="51"/>
      <c r="DD447" s="51"/>
      <c r="DE447" s="51"/>
      <c r="DF447" s="51"/>
      <c r="DG447" s="16"/>
      <c r="DI447" s="10">
        <f ca="1">IF(Table1[[#This Row],[Field of Work]]="Teaching",Table1[[#This Row],[Income]],0)</f>
        <v>0</v>
      </c>
      <c r="DJ447" s="51">
        <f ca="1">IF(Table1[[#This Row],[Field of Work]]="Health",Table1[[#This Row],[Income]],0)</f>
        <v>0</v>
      </c>
      <c r="DK447" s="51">
        <f ca="1">IF(Table1[[#This Row],[Field of Work]]="Agriculture",Table1[[#This Row],[Income]],0)</f>
        <v>0</v>
      </c>
      <c r="DL447" s="51">
        <f ca="1">IF(Table1[[#This Row],[Field of Work]]="Information Technology",Table1[[#This Row],[Income]],0)</f>
        <v>0</v>
      </c>
      <c r="DM447" s="51">
        <f ca="1">IF(Table1[[#This Row],[Field of Work]]="Construction",Table1[[#This Row],[Income]],0)</f>
        <v>75943</v>
      </c>
      <c r="DN447" s="51">
        <f ca="1">IF(Table1[[#This Row],[Field of Work]]="General Work",Table1[[#This Row],[Income]],0)</f>
        <v>0</v>
      </c>
      <c r="DO447" s="51"/>
      <c r="DP447" s="51"/>
      <c r="DQ447" s="51"/>
      <c r="DR447" s="51"/>
      <c r="DS447" s="51"/>
      <c r="DT447" s="16"/>
      <c r="DW447" s="10">
        <f ca="1">IF(Table1[[#This Row],[Value of Debts]]&gt;Table1[[#This Row],[Income]],1,0)</f>
        <v>1</v>
      </c>
      <c r="DX447" s="51"/>
      <c r="DY447" s="16"/>
      <c r="EB447" s="48">
        <f t="shared" ca="1" si="283"/>
        <v>33</v>
      </c>
      <c r="EC447" s="51"/>
      <c r="ED447" s="51"/>
      <c r="EE447" s="16"/>
    </row>
    <row r="448" spans="1:135" ht="18.75">
      <c r="A448" s="1">
        <f t="shared" ca="1" si="269"/>
        <v>2</v>
      </c>
      <c r="B448" s="1" t="str">
        <f t="shared" ca="1" si="270"/>
        <v>Woman</v>
      </c>
      <c r="C448" s="1">
        <f t="shared" ca="1" si="271"/>
        <v>43</v>
      </c>
      <c r="D448" s="1">
        <f t="shared" ca="1" si="272"/>
        <v>6</v>
      </c>
      <c r="E448" s="1" t="str">
        <f t="shared" ca="1" si="273"/>
        <v>Agriculture</v>
      </c>
      <c r="F448" s="1">
        <f t="shared" ca="1" si="274"/>
        <v>1</v>
      </c>
      <c r="G448" s="1" t="str">
        <f t="shared" ca="1" si="275"/>
        <v>High School</v>
      </c>
      <c r="H448" s="1">
        <f t="shared" ca="1" si="276"/>
        <v>2</v>
      </c>
      <c r="I448" s="1">
        <f t="shared" ca="1" si="251"/>
        <v>2</v>
      </c>
      <c r="J448" s="1">
        <f t="shared" ca="1" si="277"/>
        <v>56537</v>
      </c>
      <c r="K448" s="1">
        <f t="shared" ca="1" si="278"/>
        <v>8</v>
      </c>
      <c r="L448" s="1" t="str">
        <f t="shared" ca="1" si="279"/>
        <v>Chennai</v>
      </c>
      <c r="M448" s="1">
        <f t="shared" ca="1" si="284"/>
        <v>339222</v>
      </c>
      <c r="N448" s="1">
        <f t="shared" ca="1" si="280"/>
        <v>208664.70365201088</v>
      </c>
      <c r="O448" s="1">
        <f t="shared" ca="1" si="285"/>
        <v>73605.163494786786</v>
      </c>
      <c r="P448" s="1">
        <f t="shared" ca="1" si="281"/>
        <v>13796</v>
      </c>
      <c r="Q448" s="1">
        <f t="shared" ca="1" si="286"/>
        <v>52545.571805178573</v>
      </c>
      <c r="R448" s="1">
        <f t="shared" ca="1" si="287"/>
        <v>40893.416882642814</v>
      </c>
      <c r="S448" s="1">
        <f t="shared" ca="1" si="288"/>
        <v>453720.58037742961</v>
      </c>
      <c r="T448" s="1">
        <f t="shared" ca="1" si="289"/>
        <v>275006.27545718948</v>
      </c>
      <c r="U448" s="1">
        <f t="shared" ca="1" si="290"/>
        <v>178714.30492024013</v>
      </c>
      <c r="W448" s="10">
        <f ca="1">IF(Table1[[#This Row],[Gender]]="Man",1,0)</f>
        <v>0</v>
      </c>
      <c r="X448" s="51">
        <f ca="1">IF(Table1[[#This Row],[Gender]]="Woman",1,0)</f>
        <v>1</v>
      </c>
      <c r="Y448" s="51"/>
      <c r="Z448" s="51"/>
      <c r="AA448" s="51"/>
      <c r="AB448" s="51"/>
      <c r="AC448" s="51"/>
      <c r="AD448" s="51"/>
      <c r="AE448" s="51"/>
      <c r="AF448" s="51"/>
      <c r="AG448" s="51"/>
      <c r="AH448" s="51"/>
      <c r="AI448" s="51"/>
      <c r="AJ448" s="16"/>
      <c r="AN448" s="10">
        <f t="shared" ca="1" si="252"/>
        <v>0</v>
      </c>
      <c r="AO448" s="51">
        <f t="shared" ca="1" si="253"/>
        <v>0</v>
      </c>
      <c r="AP448" s="51">
        <f t="shared" ca="1" si="254"/>
        <v>1</v>
      </c>
      <c r="AQ448" s="51">
        <f t="shared" ca="1" si="255"/>
        <v>0</v>
      </c>
      <c r="AR448" s="51">
        <f t="shared" ca="1" si="256"/>
        <v>0</v>
      </c>
      <c r="AS448" s="51">
        <f t="shared" ca="1" si="257"/>
        <v>0</v>
      </c>
      <c r="AT448" s="51"/>
      <c r="AU448" s="51"/>
      <c r="AV448" s="51"/>
      <c r="AW448" s="51"/>
      <c r="AX448" s="51"/>
      <c r="AY448" s="16"/>
      <c r="AZ448" s="51"/>
      <c r="BA448" s="20">
        <f t="shared" ca="1" si="258"/>
        <v>0</v>
      </c>
      <c r="BB448" s="21">
        <f t="shared" ca="1" si="259"/>
        <v>0</v>
      </c>
      <c r="BC448" s="21">
        <f t="shared" ca="1" si="260"/>
        <v>0</v>
      </c>
      <c r="BD448" s="21">
        <f t="shared" ca="1" si="261"/>
        <v>0</v>
      </c>
      <c r="BE448" s="21">
        <f t="shared" ca="1" si="262"/>
        <v>0</v>
      </c>
      <c r="BF448" s="21">
        <f t="shared" ca="1" si="263"/>
        <v>0</v>
      </c>
      <c r="BG448" s="21">
        <f t="shared" ca="1" si="264"/>
        <v>0</v>
      </c>
      <c r="BH448" s="21">
        <f t="shared" ca="1" si="265"/>
        <v>1</v>
      </c>
      <c r="BI448" s="21">
        <f t="shared" ca="1" si="266"/>
        <v>0</v>
      </c>
      <c r="BJ448" s="21">
        <f t="shared" ca="1" si="267"/>
        <v>0</v>
      </c>
      <c r="BK448" s="21">
        <f t="shared" ca="1" si="268"/>
        <v>0</v>
      </c>
      <c r="BL448" s="51"/>
      <c r="BM448" s="51"/>
      <c r="BN448" s="51"/>
      <c r="BO448" s="51"/>
      <c r="BP448" s="51"/>
      <c r="BQ448" s="51"/>
      <c r="BR448" s="51"/>
      <c r="BS448" s="51"/>
      <c r="BT448" s="51"/>
      <c r="BU448" s="51"/>
      <c r="BV448" s="16"/>
      <c r="BZ448" s="10">
        <f ca="1">Table1[[#This Row],[Cars Value]]/Table1[[#This Row],[Cars Owned]]</f>
        <v>36802.581747393393</v>
      </c>
      <c r="CA448" s="16"/>
      <c r="CB448" s="51"/>
      <c r="CC448" s="10">
        <f ca="1">IF(Table1[[#This Row],[Value of Debts]]&gt;$CD$3,1,0)</f>
        <v>1</v>
      </c>
      <c r="CD448" s="51"/>
      <c r="CE448" s="16"/>
      <c r="CF448" s="51"/>
      <c r="CG448" s="39">
        <f ca="1">Table1[[#This Row],[Mortgage left]]/Table1[[#This Row],[Value of House ]]</f>
        <v>0.61512727255900523</v>
      </c>
      <c r="CH448" s="51">
        <f t="shared" ca="1" si="282"/>
        <v>1</v>
      </c>
      <c r="CI448" s="51"/>
      <c r="CJ448" s="16"/>
      <c r="CL448" s="10">
        <f ca="1">IF(Table1[[#This Row],[Area]]="New Delhi",Table1[[#This Row],[Income]],0)</f>
        <v>0</v>
      </c>
      <c r="CM448" s="51">
        <f ca="1">IF(Table1[[#This Row],[Area]]="Gurgoan",Table1[[#This Row],[Income]],0)</f>
        <v>0</v>
      </c>
      <c r="CN448" s="51">
        <f ca="1">IF(Table1[[#This Row],[Area]]="Noida",Table1[[#This Row],[Income]],0)</f>
        <v>0</v>
      </c>
      <c r="CO448" s="51">
        <f ca="1">IF(Table1[[#This Row],[Area]]="Faridabad",Table1[[#This Row],[Income]],0)</f>
        <v>0</v>
      </c>
      <c r="CP448" s="51">
        <f ca="1">IF(Table1[[#This Row],[Area]]="Pune",Table1[[#This Row],[Income]],0)</f>
        <v>0</v>
      </c>
      <c r="CQ448" s="51">
        <f ca="1">IF(Table1[[#This Row],[Area]]="Mumbai",Table1[[#This Row],[Income]],0)</f>
        <v>0</v>
      </c>
      <c r="CR448" s="51">
        <f ca="1">IF(Table1[[#This Row],[Area]]="Hyderabad",Table1[[#This Row],[Income]],0)</f>
        <v>0</v>
      </c>
      <c r="CS448" s="51">
        <f ca="1">IF(Table1[[#This Row],[Area]]="Chennai",Table1[[#This Row],[Income]],0)</f>
        <v>56537</v>
      </c>
      <c r="CT448" s="51">
        <f ca="1">IF(Table1[[#This Row],[Area]]="Goa",Table1[[#This Row],[Income]],0)</f>
        <v>0</v>
      </c>
      <c r="CU448" s="51">
        <f ca="1">IF(Table1[[#This Row],[Area]]="Kochi",Table1[[#This Row],[Income]],0)</f>
        <v>0</v>
      </c>
      <c r="CV448" s="51">
        <f ca="1">IF(Table1[[#This Row],[Area]]="Kolkata",Table1[[#This Row],[Income]],0)</f>
        <v>0</v>
      </c>
      <c r="CW448" s="51"/>
      <c r="CX448" s="51"/>
      <c r="CY448" s="51"/>
      <c r="CZ448" s="51"/>
      <c r="DA448" s="51"/>
      <c r="DB448" s="51"/>
      <c r="DC448" s="51"/>
      <c r="DD448" s="51"/>
      <c r="DE448" s="51"/>
      <c r="DF448" s="51"/>
      <c r="DG448" s="16"/>
      <c r="DI448" s="10">
        <f ca="1">IF(Table1[[#This Row],[Field of Work]]="Teaching",Table1[[#This Row],[Income]],0)</f>
        <v>0</v>
      </c>
      <c r="DJ448" s="51">
        <f ca="1">IF(Table1[[#This Row],[Field of Work]]="Health",Table1[[#This Row],[Income]],0)</f>
        <v>0</v>
      </c>
      <c r="DK448" s="51">
        <f ca="1">IF(Table1[[#This Row],[Field of Work]]="Agriculture",Table1[[#This Row],[Income]],0)</f>
        <v>56537</v>
      </c>
      <c r="DL448" s="51">
        <f ca="1">IF(Table1[[#This Row],[Field of Work]]="Information Technology",Table1[[#This Row],[Income]],0)</f>
        <v>0</v>
      </c>
      <c r="DM448" s="51">
        <f ca="1">IF(Table1[[#This Row],[Field of Work]]="Construction",Table1[[#This Row],[Income]],0)</f>
        <v>0</v>
      </c>
      <c r="DN448" s="51">
        <f ca="1">IF(Table1[[#This Row],[Field of Work]]="General Work",Table1[[#This Row],[Income]],0)</f>
        <v>0</v>
      </c>
      <c r="DO448" s="51"/>
      <c r="DP448" s="51"/>
      <c r="DQ448" s="51"/>
      <c r="DR448" s="51"/>
      <c r="DS448" s="51"/>
      <c r="DT448" s="16"/>
      <c r="DW448" s="10">
        <f ca="1">IF(Table1[[#This Row],[Value of Debts]]&gt;Table1[[#This Row],[Income]],1,0)</f>
        <v>1</v>
      </c>
      <c r="DX448" s="51"/>
      <c r="DY448" s="16"/>
      <c r="EB448" s="48">
        <f t="shared" ca="1" si="283"/>
        <v>43</v>
      </c>
      <c r="EC448" s="51"/>
      <c r="ED448" s="51"/>
      <c r="EE448" s="16"/>
    </row>
    <row r="449" spans="1:135" ht="18.75">
      <c r="A449" s="1">
        <f t="shared" ca="1" si="269"/>
        <v>2</v>
      </c>
      <c r="B449" s="1" t="str">
        <f t="shared" ca="1" si="270"/>
        <v>Woman</v>
      </c>
      <c r="C449" s="1">
        <f t="shared" ca="1" si="271"/>
        <v>43</v>
      </c>
      <c r="D449" s="1">
        <f t="shared" ca="1" si="272"/>
        <v>3</v>
      </c>
      <c r="E449" s="1" t="str">
        <f t="shared" ca="1" si="273"/>
        <v>Teaching</v>
      </c>
      <c r="F449" s="1">
        <f t="shared" ca="1" si="274"/>
        <v>5</v>
      </c>
      <c r="G449" s="1" t="str">
        <f t="shared" ca="1" si="275"/>
        <v>Other</v>
      </c>
      <c r="H449" s="1">
        <f t="shared" ca="1" si="276"/>
        <v>1</v>
      </c>
      <c r="I449" s="1">
        <f t="shared" ca="1" si="251"/>
        <v>2</v>
      </c>
      <c r="J449" s="1">
        <f t="shared" ca="1" si="277"/>
        <v>64250</v>
      </c>
      <c r="K449" s="1">
        <f t="shared" ca="1" si="278"/>
        <v>1</v>
      </c>
      <c r="L449" s="1" t="str">
        <f t="shared" ca="1" si="279"/>
        <v>New Delhi</v>
      </c>
      <c r="M449" s="1">
        <f t="shared" ca="1" si="284"/>
        <v>385500</v>
      </c>
      <c r="N449" s="1">
        <f t="shared" ca="1" si="280"/>
        <v>154299.54801007811</v>
      </c>
      <c r="O449" s="1">
        <f t="shared" ca="1" si="285"/>
        <v>76165.23819135646</v>
      </c>
      <c r="P449" s="1">
        <f t="shared" ca="1" si="281"/>
        <v>4143</v>
      </c>
      <c r="Q449" s="1">
        <f t="shared" ca="1" si="286"/>
        <v>84360.406627408054</v>
      </c>
      <c r="R449" s="1">
        <f t="shared" ca="1" si="287"/>
        <v>51572.485402117047</v>
      </c>
      <c r="S449" s="1">
        <f t="shared" ca="1" si="288"/>
        <v>513237.72359347355</v>
      </c>
      <c r="T449" s="1">
        <f t="shared" ca="1" si="289"/>
        <v>242802.95463748617</v>
      </c>
      <c r="U449" s="1">
        <f t="shared" ca="1" si="290"/>
        <v>270434.76895598741</v>
      </c>
      <c r="W449" s="10">
        <f ca="1">IF(Table1[[#This Row],[Gender]]="Man",1,0)</f>
        <v>0</v>
      </c>
      <c r="X449" s="51">
        <f ca="1">IF(Table1[[#This Row],[Gender]]="Woman",1,0)</f>
        <v>1</v>
      </c>
      <c r="Y449" s="51"/>
      <c r="Z449" s="51"/>
      <c r="AA449" s="51"/>
      <c r="AB449" s="51"/>
      <c r="AC449" s="51"/>
      <c r="AD449" s="51"/>
      <c r="AE449" s="51"/>
      <c r="AF449" s="51"/>
      <c r="AG449" s="51"/>
      <c r="AH449" s="51"/>
      <c r="AI449" s="51"/>
      <c r="AJ449" s="16"/>
      <c r="AN449" s="10">
        <f t="shared" ca="1" si="252"/>
        <v>1</v>
      </c>
      <c r="AO449" s="51">
        <f t="shared" ca="1" si="253"/>
        <v>0</v>
      </c>
      <c r="AP449" s="51">
        <f t="shared" ca="1" si="254"/>
        <v>0</v>
      </c>
      <c r="AQ449" s="51">
        <f t="shared" ca="1" si="255"/>
        <v>0</v>
      </c>
      <c r="AR449" s="51">
        <f t="shared" ca="1" si="256"/>
        <v>0</v>
      </c>
      <c r="AS449" s="51">
        <f t="shared" ca="1" si="257"/>
        <v>0</v>
      </c>
      <c r="AT449" s="51"/>
      <c r="AU449" s="51"/>
      <c r="AV449" s="51"/>
      <c r="AW449" s="51"/>
      <c r="AX449" s="51"/>
      <c r="AY449" s="16"/>
      <c r="AZ449" s="51"/>
      <c r="BA449" s="20">
        <f t="shared" ca="1" si="258"/>
        <v>1</v>
      </c>
      <c r="BB449" s="21">
        <f t="shared" ca="1" si="259"/>
        <v>0</v>
      </c>
      <c r="BC449" s="21">
        <f t="shared" ca="1" si="260"/>
        <v>0</v>
      </c>
      <c r="BD449" s="21">
        <f t="shared" ca="1" si="261"/>
        <v>0</v>
      </c>
      <c r="BE449" s="21">
        <f t="shared" ca="1" si="262"/>
        <v>0</v>
      </c>
      <c r="BF449" s="21">
        <f t="shared" ca="1" si="263"/>
        <v>0</v>
      </c>
      <c r="BG449" s="21">
        <f t="shared" ca="1" si="264"/>
        <v>0</v>
      </c>
      <c r="BH449" s="21">
        <f t="shared" ca="1" si="265"/>
        <v>0</v>
      </c>
      <c r="BI449" s="21">
        <f t="shared" ca="1" si="266"/>
        <v>0</v>
      </c>
      <c r="BJ449" s="21">
        <f t="shared" ca="1" si="267"/>
        <v>0</v>
      </c>
      <c r="BK449" s="21">
        <f t="shared" ca="1" si="268"/>
        <v>0</v>
      </c>
      <c r="BL449" s="51"/>
      <c r="BM449" s="51"/>
      <c r="BN449" s="51"/>
      <c r="BO449" s="51"/>
      <c r="BP449" s="51"/>
      <c r="BQ449" s="51"/>
      <c r="BR449" s="51"/>
      <c r="BS449" s="51"/>
      <c r="BT449" s="51"/>
      <c r="BU449" s="51"/>
      <c r="BV449" s="16"/>
      <c r="BZ449" s="10">
        <f ca="1">Table1[[#This Row],[Cars Value]]/Table1[[#This Row],[Cars Owned]]</f>
        <v>38082.61909567823</v>
      </c>
      <c r="CA449" s="16"/>
      <c r="CB449" s="51"/>
      <c r="CC449" s="10">
        <f ca="1">IF(Table1[[#This Row],[Value of Debts]]&gt;$CD$3,1,0)</f>
        <v>1</v>
      </c>
      <c r="CD449" s="51"/>
      <c r="CE449" s="16"/>
      <c r="CF449" s="51"/>
      <c r="CG449" s="39">
        <f ca="1">Table1[[#This Row],[Mortgage left]]/Table1[[#This Row],[Value of House ]]</f>
        <v>0.40025823089514428</v>
      </c>
      <c r="CH449" s="51">
        <f t="shared" ca="1" si="282"/>
        <v>1</v>
      </c>
      <c r="CI449" s="51"/>
      <c r="CJ449" s="16"/>
      <c r="CL449" s="10">
        <f ca="1">IF(Table1[[#This Row],[Area]]="New Delhi",Table1[[#This Row],[Income]],0)</f>
        <v>64250</v>
      </c>
      <c r="CM449" s="51">
        <f ca="1">IF(Table1[[#This Row],[Area]]="Gurgoan",Table1[[#This Row],[Income]],0)</f>
        <v>0</v>
      </c>
      <c r="CN449" s="51">
        <f ca="1">IF(Table1[[#This Row],[Area]]="Noida",Table1[[#This Row],[Income]],0)</f>
        <v>0</v>
      </c>
      <c r="CO449" s="51">
        <f ca="1">IF(Table1[[#This Row],[Area]]="Faridabad",Table1[[#This Row],[Income]],0)</f>
        <v>0</v>
      </c>
      <c r="CP449" s="51">
        <f ca="1">IF(Table1[[#This Row],[Area]]="Pune",Table1[[#This Row],[Income]],0)</f>
        <v>0</v>
      </c>
      <c r="CQ449" s="51">
        <f ca="1">IF(Table1[[#This Row],[Area]]="Mumbai",Table1[[#This Row],[Income]],0)</f>
        <v>0</v>
      </c>
      <c r="CR449" s="51">
        <f ca="1">IF(Table1[[#This Row],[Area]]="Hyderabad",Table1[[#This Row],[Income]],0)</f>
        <v>0</v>
      </c>
      <c r="CS449" s="51">
        <f ca="1">IF(Table1[[#This Row],[Area]]="Chennai",Table1[[#This Row],[Income]],0)</f>
        <v>0</v>
      </c>
      <c r="CT449" s="51">
        <f ca="1">IF(Table1[[#This Row],[Area]]="Goa",Table1[[#This Row],[Income]],0)</f>
        <v>0</v>
      </c>
      <c r="CU449" s="51">
        <f ca="1">IF(Table1[[#This Row],[Area]]="Kochi",Table1[[#This Row],[Income]],0)</f>
        <v>0</v>
      </c>
      <c r="CV449" s="51">
        <f ca="1">IF(Table1[[#This Row],[Area]]="Kolkata",Table1[[#This Row],[Income]],0)</f>
        <v>0</v>
      </c>
      <c r="CW449" s="51"/>
      <c r="CX449" s="51"/>
      <c r="CY449" s="51"/>
      <c r="CZ449" s="51"/>
      <c r="DA449" s="51"/>
      <c r="DB449" s="51"/>
      <c r="DC449" s="51"/>
      <c r="DD449" s="51"/>
      <c r="DE449" s="51"/>
      <c r="DF449" s="51"/>
      <c r="DG449" s="16"/>
      <c r="DI449" s="10">
        <f ca="1">IF(Table1[[#This Row],[Field of Work]]="Teaching",Table1[[#This Row],[Income]],0)</f>
        <v>64250</v>
      </c>
      <c r="DJ449" s="51">
        <f ca="1">IF(Table1[[#This Row],[Field of Work]]="Health",Table1[[#This Row],[Income]],0)</f>
        <v>0</v>
      </c>
      <c r="DK449" s="51">
        <f ca="1">IF(Table1[[#This Row],[Field of Work]]="Agriculture",Table1[[#This Row],[Income]],0)</f>
        <v>0</v>
      </c>
      <c r="DL449" s="51">
        <f ca="1">IF(Table1[[#This Row],[Field of Work]]="Information Technology",Table1[[#This Row],[Income]],0)</f>
        <v>0</v>
      </c>
      <c r="DM449" s="51">
        <f ca="1">IF(Table1[[#This Row],[Field of Work]]="Construction",Table1[[#This Row],[Income]],0)</f>
        <v>0</v>
      </c>
      <c r="DN449" s="51">
        <f ca="1">IF(Table1[[#This Row],[Field of Work]]="General Work",Table1[[#This Row],[Income]],0)</f>
        <v>0</v>
      </c>
      <c r="DO449" s="51"/>
      <c r="DP449" s="51"/>
      <c r="DQ449" s="51"/>
      <c r="DR449" s="51"/>
      <c r="DS449" s="51"/>
      <c r="DT449" s="16"/>
      <c r="DW449" s="10">
        <f ca="1">IF(Table1[[#This Row],[Value of Debts]]&gt;Table1[[#This Row],[Income]],1,0)</f>
        <v>1</v>
      </c>
      <c r="DX449" s="51"/>
      <c r="DY449" s="16"/>
      <c r="EB449" s="48">
        <f t="shared" ca="1" si="283"/>
        <v>43</v>
      </c>
      <c r="EC449" s="51"/>
      <c r="ED449" s="51"/>
      <c r="EE449" s="16"/>
    </row>
    <row r="450" spans="1:135" ht="18.75">
      <c r="A450" s="1">
        <f t="shared" ca="1" si="269"/>
        <v>1</v>
      </c>
      <c r="B450" s="1" t="str">
        <f t="shared" ca="1" si="270"/>
        <v>Man</v>
      </c>
      <c r="C450" s="1">
        <f t="shared" ca="1" si="271"/>
        <v>36</v>
      </c>
      <c r="D450" s="1">
        <f t="shared" ca="1" si="272"/>
        <v>3</v>
      </c>
      <c r="E450" s="1" t="str">
        <f t="shared" ca="1" si="273"/>
        <v>Teaching</v>
      </c>
      <c r="F450" s="1">
        <f t="shared" ca="1" si="274"/>
        <v>2</v>
      </c>
      <c r="G450" s="1" t="str">
        <f t="shared" ca="1" si="275"/>
        <v>College</v>
      </c>
      <c r="H450" s="1">
        <f t="shared" ca="1" si="276"/>
        <v>0</v>
      </c>
      <c r="I450" s="1">
        <f t="shared" ca="1" si="251"/>
        <v>1</v>
      </c>
      <c r="J450" s="1">
        <f t="shared" ca="1" si="277"/>
        <v>51393</v>
      </c>
      <c r="K450" s="1">
        <f t="shared" ca="1" si="278"/>
        <v>2</v>
      </c>
      <c r="L450" s="1" t="str">
        <f t="shared" ca="1" si="279"/>
        <v>Gurgoan</v>
      </c>
      <c r="M450" s="1">
        <f t="shared" ca="1" si="284"/>
        <v>154179</v>
      </c>
      <c r="N450" s="1">
        <f t="shared" ca="1" si="280"/>
        <v>43680.619719981827</v>
      </c>
      <c r="O450" s="1">
        <f t="shared" ca="1" si="285"/>
        <v>41170.584547483122</v>
      </c>
      <c r="P450" s="1">
        <f t="shared" ca="1" si="281"/>
        <v>30260</v>
      </c>
      <c r="Q450" s="1">
        <f t="shared" ca="1" si="286"/>
        <v>37630.937830096227</v>
      </c>
      <c r="R450" s="1">
        <f t="shared" ca="1" si="287"/>
        <v>50356.920485191498</v>
      </c>
      <c r="S450" s="1">
        <f t="shared" ca="1" si="288"/>
        <v>245706.50503267464</v>
      </c>
      <c r="T450" s="1">
        <f t="shared" ca="1" si="289"/>
        <v>111571.55755007805</v>
      </c>
      <c r="U450" s="1">
        <f t="shared" ca="1" si="290"/>
        <v>134134.94748259659</v>
      </c>
      <c r="W450" s="10">
        <f ca="1">IF(Table1[[#This Row],[Gender]]="Man",1,0)</f>
        <v>1</v>
      </c>
      <c r="X450" s="51">
        <f ca="1">IF(Table1[[#This Row],[Gender]]="Woman",1,0)</f>
        <v>0</v>
      </c>
      <c r="Y450" s="51"/>
      <c r="Z450" s="51"/>
      <c r="AA450" s="51"/>
      <c r="AB450" s="51"/>
      <c r="AC450" s="51"/>
      <c r="AD450" s="51"/>
      <c r="AE450" s="51"/>
      <c r="AF450" s="51"/>
      <c r="AG450" s="51"/>
      <c r="AH450" s="51"/>
      <c r="AI450" s="51"/>
      <c r="AJ450" s="16"/>
      <c r="AN450" s="10">
        <f t="shared" ca="1" si="252"/>
        <v>1</v>
      </c>
      <c r="AO450" s="51">
        <f t="shared" ca="1" si="253"/>
        <v>0</v>
      </c>
      <c r="AP450" s="51">
        <f t="shared" ca="1" si="254"/>
        <v>0</v>
      </c>
      <c r="AQ450" s="51">
        <f t="shared" ca="1" si="255"/>
        <v>0</v>
      </c>
      <c r="AR450" s="51">
        <f t="shared" ca="1" si="256"/>
        <v>0</v>
      </c>
      <c r="AS450" s="51">
        <f t="shared" ca="1" si="257"/>
        <v>0</v>
      </c>
      <c r="AT450" s="51"/>
      <c r="AU450" s="51"/>
      <c r="AV450" s="51"/>
      <c r="AW450" s="51"/>
      <c r="AX450" s="51"/>
      <c r="AY450" s="16"/>
      <c r="AZ450" s="51"/>
      <c r="BA450" s="20">
        <f t="shared" ca="1" si="258"/>
        <v>0</v>
      </c>
      <c r="BB450" s="21">
        <f t="shared" ca="1" si="259"/>
        <v>1</v>
      </c>
      <c r="BC450" s="21">
        <f t="shared" ca="1" si="260"/>
        <v>0</v>
      </c>
      <c r="BD450" s="21">
        <f t="shared" ca="1" si="261"/>
        <v>0</v>
      </c>
      <c r="BE450" s="21">
        <f t="shared" ca="1" si="262"/>
        <v>0</v>
      </c>
      <c r="BF450" s="21">
        <f t="shared" ca="1" si="263"/>
        <v>0</v>
      </c>
      <c r="BG450" s="21">
        <f t="shared" ca="1" si="264"/>
        <v>0</v>
      </c>
      <c r="BH450" s="21">
        <f t="shared" ca="1" si="265"/>
        <v>0</v>
      </c>
      <c r="BI450" s="21">
        <f t="shared" ca="1" si="266"/>
        <v>0</v>
      </c>
      <c r="BJ450" s="21">
        <f t="shared" ca="1" si="267"/>
        <v>0</v>
      </c>
      <c r="BK450" s="21">
        <f t="shared" ca="1" si="268"/>
        <v>0</v>
      </c>
      <c r="BL450" s="51"/>
      <c r="BM450" s="51"/>
      <c r="BN450" s="51"/>
      <c r="BO450" s="51"/>
      <c r="BP450" s="51"/>
      <c r="BQ450" s="51"/>
      <c r="BR450" s="51"/>
      <c r="BS450" s="51"/>
      <c r="BT450" s="51"/>
      <c r="BU450" s="51"/>
      <c r="BV450" s="16"/>
      <c r="BZ450" s="10">
        <f ca="1">Table1[[#This Row],[Cars Value]]/Table1[[#This Row],[Cars Owned]]</f>
        <v>41170.584547483122</v>
      </c>
      <c r="CA450" s="16"/>
      <c r="CB450" s="51"/>
      <c r="CC450" s="10">
        <f ca="1">IF(Table1[[#This Row],[Value of Debts]]&gt;$CD$3,1,0)</f>
        <v>1</v>
      </c>
      <c r="CD450" s="51"/>
      <c r="CE450" s="16"/>
      <c r="CF450" s="51"/>
      <c r="CG450" s="39">
        <f ca="1">Table1[[#This Row],[Mortgage left]]/Table1[[#This Row],[Value of House ]]</f>
        <v>0.28331108464824539</v>
      </c>
      <c r="CH450" s="51">
        <f t="shared" ca="1" si="282"/>
        <v>0</v>
      </c>
      <c r="CI450" s="51"/>
      <c r="CJ450" s="16"/>
      <c r="CL450" s="10">
        <f ca="1">IF(Table1[[#This Row],[Area]]="New Delhi",Table1[[#This Row],[Income]],0)</f>
        <v>0</v>
      </c>
      <c r="CM450" s="51">
        <f ca="1">IF(Table1[[#This Row],[Area]]="Gurgoan",Table1[[#This Row],[Income]],0)</f>
        <v>51393</v>
      </c>
      <c r="CN450" s="51">
        <f ca="1">IF(Table1[[#This Row],[Area]]="Noida",Table1[[#This Row],[Income]],0)</f>
        <v>0</v>
      </c>
      <c r="CO450" s="51">
        <f ca="1">IF(Table1[[#This Row],[Area]]="Faridabad",Table1[[#This Row],[Income]],0)</f>
        <v>0</v>
      </c>
      <c r="CP450" s="51">
        <f ca="1">IF(Table1[[#This Row],[Area]]="Pune",Table1[[#This Row],[Income]],0)</f>
        <v>0</v>
      </c>
      <c r="CQ450" s="51">
        <f ca="1">IF(Table1[[#This Row],[Area]]="Mumbai",Table1[[#This Row],[Income]],0)</f>
        <v>0</v>
      </c>
      <c r="CR450" s="51">
        <f ca="1">IF(Table1[[#This Row],[Area]]="Hyderabad",Table1[[#This Row],[Income]],0)</f>
        <v>0</v>
      </c>
      <c r="CS450" s="51">
        <f ca="1">IF(Table1[[#This Row],[Area]]="Chennai",Table1[[#This Row],[Income]],0)</f>
        <v>0</v>
      </c>
      <c r="CT450" s="51">
        <f ca="1">IF(Table1[[#This Row],[Area]]="Goa",Table1[[#This Row],[Income]],0)</f>
        <v>0</v>
      </c>
      <c r="CU450" s="51">
        <f ca="1">IF(Table1[[#This Row],[Area]]="Kochi",Table1[[#This Row],[Income]],0)</f>
        <v>0</v>
      </c>
      <c r="CV450" s="51">
        <f ca="1">IF(Table1[[#This Row],[Area]]="Kolkata",Table1[[#This Row],[Income]],0)</f>
        <v>0</v>
      </c>
      <c r="CW450" s="51"/>
      <c r="CX450" s="51"/>
      <c r="CY450" s="51"/>
      <c r="CZ450" s="51"/>
      <c r="DA450" s="51"/>
      <c r="DB450" s="51"/>
      <c r="DC450" s="51"/>
      <c r="DD450" s="51"/>
      <c r="DE450" s="51"/>
      <c r="DF450" s="51"/>
      <c r="DG450" s="16"/>
      <c r="DI450" s="10">
        <f ca="1">IF(Table1[[#This Row],[Field of Work]]="Teaching",Table1[[#This Row],[Income]],0)</f>
        <v>51393</v>
      </c>
      <c r="DJ450" s="51">
        <f ca="1">IF(Table1[[#This Row],[Field of Work]]="Health",Table1[[#This Row],[Income]],0)</f>
        <v>0</v>
      </c>
      <c r="DK450" s="51">
        <f ca="1">IF(Table1[[#This Row],[Field of Work]]="Agriculture",Table1[[#This Row],[Income]],0)</f>
        <v>0</v>
      </c>
      <c r="DL450" s="51">
        <f ca="1">IF(Table1[[#This Row],[Field of Work]]="Information Technology",Table1[[#This Row],[Income]],0)</f>
        <v>0</v>
      </c>
      <c r="DM450" s="51">
        <f ca="1">IF(Table1[[#This Row],[Field of Work]]="Construction",Table1[[#This Row],[Income]],0)</f>
        <v>0</v>
      </c>
      <c r="DN450" s="51">
        <f ca="1">IF(Table1[[#This Row],[Field of Work]]="General Work",Table1[[#This Row],[Income]],0)</f>
        <v>0</v>
      </c>
      <c r="DO450" s="51"/>
      <c r="DP450" s="51"/>
      <c r="DQ450" s="51"/>
      <c r="DR450" s="51"/>
      <c r="DS450" s="51"/>
      <c r="DT450" s="16"/>
      <c r="DW450" s="10">
        <f ca="1">IF(Table1[[#This Row],[Value of Debts]]&gt;Table1[[#This Row],[Income]],1,0)</f>
        <v>1</v>
      </c>
      <c r="DX450" s="51"/>
      <c r="DY450" s="16"/>
      <c r="EB450" s="48">
        <f t="shared" ca="1" si="283"/>
        <v>36</v>
      </c>
      <c r="EC450" s="51"/>
      <c r="ED450" s="51"/>
      <c r="EE450" s="16"/>
    </row>
    <row r="451" spans="1:135" ht="18.75">
      <c r="A451" s="1">
        <f t="shared" ca="1" si="269"/>
        <v>2</v>
      </c>
      <c r="B451" s="1" t="str">
        <f t="shared" ca="1" si="270"/>
        <v>Woman</v>
      </c>
      <c r="C451" s="1">
        <f t="shared" ca="1" si="271"/>
        <v>33</v>
      </c>
      <c r="D451" s="1">
        <f t="shared" ca="1" si="272"/>
        <v>1</v>
      </c>
      <c r="E451" s="1" t="str">
        <f t="shared" ca="1" si="273"/>
        <v>Health</v>
      </c>
      <c r="F451" s="1">
        <f t="shared" ca="1" si="274"/>
        <v>2</v>
      </c>
      <c r="G451" s="1" t="str">
        <f t="shared" ca="1" si="275"/>
        <v>College</v>
      </c>
      <c r="H451" s="1">
        <f t="shared" ca="1" si="276"/>
        <v>3</v>
      </c>
      <c r="I451" s="1">
        <f t="shared" ca="1" si="251"/>
        <v>3</v>
      </c>
      <c r="J451" s="1">
        <f t="shared" ca="1" si="277"/>
        <v>83288</v>
      </c>
      <c r="K451" s="1">
        <f t="shared" ca="1" si="278"/>
        <v>1</v>
      </c>
      <c r="L451" s="1" t="str">
        <f t="shared" ca="1" si="279"/>
        <v>New Delhi</v>
      </c>
      <c r="M451" s="1">
        <f t="shared" ca="1" si="284"/>
        <v>333152</v>
      </c>
      <c r="N451" s="1">
        <f t="shared" ca="1" si="280"/>
        <v>145086.40159334798</v>
      </c>
      <c r="O451" s="1">
        <f t="shared" ca="1" si="285"/>
        <v>51922.393541674661</v>
      </c>
      <c r="P451" s="1">
        <f t="shared" ca="1" si="281"/>
        <v>46252</v>
      </c>
      <c r="Q451" s="1">
        <f t="shared" ca="1" si="286"/>
        <v>67847.289459947409</v>
      </c>
      <c r="R451" s="1">
        <f t="shared" ca="1" si="287"/>
        <v>68019.191788976081</v>
      </c>
      <c r="S451" s="1">
        <f t="shared" ca="1" si="288"/>
        <v>453093.58533065073</v>
      </c>
      <c r="T451" s="1">
        <f t="shared" ca="1" si="289"/>
        <v>259185.69105329539</v>
      </c>
      <c r="U451" s="1">
        <f t="shared" ca="1" si="290"/>
        <v>193907.89427735534</v>
      </c>
      <c r="W451" s="10">
        <f ca="1">IF(Table1[[#This Row],[Gender]]="Man",1,0)</f>
        <v>0</v>
      </c>
      <c r="X451" s="51">
        <f ca="1">IF(Table1[[#This Row],[Gender]]="Woman",1,0)</f>
        <v>1</v>
      </c>
      <c r="Y451" s="51"/>
      <c r="Z451" s="51"/>
      <c r="AA451" s="51"/>
      <c r="AB451" s="51"/>
      <c r="AC451" s="51"/>
      <c r="AD451" s="51"/>
      <c r="AE451" s="51"/>
      <c r="AF451" s="51"/>
      <c r="AG451" s="51"/>
      <c r="AH451" s="51"/>
      <c r="AI451" s="51"/>
      <c r="AJ451" s="16"/>
      <c r="AN451" s="10">
        <f t="shared" ca="1" si="252"/>
        <v>0</v>
      </c>
      <c r="AO451" s="51">
        <f t="shared" ca="1" si="253"/>
        <v>1</v>
      </c>
      <c r="AP451" s="51">
        <f t="shared" ca="1" si="254"/>
        <v>0</v>
      </c>
      <c r="AQ451" s="51">
        <f t="shared" ca="1" si="255"/>
        <v>0</v>
      </c>
      <c r="AR451" s="51">
        <f t="shared" ca="1" si="256"/>
        <v>0</v>
      </c>
      <c r="AS451" s="51">
        <f t="shared" ca="1" si="257"/>
        <v>0</v>
      </c>
      <c r="AT451" s="51"/>
      <c r="AU451" s="51"/>
      <c r="AV451" s="51"/>
      <c r="AW451" s="51"/>
      <c r="AX451" s="51"/>
      <c r="AY451" s="16"/>
      <c r="AZ451" s="51"/>
      <c r="BA451" s="20">
        <f t="shared" ca="1" si="258"/>
        <v>1</v>
      </c>
      <c r="BB451" s="21">
        <f t="shared" ca="1" si="259"/>
        <v>0</v>
      </c>
      <c r="BC451" s="21">
        <f t="shared" ca="1" si="260"/>
        <v>0</v>
      </c>
      <c r="BD451" s="21">
        <f t="shared" ca="1" si="261"/>
        <v>0</v>
      </c>
      <c r="BE451" s="21">
        <f t="shared" ca="1" si="262"/>
        <v>0</v>
      </c>
      <c r="BF451" s="21">
        <f t="shared" ca="1" si="263"/>
        <v>0</v>
      </c>
      <c r="BG451" s="21">
        <f t="shared" ca="1" si="264"/>
        <v>0</v>
      </c>
      <c r="BH451" s="21">
        <f t="shared" ca="1" si="265"/>
        <v>0</v>
      </c>
      <c r="BI451" s="21">
        <f t="shared" ca="1" si="266"/>
        <v>0</v>
      </c>
      <c r="BJ451" s="21">
        <f t="shared" ca="1" si="267"/>
        <v>0</v>
      </c>
      <c r="BK451" s="21">
        <f t="shared" ca="1" si="268"/>
        <v>0</v>
      </c>
      <c r="BL451" s="51"/>
      <c r="BM451" s="51"/>
      <c r="BN451" s="51"/>
      <c r="BO451" s="51"/>
      <c r="BP451" s="51"/>
      <c r="BQ451" s="51"/>
      <c r="BR451" s="51"/>
      <c r="BS451" s="51"/>
      <c r="BT451" s="51"/>
      <c r="BU451" s="51"/>
      <c r="BV451" s="16"/>
      <c r="BZ451" s="10">
        <f ca="1">Table1[[#This Row],[Cars Value]]/Table1[[#This Row],[Cars Owned]]</f>
        <v>17307.464513891555</v>
      </c>
      <c r="CA451" s="16"/>
      <c r="CB451" s="51"/>
      <c r="CC451" s="10">
        <f ca="1">IF(Table1[[#This Row],[Value of Debts]]&gt;$CD$3,1,0)</f>
        <v>1</v>
      </c>
      <c r="CD451" s="51"/>
      <c r="CE451" s="16"/>
      <c r="CF451" s="51"/>
      <c r="CG451" s="39">
        <f ca="1">Table1[[#This Row],[Mortgage left]]/Table1[[#This Row],[Value of House ]]</f>
        <v>0.43549611466642246</v>
      </c>
      <c r="CH451" s="51">
        <f t="shared" ca="1" si="282"/>
        <v>1</v>
      </c>
      <c r="CI451" s="51"/>
      <c r="CJ451" s="16"/>
      <c r="CL451" s="10">
        <f ca="1">IF(Table1[[#This Row],[Area]]="New Delhi",Table1[[#This Row],[Income]],0)</f>
        <v>83288</v>
      </c>
      <c r="CM451" s="51">
        <f ca="1">IF(Table1[[#This Row],[Area]]="Gurgoan",Table1[[#This Row],[Income]],0)</f>
        <v>0</v>
      </c>
      <c r="CN451" s="51">
        <f ca="1">IF(Table1[[#This Row],[Area]]="Noida",Table1[[#This Row],[Income]],0)</f>
        <v>0</v>
      </c>
      <c r="CO451" s="51">
        <f ca="1">IF(Table1[[#This Row],[Area]]="Faridabad",Table1[[#This Row],[Income]],0)</f>
        <v>0</v>
      </c>
      <c r="CP451" s="51">
        <f ca="1">IF(Table1[[#This Row],[Area]]="Pune",Table1[[#This Row],[Income]],0)</f>
        <v>0</v>
      </c>
      <c r="CQ451" s="51">
        <f ca="1">IF(Table1[[#This Row],[Area]]="Mumbai",Table1[[#This Row],[Income]],0)</f>
        <v>0</v>
      </c>
      <c r="CR451" s="51">
        <f ca="1">IF(Table1[[#This Row],[Area]]="Hyderabad",Table1[[#This Row],[Income]],0)</f>
        <v>0</v>
      </c>
      <c r="CS451" s="51">
        <f ca="1">IF(Table1[[#This Row],[Area]]="Chennai",Table1[[#This Row],[Income]],0)</f>
        <v>0</v>
      </c>
      <c r="CT451" s="51">
        <f ca="1">IF(Table1[[#This Row],[Area]]="Goa",Table1[[#This Row],[Income]],0)</f>
        <v>0</v>
      </c>
      <c r="CU451" s="51">
        <f ca="1">IF(Table1[[#This Row],[Area]]="Kochi",Table1[[#This Row],[Income]],0)</f>
        <v>0</v>
      </c>
      <c r="CV451" s="51">
        <f ca="1">IF(Table1[[#This Row],[Area]]="Kolkata",Table1[[#This Row],[Income]],0)</f>
        <v>0</v>
      </c>
      <c r="CW451" s="51"/>
      <c r="CX451" s="51"/>
      <c r="CY451" s="51"/>
      <c r="CZ451" s="51"/>
      <c r="DA451" s="51"/>
      <c r="DB451" s="51"/>
      <c r="DC451" s="51"/>
      <c r="DD451" s="51"/>
      <c r="DE451" s="51"/>
      <c r="DF451" s="51"/>
      <c r="DG451" s="16"/>
      <c r="DI451" s="10">
        <f ca="1">IF(Table1[[#This Row],[Field of Work]]="Teaching",Table1[[#This Row],[Income]],0)</f>
        <v>0</v>
      </c>
      <c r="DJ451" s="51">
        <f ca="1">IF(Table1[[#This Row],[Field of Work]]="Health",Table1[[#This Row],[Income]],0)</f>
        <v>83288</v>
      </c>
      <c r="DK451" s="51">
        <f ca="1">IF(Table1[[#This Row],[Field of Work]]="Agriculture",Table1[[#This Row],[Income]],0)</f>
        <v>0</v>
      </c>
      <c r="DL451" s="51">
        <f ca="1">IF(Table1[[#This Row],[Field of Work]]="Information Technology",Table1[[#This Row],[Income]],0)</f>
        <v>0</v>
      </c>
      <c r="DM451" s="51">
        <f ca="1">IF(Table1[[#This Row],[Field of Work]]="Construction",Table1[[#This Row],[Income]],0)</f>
        <v>0</v>
      </c>
      <c r="DN451" s="51">
        <f ca="1">IF(Table1[[#This Row],[Field of Work]]="General Work",Table1[[#This Row],[Income]],0)</f>
        <v>0</v>
      </c>
      <c r="DO451" s="51"/>
      <c r="DP451" s="51"/>
      <c r="DQ451" s="51"/>
      <c r="DR451" s="51"/>
      <c r="DS451" s="51"/>
      <c r="DT451" s="16"/>
      <c r="DW451" s="10">
        <f ca="1">IF(Table1[[#This Row],[Value of Debts]]&gt;Table1[[#This Row],[Income]],1,0)</f>
        <v>1</v>
      </c>
      <c r="DX451" s="51"/>
      <c r="DY451" s="16"/>
      <c r="EB451" s="48">
        <f t="shared" ca="1" si="283"/>
        <v>33</v>
      </c>
      <c r="EC451" s="51"/>
      <c r="ED451" s="51"/>
      <c r="EE451" s="16"/>
    </row>
    <row r="452" spans="1:135" ht="18.75">
      <c r="A452" s="1">
        <f t="shared" ca="1" si="269"/>
        <v>1</v>
      </c>
      <c r="B452" s="1" t="str">
        <f t="shared" ca="1" si="270"/>
        <v>Man</v>
      </c>
      <c r="C452" s="1">
        <f t="shared" ca="1" si="271"/>
        <v>39</v>
      </c>
      <c r="D452" s="1">
        <f t="shared" ca="1" si="272"/>
        <v>4</v>
      </c>
      <c r="E452" s="1" t="str">
        <f t="shared" ca="1" si="273"/>
        <v>Information Technology</v>
      </c>
      <c r="F452" s="1">
        <f t="shared" ca="1" si="274"/>
        <v>4</v>
      </c>
      <c r="G452" s="1" t="str">
        <f t="shared" ca="1" si="275"/>
        <v>Technical</v>
      </c>
      <c r="H452" s="1">
        <f t="shared" ca="1" si="276"/>
        <v>4</v>
      </c>
      <c r="I452" s="1">
        <f t="shared" ref="I452:I502" ca="1" si="291">RANDBETWEEN(1,3)</f>
        <v>2</v>
      </c>
      <c r="J452" s="1">
        <f t="shared" ca="1" si="277"/>
        <v>58840</v>
      </c>
      <c r="K452" s="1">
        <f t="shared" ca="1" si="278"/>
        <v>2</v>
      </c>
      <c r="L452" s="1" t="str">
        <f t="shared" ca="1" si="279"/>
        <v>Gurgoan</v>
      </c>
      <c r="M452" s="1">
        <f t="shared" ca="1" si="284"/>
        <v>353040</v>
      </c>
      <c r="N452" s="1">
        <f t="shared" ca="1" si="280"/>
        <v>65171.155028134475</v>
      </c>
      <c r="O452" s="1">
        <f t="shared" ca="1" si="285"/>
        <v>63361.125105303945</v>
      </c>
      <c r="P452" s="1">
        <f t="shared" ca="1" si="281"/>
        <v>15630</v>
      </c>
      <c r="Q452" s="1">
        <f t="shared" ca="1" si="286"/>
        <v>83493.525590496007</v>
      </c>
      <c r="R452" s="1">
        <f t="shared" ca="1" si="287"/>
        <v>86979.649540072045</v>
      </c>
      <c r="S452" s="1">
        <f t="shared" ca="1" si="288"/>
        <v>503380.77464537602</v>
      </c>
      <c r="T452" s="1">
        <f t="shared" ca="1" si="289"/>
        <v>164294.68061863049</v>
      </c>
      <c r="U452" s="1">
        <f t="shared" ca="1" si="290"/>
        <v>339086.09402674553</v>
      </c>
      <c r="W452" s="10">
        <f ca="1">IF(Table1[[#This Row],[Gender]]="Man",1,0)</f>
        <v>1</v>
      </c>
      <c r="X452" s="51">
        <f ca="1">IF(Table1[[#This Row],[Gender]]="Woman",1,0)</f>
        <v>0</v>
      </c>
      <c r="Y452" s="51"/>
      <c r="Z452" s="51"/>
      <c r="AA452" s="51"/>
      <c r="AB452" s="51"/>
      <c r="AC452" s="51"/>
      <c r="AD452" s="51"/>
      <c r="AE452" s="51"/>
      <c r="AF452" s="51"/>
      <c r="AG452" s="51"/>
      <c r="AH452" s="51"/>
      <c r="AI452" s="51"/>
      <c r="AJ452" s="16"/>
      <c r="AN452" s="10">
        <f t="shared" ref="AN452:AN502" ca="1" si="292">IF(E452="Teaching",1,0)</f>
        <v>0</v>
      </c>
      <c r="AO452" s="51">
        <f t="shared" ref="AO452:AO502" ca="1" si="293">IF(E452="Health",1,0)</f>
        <v>0</v>
      </c>
      <c r="AP452" s="51">
        <f t="shared" ref="AP452:AP502" ca="1" si="294">IF(E452="Agriculture",1,0)</f>
        <v>0</v>
      </c>
      <c r="AQ452" s="51">
        <f t="shared" ref="AQ452:AQ502" ca="1" si="295">IF(E452="Information Technology",1,0)</f>
        <v>1</v>
      </c>
      <c r="AR452" s="51">
        <f t="shared" ref="AR452:AR502" ca="1" si="296">IF(E452="Construction",1,0)</f>
        <v>0</v>
      </c>
      <c r="AS452" s="51">
        <f t="shared" ref="AS452:AS502" ca="1" si="297">IF(E452="General Work",1,0)</f>
        <v>0</v>
      </c>
      <c r="AT452" s="51"/>
      <c r="AU452" s="51"/>
      <c r="AV452" s="51"/>
      <c r="AW452" s="51"/>
      <c r="AX452" s="51"/>
      <c r="AY452" s="16"/>
      <c r="AZ452" s="51"/>
      <c r="BA452" s="20">
        <f t="shared" ref="BA452:BA502" ca="1" si="298">IF(L452="New Delhi",1,0)</f>
        <v>0</v>
      </c>
      <c r="BB452" s="21">
        <f t="shared" ref="BB452:BB502" ca="1" si="299">IF(L452="Gurgoan",1,0)</f>
        <v>1</v>
      </c>
      <c r="BC452" s="21">
        <f t="shared" ref="BC452:BC502" ca="1" si="300">IF(L452="Noida",1,0)</f>
        <v>0</v>
      </c>
      <c r="BD452" s="21">
        <f t="shared" ref="BD452:BD502" ca="1" si="301">IF(L452="Faridabad",1,0)</f>
        <v>0</v>
      </c>
      <c r="BE452" s="21">
        <f t="shared" ref="BE452:BE502" ca="1" si="302">IF(L452="Pune",1,0)</f>
        <v>0</v>
      </c>
      <c r="BF452" s="21">
        <f t="shared" ref="BF452:BF502" ca="1" si="303">IF(L452="Mumbai",1,0)</f>
        <v>0</v>
      </c>
      <c r="BG452" s="21">
        <f t="shared" ref="BG452:BG502" ca="1" si="304">IF(L452="Hyderabad",1,0)</f>
        <v>0</v>
      </c>
      <c r="BH452" s="21">
        <f t="shared" ref="BH452:BH502" ca="1" si="305">IF(L452="Chennai",1,0)</f>
        <v>0</v>
      </c>
      <c r="BI452" s="21">
        <f t="shared" ref="BI452:BI502" ca="1" si="306">IF(L452="Goa",1,0)</f>
        <v>0</v>
      </c>
      <c r="BJ452" s="21">
        <f t="shared" ref="BJ452:BJ502" ca="1" si="307">IF(L452="Kochi",1,0)</f>
        <v>0</v>
      </c>
      <c r="BK452" s="21">
        <f t="shared" ref="BK452:BK502" ca="1" si="308">IF(L452="Kolkata",1,0)</f>
        <v>0</v>
      </c>
      <c r="BL452" s="51"/>
      <c r="BM452" s="51"/>
      <c r="BN452" s="51"/>
      <c r="BO452" s="51"/>
      <c r="BP452" s="51"/>
      <c r="BQ452" s="51"/>
      <c r="BR452" s="51"/>
      <c r="BS452" s="51"/>
      <c r="BT452" s="51"/>
      <c r="BU452" s="51"/>
      <c r="BV452" s="16"/>
      <c r="BZ452" s="10">
        <f ca="1">Table1[[#This Row],[Cars Value]]/Table1[[#This Row],[Cars Owned]]</f>
        <v>31680.562552651973</v>
      </c>
      <c r="CA452" s="16"/>
      <c r="CB452" s="51"/>
      <c r="CC452" s="10">
        <f ca="1">IF(Table1[[#This Row],[Value of Debts]]&gt;$CD$3,1,0)</f>
        <v>1</v>
      </c>
      <c r="CD452" s="51"/>
      <c r="CE452" s="16"/>
      <c r="CF452" s="51"/>
      <c r="CG452" s="39">
        <f ca="1">Table1[[#This Row],[Mortgage left]]/Table1[[#This Row],[Value of House ]]</f>
        <v>0.18459991793602559</v>
      </c>
      <c r="CH452" s="51">
        <f t="shared" ca="1" si="282"/>
        <v>0</v>
      </c>
      <c r="CI452" s="51"/>
      <c r="CJ452" s="16"/>
      <c r="CL452" s="10">
        <f ca="1">IF(Table1[[#This Row],[Area]]="New Delhi",Table1[[#This Row],[Income]],0)</f>
        <v>0</v>
      </c>
      <c r="CM452" s="51">
        <f ca="1">IF(Table1[[#This Row],[Area]]="Gurgoan",Table1[[#This Row],[Income]],0)</f>
        <v>58840</v>
      </c>
      <c r="CN452" s="51">
        <f ca="1">IF(Table1[[#This Row],[Area]]="Noida",Table1[[#This Row],[Income]],0)</f>
        <v>0</v>
      </c>
      <c r="CO452" s="51">
        <f ca="1">IF(Table1[[#This Row],[Area]]="Faridabad",Table1[[#This Row],[Income]],0)</f>
        <v>0</v>
      </c>
      <c r="CP452" s="51">
        <f ca="1">IF(Table1[[#This Row],[Area]]="Pune",Table1[[#This Row],[Income]],0)</f>
        <v>0</v>
      </c>
      <c r="CQ452" s="51">
        <f ca="1">IF(Table1[[#This Row],[Area]]="Mumbai",Table1[[#This Row],[Income]],0)</f>
        <v>0</v>
      </c>
      <c r="CR452" s="51">
        <f ca="1">IF(Table1[[#This Row],[Area]]="Hyderabad",Table1[[#This Row],[Income]],0)</f>
        <v>0</v>
      </c>
      <c r="CS452" s="51">
        <f ca="1">IF(Table1[[#This Row],[Area]]="Chennai",Table1[[#This Row],[Income]],0)</f>
        <v>0</v>
      </c>
      <c r="CT452" s="51">
        <f ca="1">IF(Table1[[#This Row],[Area]]="Goa",Table1[[#This Row],[Income]],0)</f>
        <v>0</v>
      </c>
      <c r="CU452" s="51">
        <f ca="1">IF(Table1[[#This Row],[Area]]="Kochi",Table1[[#This Row],[Income]],0)</f>
        <v>0</v>
      </c>
      <c r="CV452" s="51">
        <f ca="1">IF(Table1[[#This Row],[Area]]="Kolkata",Table1[[#This Row],[Income]],0)</f>
        <v>0</v>
      </c>
      <c r="CW452" s="51"/>
      <c r="CX452" s="51"/>
      <c r="CY452" s="51"/>
      <c r="CZ452" s="51"/>
      <c r="DA452" s="51"/>
      <c r="DB452" s="51"/>
      <c r="DC452" s="51"/>
      <c r="DD452" s="51"/>
      <c r="DE452" s="51"/>
      <c r="DF452" s="51"/>
      <c r="DG452" s="16"/>
      <c r="DI452" s="10">
        <f ca="1">IF(Table1[[#This Row],[Field of Work]]="Teaching",Table1[[#This Row],[Income]],0)</f>
        <v>0</v>
      </c>
      <c r="DJ452" s="51">
        <f ca="1">IF(Table1[[#This Row],[Field of Work]]="Health",Table1[[#This Row],[Income]],0)</f>
        <v>0</v>
      </c>
      <c r="DK452" s="51">
        <f ca="1">IF(Table1[[#This Row],[Field of Work]]="Agriculture",Table1[[#This Row],[Income]],0)</f>
        <v>0</v>
      </c>
      <c r="DL452" s="51">
        <f ca="1">IF(Table1[[#This Row],[Field of Work]]="Information Technology",Table1[[#This Row],[Income]],0)</f>
        <v>58840</v>
      </c>
      <c r="DM452" s="51">
        <f ca="1">IF(Table1[[#This Row],[Field of Work]]="Construction",Table1[[#This Row],[Income]],0)</f>
        <v>0</v>
      </c>
      <c r="DN452" s="51">
        <f ca="1">IF(Table1[[#This Row],[Field of Work]]="General Work",Table1[[#This Row],[Income]],0)</f>
        <v>0</v>
      </c>
      <c r="DO452" s="51"/>
      <c r="DP452" s="51"/>
      <c r="DQ452" s="51"/>
      <c r="DR452" s="51"/>
      <c r="DS452" s="51"/>
      <c r="DT452" s="16"/>
      <c r="DW452" s="10">
        <f ca="1">IF(Table1[[#This Row],[Value of Debts]]&gt;Table1[[#This Row],[Income]],1,0)</f>
        <v>1</v>
      </c>
      <c r="DX452" s="51"/>
      <c r="DY452" s="16"/>
      <c r="EB452" s="48">
        <f t="shared" ca="1" si="283"/>
        <v>39</v>
      </c>
      <c r="EC452" s="51"/>
      <c r="ED452" s="51"/>
      <c r="EE452" s="16"/>
    </row>
    <row r="453" spans="1:135" ht="18.75">
      <c r="A453" s="1">
        <f t="shared" ref="A453:A502" ca="1" si="309">RANDBETWEEN(1,2)</f>
        <v>2</v>
      </c>
      <c r="B453" s="1" t="str">
        <f t="shared" ref="B453:B502" ca="1" si="310">IF(A453=1,"Man","Woman")</f>
        <v>Woman</v>
      </c>
      <c r="C453" s="1">
        <f t="shared" ref="C453:C502" ca="1" si="311">RANDBETWEEN(25,45)</f>
        <v>38</v>
      </c>
      <c r="D453" s="1">
        <f t="shared" ref="D453:D502" ca="1" si="312">RANDBETWEEN(1,6)</f>
        <v>1</v>
      </c>
      <c r="E453" s="1" t="str">
        <f t="shared" ref="E453:E502" ca="1" si="313">VLOOKUP(D453,$Y$5:$Z$10,2)</f>
        <v>Health</v>
      </c>
      <c r="F453" s="1">
        <f t="shared" ref="F453:F502" ca="1" si="314">RANDBETWEEN(1,5)</f>
        <v>4</v>
      </c>
      <c r="G453" s="1" t="str">
        <f t="shared" ref="G453:G502" ca="1" si="315">VLOOKUP(F453,$AA$5:$AB$9,2)</f>
        <v>Technical</v>
      </c>
      <c r="H453" s="1">
        <f t="shared" ref="H453:H502" ca="1" si="316">RANDBETWEEN(0,4)</f>
        <v>0</v>
      </c>
      <c r="I453" s="1">
        <f t="shared" ca="1" si="291"/>
        <v>1</v>
      </c>
      <c r="J453" s="1">
        <f t="shared" ref="J453:J502" ca="1" si="317">RANDBETWEEN(25000,90000)</f>
        <v>57252</v>
      </c>
      <c r="K453" s="1">
        <f t="shared" ref="K453:K502" ca="1" si="318">RANDBETWEEN(1,11)</f>
        <v>6</v>
      </c>
      <c r="L453" s="1" t="str">
        <f t="shared" ref="L453:L502" ca="1" si="319">VLOOKUP(K453,$AD$5:$AE$15,2)</f>
        <v>Mumbai</v>
      </c>
      <c r="M453" s="1">
        <f t="shared" ca="1" si="284"/>
        <v>343512</v>
      </c>
      <c r="N453" s="1">
        <f t="shared" ref="N453:N502" ca="1" si="320">RAND()*M453</f>
        <v>249807.81469002352</v>
      </c>
      <c r="O453" s="1">
        <f t="shared" ca="1" si="285"/>
        <v>7874.9818677041358</v>
      </c>
      <c r="P453" s="1">
        <f t="shared" ref="P453:P502" ca="1" si="321">RANDBETWEEN(0,O453)</f>
        <v>2661</v>
      </c>
      <c r="Q453" s="1">
        <f t="shared" ca="1" si="286"/>
        <v>2400.1168195701962</v>
      </c>
      <c r="R453" s="1">
        <f t="shared" ca="1" si="287"/>
        <v>72953.865677257854</v>
      </c>
      <c r="S453" s="1">
        <f t="shared" ca="1" si="288"/>
        <v>424340.84754496196</v>
      </c>
      <c r="T453" s="1">
        <f t="shared" ca="1" si="289"/>
        <v>254868.93150959371</v>
      </c>
      <c r="U453" s="1">
        <f t="shared" ca="1" si="290"/>
        <v>169471.91603536825</v>
      </c>
      <c r="W453" s="10">
        <f ca="1">IF(Table1[[#This Row],[Gender]]="Man",1,0)</f>
        <v>0</v>
      </c>
      <c r="X453" s="51">
        <f ca="1">IF(Table1[[#This Row],[Gender]]="Woman",1,0)</f>
        <v>1</v>
      </c>
      <c r="Y453" s="51"/>
      <c r="Z453" s="51"/>
      <c r="AA453" s="51"/>
      <c r="AB453" s="51"/>
      <c r="AC453" s="51"/>
      <c r="AD453" s="51"/>
      <c r="AE453" s="51"/>
      <c r="AF453" s="51"/>
      <c r="AG453" s="51"/>
      <c r="AH453" s="51"/>
      <c r="AI453" s="51"/>
      <c r="AJ453" s="16"/>
      <c r="AN453" s="10">
        <f t="shared" ca="1" si="292"/>
        <v>0</v>
      </c>
      <c r="AO453" s="51">
        <f t="shared" ca="1" si="293"/>
        <v>1</v>
      </c>
      <c r="AP453" s="51">
        <f t="shared" ca="1" si="294"/>
        <v>0</v>
      </c>
      <c r="AQ453" s="51">
        <f t="shared" ca="1" si="295"/>
        <v>0</v>
      </c>
      <c r="AR453" s="51">
        <f t="shared" ca="1" si="296"/>
        <v>0</v>
      </c>
      <c r="AS453" s="51">
        <f t="shared" ca="1" si="297"/>
        <v>0</v>
      </c>
      <c r="AT453" s="51"/>
      <c r="AU453" s="51"/>
      <c r="AV453" s="51"/>
      <c r="AW453" s="51"/>
      <c r="AX453" s="51"/>
      <c r="AY453" s="16"/>
      <c r="AZ453" s="51"/>
      <c r="BA453" s="20">
        <f t="shared" ca="1" si="298"/>
        <v>0</v>
      </c>
      <c r="BB453" s="21">
        <f t="shared" ca="1" si="299"/>
        <v>0</v>
      </c>
      <c r="BC453" s="21">
        <f t="shared" ca="1" si="300"/>
        <v>0</v>
      </c>
      <c r="BD453" s="21">
        <f t="shared" ca="1" si="301"/>
        <v>0</v>
      </c>
      <c r="BE453" s="21">
        <f t="shared" ca="1" si="302"/>
        <v>0</v>
      </c>
      <c r="BF453" s="21">
        <f t="shared" ca="1" si="303"/>
        <v>1</v>
      </c>
      <c r="BG453" s="21">
        <f t="shared" ca="1" si="304"/>
        <v>0</v>
      </c>
      <c r="BH453" s="21">
        <f t="shared" ca="1" si="305"/>
        <v>0</v>
      </c>
      <c r="BI453" s="21">
        <f t="shared" ca="1" si="306"/>
        <v>0</v>
      </c>
      <c r="BJ453" s="21">
        <f t="shared" ca="1" si="307"/>
        <v>0</v>
      </c>
      <c r="BK453" s="21">
        <f t="shared" ca="1" si="308"/>
        <v>0</v>
      </c>
      <c r="BL453" s="51"/>
      <c r="BM453" s="51"/>
      <c r="BN453" s="51"/>
      <c r="BO453" s="51"/>
      <c r="BP453" s="51"/>
      <c r="BQ453" s="51"/>
      <c r="BR453" s="51"/>
      <c r="BS453" s="51"/>
      <c r="BT453" s="51"/>
      <c r="BU453" s="51"/>
      <c r="BV453" s="16"/>
      <c r="BZ453" s="10">
        <f ca="1">Table1[[#This Row],[Cars Value]]/Table1[[#This Row],[Cars Owned]]</f>
        <v>7874.9818677041358</v>
      </c>
      <c r="CA453" s="16"/>
      <c r="CB453" s="51"/>
      <c r="CC453" s="10">
        <f ca="1">IF(Table1[[#This Row],[Value of Debts]]&gt;$CD$3,1,0)</f>
        <v>1</v>
      </c>
      <c r="CD453" s="51"/>
      <c r="CE453" s="16"/>
      <c r="CF453" s="51"/>
      <c r="CG453" s="39">
        <f ca="1">Table1[[#This Row],[Mortgage left]]/Table1[[#This Row],[Value of House ]]</f>
        <v>0.72721714143908656</v>
      </c>
      <c r="CH453" s="51">
        <f t="shared" ref="CH453:CH502" ca="1" si="322">IF(CG453&gt;$CI$3,1,0)</f>
        <v>1</v>
      </c>
      <c r="CI453" s="51"/>
      <c r="CJ453" s="16"/>
      <c r="CL453" s="10">
        <f ca="1">IF(Table1[[#This Row],[Area]]="New Delhi",Table1[[#This Row],[Income]],0)</f>
        <v>0</v>
      </c>
      <c r="CM453" s="51">
        <f ca="1">IF(Table1[[#This Row],[Area]]="Gurgoan",Table1[[#This Row],[Income]],0)</f>
        <v>0</v>
      </c>
      <c r="CN453" s="51">
        <f ca="1">IF(Table1[[#This Row],[Area]]="Noida",Table1[[#This Row],[Income]],0)</f>
        <v>0</v>
      </c>
      <c r="CO453" s="51">
        <f ca="1">IF(Table1[[#This Row],[Area]]="Faridabad",Table1[[#This Row],[Income]],0)</f>
        <v>0</v>
      </c>
      <c r="CP453" s="51">
        <f ca="1">IF(Table1[[#This Row],[Area]]="Pune",Table1[[#This Row],[Income]],0)</f>
        <v>0</v>
      </c>
      <c r="CQ453" s="51">
        <f ca="1">IF(Table1[[#This Row],[Area]]="Mumbai",Table1[[#This Row],[Income]],0)</f>
        <v>57252</v>
      </c>
      <c r="CR453" s="51">
        <f ca="1">IF(Table1[[#This Row],[Area]]="Hyderabad",Table1[[#This Row],[Income]],0)</f>
        <v>0</v>
      </c>
      <c r="CS453" s="51">
        <f ca="1">IF(Table1[[#This Row],[Area]]="Chennai",Table1[[#This Row],[Income]],0)</f>
        <v>0</v>
      </c>
      <c r="CT453" s="51">
        <f ca="1">IF(Table1[[#This Row],[Area]]="Goa",Table1[[#This Row],[Income]],0)</f>
        <v>0</v>
      </c>
      <c r="CU453" s="51">
        <f ca="1">IF(Table1[[#This Row],[Area]]="Kochi",Table1[[#This Row],[Income]],0)</f>
        <v>0</v>
      </c>
      <c r="CV453" s="51">
        <f ca="1">IF(Table1[[#This Row],[Area]]="Kolkata",Table1[[#This Row],[Income]],0)</f>
        <v>0</v>
      </c>
      <c r="CW453" s="51"/>
      <c r="CX453" s="51"/>
      <c r="CY453" s="51"/>
      <c r="CZ453" s="51"/>
      <c r="DA453" s="51"/>
      <c r="DB453" s="51"/>
      <c r="DC453" s="51"/>
      <c r="DD453" s="51"/>
      <c r="DE453" s="51"/>
      <c r="DF453" s="51"/>
      <c r="DG453" s="16"/>
      <c r="DI453" s="10">
        <f ca="1">IF(Table1[[#This Row],[Field of Work]]="Teaching",Table1[[#This Row],[Income]],0)</f>
        <v>0</v>
      </c>
      <c r="DJ453" s="51">
        <f ca="1">IF(Table1[[#This Row],[Field of Work]]="Health",Table1[[#This Row],[Income]],0)</f>
        <v>57252</v>
      </c>
      <c r="DK453" s="51">
        <f ca="1">IF(Table1[[#This Row],[Field of Work]]="Agriculture",Table1[[#This Row],[Income]],0)</f>
        <v>0</v>
      </c>
      <c r="DL453" s="51">
        <f ca="1">IF(Table1[[#This Row],[Field of Work]]="Information Technology",Table1[[#This Row],[Income]],0)</f>
        <v>0</v>
      </c>
      <c r="DM453" s="51">
        <f ca="1">IF(Table1[[#This Row],[Field of Work]]="Construction",Table1[[#This Row],[Income]],0)</f>
        <v>0</v>
      </c>
      <c r="DN453" s="51">
        <f ca="1">IF(Table1[[#This Row],[Field of Work]]="General Work",Table1[[#This Row],[Income]],0)</f>
        <v>0</v>
      </c>
      <c r="DO453" s="51"/>
      <c r="DP453" s="51"/>
      <c r="DQ453" s="51"/>
      <c r="DR453" s="51"/>
      <c r="DS453" s="51"/>
      <c r="DT453" s="16"/>
      <c r="DW453" s="10">
        <f ca="1">IF(Table1[[#This Row],[Value of Debts]]&gt;Table1[[#This Row],[Income]],1,0)</f>
        <v>1</v>
      </c>
      <c r="DX453" s="51"/>
      <c r="DY453" s="16"/>
      <c r="EB453" s="48">
        <f t="shared" ref="EB453:EB502" ca="1" si="323">IF(U453&gt;$EC$4,C453,0)</f>
        <v>38</v>
      </c>
      <c r="EC453" s="51"/>
      <c r="ED453" s="51"/>
      <c r="EE453" s="16"/>
    </row>
    <row r="454" spans="1:135" ht="18.75">
      <c r="A454" s="1">
        <f t="shared" ca="1" si="309"/>
        <v>1</v>
      </c>
      <c r="B454" s="1" t="str">
        <f t="shared" ca="1" si="310"/>
        <v>Man</v>
      </c>
      <c r="C454" s="1">
        <f t="shared" ca="1" si="311"/>
        <v>33</v>
      </c>
      <c r="D454" s="1">
        <f t="shared" ca="1" si="312"/>
        <v>6</v>
      </c>
      <c r="E454" s="1" t="str">
        <f t="shared" ca="1" si="313"/>
        <v>Agriculture</v>
      </c>
      <c r="F454" s="1">
        <f t="shared" ca="1" si="314"/>
        <v>3</v>
      </c>
      <c r="G454" s="1" t="str">
        <f t="shared" ca="1" si="315"/>
        <v>University</v>
      </c>
      <c r="H454" s="1">
        <f t="shared" ca="1" si="316"/>
        <v>1</v>
      </c>
      <c r="I454" s="1">
        <f t="shared" ca="1" si="291"/>
        <v>1</v>
      </c>
      <c r="J454" s="1">
        <f t="shared" ca="1" si="317"/>
        <v>56497</v>
      </c>
      <c r="K454" s="1">
        <f t="shared" ca="1" si="318"/>
        <v>4</v>
      </c>
      <c r="L454" s="1" t="str">
        <f t="shared" ca="1" si="319"/>
        <v>Noida</v>
      </c>
      <c r="M454" s="1">
        <f t="shared" ca="1" si="284"/>
        <v>338982</v>
      </c>
      <c r="N454" s="1">
        <f t="shared" ca="1" si="320"/>
        <v>224479.92889215687</v>
      </c>
      <c r="O454" s="1">
        <f t="shared" ca="1" si="285"/>
        <v>30177.972832325213</v>
      </c>
      <c r="P454" s="1">
        <f t="shared" ca="1" si="321"/>
        <v>21044</v>
      </c>
      <c r="Q454" s="1">
        <f t="shared" ca="1" si="286"/>
        <v>58959.330405236316</v>
      </c>
      <c r="R454" s="1">
        <f t="shared" ca="1" si="287"/>
        <v>63356.872099078326</v>
      </c>
      <c r="S454" s="1">
        <f t="shared" ca="1" si="288"/>
        <v>432516.84493140352</v>
      </c>
      <c r="T454" s="1">
        <f t="shared" ca="1" si="289"/>
        <v>304483.2592973932</v>
      </c>
      <c r="U454" s="1">
        <f t="shared" ca="1" si="290"/>
        <v>128033.58563401032</v>
      </c>
      <c r="W454" s="10">
        <f ca="1">IF(Table1[[#This Row],[Gender]]="Man",1,0)</f>
        <v>1</v>
      </c>
      <c r="X454" s="51">
        <f ca="1">IF(Table1[[#This Row],[Gender]]="Woman",1,0)</f>
        <v>0</v>
      </c>
      <c r="Y454" s="51"/>
      <c r="Z454" s="51"/>
      <c r="AA454" s="51"/>
      <c r="AB454" s="51"/>
      <c r="AC454" s="51"/>
      <c r="AD454" s="51"/>
      <c r="AE454" s="51"/>
      <c r="AF454" s="51"/>
      <c r="AG454" s="51"/>
      <c r="AH454" s="51"/>
      <c r="AI454" s="51"/>
      <c r="AJ454" s="16"/>
      <c r="AN454" s="10">
        <f t="shared" ca="1" si="292"/>
        <v>0</v>
      </c>
      <c r="AO454" s="51">
        <f t="shared" ca="1" si="293"/>
        <v>0</v>
      </c>
      <c r="AP454" s="51">
        <f t="shared" ca="1" si="294"/>
        <v>1</v>
      </c>
      <c r="AQ454" s="51">
        <f t="shared" ca="1" si="295"/>
        <v>0</v>
      </c>
      <c r="AR454" s="51">
        <f t="shared" ca="1" si="296"/>
        <v>0</v>
      </c>
      <c r="AS454" s="51">
        <f t="shared" ca="1" si="297"/>
        <v>0</v>
      </c>
      <c r="AT454" s="51"/>
      <c r="AU454" s="51"/>
      <c r="AV454" s="51"/>
      <c r="AW454" s="51"/>
      <c r="AX454" s="51"/>
      <c r="AY454" s="16"/>
      <c r="AZ454" s="51"/>
      <c r="BA454" s="20">
        <f t="shared" ca="1" si="298"/>
        <v>0</v>
      </c>
      <c r="BB454" s="21">
        <f t="shared" ca="1" si="299"/>
        <v>0</v>
      </c>
      <c r="BC454" s="21">
        <f t="shared" ca="1" si="300"/>
        <v>1</v>
      </c>
      <c r="BD454" s="21">
        <f t="shared" ca="1" si="301"/>
        <v>0</v>
      </c>
      <c r="BE454" s="21">
        <f t="shared" ca="1" si="302"/>
        <v>0</v>
      </c>
      <c r="BF454" s="21">
        <f t="shared" ca="1" si="303"/>
        <v>0</v>
      </c>
      <c r="BG454" s="21">
        <f t="shared" ca="1" si="304"/>
        <v>0</v>
      </c>
      <c r="BH454" s="21">
        <f t="shared" ca="1" si="305"/>
        <v>0</v>
      </c>
      <c r="BI454" s="21">
        <f t="shared" ca="1" si="306"/>
        <v>0</v>
      </c>
      <c r="BJ454" s="21">
        <f t="shared" ca="1" si="307"/>
        <v>0</v>
      </c>
      <c r="BK454" s="21">
        <f t="shared" ca="1" si="308"/>
        <v>0</v>
      </c>
      <c r="BL454" s="51"/>
      <c r="BM454" s="51"/>
      <c r="BN454" s="51"/>
      <c r="BO454" s="51"/>
      <c r="BP454" s="51"/>
      <c r="BQ454" s="51"/>
      <c r="BR454" s="51"/>
      <c r="BS454" s="51"/>
      <c r="BT454" s="51"/>
      <c r="BU454" s="51"/>
      <c r="BV454" s="16"/>
      <c r="BZ454" s="10">
        <f ca="1">Table1[[#This Row],[Cars Value]]/Table1[[#This Row],[Cars Owned]]</f>
        <v>30177.972832325213</v>
      </c>
      <c r="CA454" s="16"/>
      <c r="CB454" s="51"/>
      <c r="CC454" s="10">
        <f ca="1">IF(Table1[[#This Row],[Value of Debts]]&gt;$CD$3,1,0)</f>
        <v>1</v>
      </c>
      <c r="CD454" s="51"/>
      <c r="CE454" s="16"/>
      <c r="CF454" s="51"/>
      <c r="CG454" s="39">
        <f ca="1">Table1[[#This Row],[Mortgage left]]/Table1[[#This Row],[Value of House ]]</f>
        <v>0.66221784310717635</v>
      </c>
      <c r="CH454" s="51">
        <f t="shared" ca="1" si="322"/>
        <v>1</v>
      </c>
      <c r="CI454" s="51"/>
      <c r="CJ454" s="16"/>
      <c r="CL454" s="10">
        <f ca="1">IF(Table1[[#This Row],[Area]]="New Delhi",Table1[[#This Row],[Income]],0)</f>
        <v>0</v>
      </c>
      <c r="CM454" s="51">
        <f ca="1">IF(Table1[[#This Row],[Area]]="Gurgoan",Table1[[#This Row],[Income]],0)</f>
        <v>0</v>
      </c>
      <c r="CN454" s="51">
        <f ca="1">IF(Table1[[#This Row],[Area]]="Noida",Table1[[#This Row],[Income]],0)</f>
        <v>56497</v>
      </c>
      <c r="CO454" s="51">
        <f ca="1">IF(Table1[[#This Row],[Area]]="Faridabad",Table1[[#This Row],[Income]],0)</f>
        <v>0</v>
      </c>
      <c r="CP454" s="51">
        <f ca="1">IF(Table1[[#This Row],[Area]]="Pune",Table1[[#This Row],[Income]],0)</f>
        <v>0</v>
      </c>
      <c r="CQ454" s="51">
        <f ca="1">IF(Table1[[#This Row],[Area]]="Mumbai",Table1[[#This Row],[Income]],0)</f>
        <v>0</v>
      </c>
      <c r="CR454" s="51">
        <f ca="1">IF(Table1[[#This Row],[Area]]="Hyderabad",Table1[[#This Row],[Income]],0)</f>
        <v>0</v>
      </c>
      <c r="CS454" s="51">
        <f ca="1">IF(Table1[[#This Row],[Area]]="Chennai",Table1[[#This Row],[Income]],0)</f>
        <v>0</v>
      </c>
      <c r="CT454" s="51">
        <f ca="1">IF(Table1[[#This Row],[Area]]="Goa",Table1[[#This Row],[Income]],0)</f>
        <v>0</v>
      </c>
      <c r="CU454" s="51">
        <f ca="1">IF(Table1[[#This Row],[Area]]="Kochi",Table1[[#This Row],[Income]],0)</f>
        <v>0</v>
      </c>
      <c r="CV454" s="51">
        <f ca="1">IF(Table1[[#This Row],[Area]]="Kolkata",Table1[[#This Row],[Income]],0)</f>
        <v>0</v>
      </c>
      <c r="CW454" s="51"/>
      <c r="CX454" s="51"/>
      <c r="CY454" s="51"/>
      <c r="CZ454" s="51"/>
      <c r="DA454" s="51"/>
      <c r="DB454" s="51"/>
      <c r="DC454" s="51"/>
      <c r="DD454" s="51"/>
      <c r="DE454" s="51"/>
      <c r="DF454" s="51"/>
      <c r="DG454" s="16"/>
      <c r="DI454" s="10">
        <f ca="1">IF(Table1[[#This Row],[Field of Work]]="Teaching",Table1[[#This Row],[Income]],0)</f>
        <v>0</v>
      </c>
      <c r="DJ454" s="51">
        <f ca="1">IF(Table1[[#This Row],[Field of Work]]="Health",Table1[[#This Row],[Income]],0)</f>
        <v>0</v>
      </c>
      <c r="DK454" s="51">
        <f ca="1">IF(Table1[[#This Row],[Field of Work]]="Agriculture",Table1[[#This Row],[Income]],0)</f>
        <v>56497</v>
      </c>
      <c r="DL454" s="51">
        <f ca="1">IF(Table1[[#This Row],[Field of Work]]="Information Technology",Table1[[#This Row],[Income]],0)</f>
        <v>0</v>
      </c>
      <c r="DM454" s="51">
        <f ca="1">IF(Table1[[#This Row],[Field of Work]]="Construction",Table1[[#This Row],[Income]],0)</f>
        <v>0</v>
      </c>
      <c r="DN454" s="51">
        <f ca="1">IF(Table1[[#This Row],[Field of Work]]="General Work",Table1[[#This Row],[Income]],0)</f>
        <v>0</v>
      </c>
      <c r="DO454" s="51"/>
      <c r="DP454" s="51"/>
      <c r="DQ454" s="51"/>
      <c r="DR454" s="51"/>
      <c r="DS454" s="51"/>
      <c r="DT454" s="16"/>
      <c r="DW454" s="10">
        <f ca="1">IF(Table1[[#This Row],[Value of Debts]]&gt;Table1[[#This Row],[Income]],1,0)</f>
        <v>1</v>
      </c>
      <c r="DX454" s="51"/>
      <c r="DY454" s="16"/>
      <c r="EB454" s="48">
        <f t="shared" ca="1" si="323"/>
        <v>33</v>
      </c>
      <c r="EC454" s="51"/>
      <c r="ED454" s="51"/>
      <c r="EE454" s="16"/>
    </row>
    <row r="455" spans="1:135" ht="18.75">
      <c r="A455" s="1">
        <f t="shared" ca="1" si="309"/>
        <v>1</v>
      </c>
      <c r="B455" s="1" t="str">
        <f t="shared" ca="1" si="310"/>
        <v>Man</v>
      </c>
      <c r="C455" s="1">
        <f t="shared" ca="1" si="311"/>
        <v>40</v>
      </c>
      <c r="D455" s="1">
        <f t="shared" ca="1" si="312"/>
        <v>1</v>
      </c>
      <c r="E455" s="1" t="str">
        <f t="shared" ca="1" si="313"/>
        <v>Health</v>
      </c>
      <c r="F455" s="1">
        <f t="shared" ca="1" si="314"/>
        <v>4</v>
      </c>
      <c r="G455" s="1" t="str">
        <f t="shared" ca="1" si="315"/>
        <v>Technical</v>
      </c>
      <c r="H455" s="1">
        <f t="shared" ca="1" si="316"/>
        <v>4</v>
      </c>
      <c r="I455" s="1">
        <f t="shared" ca="1" si="291"/>
        <v>1</v>
      </c>
      <c r="J455" s="1">
        <f t="shared" ca="1" si="317"/>
        <v>39096</v>
      </c>
      <c r="K455" s="1">
        <f t="shared" ca="1" si="318"/>
        <v>2</v>
      </c>
      <c r="L455" s="1" t="str">
        <f t="shared" ca="1" si="319"/>
        <v>Gurgoan</v>
      </c>
      <c r="M455" s="1">
        <f t="shared" ca="1" si="284"/>
        <v>156384</v>
      </c>
      <c r="N455" s="1">
        <f t="shared" ca="1" si="320"/>
        <v>67213.254725933075</v>
      </c>
      <c r="O455" s="1">
        <f t="shared" ca="1" si="285"/>
        <v>32108.281786708234</v>
      </c>
      <c r="P455" s="1">
        <f t="shared" ca="1" si="321"/>
        <v>121</v>
      </c>
      <c r="Q455" s="1">
        <f t="shared" ca="1" si="286"/>
        <v>77735.832525543854</v>
      </c>
      <c r="R455" s="1">
        <f t="shared" ca="1" si="287"/>
        <v>24864.053988710242</v>
      </c>
      <c r="S455" s="1">
        <f t="shared" ca="1" si="288"/>
        <v>213356.33577541847</v>
      </c>
      <c r="T455" s="1">
        <f t="shared" ca="1" si="289"/>
        <v>145070.08725147694</v>
      </c>
      <c r="U455" s="1">
        <f t="shared" ca="1" si="290"/>
        <v>68286.248523941525</v>
      </c>
      <c r="W455" s="10">
        <f ca="1">IF(Table1[[#This Row],[Gender]]="Man",1,0)</f>
        <v>1</v>
      </c>
      <c r="X455" s="51">
        <f ca="1">IF(Table1[[#This Row],[Gender]]="Woman",1,0)</f>
        <v>0</v>
      </c>
      <c r="Y455" s="51"/>
      <c r="Z455" s="51"/>
      <c r="AA455" s="51"/>
      <c r="AB455" s="51"/>
      <c r="AC455" s="51"/>
      <c r="AD455" s="51"/>
      <c r="AE455" s="51"/>
      <c r="AF455" s="51"/>
      <c r="AG455" s="51"/>
      <c r="AH455" s="51"/>
      <c r="AI455" s="51"/>
      <c r="AJ455" s="16"/>
      <c r="AN455" s="10">
        <f t="shared" ca="1" si="292"/>
        <v>0</v>
      </c>
      <c r="AO455" s="51">
        <f t="shared" ca="1" si="293"/>
        <v>1</v>
      </c>
      <c r="AP455" s="51">
        <f t="shared" ca="1" si="294"/>
        <v>0</v>
      </c>
      <c r="AQ455" s="51">
        <f t="shared" ca="1" si="295"/>
        <v>0</v>
      </c>
      <c r="AR455" s="51">
        <f t="shared" ca="1" si="296"/>
        <v>0</v>
      </c>
      <c r="AS455" s="51">
        <f t="shared" ca="1" si="297"/>
        <v>0</v>
      </c>
      <c r="AT455" s="51"/>
      <c r="AU455" s="51"/>
      <c r="AV455" s="51"/>
      <c r="AW455" s="51"/>
      <c r="AX455" s="51"/>
      <c r="AY455" s="16"/>
      <c r="AZ455" s="51"/>
      <c r="BA455" s="20">
        <f t="shared" ca="1" si="298"/>
        <v>0</v>
      </c>
      <c r="BB455" s="21">
        <f t="shared" ca="1" si="299"/>
        <v>1</v>
      </c>
      <c r="BC455" s="21">
        <f t="shared" ca="1" si="300"/>
        <v>0</v>
      </c>
      <c r="BD455" s="21">
        <f t="shared" ca="1" si="301"/>
        <v>0</v>
      </c>
      <c r="BE455" s="21">
        <f t="shared" ca="1" si="302"/>
        <v>0</v>
      </c>
      <c r="BF455" s="21">
        <f t="shared" ca="1" si="303"/>
        <v>0</v>
      </c>
      <c r="BG455" s="21">
        <f t="shared" ca="1" si="304"/>
        <v>0</v>
      </c>
      <c r="BH455" s="21">
        <f t="shared" ca="1" si="305"/>
        <v>0</v>
      </c>
      <c r="BI455" s="21">
        <f t="shared" ca="1" si="306"/>
        <v>0</v>
      </c>
      <c r="BJ455" s="21">
        <f t="shared" ca="1" si="307"/>
        <v>0</v>
      </c>
      <c r="BK455" s="21">
        <f t="shared" ca="1" si="308"/>
        <v>0</v>
      </c>
      <c r="BL455" s="51"/>
      <c r="BM455" s="51"/>
      <c r="BN455" s="51"/>
      <c r="BO455" s="51"/>
      <c r="BP455" s="51"/>
      <c r="BQ455" s="51"/>
      <c r="BR455" s="51"/>
      <c r="BS455" s="51"/>
      <c r="BT455" s="51"/>
      <c r="BU455" s="51"/>
      <c r="BV455" s="16"/>
      <c r="BZ455" s="10">
        <f ca="1">Table1[[#This Row],[Cars Value]]/Table1[[#This Row],[Cars Owned]]</f>
        <v>32108.281786708234</v>
      </c>
      <c r="CA455" s="16"/>
      <c r="CB455" s="51"/>
      <c r="CC455" s="10">
        <f ca="1">IF(Table1[[#This Row],[Value of Debts]]&gt;$CD$3,1,0)</f>
        <v>1</v>
      </c>
      <c r="CD455" s="51"/>
      <c r="CE455" s="16"/>
      <c r="CF455" s="51"/>
      <c r="CG455" s="39">
        <f ca="1">Table1[[#This Row],[Mortgage left]]/Table1[[#This Row],[Value of House ]]</f>
        <v>0.42979623699312636</v>
      </c>
      <c r="CH455" s="51">
        <f t="shared" ca="1" si="322"/>
        <v>1</v>
      </c>
      <c r="CI455" s="51"/>
      <c r="CJ455" s="16"/>
      <c r="CL455" s="10">
        <f ca="1">IF(Table1[[#This Row],[Area]]="New Delhi",Table1[[#This Row],[Income]],0)</f>
        <v>0</v>
      </c>
      <c r="CM455" s="51">
        <f ca="1">IF(Table1[[#This Row],[Area]]="Gurgoan",Table1[[#This Row],[Income]],0)</f>
        <v>39096</v>
      </c>
      <c r="CN455" s="51">
        <f ca="1">IF(Table1[[#This Row],[Area]]="Noida",Table1[[#This Row],[Income]],0)</f>
        <v>0</v>
      </c>
      <c r="CO455" s="51">
        <f ca="1">IF(Table1[[#This Row],[Area]]="Faridabad",Table1[[#This Row],[Income]],0)</f>
        <v>0</v>
      </c>
      <c r="CP455" s="51">
        <f ca="1">IF(Table1[[#This Row],[Area]]="Pune",Table1[[#This Row],[Income]],0)</f>
        <v>0</v>
      </c>
      <c r="CQ455" s="51">
        <f ca="1">IF(Table1[[#This Row],[Area]]="Mumbai",Table1[[#This Row],[Income]],0)</f>
        <v>0</v>
      </c>
      <c r="CR455" s="51">
        <f ca="1">IF(Table1[[#This Row],[Area]]="Hyderabad",Table1[[#This Row],[Income]],0)</f>
        <v>0</v>
      </c>
      <c r="CS455" s="51">
        <f ca="1">IF(Table1[[#This Row],[Area]]="Chennai",Table1[[#This Row],[Income]],0)</f>
        <v>0</v>
      </c>
      <c r="CT455" s="51">
        <f ca="1">IF(Table1[[#This Row],[Area]]="Goa",Table1[[#This Row],[Income]],0)</f>
        <v>0</v>
      </c>
      <c r="CU455" s="51">
        <f ca="1">IF(Table1[[#This Row],[Area]]="Kochi",Table1[[#This Row],[Income]],0)</f>
        <v>0</v>
      </c>
      <c r="CV455" s="51">
        <f ca="1">IF(Table1[[#This Row],[Area]]="Kolkata",Table1[[#This Row],[Income]],0)</f>
        <v>0</v>
      </c>
      <c r="CW455" s="51"/>
      <c r="CX455" s="51"/>
      <c r="CY455" s="51"/>
      <c r="CZ455" s="51"/>
      <c r="DA455" s="51"/>
      <c r="DB455" s="51"/>
      <c r="DC455" s="51"/>
      <c r="DD455" s="51"/>
      <c r="DE455" s="51"/>
      <c r="DF455" s="51"/>
      <c r="DG455" s="16"/>
      <c r="DI455" s="10">
        <f ca="1">IF(Table1[[#This Row],[Field of Work]]="Teaching",Table1[[#This Row],[Income]],0)</f>
        <v>0</v>
      </c>
      <c r="DJ455" s="51">
        <f ca="1">IF(Table1[[#This Row],[Field of Work]]="Health",Table1[[#This Row],[Income]],0)</f>
        <v>39096</v>
      </c>
      <c r="DK455" s="51">
        <f ca="1">IF(Table1[[#This Row],[Field of Work]]="Agriculture",Table1[[#This Row],[Income]],0)</f>
        <v>0</v>
      </c>
      <c r="DL455" s="51">
        <f ca="1">IF(Table1[[#This Row],[Field of Work]]="Information Technology",Table1[[#This Row],[Income]],0)</f>
        <v>0</v>
      </c>
      <c r="DM455" s="51">
        <f ca="1">IF(Table1[[#This Row],[Field of Work]]="Construction",Table1[[#This Row],[Income]],0)</f>
        <v>0</v>
      </c>
      <c r="DN455" s="51">
        <f ca="1">IF(Table1[[#This Row],[Field of Work]]="General Work",Table1[[#This Row],[Income]],0)</f>
        <v>0</v>
      </c>
      <c r="DO455" s="51"/>
      <c r="DP455" s="51"/>
      <c r="DQ455" s="51"/>
      <c r="DR455" s="51"/>
      <c r="DS455" s="51"/>
      <c r="DT455" s="16"/>
      <c r="DW455" s="10">
        <f ca="1">IF(Table1[[#This Row],[Value of Debts]]&gt;Table1[[#This Row],[Income]],1,0)</f>
        <v>1</v>
      </c>
      <c r="DX455" s="51"/>
      <c r="DY455" s="16"/>
      <c r="EB455" s="48">
        <f t="shared" ca="1" si="323"/>
        <v>0</v>
      </c>
      <c r="EC455" s="51"/>
      <c r="ED455" s="51"/>
      <c r="EE455" s="16"/>
    </row>
    <row r="456" spans="1:135" ht="18.75">
      <c r="A456" s="1">
        <f t="shared" ca="1" si="309"/>
        <v>1</v>
      </c>
      <c r="B456" s="1" t="str">
        <f t="shared" ca="1" si="310"/>
        <v>Man</v>
      </c>
      <c r="C456" s="1">
        <f t="shared" ca="1" si="311"/>
        <v>33</v>
      </c>
      <c r="D456" s="1">
        <f t="shared" ca="1" si="312"/>
        <v>4</v>
      </c>
      <c r="E456" s="1" t="str">
        <f t="shared" ca="1" si="313"/>
        <v>Information Technology</v>
      </c>
      <c r="F456" s="1">
        <f t="shared" ca="1" si="314"/>
        <v>2</v>
      </c>
      <c r="G456" s="1" t="str">
        <f t="shared" ca="1" si="315"/>
        <v>College</v>
      </c>
      <c r="H456" s="1">
        <f t="shared" ca="1" si="316"/>
        <v>3</v>
      </c>
      <c r="I456" s="1">
        <f t="shared" ca="1" si="291"/>
        <v>2</v>
      </c>
      <c r="J456" s="1">
        <f t="shared" ca="1" si="317"/>
        <v>52797</v>
      </c>
      <c r="K456" s="1">
        <f t="shared" ca="1" si="318"/>
        <v>4</v>
      </c>
      <c r="L456" s="1" t="str">
        <f t="shared" ca="1" si="319"/>
        <v>Noida</v>
      </c>
      <c r="M456" s="1">
        <f t="shared" ca="1" si="284"/>
        <v>211188</v>
      </c>
      <c r="N456" s="1">
        <f t="shared" ca="1" si="320"/>
        <v>142346.73277411747</v>
      </c>
      <c r="O456" s="1">
        <f t="shared" ca="1" si="285"/>
        <v>68636.123844411559</v>
      </c>
      <c r="P456" s="1">
        <f t="shared" ca="1" si="321"/>
        <v>36651</v>
      </c>
      <c r="Q456" s="1">
        <f t="shared" ca="1" si="286"/>
        <v>59563.121200374349</v>
      </c>
      <c r="R456" s="1">
        <f t="shared" ca="1" si="287"/>
        <v>28548.020178746978</v>
      </c>
      <c r="S456" s="1">
        <f t="shared" ca="1" si="288"/>
        <v>308372.14402315853</v>
      </c>
      <c r="T456" s="1">
        <f t="shared" ca="1" si="289"/>
        <v>238560.85397449182</v>
      </c>
      <c r="U456" s="1">
        <f t="shared" ca="1" si="290"/>
        <v>69811.290048666706</v>
      </c>
      <c r="W456" s="10">
        <f ca="1">IF(Table1[[#This Row],[Gender]]="Man",1,0)</f>
        <v>1</v>
      </c>
      <c r="X456" s="51">
        <f ca="1">IF(Table1[[#This Row],[Gender]]="Woman",1,0)</f>
        <v>0</v>
      </c>
      <c r="Y456" s="51"/>
      <c r="Z456" s="51"/>
      <c r="AA456" s="51"/>
      <c r="AB456" s="51"/>
      <c r="AC456" s="51"/>
      <c r="AD456" s="51"/>
      <c r="AE456" s="51"/>
      <c r="AF456" s="51"/>
      <c r="AG456" s="51"/>
      <c r="AH456" s="51"/>
      <c r="AI456" s="51"/>
      <c r="AJ456" s="16"/>
      <c r="AN456" s="10">
        <f t="shared" ca="1" si="292"/>
        <v>0</v>
      </c>
      <c r="AO456" s="51">
        <f t="shared" ca="1" si="293"/>
        <v>0</v>
      </c>
      <c r="AP456" s="51">
        <f t="shared" ca="1" si="294"/>
        <v>0</v>
      </c>
      <c r="AQ456" s="51">
        <f t="shared" ca="1" si="295"/>
        <v>1</v>
      </c>
      <c r="AR456" s="51">
        <f t="shared" ca="1" si="296"/>
        <v>0</v>
      </c>
      <c r="AS456" s="51">
        <f t="shared" ca="1" si="297"/>
        <v>0</v>
      </c>
      <c r="AT456" s="51"/>
      <c r="AU456" s="51"/>
      <c r="AV456" s="51"/>
      <c r="AW456" s="51"/>
      <c r="AX456" s="51"/>
      <c r="AY456" s="16"/>
      <c r="AZ456" s="51"/>
      <c r="BA456" s="20">
        <f t="shared" ca="1" si="298"/>
        <v>0</v>
      </c>
      <c r="BB456" s="21">
        <f t="shared" ca="1" si="299"/>
        <v>0</v>
      </c>
      <c r="BC456" s="21">
        <f t="shared" ca="1" si="300"/>
        <v>1</v>
      </c>
      <c r="BD456" s="21">
        <f t="shared" ca="1" si="301"/>
        <v>0</v>
      </c>
      <c r="BE456" s="21">
        <f t="shared" ca="1" si="302"/>
        <v>0</v>
      </c>
      <c r="BF456" s="21">
        <f t="shared" ca="1" si="303"/>
        <v>0</v>
      </c>
      <c r="BG456" s="21">
        <f t="shared" ca="1" si="304"/>
        <v>0</v>
      </c>
      <c r="BH456" s="21">
        <f t="shared" ca="1" si="305"/>
        <v>0</v>
      </c>
      <c r="BI456" s="21">
        <f t="shared" ca="1" si="306"/>
        <v>0</v>
      </c>
      <c r="BJ456" s="21">
        <f t="shared" ca="1" si="307"/>
        <v>0</v>
      </c>
      <c r="BK456" s="21">
        <f t="shared" ca="1" si="308"/>
        <v>0</v>
      </c>
      <c r="BL456" s="51"/>
      <c r="BM456" s="51"/>
      <c r="BN456" s="51"/>
      <c r="BO456" s="51"/>
      <c r="BP456" s="51"/>
      <c r="BQ456" s="51"/>
      <c r="BR456" s="51"/>
      <c r="BS456" s="51"/>
      <c r="BT456" s="51"/>
      <c r="BU456" s="51"/>
      <c r="BV456" s="16"/>
      <c r="BZ456" s="10">
        <f ca="1">Table1[[#This Row],[Cars Value]]/Table1[[#This Row],[Cars Owned]]</f>
        <v>34318.061922205779</v>
      </c>
      <c r="CA456" s="16"/>
      <c r="CB456" s="51"/>
      <c r="CC456" s="10">
        <f ca="1">IF(Table1[[#This Row],[Value of Debts]]&gt;$CD$3,1,0)</f>
        <v>1</v>
      </c>
      <c r="CD456" s="51"/>
      <c r="CE456" s="16"/>
      <c r="CF456" s="51"/>
      <c r="CG456" s="39">
        <f ca="1">Table1[[#This Row],[Mortgage left]]/Table1[[#This Row],[Value of House ]]</f>
        <v>0.67402850907304135</v>
      </c>
      <c r="CH456" s="51">
        <f t="shared" ca="1" si="322"/>
        <v>1</v>
      </c>
      <c r="CI456" s="51"/>
      <c r="CJ456" s="16"/>
      <c r="CL456" s="10">
        <f ca="1">IF(Table1[[#This Row],[Area]]="New Delhi",Table1[[#This Row],[Income]],0)</f>
        <v>0</v>
      </c>
      <c r="CM456" s="51">
        <f ca="1">IF(Table1[[#This Row],[Area]]="Gurgoan",Table1[[#This Row],[Income]],0)</f>
        <v>0</v>
      </c>
      <c r="CN456" s="51">
        <f ca="1">IF(Table1[[#This Row],[Area]]="Noida",Table1[[#This Row],[Income]],0)</f>
        <v>52797</v>
      </c>
      <c r="CO456" s="51">
        <f ca="1">IF(Table1[[#This Row],[Area]]="Faridabad",Table1[[#This Row],[Income]],0)</f>
        <v>0</v>
      </c>
      <c r="CP456" s="51">
        <f ca="1">IF(Table1[[#This Row],[Area]]="Pune",Table1[[#This Row],[Income]],0)</f>
        <v>0</v>
      </c>
      <c r="CQ456" s="51">
        <f ca="1">IF(Table1[[#This Row],[Area]]="Mumbai",Table1[[#This Row],[Income]],0)</f>
        <v>0</v>
      </c>
      <c r="CR456" s="51">
        <f ca="1">IF(Table1[[#This Row],[Area]]="Hyderabad",Table1[[#This Row],[Income]],0)</f>
        <v>0</v>
      </c>
      <c r="CS456" s="51">
        <f ca="1">IF(Table1[[#This Row],[Area]]="Chennai",Table1[[#This Row],[Income]],0)</f>
        <v>0</v>
      </c>
      <c r="CT456" s="51">
        <f ca="1">IF(Table1[[#This Row],[Area]]="Goa",Table1[[#This Row],[Income]],0)</f>
        <v>0</v>
      </c>
      <c r="CU456" s="51">
        <f ca="1">IF(Table1[[#This Row],[Area]]="Kochi",Table1[[#This Row],[Income]],0)</f>
        <v>0</v>
      </c>
      <c r="CV456" s="51">
        <f ca="1">IF(Table1[[#This Row],[Area]]="Kolkata",Table1[[#This Row],[Income]],0)</f>
        <v>0</v>
      </c>
      <c r="CW456" s="51"/>
      <c r="CX456" s="51"/>
      <c r="CY456" s="51"/>
      <c r="CZ456" s="51"/>
      <c r="DA456" s="51"/>
      <c r="DB456" s="51"/>
      <c r="DC456" s="51"/>
      <c r="DD456" s="51"/>
      <c r="DE456" s="51"/>
      <c r="DF456" s="51"/>
      <c r="DG456" s="16"/>
      <c r="DI456" s="10">
        <f ca="1">IF(Table1[[#This Row],[Field of Work]]="Teaching",Table1[[#This Row],[Income]],0)</f>
        <v>0</v>
      </c>
      <c r="DJ456" s="51">
        <f ca="1">IF(Table1[[#This Row],[Field of Work]]="Health",Table1[[#This Row],[Income]],0)</f>
        <v>0</v>
      </c>
      <c r="DK456" s="51">
        <f ca="1">IF(Table1[[#This Row],[Field of Work]]="Agriculture",Table1[[#This Row],[Income]],0)</f>
        <v>0</v>
      </c>
      <c r="DL456" s="51">
        <f ca="1">IF(Table1[[#This Row],[Field of Work]]="Information Technology",Table1[[#This Row],[Income]],0)</f>
        <v>52797</v>
      </c>
      <c r="DM456" s="51">
        <f ca="1">IF(Table1[[#This Row],[Field of Work]]="Construction",Table1[[#This Row],[Income]],0)</f>
        <v>0</v>
      </c>
      <c r="DN456" s="51">
        <f ca="1">IF(Table1[[#This Row],[Field of Work]]="General Work",Table1[[#This Row],[Income]],0)</f>
        <v>0</v>
      </c>
      <c r="DO456" s="51"/>
      <c r="DP456" s="51"/>
      <c r="DQ456" s="51"/>
      <c r="DR456" s="51"/>
      <c r="DS456" s="51"/>
      <c r="DT456" s="16"/>
      <c r="DW456" s="10">
        <f ca="1">IF(Table1[[#This Row],[Value of Debts]]&gt;Table1[[#This Row],[Income]],1,0)</f>
        <v>1</v>
      </c>
      <c r="DX456" s="51"/>
      <c r="DY456" s="16"/>
      <c r="EB456" s="48">
        <f t="shared" ca="1" si="323"/>
        <v>0</v>
      </c>
      <c r="EC456" s="51"/>
      <c r="ED456" s="51"/>
      <c r="EE456" s="16"/>
    </row>
    <row r="457" spans="1:135" ht="18.75">
      <c r="A457" s="1">
        <f t="shared" ca="1" si="309"/>
        <v>2</v>
      </c>
      <c r="B457" s="1" t="str">
        <f t="shared" ca="1" si="310"/>
        <v>Woman</v>
      </c>
      <c r="C457" s="1">
        <f t="shared" ca="1" si="311"/>
        <v>37</v>
      </c>
      <c r="D457" s="1">
        <f t="shared" ca="1" si="312"/>
        <v>3</v>
      </c>
      <c r="E457" s="1" t="str">
        <f t="shared" ca="1" si="313"/>
        <v>Teaching</v>
      </c>
      <c r="F457" s="1">
        <f t="shared" ca="1" si="314"/>
        <v>1</v>
      </c>
      <c r="G457" s="1" t="str">
        <f t="shared" ca="1" si="315"/>
        <v>High School</v>
      </c>
      <c r="H457" s="1">
        <f t="shared" ca="1" si="316"/>
        <v>0</v>
      </c>
      <c r="I457" s="1">
        <f t="shared" ca="1" si="291"/>
        <v>1</v>
      </c>
      <c r="J457" s="1">
        <f t="shared" ca="1" si="317"/>
        <v>51104</v>
      </c>
      <c r="K457" s="1">
        <f t="shared" ca="1" si="318"/>
        <v>2</v>
      </c>
      <c r="L457" s="1" t="str">
        <f t="shared" ca="1" si="319"/>
        <v>Gurgoan</v>
      </c>
      <c r="M457" s="1">
        <f t="shared" ca="1" si="284"/>
        <v>153312</v>
      </c>
      <c r="N457" s="1">
        <f t="shared" ca="1" si="320"/>
        <v>93325.805535509193</v>
      </c>
      <c r="O457" s="1">
        <f t="shared" ca="1" si="285"/>
        <v>33064.830408498427</v>
      </c>
      <c r="P457" s="1">
        <f t="shared" ca="1" si="321"/>
        <v>5386</v>
      </c>
      <c r="Q457" s="1">
        <f t="shared" ca="1" si="286"/>
        <v>40851.160501134975</v>
      </c>
      <c r="R457" s="1">
        <f t="shared" ca="1" si="287"/>
        <v>12460.807285447769</v>
      </c>
      <c r="S457" s="1">
        <f t="shared" ca="1" si="288"/>
        <v>198837.63769394619</v>
      </c>
      <c r="T457" s="1">
        <f t="shared" ca="1" si="289"/>
        <v>139562.96603664418</v>
      </c>
      <c r="U457" s="1">
        <f t="shared" ca="1" si="290"/>
        <v>59274.671657302009</v>
      </c>
      <c r="W457" s="10">
        <f ca="1">IF(Table1[[#This Row],[Gender]]="Man",1,0)</f>
        <v>0</v>
      </c>
      <c r="X457" s="51">
        <f ca="1">IF(Table1[[#This Row],[Gender]]="Woman",1,0)</f>
        <v>1</v>
      </c>
      <c r="Y457" s="51"/>
      <c r="Z457" s="51"/>
      <c r="AA457" s="51"/>
      <c r="AB457" s="51"/>
      <c r="AC457" s="51"/>
      <c r="AD457" s="51"/>
      <c r="AE457" s="51"/>
      <c r="AF457" s="51"/>
      <c r="AG457" s="51"/>
      <c r="AH457" s="51"/>
      <c r="AI457" s="51"/>
      <c r="AJ457" s="16"/>
      <c r="AN457" s="10">
        <f t="shared" ca="1" si="292"/>
        <v>1</v>
      </c>
      <c r="AO457" s="51">
        <f t="shared" ca="1" si="293"/>
        <v>0</v>
      </c>
      <c r="AP457" s="51">
        <f t="shared" ca="1" si="294"/>
        <v>0</v>
      </c>
      <c r="AQ457" s="51">
        <f t="shared" ca="1" si="295"/>
        <v>0</v>
      </c>
      <c r="AR457" s="51">
        <f t="shared" ca="1" si="296"/>
        <v>0</v>
      </c>
      <c r="AS457" s="51">
        <f t="shared" ca="1" si="297"/>
        <v>0</v>
      </c>
      <c r="AT457" s="51"/>
      <c r="AU457" s="51"/>
      <c r="AV457" s="51"/>
      <c r="AW457" s="51"/>
      <c r="AX457" s="51"/>
      <c r="AY457" s="16"/>
      <c r="AZ457" s="51"/>
      <c r="BA457" s="20">
        <f t="shared" ca="1" si="298"/>
        <v>0</v>
      </c>
      <c r="BB457" s="21">
        <f t="shared" ca="1" si="299"/>
        <v>1</v>
      </c>
      <c r="BC457" s="21">
        <f t="shared" ca="1" si="300"/>
        <v>0</v>
      </c>
      <c r="BD457" s="21">
        <f t="shared" ca="1" si="301"/>
        <v>0</v>
      </c>
      <c r="BE457" s="21">
        <f t="shared" ca="1" si="302"/>
        <v>0</v>
      </c>
      <c r="BF457" s="21">
        <f t="shared" ca="1" si="303"/>
        <v>0</v>
      </c>
      <c r="BG457" s="21">
        <f t="shared" ca="1" si="304"/>
        <v>0</v>
      </c>
      <c r="BH457" s="21">
        <f t="shared" ca="1" si="305"/>
        <v>0</v>
      </c>
      <c r="BI457" s="21">
        <f t="shared" ca="1" si="306"/>
        <v>0</v>
      </c>
      <c r="BJ457" s="21">
        <f t="shared" ca="1" si="307"/>
        <v>0</v>
      </c>
      <c r="BK457" s="21">
        <f t="shared" ca="1" si="308"/>
        <v>0</v>
      </c>
      <c r="BL457" s="51"/>
      <c r="BM457" s="51"/>
      <c r="BN457" s="51"/>
      <c r="BO457" s="51"/>
      <c r="BP457" s="51"/>
      <c r="BQ457" s="51"/>
      <c r="BR457" s="51"/>
      <c r="BS457" s="51"/>
      <c r="BT457" s="51"/>
      <c r="BU457" s="51"/>
      <c r="BV457" s="16"/>
      <c r="BZ457" s="10">
        <f ca="1">Table1[[#This Row],[Cars Value]]/Table1[[#This Row],[Cars Owned]]</f>
        <v>33064.830408498427</v>
      </c>
      <c r="CA457" s="16"/>
      <c r="CB457" s="51"/>
      <c r="CC457" s="10">
        <f ca="1">IF(Table1[[#This Row],[Value of Debts]]&gt;$CD$3,1,0)</f>
        <v>1</v>
      </c>
      <c r="CD457" s="51"/>
      <c r="CE457" s="16"/>
      <c r="CF457" s="51"/>
      <c r="CG457" s="39">
        <f ca="1">Table1[[#This Row],[Mortgage left]]/Table1[[#This Row],[Value of House ]]</f>
        <v>0.60873125088387858</v>
      </c>
      <c r="CH457" s="51">
        <f t="shared" ca="1" si="322"/>
        <v>1</v>
      </c>
      <c r="CI457" s="51"/>
      <c r="CJ457" s="16"/>
      <c r="CL457" s="10">
        <f ca="1">IF(Table1[[#This Row],[Area]]="New Delhi",Table1[[#This Row],[Income]],0)</f>
        <v>0</v>
      </c>
      <c r="CM457" s="51">
        <f ca="1">IF(Table1[[#This Row],[Area]]="Gurgoan",Table1[[#This Row],[Income]],0)</f>
        <v>51104</v>
      </c>
      <c r="CN457" s="51">
        <f ca="1">IF(Table1[[#This Row],[Area]]="Noida",Table1[[#This Row],[Income]],0)</f>
        <v>0</v>
      </c>
      <c r="CO457" s="51">
        <f ca="1">IF(Table1[[#This Row],[Area]]="Faridabad",Table1[[#This Row],[Income]],0)</f>
        <v>0</v>
      </c>
      <c r="CP457" s="51">
        <f ca="1">IF(Table1[[#This Row],[Area]]="Pune",Table1[[#This Row],[Income]],0)</f>
        <v>0</v>
      </c>
      <c r="CQ457" s="51">
        <f ca="1">IF(Table1[[#This Row],[Area]]="Mumbai",Table1[[#This Row],[Income]],0)</f>
        <v>0</v>
      </c>
      <c r="CR457" s="51">
        <f ca="1">IF(Table1[[#This Row],[Area]]="Hyderabad",Table1[[#This Row],[Income]],0)</f>
        <v>0</v>
      </c>
      <c r="CS457" s="51">
        <f ca="1">IF(Table1[[#This Row],[Area]]="Chennai",Table1[[#This Row],[Income]],0)</f>
        <v>0</v>
      </c>
      <c r="CT457" s="51">
        <f ca="1">IF(Table1[[#This Row],[Area]]="Goa",Table1[[#This Row],[Income]],0)</f>
        <v>0</v>
      </c>
      <c r="CU457" s="51">
        <f ca="1">IF(Table1[[#This Row],[Area]]="Kochi",Table1[[#This Row],[Income]],0)</f>
        <v>0</v>
      </c>
      <c r="CV457" s="51">
        <f ca="1">IF(Table1[[#This Row],[Area]]="Kolkata",Table1[[#This Row],[Income]],0)</f>
        <v>0</v>
      </c>
      <c r="CW457" s="51"/>
      <c r="CX457" s="51"/>
      <c r="CY457" s="51"/>
      <c r="CZ457" s="51"/>
      <c r="DA457" s="51"/>
      <c r="DB457" s="51"/>
      <c r="DC457" s="51"/>
      <c r="DD457" s="51"/>
      <c r="DE457" s="51"/>
      <c r="DF457" s="51"/>
      <c r="DG457" s="16"/>
      <c r="DI457" s="10">
        <f ca="1">IF(Table1[[#This Row],[Field of Work]]="Teaching",Table1[[#This Row],[Income]],0)</f>
        <v>51104</v>
      </c>
      <c r="DJ457" s="51">
        <f ca="1">IF(Table1[[#This Row],[Field of Work]]="Health",Table1[[#This Row],[Income]],0)</f>
        <v>0</v>
      </c>
      <c r="DK457" s="51">
        <f ca="1">IF(Table1[[#This Row],[Field of Work]]="Agriculture",Table1[[#This Row],[Income]],0)</f>
        <v>0</v>
      </c>
      <c r="DL457" s="51">
        <f ca="1">IF(Table1[[#This Row],[Field of Work]]="Information Technology",Table1[[#This Row],[Income]],0)</f>
        <v>0</v>
      </c>
      <c r="DM457" s="51">
        <f ca="1">IF(Table1[[#This Row],[Field of Work]]="Construction",Table1[[#This Row],[Income]],0)</f>
        <v>0</v>
      </c>
      <c r="DN457" s="51">
        <f ca="1">IF(Table1[[#This Row],[Field of Work]]="General Work",Table1[[#This Row],[Income]],0)</f>
        <v>0</v>
      </c>
      <c r="DO457" s="51"/>
      <c r="DP457" s="51"/>
      <c r="DQ457" s="51"/>
      <c r="DR457" s="51"/>
      <c r="DS457" s="51"/>
      <c r="DT457" s="16"/>
      <c r="DW457" s="10">
        <f ca="1">IF(Table1[[#This Row],[Value of Debts]]&gt;Table1[[#This Row],[Income]],1,0)</f>
        <v>1</v>
      </c>
      <c r="DX457" s="51"/>
      <c r="DY457" s="16"/>
      <c r="EB457" s="48">
        <f t="shared" ca="1" si="323"/>
        <v>0</v>
      </c>
      <c r="EC457" s="51"/>
      <c r="ED457" s="51"/>
      <c r="EE457" s="16"/>
    </row>
    <row r="458" spans="1:135" ht="18.75">
      <c r="A458" s="1">
        <f t="shared" ca="1" si="309"/>
        <v>2</v>
      </c>
      <c r="B458" s="1" t="str">
        <f t="shared" ca="1" si="310"/>
        <v>Woman</v>
      </c>
      <c r="C458" s="1">
        <f t="shared" ca="1" si="311"/>
        <v>40</v>
      </c>
      <c r="D458" s="1">
        <f t="shared" ca="1" si="312"/>
        <v>6</v>
      </c>
      <c r="E458" s="1" t="str">
        <f t="shared" ca="1" si="313"/>
        <v>Agriculture</v>
      </c>
      <c r="F458" s="1">
        <f t="shared" ca="1" si="314"/>
        <v>4</v>
      </c>
      <c r="G458" s="1" t="str">
        <f t="shared" ca="1" si="315"/>
        <v>Technical</v>
      </c>
      <c r="H458" s="1">
        <f t="shared" ca="1" si="316"/>
        <v>4</v>
      </c>
      <c r="I458" s="1">
        <f t="shared" ca="1" si="291"/>
        <v>2</v>
      </c>
      <c r="J458" s="1">
        <f t="shared" ca="1" si="317"/>
        <v>25836</v>
      </c>
      <c r="K458" s="1">
        <f t="shared" ca="1" si="318"/>
        <v>11</v>
      </c>
      <c r="L458" s="1" t="str">
        <f t="shared" ca="1" si="319"/>
        <v>Kolkata</v>
      </c>
      <c r="M458" s="1">
        <f t="shared" ca="1" si="284"/>
        <v>129180</v>
      </c>
      <c r="N458" s="1">
        <f t="shared" ca="1" si="320"/>
        <v>93177.074858715729</v>
      </c>
      <c r="O458" s="1">
        <f t="shared" ca="1" si="285"/>
        <v>44569.423246616134</v>
      </c>
      <c r="P458" s="1">
        <f t="shared" ca="1" si="321"/>
        <v>514</v>
      </c>
      <c r="Q458" s="1">
        <f t="shared" ca="1" si="286"/>
        <v>23931.75233051318</v>
      </c>
      <c r="R458" s="1">
        <f t="shared" ca="1" si="287"/>
        <v>18133.840928536592</v>
      </c>
      <c r="S458" s="1">
        <f t="shared" ca="1" si="288"/>
        <v>191883.26417515276</v>
      </c>
      <c r="T458" s="1">
        <f t="shared" ca="1" si="289"/>
        <v>117622.8271892289</v>
      </c>
      <c r="U458" s="1">
        <f t="shared" ca="1" si="290"/>
        <v>74260.43698592385</v>
      </c>
      <c r="W458" s="10">
        <f ca="1">IF(Table1[[#This Row],[Gender]]="Man",1,0)</f>
        <v>0</v>
      </c>
      <c r="X458" s="51">
        <f ca="1">IF(Table1[[#This Row],[Gender]]="Woman",1,0)</f>
        <v>1</v>
      </c>
      <c r="Y458" s="51"/>
      <c r="Z458" s="51"/>
      <c r="AA458" s="51"/>
      <c r="AB458" s="51"/>
      <c r="AC458" s="51"/>
      <c r="AD458" s="51"/>
      <c r="AE458" s="51"/>
      <c r="AF458" s="51"/>
      <c r="AG458" s="51"/>
      <c r="AH458" s="51"/>
      <c r="AI458" s="51"/>
      <c r="AJ458" s="16"/>
      <c r="AN458" s="10">
        <f t="shared" ca="1" si="292"/>
        <v>0</v>
      </c>
      <c r="AO458" s="51">
        <f t="shared" ca="1" si="293"/>
        <v>0</v>
      </c>
      <c r="AP458" s="51">
        <f t="shared" ca="1" si="294"/>
        <v>1</v>
      </c>
      <c r="AQ458" s="51">
        <f t="shared" ca="1" si="295"/>
        <v>0</v>
      </c>
      <c r="AR458" s="51">
        <f t="shared" ca="1" si="296"/>
        <v>0</v>
      </c>
      <c r="AS458" s="51">
        <f t="shared" ca="1" si="297"/>
        <v>0</v>
      </c>
      <c r="AT458" s="51"/>
      <c r="AU458" s="51"/>
      <c r="AV458" s="51"/>
      <c r="AW458" s="51"/>
      <c r="AX458" s="51"/>
      <c r="AY458" s="16"/>
      <c r="AZ458" s="51"/>
      <c r="BA458" s="20">
        <f t="shared" ca="1" si="298"/>
        <v>0</v>
      </c>
      <c r="BB458" s="21">
        <f t="shared" ca="1" si="299"/>
        <v>0</v>
      </c>
      <c r="BC458" s="21">
        <f t="shared" ca="1" si="300"/>
        <v>0</v>
      </c>
      <c r="BD458" s="21">
        <f t="shared" ca="1" si="301"/>
        <v>0</v>
      </c>
      <c r="BE458" s="21">
        <f t="shared" ca="1" si="302"/>
        <v>0</v>
      </c>
      <c r="BF458" s="21">
        <f t="shared" ca="1" si="303"/>
        <v>0</v>
      </c>
      <c r="BG458" s="21">
        <f t="shared" ca="1" si="304"/>
        <v>0</v>
      </c>
      <c r="BH458" s="21">
        <f t="shared" ca="1" si="305"/>
        <v>0</v>
      </c>
      <c r="BI458" s="21">
        <f t="shared" ca="1" si="306"/>
        <v>0</v>
      </c>
      <c r="BJ458" s="21">
        <f t="shared" ca="1" si="307"/>
        <v>0</v>
      </c>
      <c r="BK458" s="21">
        <f t="shared" ca="1" si="308"/>
        <v>1</v>
      </c>
      <c r="BL458" s="51"/>
      <c r="BM458" s="51"/>
      <c r="BN458" s="51"/>
      <c r="BO458" s="51"/>
      <c r="BP458" s="51"/>
      <c r="BQ458" s="51"/>
      <c r="BR458" s="51"/>
      <c r="BS458" s="51"/>
      <c r="BT458" s="51"/>
      <c r="BU458" s="51"/>
      <c r="BV458" s="16"/>
      <c r="BZ458" s="10">
        <f ca="1">Table1[[#This Row],[Cars Value]]/Table1[[#This Row],[Cars Owned]]</f>
        <v>22284.711623308067</v>
      </c>
      <c r="CA458" s="16"/>
      <c r="CB458" s="51"/>
      <c r="CC458" s="10">
        <f ca="1">IF(Table1[[#This Row],[Value of Debts]]&gt;$CD$3,1,0)</f>
        <v>1</v>
      </c>
      <c r="CD458" s="51"/>
      <c r="CE458" s="16"/>
      <c r="CF458" s="51"/>
      <c r="CG458" s="39">
        <f ca="1">Table1[[#This Row],[Mortgage left]]/Table1[[#This Row],[Value of House ]]</f>
        <v>0.72129644572469209</v>
      </c>
      <c r="CH458" s="51">
        <f t="shared" ca="1" si="322"/>
        <v>1</v>
      </c>
      <c r="CI458" s="51"/>
      <c r="CJ458" s="16"/>
      <c r="CL458" s="10">
        <f ca="1">IF(Table1[[#This Row],[Area]]="New Delhi",Table1[[#This Row],[Income]],0)</f>
        <v>0</v>
      </c>
      <c r="CM458" s="51">
        <f ca="1">IF(Table1[[#This Row],[Area]]="Gurgoan",Table1[[#This Row],[Income]],0)</f>
        <v>0</v>
      </c>
      <c r="CN458" s="51">
        <f ca="1">IF(Table1[[#This Row],[Area]]="Noida",Table1[[#This Row],[Income]],0)</f>
        <v>0</v>
      </c>
      <c r="CO458" s="51">
        <f ca="1">IF(Table1[[#This Row],[Area]]="Faridabad",Table1[[#This Row],[Income]],0)</f>
        <v>0</v>
      </c>
      <c r="CP458" s="51">
        <f ca="1">IF(Table1[[#This Row],[Area]]="Pune",Table1[[#This Row],[Income]],0)</f>
        <v>0</v>
      </c>
      <c r="CQ458" s="51">
        <f ca="1">IF(Table1[[#This Row],[Area]]="Mumbai",Table1[[#This Row],[Income]],0)</f>
        <v>0</v>
      </c>
      <c r="CR458" s="51">
        <f ca="1">IF(Table1[[#This Row],[Area]]="Hyderabad",Table1[[#This Row],[Income]],0)</f>
        <v>0</v>
      </c>
      <c r="CS458" s="51">
        <f ca="1">IF(Table1[[#This Row],[Area]]="Chennai",Table1[[#This Row],[Income]],0)</f>
        <v>0</v>
      </c>
      <c r="CT458" s="51">
        <f ca="1">IF(Table1[[#This Row],[Area]]="Goa",Table1[[#This Row],[Income]],0)</f>
        <v>0</v>
      </c>
      <c r="CU458" s="51">
        <f ca="1">IF(Table1[[#This Row],[Area]]="Kochi",Table1[[#This Row],[Income]],0)</f>
        <v>0</v>
      </c>
      <c r="CV458" s="51">
        <f ca="1">IF(Table1[[#This Row],[Area]]="Kolkata",Table1[[#This Row],[Income]],0)</f>
        <v>25836</v>
      </c>
      <c r="CW458" s="51"/>
      <c r="CX458" s="51"/>
      <c r="CY458" s="51"/>
      <c r="CZ458" s="51"/>
      <c r="DA458" s="51"/>
      <c r="DB458" s="51"/>
      <c r="DC458" s="51"/>
      <c r="DD458" s="51"/>
      <c r="DE458" s="51"/>
      <c r="DF458" s="51"/>
      <c r="DG458" s="16"/>
      <c r="DI458" s="10">
        <f ca="1">IF(Table1[[#This Row],[Field of Work]]="Teaching",Table1[[#This Row],[Income]],0)</f>
        <v>0</v>
      </c>
      <c r="DJ458" s="51">
        <f ca="1">IF(Table1[[#This Row],[Field of Work]]="Health",Table1[[#This Row],[Income]],0)</f>
        <v>0</v>
      </c>
      <c r="DK458" s="51">
        <f ca="1">IF(Table1[[#This Row],[Field of Work]]="Agriculture",Table1[[#This Row],[Income]],0)</f>
        <v>25836</v>
      </c>
      <c r="DL458" s="51">
        <f ca="1">IF(Table1[[#This Row],[Field of Work]]="Information Technology",Table1[[#This Row],[Income]],0)</f>
        <v>0</v>
      </c>
      <c r="DM458" s="51">
        <f ca="1">IF(Table1[[#This Row],[Field of Work]]="Construction",Table1[[#This Row],[Income]],0)</f>
        <v>0</v>
      </c>
      <c r="DN458" s="51">
        <f ca="1">IF(Table1[[#This Row],[Field of Work]]="General Work",Table1[[#This Row],[Income]],0)</f>
        <v>0</v>
      </c>
      <c r="DO458" s="51"/>
      <c r="DP458" s="51"/>
      <c r="DQ458" s="51"/>
      <c r="DR458" s="51"/>
      <c r="DS458" s="51"/>
      <c r="DT458" s="16"/>
      <c r="DW458" s="10">
        <f ca="1">IF(Table1[[#This Row],[Value of Debts]]&gt;Table1[[#This Row],[Income]],1,0)</f>
        <v>1</v>
      </c>
      <c r="DX458" s="51"/>
      <c r="DY458" s="16"/>
      <c r="EB458" s="48">
        <f t="shared" ca="1" si="323"/>
        <v>0</v>
      </c>
      <c r="EC458" s="51"/>
      <c r="ED458" s="51"/>
      <c r="EE458" s="16"/>
    </row>
    <row r="459" spans="1:135" ht="18.75">
      <c r="A459" s="1">
        <f t="shared" ca="1" si="309"/>
        <v>2</v>
      </c>
      <c r="B459" s="1" t="str">
        <f t="shared" ca="1" si="310"/>
        <v>Woman</v>
      </c>
      <c r="C459" s="1">
        <f t="shared" ca="1" si="311"/>
        <v>32</v>
      </c>
      <c r="D459" s="1">
        <f t="shared" ca="1" si="312"/>
        <v>5</v>
      </c>
      <c r="E459" s="1" t="str">
        <f t="shared" ca="1" si="313"/>
        <v>General Work</v>
      </c>
      <c r="F459" s="1">
        <f t="shared" ca="1" si="314"/>
        <v>1</v>
      </c>
      <c r="G459" s="1" t="str">
        <f t="shared" ca="1" si="315"/>
        <v>High School</v>
      </c>
      <c r="H459" s="1">
        <f t="shared" ca="1" si="316"/>
        <v>4</v>
      </c>
      <c r="I459" s="1">
        <f t="shared" ca="1" si="291"/>
        <v>3</v>
      </c>
      <c r="J459" s="1">
        <f t="shared" ca="1" si="317"/>
        <v>87529</v>
      </c>
      <c r="K459" s="1">
        <f t="shared" ca="1" si="318"/>
        <v>11</v>
      </c>
      <c r="L459" s="1" t="str">
        <f t="shared" ca="1" si="319"/>
        <v>Kolkata</v>
      </c>
      <c r="M459" s="1">
        <f t="shared" ca="1" si="284"/>
        <v>525174</v>
      </c>
      <c r="N459" s="1">
        <f t="shared" ca="1" si="320"/>
        <v>516177.70148487762</v>
      </c>
      <c r="O459" s="1">
        <f t="shared" ca="1" si="285"/>
        <v>9000.1337711748911</v>
      </c>
      <c r="P459" s="1">
        <f t="shared" ca="1" si="321"/>
        <v>1226</v>
      </c>
      <c r="Q459" s="1">
        <f t="shared" ca="1" si="286"/>
        <v>40368.505467382871</v>
      </c>
      <c r="R459" s="1">
        <f t="shared" ca="1" si="287"/>
        <v>49244.573471795899</v>
      </c>
      <c r="S459" s="1">
        <f t="shared" ca="1" si="288"/>
        <v>583418.70724297082</v>
      </c>
      <c r="T459" s="1">
        <f t="shared" ca="1" si="289"/>
        <v>557772.20695226046</v>
      </c>
      <c r="U459" s="1">
        <f t="shared" ca="1" si="290"/>
        <v>25646.500290710363</v>
      </c>
      <c r="W459" s="10">
        <f ca="1">IF(Table1[[#This Row],[Gender]]="Man",1,0)</f>
        <v>0</v>
      </c>
      <c r="X459" s="51">
        <f ca="1">IF(Table1[[#This Row],[Gender]]="Woman",1,0)</f>
        <v>1</v>
      </c>
      <c r="Y459" s="51"/>
      <c r="Z459" s="51"/>
      <c r="AA459" s="51"/>
      <c r="AB459" s="51"/>
      <c r="AC459" s="51"/>
      <c r="AD459" s="51"/>
      <c r="AE459" s="51"/>
      <c r="AF459" s="51"/>
      <c r="AG459" s="51"/>
      <c r="AH459" s="51"/>
      <c r="AI459" s="51"/>
      <c r="AJ459" s="16"/>
      <c r="AN459" s="10">
        <f t="shared" ca="1" si="292"/>
        <v>0</v>
      </c>
      <c r="AO459" s="51">
        <f t="shared" ca="1" si="293"/>
        <v>0</v>
      </c>
      <c r="AP459" s="51">
        <f t="shared" ca="1" si="294"/>
        <v>0</v>
      </c>
      <c r="AQ459" s="51">
        <f t="shared" ca="1" si="295"/>
        <v>0</v>
      </c>
      <c r="AR459" s="51">
        <f t="shared" ca="1" si="296"/>
        <v>0</v>
      </c>
      <c r="AS459" s="51">
        <f t="shared" ca="1" si="297"/>
        <v>1</v>
      </c>
      <c r="AT459" s="51"/>
      <c r="AU459" s="51"/>
      <c r="AV459" s="51"/>
      <c r="AW459" s="51"/>
      <c r="AX459" s="51"/>
      <c r="AY459" s="16"/>
      <c r="AZ459" s="51"/>
      <c r="BA459" s="20">
        <f t="shared" ca="1" si="298"/>
        <v>0</v>
      </c>
      <c r="BB459" s="21">
        <f t="shared" ca="1" si="299"/>
        <v>0</v>
      </c>
      <c r="BC459" s="21">
        <f t="shared" ca="1" si="300"/>
        <v>0</v>
      </c>
      <c r="BD459" s="21">
        <f t="shared" ca="1" si="301"/>
        <v>0</v>
      </c>
      <c r="BE459" s="21">
        <f t="shared" ca="1" si="302"/>
        <v>0</v>
      </c>
      <c r="BF459" s="21">
        <f t="shared" ca="1" si="303"/>
        <v>0</v>
      </c>
      <c r="BG459" s="21">
        <f t="shared" ca="1" si="304"/>
        <v>0</v>
      </c>
      <c r="BH459" s="21">
        <f t="shared" ca="1" si="305"/>
        <v>0</v>
      </c>
      <c r="BI459" s="21">
        <f t="shared" ca="1" si="306"/>
        <v>0</v>
      </c>
      <c r="BJ459" s="21">
        <f t="shared" ca="1" si="307"/>
        <v>0</v>
      </c>
      <c r="BK459" s="21">
        <f t="shared" ca="1" si="308"/>
        <v>1</v>
      </c>
      <c r="BL459" s="51"/>
      <c r="BM459" s="51"/>
      <c r="BN459" s="51"/>
      <c r="BO459" s="51"/>
      <c r="BP459" s="51"/>
      <c r="BQ459" s="51"/>
      <c r="BR459" s="51"/>
      <c r="BS459" s="51"/>
      <c r="BT459" s="51"/>
      <c r="BU459" s="51"/>
      <c r="BV459" s="16"/>
      <c r="BZ459" s="10">
        <f ca="1">Table1[[#This Row],[Cars Value]]/Table1[[#This Row],[Cars Owned]]</f>
        <v>3000.0445903916302</v>
      </c>
      <c r="CA459" s="16"/>
      <c r="CB459" s="51"/>
      <c r="CC459" s="10">
        <f ca="1">IF(Table1[[#This Row],[Value of Debts]]&gt;$CD$3,1,0)</f>
        <v>1</v>
      </c>
      <c r="CD459" s="51"/>
      <c r="CE459" s="16"/>
      <c r="CF459" s="51"/>
      <c r="CG459" s="39">
        <f ca="1">Table1[[#This Row],[Mortgage left]]/Table1[[#This Row],[Value of House ]]</f>
        <v>0.98286987071880483</v>
      </c>
      <c r="CH459" s="51">
        <f t="shared" ca="1" si="322"/>
        <v>1</v>
      </c>
      <c r="CI459" s="51"/>
      <c r="CJ459" s="16"/>
      <c r="CL459" s="10">
        <f ca="1">IF(Table1[[#This Row],[Area]]="New Delhi",Table1[[#This Row],[Income]],0)</f>
        <v>0</v>
      </c>
      <c r="CM459" s="51">
        <f ca="1">IF(Table1[[#This Row],[Area]]="Gurgoan",Table1[[#This Row],[Income]],0)</f>
        <v>0</v>
      </c>
      <c r="CN459" s="51">
        <f ca="1">IF(Table1[[#This Row],[Area]]="Noida",Table1[[#This Row],[Income]],0)</f>
        <v>0</v>
      </c>
      <c r="CO459" s="51">
        <f ca="1">IF(Table1[[#This Row],[Area]]="Faridabad",Table1[[#This Row],[Income]],0)</f>
        <v>0</v>
      </c>
      <c r="CP459" s="51">
        <f ca="1">IF(Table1[[#This Row],[Area]]="Pune",Table1[[#This Row],[Income]],0)</f>
        <v>0</v>
      </c>
      <c r="CQ459" s="51">
        <f ca="1">IF(Table1[[#This Row],[Area]]="Mumbai",Table1[[#This Row],[Income]],0)</f>
        <v>0</v>
      </c>
      <c r="CR459" s="51">
        <f ca="1">IF(Table1[[#This Row],[Area]]="Hyderabad",Table1[[#This Row],[Income]],0)</f>
        <v>0</v>
      </c>
      <c r="CS459" s="51">
        <f ca="1">IF(Table1[[#This Row],[Area]]="Chennai",Table1[[#This Row],[Income]],0)</f>
        <v>0</v>
      </c>
      <c r="CT459" s="51">
        <f ca="1">IF(Table1[[#This Row],[Area]]="Goa",Table1[[#This Row],[Income]],0)</f>
        <v>0</v>
      </c>
      <c r="CU459" s="51">
        <f ca="1">IF(Table1[[#This Row],[Area]]="Kochi",Table1[[#This Row],[Income]],0)</f>
        <v>0</v>
      </c>
      <c r="CV459" s="51">
        <f ca="1">IF(Table1[[#This Row],[Area]]="Kolkata",Table1[[#This Row],[Income]],0)</f>
        <v>87529</v>
      </c>
      <c r="CW459" s="51"/>
      <c r="CX459" s="51"/>
      <c r="CY459" s="51"/>
      <c r="CZ459" s="51"/>
      <c r="DA459" s="51"/>
      <c r="DB459" s="51"/>
      <c r="DC459" s="51"/>
      <c r="DD459" s="51"/>
      <c r="DE459" s="51"/>
      <c r="DF459" s="51"/>
      <c r="DG459" s="16"/>
      <c r="DI459" s="10">
        <f ca="1">IF(Table1[[#This Row],[Field of Work]]="Teaching",Table1[[#This Row],[Income]],0)</f>
        <v>0</v>
      </c>
      <c r="DJ459" s="51">
        <f ca="1">IF(Table1[[#This Row],[Field of Work]]="Health",Table1[[#This Row],[Income]],0)</f>
        <v>0</v>
      </c>
      <c r="DK459" s="51">
        <f ca="1">IF(Table1[[#This Row],[Field of Work]]="Agriculture",Table1[[#This Row],[Income]],0)</f>
        <v>0</v>
      </c>
      <c r="DL459" s="51">
        <f ca="1">IF(Table1[[#This Row],[Field of Work]]="Information Technology",Table1[[#This Row],[Income]],0)</f>
        <v>0</v>
      </c>
      <c r="DM459" s="51">
        <f ca="1">IF(Table1[[#This Row],[Field of Work]]="Construction",Table1[[#This Row],[Income]],0)</f>
        <v>0</v>
      </c>
      <c r="DN459" s="51">
        <f ca="1">IF(Table1[[#This Row],[Field of Work]]="General Work",Table1[[#This Row],[Income]],0)</f>
        <v>87529</v>
      </c>
      <c r="DO459" s="51"/>
      <c r="DP459" s="51"/>
      <c r="DQ459" s="51"/>
      <c r="DR459" s="51"/>
      <c r="DS459" s="51"/>
      <c r="DT459" s="16"/>
      <c r="DW459" s="10">
        <f ca="1">IF(Table1[[#This Row],[Value of Debts]]&gt;Table1[[#This Row],[Income]],1,0)</f>
        <v>1</v>
      </c>
      <c r="DX459" s="51"/>
      <c r="DY459" s="16"/>
      <c r="EB459" s="48">
        <f t="shared" ca="1" si="323"/>
        <v>0</v>
      </c>
      <c r="EC459" s="51"/>
      <c r="ED459" s="51"/>
      <c r="EE459" s="16"/>
    </row>
    <row r="460" spans="1:135" ht="18.75">
      <c r="A460" s="1">
        <f t="shared" ca="1" si="309"/>
        <v>2</v>
      </c>
      <c r="B460" s="1" t="str">
        <f t="shared" ca="1" si="310"/>
        <v>Woman</v>
      </c>
      <c r="C460" s="1">
        <f t="shared" ca="1" si="311"/>
        <v>43</v>
      </c>
      <c r="D460" s="1">
        <f t="shared" ca="1" si="312"/>
        <v>1</v>
      </c>
      <c r="E460" s="1" t="str">
        <f t="shared" ca="1" si="313"/>
        <v>Health</v>
      </c>
      <c r="F460" s="1">
        <f t="shared" ca="1" si="314"/>
        <v>1</v>
      </c>
      <c r="G460" s="1" t="str">
        <f t="shared" ca="1" si="315"/>
        <v>High School</v>
      </c>
      <c r="H460" s="1">
        <f t="shared" ca="1" si="316"/>
        <v>3</v>
      </c>
      <c r="I460" s="1">
        <f t="shared" ca="1" si="291"/>
        <v>1</v>
      </c>
      <c r="J460" s="1">
        <f t="shared" ca="1" si="317"/>
        <v>88532</v>
      </c>
      <c r="K460" s="1">
        <f t="shared" ca="1" si="318"/>
        <v>1</v>
      </c>
      <c r="L460" s="1" t="str">
        <f t="shared" ca="1" si="319"/>
        <v>New Delhi</v>
      </c>
      <c r="M460" s="1">
        <f t="shared" ca="1" si="284"/>
        <v>354128</v>
      </c>
      <c r="N460" s="1">
        <f t="shared" ca="1" si="320"/>
        <v>83575.171087249895</v>
      </c>
      <c r="O460" s="1">
        <f t="shared" ca="1" si="285"/>
        <v>75881.254944380198</v>
      </c>
      <c r="P460" s="1">
        <f t="shared" ca="1" si="321"/>
        <v>75572</v>
      </c>
      <c r="Q460" s="1">
        <f t="shared" ca="1" si="286"/>
        <v>106488.27733008769</v>
      </c>
      <c r="R460" s="1">
        <f t="shared" ca="1" si="287"/>
        <v>76839.363220271072</v>
      </c>
      <c r="S460" s="1">
        <f t="shared" ca="1" si="288"/>
        <v>506848.61816465127</v>
      </c>
      <c r="T460" s="1">
        <f t="shared" ca="1" si="289"/>
        <v>265635.44841733755</v>
      </c>
      <c r="U460" s="1">
        <f t="shared" ca="1" si="290"/>
        <v>241213.16974731372</v>
      </c>
      <c r="W460" s="10">
        <f ca="1">IF(Table1[[#This Row],[Gender]]="Man",1,0)</f>
        <v>0</v>
      </c>
      <c r="X460" s="51">
        <f ca="1">IF(Table1[[#This Row],[Gender]]="Woman",1,0)</f>
        <v>1</v>
      </c>
      <c r="Y460" s="51"/>
      <c r="Z460" s="51"/>
      <c r="AA460" s="51"/>
      <c r="AB460" s="51"/>
      <c r="AC460" s="51"/>
      <c r="AD460" s="51"/>
      <c r="AE460" s="51"/>
      <c r="AF460" s="51"/>
      <c r="AG460" s="51"/>
      <c r="AH460" s="51"/>
      <c r="AI460" s="51"/>
      <c r="AJ460" s="16"/>
      <c r="AN460" s="10">
        <f t="shared" ca="1" si="292"/>
        <v>0</v>
      </c>
      <c r="AO460" s="51">
        <f t="shared" ca="1" si="293"/>
        <v>1</v>
      </c>
      <c r="AP460" s="51">
        <f t="shared" ca="1" si="294"/>
        <v>0</v>
      </c>
      <c r="AQ460" s="51">
        <f t="shared" ca="1" si="295"/>
        <v>0</v>
      </c>
      <c r="AR460" s="51">
        <f t="shared" ca="1" si="296"/>
        <v>0</v>
      </c>
      <c r="AS460" s="51">
        <f t="shared" ca="1" si="297"/>
        <v>0</v>
      </c>
      <c r="AT460" s="51"/>
      <c r="AU460" s="51"/>
      <c r="AV460" s="51"/>
      <c r="AW460" s="51"/>
      <c r="AX460" s="51"/>
      <c r="AY460" s="16"/>
      <c r="AZ460" s="51"/>
      <c r="BA460" s="20">
        <f t="shared" ca="1" si="298"/>
        <v>1</v>
      </c>
      <c r="BB460" s="21">
        <f t="shared" ca="1" si="299"/>
        <v>0</v>
      </c>
      <c r="BC460" s="21">
        <f t="shared" ca="1" si="300"/>
        <v>0</v>
      </c>
      <c r="BD460" s="21">
        <f t="shared" ca="1" si="301"/>
        <v>0</v>
      </c>
      <c r="BE460" s="21">
        <f t="shared" ca="1" si="302"/>
        <v>0</v>
      </c>
      <c r="BF460" s="21">
        <f t="shared" ca="1" si="303"/>
        <v>0</v>
      </c>
      <c r="BG460" s="21">
        <f t="shared" ca="1" si="304"/>
        <v>0</v>
      </c>
      <c r="BH460" s="21">
        <f t="shared" ca="1" si="305"/>
        <v>0</v>
      </c>
      <c r="BI460" s="21">
        <f t="shared" ca="1" si="306"/>
        <v>0</v>
      </c>
      <c r="BJ460" s="21">
        <f t="shared" ca="1" si="307"/>
        <v>0</v>
      </c>
      <c r="BK460" s="21">
        <f t="shared" ca="1" si="308"/>
        <v>0</v>
      </c>
      <c r="BL460" s="51"/>
      <c r="BM460" s="51"/>
      <c r="BN460" s="51"/>
      <c r="BO460" s="51"/>
      <c r="BP460" s="51"/>
      <c r="BQ460" s="51"/>
      <c r="BR460" s="51"/>
      <c r="BS460" s="51"/>
      <c r="BT460" s="51"/>
      <c r="BU460" s="51"/>
      <c r="BV460" s="16"/>
      <c r="BZ460" s="10">
        <f ca="1">Table1[[#This Row],[Cars Value]]/Table1[[#This Row],[Cars Owned]]</f>
        <v>75881.254944380198</v>
      </c>
      <c r="CA460" s="16"/>
      <c r="CB460" s="51"/>
      <c r="CC460" s="10">
        <f ca="1">IF(Table1[[#This Row],[Value of Debts]]&gt;$CD$3,1,0)</f>
        <v>1</v>
      </c>
      <c r="CD460" s="51"/>
      <c r="CE460" s="16"/>
      <c r="CF460" s="51"/>
      <c r="CG460" s="39">
        <f ca="1">Table1[[#This Row],[Mortgage left]]/Table1[[#This Row],[Value of House ]]</f>
        <v>0.23600271960209274</v>
      </c>
      <c r="CH460" s="51">
        <f t="shared" ca="1" si="322"/>
        <v>0</v>
      </c>
      <c r="CI460" s="51"/>
      <c r="CJ460" s="16"/>
      <c r="CL460" s="10">
        <f ca="1">IF(Table1[[#This Row],[Area]]="New Delhi",Table1[[#This Row],[Income]],0)</f>
        <v>88532</v>
      </c>
      <c r="CM460" s="51">
        <f ca="1">IF(Table1[[#This Row],[Area]]="Gurgoan",Table1[[#This Row],[Income]],0)</f>
        <v>0</v>
      </c>
      <c r="CN460" s="51">
        <f ca="1">IF(Table1[[#This Row],[Area]]="Noida",Table1[[#This Row],[Income]],0)</f>
        <v>0</v>
      </c>
      <c r="CO460" s="51">
        <f ca="1">IF(Table1[[#This Row],[Area]]="Faridabad",Table1[[#This Row],[Income]],0)</f>
        <v>0</v>
      </c>
      <c r="CP460" s="51">
        <f ca="1">IF(Table1[[#This Row],[Area]]="Pune",Table1[[#This Row],[Income]],0)</f>
        <v>0</v>
      </c>
      <c r="CQ460" s="51">
        <f ca="1">IF(Table1[[#This Row],[Area]]="Mumbai",Table1[[#This Row],[Income]],0)</f>
        <v>0</v>
      </c>
      <c r="CR460" s="51">
        <f ca="1">IF(Table1[[#This Row],[Area]]="Hyderabad",Table1[[#This Row],[Income]],0)</f>
        <v>0</v>
      </c>
      <c r="CS460" s="51">
        <f ca="1">IF(Table1[[#This Row],[Area]]="Chennai",Table1[[#This Row],[Income]],0)</f>
        <v>0</v>
      </c>
      <c r="CT460" s="51">
        <f ca="1">IF(Table1[[#This Row],[Area]]="Goa",Table1[[#This Row],[Income]],0)</f>
        <v>0</v>
      </c>
      <c r="CU460" s="51">
        <f ca="1">IF(Table1[[#This Row],[Area]]="Kochi",Table1[[#This Row],[Income]],0)</f>
        <v>0</v>
      </c>
      <c r="CV460" s="51">
        <f ca="1">IF(Table1[[#This Row],[Area]]="Kolkata",Table1[[#This Row],[Income]],0)</f>
        <v>0</v>
      </c>
      <c r="CW460" s="51"/>
      <c r="CX460" s="51"/>
      <c r="CY460" s="51"/>
      <c r="CZ460" s="51"/>
      <c r="DA460" s="51"/>
      <c r="DB460" s="51"/>
      <c r="DC460" s="51"/>
      <c r="DD460" s="51"/>
      <c r="DE460" s="51"/>
      <c r="DF460" s="51"/>
      <c r="DG460" s="16"/>
      <c r="DI460" s="10">
        <f ca="1">IF(Table1[[#This Row],[Field of Work]]="Teaching",Table1[[#This Row],[Income]],0)</f>
        <v>0</v>
      </c>
      <c r="DJ460" s="51">
        <f ca="1">IF(Table1[[#This Row],[Field of Work]]="Health",Table1[[#This Row],[Income]],0)</f>
        <v>88532</v>
      </c>
      <c r="DK460" s="51">
        <f ca="1">IF(Table1[[#This Row],[Field of Work]]="Agriculture",Table1[[#This Row],[Income]],0)</f>
        <v>0</v>
      </c>
      <c r="DL460" s="51">
        <f ca="1">IF(Table1[[#This Row],[Field of Work]]="Information Technology",Table1[[#This Row],[Income]],0)</f>
        <v>0</v>
      </c>
      <c r="DM460" s="51">
        <f ca="1">IF(Table1[[#This Row],[Field of Work]]="Construction",Table1[[#This Row],[Income]],0)</f>
        <v>0</v>
      </c>
      <c r="DN460" s="51">
        <f ca="1">IF(Table1[[#This Row],[Field of Work]]="General Work",Table1[[#This Row],[Income]],0)</f>
        <v>0</v>
      </c>
      <c r="DO460" s="51"/>
      <c r="DP460" s="51"/>
      <c r="DQ460" s="51"/>
      <c r="DR460" s="51"/>
      <c r="DS460" s="51"/>
      <c r="DT460" s="16"/>
      <c r="DW460" s="10">
        <f ca="1">IF(Table1[[#This Row],[Value of Debts]]&gt;Table1[[#This Row],[Income]],1,0)</f>
        <v>1</v>
      </c>
      <c r="DX460" s="51"/>
      <c r="DY460" s="16"/>
      <c r="EB460" s="48">
        <f t="shared" ca="1" si="323"/>
        <v>43</v>
      </c>
      <c r="EC460" s="51"/>
      <c r="ED460" s="51"/>
      <c r="EE460" s="16"/>
    </row>
    <row r="461" spans="1:135" ht="18.75">
      <c r="A461" s="1">
        <f t="shared" ca="1" si="309"/>
        <v>2</v>
      </c>
      <c r="B461" s="1" t="str">
        <f t="shared" ca="1" si="310"/>
        <v>Woman</v>
      </c>
      <c r="C461" s="1">
        <f t="shared" ca="1" si="311"/>
        <v>41</v>
      </c>
      <c r="D461" s="1">
        <f t="shared" ca="1" si="312"/>
        <v>6</v>
      </c>
      <c r="E461" s="1" t="str">
        <f t="shared" ca="1" si="313"/>
        <v>Agriculture</v>
      </c>
      <c r="F461" s="1">
        <f t="shared" ca="1" si="314"/>
        <v>1</v>
      </c>
      <c r="G461" s="1" t="str">
        <f t="shared" ca="1" si="315"/>
        <v>High School</v>
      </c>
      <c r="H461" s="1">
        <f t="shared" ca="1" si="316"/>
        <v>0</v>
      </c>
      <c r="I461" s="1">
        <f t="shared" ca="1" si="291"/>
        <v>3</v>
      </c>
      <c r="J461" s="1">
        <f t="shared" ca="1" si="317"/>
        <v>85944</v>
      </c>
      <c r="K461" s="1">
        <f t="shared" ca="1" si="318"/>
        <v>2</v>
      </c>
      <c r="L461" s="1" t="str">
        <f t="shared" ca="1" si="319"/>
        <v>Gurgoan</v>
      </c>
      <c r="M461" s="1">
        <f t="shared" ca="1" si="284"/>
        <v>343776</v>
      </c>
      <c r="N461" s="1">
        <f t="shared" ca="1" si="320"/>
        <v>275073.14324707101</v>
      </c>
      <c r="O461" s="1">
        <f t="shared" ca="1" si="285"/>
        <v>190664.48993445662</v>
      </c>
      <c r="P461" s="1">
        <f t="shared" ca="1" si="321"/>
        <v>179944</v>
      </c>
      <c r="Q461" s="1">
        <f t="shared" ca="1" si="286"/>
        <v>140276.60956945526</v>
      </c>
      <c r="R461" s="1">
        <f t="shared" ca="1" si="287"/>
        <v>117378.24142238821</v>
      </c>
      <c r="S461" s="1">
        <f t="shared" ca="1" si="288"/>
        <v>651818.73135684489</v>
      </c>
      <c r="T461" s="1">
        <f t="shared" ca="1" si="289"/>
        <v>595293.75281652622</v>
      </c>
      <c r="U461" s="1">
        <f t="shared" ca="1" si="290"/>
        <v>56524.978540318669</v>
      </c>
      <c r="W461" s="10">
        <f ca="1">IF(Table1[[#This Row],[Gender]]="Man",1,0)</f>
        <v>0</v>
      </c>
      <c r="X461" s="51">
        <f ca="1">IF(Table1[[#This Row],[Gender]]="Woman",1,0)</f>
        <v>1</v>
      </c>
      <c r="Y461" s="51"/>
      <c r="Z461" s="51"/>
      <c r="AA461" s="51"/>
      <c r="AB461" s="51"/>
      <c r="AC461" s="51"/>
      <c r="AD461" s="51"/>
      <c r="AE461" s="51"/>
      <c r="AF461" s="51"/>
      <c r="AG461" s="51"/>
      <c r="AH461" s="51"/>
      <c r="AI461" s="51"/>
      <c r="AJ461" s="16"/>
      <c r="AN461" s="10">
        <f t="shared" ca="1" si="292"/>
        <v>0</v>
      </c>
      <c r="AO461" s="51">
        <f t="shared" ca="1" si="293"/>
        <v>0</v>
      </c>
      <c r="AP461" s="51">
        <f t="shared" ca="1" si="294"/>
        <v>1</v>
      </c>
      <c r="AQ461" s="51">
        <f t="shared" ca="1" si="295"/>
        <v>0</v>
      </c>
      <c r="AR461" s="51">
        <f t="shared" ca="1" si="296"/>
        <v>0</v>
      </c>
      <c r="AS461" s="51">
        <f t="shared" ca="1" si="297"/>
        <v>0</v>
      </c>
      <c r="AT461" s="51"/>
      <c r="AU461" s="51"/>
      <c r="AV461" s="51"/>
      <c r="AW461" s="51"/>
      <c r="AX461" s="51"/>
      <c r="AY461" s="16"/>
      <c r="AZ461" s="51"/>
      <c r="BA461" s="20">
        <f t="shared" ca="1" si="298"/>
        <v>0</v>
      </c>
      <c r="BB461" s="21">
        <f t="shared" ca="1" si="299"/>
        <v>1</v>
      </c>
      <c r="BC461" s="21">
        <f t="shared" ca="1" si="300"/>
        <v>0</v>
      </c>
      <c r="BD461" s="21">
        <f t="shared" ca="1" si="301"/>
        <v>0</v>
      </c>
      <c r="BE461" s="21">
        <f t="shared" ca="1" si="302"/>
        <v>0</v>
      </c>
      <c r="BF461" s="21">
        <f t="shared" ca="1" si="303"/>
        <v>0</v>
      </c>
      <c r="BG461" s="21">
        <f t="shared" ca="1" si="304"/>
        <v>0</v>
      </c>
      <c r="BH461" s="21">
        <f t="shared" ca="1" si="305"/>
        <v>0</v>
      </c>
      <c r="BI461" s="21">
        <f t="shared" ca="1" si="306"/>
        <v>0</v>
      </c>
      <c r="BJ461" s="21">
        <f t="shared" ca="1" si="307"/>
        <v>0</v>
      </c>
      <c r="BK461" s="21">
        <f t="shared" ca="1" si="308"/>
        <v>0</v>
      </c>
      <c r="BL461" s="51"/>
      <c r="BM461" s="51"/>
      <c r="BN461" s="51"/>
      <c r="BO461" s="51"/>
      <c r="BP461" s="51"/>
      <c r="BQ461" s="51"/>
      <c r="BR461" s="51"/>
      <c r="BS461" s="51"/>
      <c r="BT461" s="51"/>
      <c r="BU461" s="51"/>
      <c r="BV461" s="16"/>
      <c r="BZ461" s="10">
        <f ca="1">Table1[[#This Row],[Cars Value]]/Table1[[#This Row],[Cars Owned]]</f>
        <v>63554.829978152207</v>
      </c>
      <c r="CA461" s="16"/>
      <c r="CB461" s="51"/>
      <c r="CC461" s="10">
        <f ca="1">IF(Table1[[#This Row],[Value of Debts]]&gt;$CD$3,1,0)</f>
        <v>1</v>
      </c>
      <c r="CD461" s="51"/>
      <c r="CE461" s="16"/>
      <c r="CF461" s="51"/>
      <c r="CG461" s="39">
        <f ca="1">Table1[[#This Row],[Mortgage left]]/Table1[[#This Row],[Value of House ]]</f>
        <v>0.80015225974783288</v>
      </c>
      <c r="CH461" s="51">
        <f t="shared" ca="1" si="322"/>
        <v>1</v>
      </c>
      <c r="CI461" s="51"/>
      <c r="CJ461" s="16"/>
      <c r="CL461" s="10">
        <f ca="1">IF(Table1[[#This Row],[Area]]="New Delhi",Table1[[#This Row],[Income]],0)</f>
        <v>0</v>
      </c>
      <c r="CM461" s="51">
        <f ca="1">IF(Table1[[#This Row],[Area]]="Gurgoan",Table1[[#This Row],[Income]],0)</f>
        <v>85944</v>
      </c>
      <c r="CN461" s="51">
        <f ca="1">IF(Table1[[#This Row],[Area]]="Noida",Table1[[#This Row],[Income]],0)</f>
        <v>0</v>
      </c>
      <c r="CO461" s="51">
        <f ca="1">IF(Table1[[#This Row],[Area]]="Faridabad",Table1[[#This Row],[Income]],0)</f>
        <v>0</v>
      </c>
      <c r="CP461" s="51">
        <f ca="1">IF(Table1[[#This Row],[Area]]="Pune",Table1[[#This Row],[Income]],0)</f>
        <v>0</v>
      </c>
      <c r="CQ461" s="51">
        <f ca="1">IF(Table1[[#This Row],[Area]]="Mumbai",Table1[[#This Row],[Income]],0)</f>
        <v>0</v>
      </c>
      <c r="CR461" s="51">
        <f ca="1">IF(Table1[[#This Row],[Area]]="Hyderabad",Table1[[#This Row],[Income]],0)</f>
        <v>0</v>
      </c>
      <c r="CS461" s="51">
        <f ca="1">IF(Table1[[#This Row],[Area]]="Chennai",Table1[[#This Row],[Income]],0)</f>
        <v>0</v>
      </c>
      <c r="CT461" s="51">
        <f ca="1">IF(Table1[[#This Row],[Area]]="Goa",Table1[[#This Row],[Income]],0)</f>
        <v>0</v>
      </c>
      <c r="CU461" s="51">
        <f ca="1">IF(Table1[[#This Row],[Area]]="Kochi",Table1[[#This Row],[Income]],0)</f>
        <v>0</v>
      </c>
      <c r="CV461" s="51">
        <f ca="1">IF(Table1[[#This Row],[Area]]="Kolkata",Table1[[#This Row],[Income]],0)</f>
        <v>0</v>
      </c>
      <c r="CW461" s="51"/>
      <c r="CX461" s="51"/>
      <c r="CY461" s="51"/>
      <c r="CZ461" s="51"/>
      <c r="DA461" s="51"/>
      <c r="DB461" s="51"/>
      <c r="DC461" s="51"/>
      <c r="DD461" s="51"/>
      <c r="DE461" s="51"/>
      <c r="DF461" s="51"/>
      <c r="DG461" s="16"/>
      <c r="DI461" s="10">
        <f ca="1">IF(Table1[[#This Row],[Field of Work]]="Teaching",Table1[[#This Row],[Income]],0)</f>
        <v>0</v>
      </c>
      <c r="DJ461" s="51">
        <f ca="1">IF(Table1[[#This Row],[Field of Work]]="Health",Table1[[#This Row],[Income]],0)</f>
        <v>0</v>
      </c>
      <c r="DK461" s="51">
        <f ca="1">IF(Table1[[#This Row],[Field of Work]]="Agriculture",Table1[[#This Row],[Income]],0)</f>
        <v>85944</v>
      </c>
      <c r="DL461" s="51">
        <f ca="1">IF(Table1[[#This Row],[Field of Work]]="Information Technology",Table1[[#This Row],[Income]],0)</f>
        <v>0</v>
      </c>
      <c r="DM461" s="51">
        <f ca="1">IF(Table1[[#This Row],[Field of Work]]="Construction",Table1[[#This Row],[Income]],0)</f>
        <v>0</v>
      </c>
      <c r="DN461" s="51">
        <f ca="1">IF(Table1[[#This Row],[Field of Work]]="General Work",Table1[[#This Row],[Income]],0)</f>
        <v>0</v>
      </c>
      <c r="DO461" s="51"/>
      <c r="DP461" s="51"/>
      <c r="DQ461" s="51"/>
      <c r="DR461" s="51"/>
      <c r="DS461" s="51"/>
      <c r="DT461" s="16"/>
      <c r="DW461" s="10">
        <f ca="1">IF(Table1[[#This Row],[Value of Debts]]&gt;Table1[[#This Row],[Income]],1,0)</f>
        <v>1</v>
      </c>
      <c r="DX461" s="51"/>
      <c r="DY461" s="16"/>
      <c r="EB461" s="48">
        <f t="shared" ca="1" si="323"/>
        <v>0</v>
      </c>
      <c r="EC461" s="51"/>
      <c r="ED461" s="51"/>
      <c r="EE461" s="16"/>
    </row>
    <row r="462" spans="1:135" ht="18.75">
      <c r="A462" s="1">
        <f t="shared" ca="1" si="309"/>
        <v>1</v>
      </c>
      <c r="B462" s="1" t="str">
        <f t="shared" ca="1" si="310"/>
        <v>Man</v>
      </c>
      <c r="C462" s="1">
        <f t="shared" ca="1" si="311"/>
        <v>32</v>
      </c>
      <c r="D462" s="1">
        <f t="shared" ca="1" si="312"/>
        <v>4</v>
      </c>
      <c r="E462" s="1" t="str">
        <f t="shared" ca="1" si="313"/>
        <v>Information Technology</v>
      </c>
      <c r="F462" s="1">
        <f t="shared" ca="1" si="314"/>
        <v>4</v>
      </c>
      <c r="G462" s="1" t="str">
        <f t="shared" ca="1" si="315"/>
        <v>Technical</v>
      </c>
      <c r="H462" s="1">
        <f t="shared" ca="1" si="316"/>
        <v>0</v>
      </c>
      <c r="I462" s="1">
        <f t="shared" ca="1" si="291"/>
        <v>1</v>
      </c>
      <c r="J462" s="1">
        <f t="shared" ca="1" si="317"/>
        <v>33730</v>
      </c>
      <c r="K462" s="1">
        <f t="shared" ca="1" si="318"/>
        <v>9</v>
      </c>
      <c r="L462" s="1" t="str">
        <f t="shared" ca="1" si="319"/>
        <v>Kochi</v>
      </c>
      <c r="M462" s="1">
        <f t="shared" ca="1" si="284"/>
        <v>168650</v>
      </c>
      <c r="N462" s="1">
        <f t="shared" ca="1" si="320"/>
        <v>15759.640352457154</v>
      </c>
      <c r="O462" s="1">
        <f t="shared" ca="1" si="285"/>
        <v>7719.2085622633504</v>
      </c>
      <c r="P462" s="1">
        <f t="shared" ca="1" si="321"/>
        <v>2509</v>
      </c>
      <c r="Q462" s="1">
        <f t="shared" ca="1" si="286"/>
        <v>39193.453214473651</v>
      </c>
      <c r="R462" s="1">
        <f t="shared" ca="1" si="287"/>
        <v>9949.929343474847</v>
      </c>
      <c r="S462" s="1">
        <f t="shared" ca="1" si="288"/>
        <v>186319.1379057382</v>
      </c>
      <c r="T462" s="1">
        <f t="shared" ca="1" si="289"/>
        <v>57462.093566930809</v>
      </c>
      <c r="U462" s="1">
        <f t="shared" ca="1" si="290"/>
        <v>128857.04433880739</v>
      </c>
      <c r="W462" s="10">
        <f ca="1">IF(Table1[[#This Row],[Gender]]="Man",1,0)</f>
        <v>1</v>
      </c>
      <c r="X462" s="51">
        <f ca="1">IF(Table1[[#This Row],[Gender]]="Woman",1,0)</f>
        <v>0</v>
      </c>
      <c r="Y462" s="51"/>
      <c r="Z462" s="51"/>
      <c r="AA462" s="51"/>
      <c r="AB462" s="51"/>
      <c r="AC462" s="51"/>
      <c r="AD462" s="51"/>
      <c r="AE462" s="51"/>
      <c r="AF462" s="51"/>
      <c r="AG462" s="51"/>
      <c r="AH462" s="51"/>
      <c r="AI462" s="51"/>
      <c r="AJ462" s="16"/>
      <c r="AN462" s="10">
        <f t="shared" ca="1" si="292"/>
        <v>0</v>
      </c>
      <c r="AO462" s="51">
        <f t="shared" ca="1" si="293"/>
        <v>0</v>
      </c>
      <c r="AP462" s="51">
        <f t="shared" ca="1" si="294"/>
        <v>0</v>
      </c>
      <c r="AQ462" s="51">
        <f t="shared" ca="1" si="295"/>
        <v>1</v>
      </c>
      <c r="AR462" s="51">
        <f t="shared" ca="1" si="296"/>
        <v>0</v>
      </c>
      <c r="AS462" s="51">
        <f t="shared" ca="1" si="297"/>
        <v>0</v>
      </c>
      <c r="AT462" s="51"/>
      <c r="AU462" s="51"/>
      <c r="AV462" s="51"/>
      <c r="AW462" s="51"/>
      <c r="AX462" s="51"/>
      <c r="AY462" s="16"/>
      <c r="AZ462" s="51"/>
      <c r="BA462" s="20">
        <f t="shared" ca="1" si="298"/>
        <v>0</v>
      </c>
      <c r="BB462" s="21">
        <f t="shared" ca="1" si="299"/>
        <v>0</v>
      </c>
      <c r="BC462" s="21">
        <f t="shared" ca="1" si="300"/>
        <v>0</v>
      </c>
      <c r="BD462" s="21">
        <f t="shared" ca="1" si="301"/>
        <v>0</v>
      </c>
      <c r="BE462" s="21">
        <f t="shared" ca="1" si="302"/>
        <v>0</v>
      </c>
      <c r="BF462" s="21">
        <f t="shared" ca="1" si="303"/>
        <v>0</v>
      </c>
      <c r="BG462" s="21">
        <f t="shared" ca="1" si="304"/>
        <v>0</v>
      </c>
      <c r="BH462" s="21">
        <f t="shared" ca="1" si="305"/>
        <v>0</v>
      </c>
      <c r="BI462" s="21">
        <f t="shared" ca="1" si="306"/>
        <v>0</v>
      </c>
      <c r="BJ462" s="21">
        <f t="shared" ca="1" si="307"/>
        <v>1</v>
      </c>
      <c r="BK462" s="21">
        <f t="shared" ca="1" si="308"/>
        <v>0</v>
      </c>
      <c r="BL462" s="51"/>
      <c r="BM462" s="51"/>
      <c r="BN462" s="51"/>
      <c r="BO462" s="51"/>
      <c r="BP462" s="51"/>
      <c r="BQ462" s="51"/>
      <c r="BR462" s="51"/>
      <c r="BS462" s="51"/>
      <c r="BT462" s="51"/>
      <c r="BU462" s="51"/>
      <c r="BV462" s="16"/>
      <c r="BZ462" s="10">
        <f ca="1">Table1[[#This Row],[Cars Value]]/Table1[[#This Row],[Cars Owned]]</f>
        <v>7719.2085622633504</v>
      </c>
      <c r="CA462" s="16"/>
      <c r="CB462" s="51"/>
      <c r="CC462" s="10">
        <f ca="1">IF(Table1[[#This Row],[Value of Debts]]&gt;$CD$3,1,0)</f>
        <v>1</v>
      </c>
      <c r="CD462" s="51"/>
      <c r="CE462" s="16"/>
      <c r="CF462" s="51"/>
      <c r="CG462" s="39">
        <f ca="1">Table1[[#This Row],[Mortgage left]]/Table1[[#This Row],[Value of House ]]</f>
        <v>9.3445836658506698E-2</v>
      </c>
      <c r="CH462" s="51">
        <f t="shared" ca="1" si="322"/>
        <v>0</v>
      </c>
      <c r="CI462" s="51"/>
      <c r="CJ462" s="16"/>
      <c r="CL462" s="10">
        <f ca="1">IF(Table1[[#This Row],[Area]]="New Delhi",Table1[[#This Row],[Income]],0)</f>
        <v>0</v>
      </c>
      <c r="CM462" s="51">
        <f ca="1">IF(Table1[[#This Row],[Area]]="Gurgoan",Table1[[#This Row],[Income]],0)</f>
        <v>0</v>
      </c>
      <c r="CN462" s="51">
        <f ca="1">IF(Table1[[#This Row],[Area]]="Noida",Table1[[#This Row],[Income]],0)</f>
        <v>0</v>
      </c>
      <c r="CO462" s="51">
        <f ca="1">IF(Table1[[#This Row],[Area]]="Faridabad",Table1[[#This Row],[Income]],0)</f>
        <v>0</v>
      </c>
      <c r="CP462" s="51">
        <f ca="1">IF(Table1[[#This Row],[Area]]="Pune",Table1[[#This Row],[Income]],0)</f>
        <v>0</v>
      </c>
      <c r="CQ462" s="51">
        <f ca="1">IF(Table1[[#This Row],[Area]]="Mumbai",Table1[[#This Row],[Income]],0)</f>
        <v>0</v>
      </c>
      <c r="CR462" s="51">
        <f ca="1">IF(Table1[[#This Row],[Area]]="Hyderabad",Table1[[#This Row],[Income]],0)</f>
        <v>0</v>
      </c>
      <c r="CS462" s="51">
        <f ca="1">IF(Table1[[#This Row],[Area]]="Chennai",Table1[[#This Row],[Income]],0)</f>
        <v>0</v>
      </c>
      <c r="CT462" s="51">
        <f ca="1">IF(Table1[[#This Row],[Area]]="Goa",Table1[[#This Row],[Income]],0)</f>
        <v>0</v>
      </c>
      <c r="CU462" s="51">
        <f ca="1">IF(Table1[[#This Row],[Area]]="Kochi",Table1[[#This Row],[Income]],0)</f>
        <v>33730</v>
      </c>
      <c r="CV462" s="51">
        <f ca="1">IF(Table1[[#This Row],[Area]]="Kolkata",Table1[[#This Row],[Income]],0)</f>
        <v>0</v>
      </c>
      <c r="CW462" s="51"/>
      <c r="CX462" s="51"/>
      <c r="CY462" s="51"/>
      <c r="CZ462" s="51"/>
      <c r="DA462" s="51"/>
      <c r="DB462" s="51"/>
      <c r="DC462" s="51"/>
      <c r="DD462" s="51"/>
      <c r="DE462" s="51"/>
      <c r="DF462" s="51"/>
      <c r="DG462" s="16"/>
      <c r="DI462" s="10">
        <f ca="1">IF(Table1[[#This Row],[Field of Work]]="Teaching",Table1[[#This Row],[Income]],0)</f>
        <v>0</v>
      </c>
      <c r="DJ462" s="51">
        <f ca="1">IF(Table1[[#This Row],[Field of Work]]="Health",Table1[[#This Row],[Income]],0)</f>
        <v>0</v>
      </c>
      <c r="DK462" s="51">
        <f ca="1">IF(Table1[[#This Row],[Field of Work]]="Agriculture",Table1[[#This Row],[Income]],0)</f>
        <v>0</v>
      </c>
      <c r="DL462" s="51">
        <f ca="1">IF(Table1[[#This Row],[Field of Work]]="Information Technology",Table1[[#This Row],[Income]],0)</f>
        <v>33730</v>
      </c>
      <c r="DM462" s="51">
        <f ca="1">IF(Table1[[#This Row],[Field of Work]]="Construction",Table1[[#This Row],[Income]],0)</f>
        <v>0</v>
      </c>
      <c r="DN462" s="51">
        <f ca="1">IF(Table1[[#This Row],[Field of Work]]="General Work",Table1[[#This Row],[Income]],0)</f>
        <v>0</v>
      </c>
      <c r="DO462" s="51"/>
      <c r="DP462" s="51"/>
      <c r="DQ462" s="51"/>
      <c r="DR462" s="51"/>
      <c r="DS462" s="51"/>
      <c r="DT462" s="16"/>
      <c r="DW462" s="10">
        <f ca="1">IF(Table1[[#This Row],[Value of Debts]]&gt;Table1[[#This Row],[Income]],1,0)</f>
        <v>1</v>
      </c>
      <c r="DX462" s="51"/>
      <c r="DY462" s="16"/>
      <c r="EB462" s="48">
        <f t="shared" ca="1" si="323"/>
        <v>32</v>
      </c>
      <c r="EC462" s="51"/>
      <c r="ED462" s="51"/>
      <c r="EE462" s="16"/>
    </row>
    <row r="463" spans="1:135" ht="18.75">
      <c r="A463" s="1">
        <f t="shared" ca="1" si="309"/>
        <v>2</v>
      </c>
      <c r="B463" s="1" t="str">
        <f t="shared" ca="1" si="310"/>
        <v>Woman</v>
      </c>
      <c r="C463" s="1">
        <f t="shared" ca="1" si="311"/>
        <v>31</v>
      </c>
      <c r="D463" s="1">
        <f t="shared" ca="1" si="312"/>
        <v>1</v>
      </c>
      <c r="E463" s="1" t="str">
        <f t="shared" ca="1" si="313"/>
        <v>Health</v>
      </c>
      <c r="F463" s="1">
        <f t="shared" ca="1" si="314"/>
        <v>1</v>
      </c>
      <c r="G463" s="1" t="str">
        <f t="shared" ca="1" si="315"/>
        <v>High School</v>
      </c>
      <c r="H463" s="1">
        <f t="shared" ca="1" si="316"/>
        <v>0</v>
      </c>
      <c r="I463" s="1">
        <f t="shared" ca="1" si="291"/>
        <v>3</v>
      </c>
      <c r="J463" s="1">
        <f t="shared" ca="1" si="317"/>
        <v>49038</v>
      </c>
      <c r="K463" s="1">
        <f t="shared" ca="1" si="318"/>
        <v>11</v>
      </c>
      <c r="L463" s="1" t="str">
        <f t="shared" ca="1" si="319"/>
        <v>Kolkata</v>
      </c>
      <c r="M463" s="1">
        <f t="shared" ca="1" si="284"/>
        <v>245190</v>
      </c>
      <c r="N463" s="1">
        <f t="shared" ca="1" si="320"/>
        <v>217852.03349294732</v>
      </c>
      <c r="O463" s="1">
        <f t="shared" ca="1" si="285"/>
        <v>115671.75759910788</v>
      </c>
      <c r="P463" s="1">
        <f t="shared" ca="1" si="321"/>
        <v>111252</v>
      </c>
      <c r="Q463" s="1">
        <f t="shared" ca="1" si="286"/>
        <v>21966.394780260147</v>
      </c>
      <c r="R463" s="1">
        <f t="shared" ca="1" si="287"/>
        <v>57928.790240654445</v>
      </c>
      <c r="S463" s="1">
        <f t="shared" ca="1" si="288"/>
        <v>418790.54783976229</v>
      </c>
      <c r="T463" s="1">
        <f t="shared" ca="1" si="289"/>
        <v>351070.42827320751</v>
      </c>
      <c r="U463" s="1">
        <f t="shared" ca="1" si="290"/>
        <v>67720.119566554786</v>
      </c>
      <c r="W463" s="10">
        <f ca="1">IF(Table1[[#This Row],[Gender]]="Man",1,0)</f>
        <v>0</v>
      </c>
      <c r="X463" s="51">
        <f ca="1">IF(Table1[[#This Row],[Gender]]="Woman",1,0)</f>
        <v>1</v>
      </c>
      <c r="Y463" s="51"/>
      <c r="Z463" s="51"/>
      <c r="AA463" s="51"/>
      <c r="AB463" s="51"/>
      <c r="AC463" s="51"/>
      <c r="AD463" s="51"/>
      <c r="AE463" s="51"/>
      <c r="AF463" s="51"/>
      <c r="AG463" s="51"/>
      <c r="AH463" s="51"/>
      <c r="AI463" s="51"/>
      <c r="AJ463" s="16"/>
      <c r="AN463" s="10">
        <f t="shared" ca="1" si="292"/>
        <v>0</v>
      </c>
      <c r="AO463" s="51">
        <f t="shared" ca="1" si="293"/>
        <v>1</v>
      </c>
      <c r="AP463" s="51">
        <f t="shared" ca="1" si="294"/>
        <v>0</v>
      </c>
      <c r="AQ463" s="51">
        <f t="shared" ca="1" si="295"/>
        <v>0</v>
      </c>
      <c r="AR463" s="51">
        <f t="shared" ca="1" si="296"/>
        <v>0</v>
      </c>
      <c r="AS463" s="51">
        <f t="shared" ca="1" si="297"/>
        <v>0</v>
      </c>
      <c r="AT463" s="51"/>
      <c r="AU463" s="51"/>
      <c r="AV463" s="51"/>
      <c r="AW463" s="51"/>
      <c r="AX463" s="51"/>
      <c r="AY463" s="16"/>
      <c r="AZ463" s="51"/>
      <c r="BA463" s="20">
        <f t="shared" ca="1" si="298"/>
        <v>0</v>
      </c>
      <c r="BB463" s="21">
        <f t="shared" ca="1" si="299"/>
        <v>0</v>
      </c>
      <c r="BC463" s="21">
        <f t="shared" ca="1" si="300"/>
        <v>0</v>
      </c>
      <c r="BD463" s="21">
        <f t="shared" ca="1" si="301"/>
        <v>0</v>
      </c>
      <c r="BE463" s="21">
        <f t="shared" ca="1" si="302"/>
        <v>0</v>
      </c>
      <c r="BF463" s="21">
        <f t="shared" ca="1" si="303"/>
        <v>0</v>
      </c>
      <c r="BG463" s="21">
        <f t="shared" ca="1" si="304"/>
        <v>0</v>
      </c>
      <c r="BH463" s="21">
        <f t="shared" ca="1" si="305"/>
        <v>0</v>
      </c>
      <c r="BI463" s="21">
        <f t="shared" ca="1" si="306"/>
        <v>0</v>
      </c>
      <c r="BJ463" s="21">
        <f t="shared" ca="1" si="307"/>
        <v>0</v>
      </c>
      <c r="BK463" s="21">
        <f t="shared" ca="1" si="308"/>
        <v>1</v>
      </c>
      <c r="BL463" s="51"/>
      <c r="BM463" s="51"/>
      <c r="BN463" s="51"/>
      <c r="BO463" s="51"/>
      <c r="BP463" s="51"/>
      <c r="BQ463" s="51"/>
      <c r="BR463" s="51"/>
      <c r="BS463" s="51"/>
      <c r="BT463" s="51"/>
      <c r="BU463" s="51"/>
      <c r="BV463" s="16"/>
      <c r="BZ463" s="10">
        <f ca="1">Table1[[#This Row],[Cars Value]]/Table1[[#This Row],[Cars Owned]]</f>
        <v>38557.252533035957</v>
      </c>
      <c r="CA463" s="16"/>
      <c r="CB463" s="51"/>
      <c r="CC463" s="10">
        <f ca="1">IF(Table1[[#This Row],[Value of Debts]]&gt;$CD$3,1,0)</f>
        <v>1</v>
      </c>
      <c r="CD463" s="51"/>
      <c r="CE463" s="16"/>
      <c r="CF463" s="51"/>
      <c r="CG463" s="39">
        <f ca="1">Table1[[#This Row],[Mortgage left]]/Table1[[#This Row],[Value of House ]]</f>
        <v>0.88850293035175709</v>
      </c>
      <c r="CH463" s="51">
        <f t="shared" ca="1" si="322"/>
        <v>1</v>
      </c>
      <c r="CI463" s="51"/>
      <c r="CJ463" s="16"/>
      <c r="CL463" s="10">
        <f ca="1">IF(Table1[[#This Row],[Area]]="New Delhi",Table1[[#This Row],[Income]],0)</f>
        <v>0</v>
      </c>
      <c r="CM463" s="51">
        <f ca="1">IF(Table1[[#This Row],[Area]]="Gurgoan",Table1[[#This Row],[Income]],0)</f>
        <v>0</v>
      </c>
      <c r="CN463" s="51">
        <f ca="1">IF(Table1[[#This Row],[Area]]="Noida",Table1[[#This Row],[Income]],0)</f>
        <v>0</v>
      </c>
      <c r="CO463" s="51">
        <f ca="1">IF(Table1[[#This Row],[Area]]="Faridabad",Table1[[#This Row],[Income]],0)</f>
        <v>0</v>
      </c>
      <c r="CP463" s="51">
        <f ca="1">IF(Table1[[#This Row],[Area]]="Pune",Table1[[#This Row],[Income]],0)</f>
        <v>0</v>
      </c>
      <c r="CQ463" s="51">
        <f ca="1">IF(Table1[[#This Row],[Area]]="Mumbai",Table1[[#This Row],[Income]],0)</f>
        <v>0</v>
      </c>
      <c r="CR463" s="51">
        <f ca="1">IF(Table1[[#This Row],[Area]]="Hyderabad",Table1[[#This Row],[Income]],0)</f>
        <v>0</v>
      </c>
      <c r="CS463" s="51">
        <f ca="1">IF(Table1[[#This Row],[Area]]="Chennai",Table1[[#This Row],[Income]],0)</f>
        <v>0</v>
      </c>
      <c r="CT463" s="51">
        <f ca="1">IF(Table1[[#This Row],[Area]]="Goa",Table1[[#This Row],[Income]],0)</f>
        <v>0</v>
      </c>
      <c r="CU463" s="51">
        <f ca="1">IF(Table1[[#This Row],[Area]]="Kochi",Table1[[#This Row],[Income]],0)</f>
        <v>0</v>
      </c>
      <c r="CV463" s="51">
        <f ca="1">IF(Table1[[#This Row],[Area]]="Kolkata",Table1[[#This Row],[Income]],0)</f>
        <v>49038</v>
      </c>
      <c r="CW463" s="51"/>
      <c r="CX463" s="51"/>
      <c r="CY463" s="51"/>
      <c r="CZ463" s="51"/>
      <c r="DA463" s="51"/>
      <c r="DB463" s="51"/>
      <c r="DC463" s="51"/>
      <c r="DD463" s="51"/>
      <c r="DE463" s="51"/>
      <c r="DF463" s="51"/>
      <c r="DG463" s="16"/>
      <c r="DI463" s="10">
        <f ca="1">IF(Table1[[#This Row],[Field of Work]]="Teaching",Table1[[#This Row],[Income]],0)</f>
        <v>0</v>
      </c>
      <c r="DJ463" s="51">
        <f ca="1">IF(Table1[[#This Row],[Field of Work]]="Health",Table1[[#This Row],[Income]],0)</f>
        <v>49038</v>
      </c>
      <c r="DK463" s="51">
        <f ca="1">IF(Table1[[#This Row],[Field of Work]]="Agriculture",Table1[[#This Row],[Income]],0)</f>
        <v>0</v>
      </c>
      <c r="DL463" s="51">
        <f ca="1">IF(Table1[[#This Row],[Field of Work]]="Information Technology",Table1[[#This Row],[Income]],0)</f>
        <v>0</v>
      </c>
      <c r="DM463" s="51">
        <f ca="1">IF(Table1[[#This Row],[Field of Work]]="Construction",Table1[[#This Row],[Income]],0)</f>
        <v>0</v>
      </c>
      <c r="DN463" s="51">
        <f ca="1">IF(Table1[[#This Row],[Field of Work]]="General Work",Table1[[#This Row],[Income]],0)</f>
        <v>0</v>
      </c>
      <c r="DO463" s="51"/>
      <c r="DP463" s="51"/>
      <c r="DQ463" s="51"/>
      <c r="DR463" s="51"/>
      <c r="DS463" s="51"/>
      <c r="DT463" s="16"/>
      <c r="DW463" s="10">
        <f ca="1">IF(Table1[[#This Row],[Value of Debts]]&gt;Table1[[#This Row],[Income]],1,0)</f>
        <v>1</v>
      </c>
      <c r="DX463" s="51"/>
      <c r="DY463" s="16"/>
      <c r="EB463" s="48">
        <f t="shared" ca="1" si="323"/>
        <v>0</v>
      </c>
      <c r="EC463" s="51"/>
      <c r="ED463" s="51"/>
      <c r="EE463" s="16"/>
    </row>
    <row r="464" spans="1:135" ht="18.75">
      <c r="A464" s="1">
        <f t="shared" ca="1" si="309"/>
        <v>2</v>
      </c>
      <c r="B464" s="1" t="str">
        <f t="shared" ca="1" si="310"/>
        <v>Woman</v>
      </c>
      <c r="C464" s="1">
        <f t="shared" ca="1" si="311"/>
        <v>32</v>
      </c>
      <c r="D464" s="1">
        <f t="shared" ca="1" si="312"/>
        <v>6</v>
      </c>
      <c r="E464" s="1" t="str">
        <f t="shared" ca="1" si="313"/>
        <v>Agriculture</v>
      </c>
      <c r="F464" s="1">
        <f t="shared" ca="1" si="314"/>
        <v>4</v>
      </c>
      <c r="G464" s="1" t="str">
        <f t="shared" ca="1" si="315"/>
        <v>Technical</v>
      </c>
      <c r="H464" s="1">
        <f t="shared" ca="1" si="316"/>
        <v>3</v>
      </c>
      <c r="I464" s="1">
        <f t="shared" ca="1" si="291"/>
        <v>1</v>
      </c>
      <c r="J464" s="1">
        <f t="shared" ca="1" si="317"/>
        <v>35116</v>
      </c>
      <c r="K464" s="1">
        <f t="shared" ca="1" si="318"/>
        <v>9</v>
      </c>
      <c r="L464" s="1" t="str">
        <f t="shared" ca="1" si="319"/>
        <v>Kochi</v>
      </c>
      <c r="M464" s="1">
        <f t="shared" ca="1" si="284"/>
        <v>210696</v>
      </c>
      <c r="N464" s="1">
        <f t="shared" ca="1" si="320"/>
        <v>199529.06835671345</v>
      </c>
      <c r="O464" s="1">
        <f t="shared" ca="1" si="285"/>
        <v>9195.0788939556933</v>
      </c>
      <c r="P464" s="1">
        <f t="shared" ca="1" si="321"/>
        <v>7801</v>
      </c>
      <c r="Q464" s="1">
        <f t="shared" ca="1" si="286"/>
        <v>64160.477919680183</v>
      </c>
      <c r="R464" s="1">
        <f t="shared" ca="1" si="287"/>
        <v>24467.567709276213</v>
      </c>
      <c r="S464" s="1">
        <f t="shared" ca="1" si="288"/>
        <v>244358.6466032319</v>
      </c>
      <c r="T464" s="1">
        <f t="shared" ca="1" si="289"/>
        <v>271490.54627639364</v>
      </c>
      <c r="U464" s="1">
        <f t="shared" ca="1" si="290"/>
        <v>-27131.899673161737</v>
      </c>
      <c r="W464" s="10">
        <f ca="1">IF(Table1[[#This Row],[Gender]]="Man",1,0)</f>
        <v>0</v>
      </c>
      <c r="X464" s="51">
        <f ca="1">IF(Table1[[#This Row],[Gender]]="Woman",1,0)</f>
        <v>1</v>
      </c>
      <c r="Y464" s="51"/>
      <c r="Z464" s="51"/>
      <c r="AA464" s="51"/>
      <c r="AB464" s="51"/>
      <c r="AC464" s="51"/>
      <c r="AD464" s="51"/>
      <c r="AE464" s="51"/>
      <c r="AF464" s="51"/>
      <c r="AG464" s="51"/>
      <c r="AH464" s="51"/>
      <c r="AI464" s="51"/>
      <c r="AJ464" s="16"/>
      <c r="AN464" s="10">
        <f t="shared" ca="1" si="292"/>
        <v>0</v>
      </c>
      <c r="AO464" s="51">
        <f t="shared" ca="1" si="293"/>
        <v>0</v>
      </c>
      <c r="AP464" s="51">
        <f t="shared" ca="1" si="294"/>
        <v>1</v>
      </c>
      <c r="AQ464" s="51">
        <f t="shared" ca="1" si="295"/>
        <v>0</v>
      </c>
      <c r="AR464" s="51">
        <f t="shared" ca="1" si="296"/>
        <v>0</v>
      </c>
      <c r="AS464" s="51">
        <f t="shared" ca="1" si="297"/>
        <v>0</v>
      </c>
      <c r="AT464" s="51"/>
      <c r="AU464" s="51"/>
      <c r="AV464" s="51"/>
      <c r="AW464" s="51"/>
      <c r="AX464" s="51"/>
      <c r="AY464" s="16"/>
      <c r="AZ464" s="51"/>
      <c r="BA464" s="20">
        <f t="shared" ca="1" si="298"/>
        <v>0</v>
      </c>
      <c r="BB464" s="21">
        <f t="shared" ca="1" si="299"/>
        <v>0</v>
      </c>
      <c r="BC464" s="21">
        <f t="shared" ca="1" si="300"/>
        <v>0</v>
      </c>
      <c r="BD464" s="21">
        <f t="shared" ca="1" si="301"/>
        <v>0</v>
      </c>
      <c r="BE464" s="21">
        <f t="shared" ca="1" si="302"/>
        <v>0</v>
      </c>
      <c r="BF464" s="21">
        <f t="shared" ca="1" si="303"/>
        <v>0</v>
      </c>
      <c r="BG464" s="21">
        <f t="shared" ca="1" si="304"/>
        <v>0</v>
      </c>
      <c r="BH464" s="21">
        <f t="shared" ca="1" si="305"/>
        <v>0</v>
      </c>
      <c r="BI464" s="21">
        <f t="shared" ca="1" si="306"/>
        <v>0</v>
      </c>
      <c r="BJ464" s="21">
        <f t="shared" ca="1" si="307"/>
        <v>1</v>
      </c>
      <c r="BK464" s="21">
        <f t="shared" ca="1" si="308"/>
        <v>0</v>
      </c>
      <c r="BL464" s="51"/>
      <c r="BM464" s="51"/>
      <c r="BN464" s="51"/>
      <c r="BO464" s="51"/>
      <c r="BP464" s="51"/>
      <c r="BQ464" s="51"/>
      <c r="BR464" s="51"/>
      <c r="BS464" s="51"/>
      <c r="BT464" s="51"/>
      <c r="BU464" s="51"/>
      <c r="BV464" s="16"/>
      <c r="BZ464" s="10">
        <f ca="1">Table1[[#This Row],[Cars Value]]/Table1[[#This Row],[Cars Owned]]</f>
        <v>9195.0788939556933</v>
      </c>
      <c r="CA464" s="16"/>
      <c r="CB464" s="51"/>
      <c r="CC464" s="10">
        <f ca="1">IF(Table1[[#This Row],[Value of Debts]]&gt;$CD$3,1,0)</f>
        <v>1</v>
      </c>
      <c r="CD464" s="51"/>
      <c r="CE464" s="16"/>
      <c r="CF464" s="51"/>
      <c r="CG464" s="39">
        <f ca="1">Table1[[#This Row],[Mortgage left]]/Table1[[#This Row],[Value of House ]]</f>
        <v>0.94699979286134262</v>
      </c>
      <c r="CH464" s="51">
        <f t="shared" ca="1" si="322"/>
        <v>1</v>
      </c>
      <c r="CI464" s="51"/>
      <c r="CJ464" s="16"/>
      <c r="CL464" s="10">
        <f ca="1">IF(Table1[[#This Row],[Area]]="New Delhi",Table1[[#This Row],[Income]],0)</f>
        <v>0</v>
      </c>
      <c r="CM464" s="51">
        <f ca="1">IF(Table1[[#This Row],[Area]]="Gurgoan",Table1[[#This Row],[Income]],0)</f>
        <v>0</v>
      </c>
      <c r="CN464" s="51">
        <f ca="1">IF(Table1[[#This Row],[Area]]="Noida",Table1[[#This Row],[Income]],0)</f>
        <v>0</v>
      </c>
      <c r="CO464" s="51">
        <f ca="1">IF(Table1[[#This Row],[Area]]="Faridabad",Table1[[#This Row],[Income]],0)</f>
        <v>0</v>
      </c>
      <c r="CP464" s="51">
        <f ca="1">IF(Table1[[#This Row],[Area]]="Pune",Table1[[#This Row],[Income]],0)</f>
        <v>0</v>
      </c>
      <c r="CQ464" s="51">
        <f ca="1">IF(Table1[[#This Row],[Area]]="Mumbai",Table1[[#This Row],[Income]],0)</f>
        <v>0</v>
      </c>
      <c r="CR464" s="51">
        <f ca="1">IF(Table1[[#This Row],[Area]]="Hyderabad",Table1[[#This Row],[Income]],0)</f>
        <v>0</v>
      </c>
      <c r="CS464" s="51">
        <f ca="1">IF(Table1[[#This Row],[Area]]="Chennai",Table1[[#This Row],[Income]],0)</f>
        <v>0</v>
      </c>
      <c r="CT464" s="51">
        <f ca="1">IF(Table1[[#This Row],[Area]]="Goa",Table1[[#This Row],[Income]],0)</f>
        <v>0</v>
      </c>
      <c r="CU464" s="51">
        <f ca="1">IF(Table1[[#This Row],[Area]]="Kochi",Table1[[#This Row],[Income]],0)</f>
        <v>35116</v>
      </c>
      <c r="CV464" s="51">
        <f ca="1">IF(Table1[[#This Row],[Area]]="Kolkata",Table1[[#This Row],[Income]],0)</f>
        <v>0</v>
      </c>
      <c r="CW464" s="51"/>
      <c r="CX464" s="51"/>
      <c r="CY464" s="51"/>
      <c r="CZ464" s="51"/>
      <c r="DA464" s="51"/>
      <c r="DB464" s="51"/>
      <c r="DC464" s="51"/>
      <c r="DD464" s="51"/>
      <c r="DE464" s="51"/>
      <c r="DF464" s="51"/>
      <c r="DG464" s="16"/>
      <c r="DI464" s="10">
        <f ca="1">IF(Table1[[#This Row],[Field of Work]]="Teaching",Table1[[#This Row],[Income]],0)</f>
        <v>0</v>
      </c>
      <c r="DJ464" s="51">
        <f ca="1">IF(Table1[[#This Row],[Field of Work]]="Health",Table1[[#This Row],[Income]],0)</f>
        <v>0</v>
      </c>
      <c r="DK464" s="51">
        <f ca="1">IF(Table1[[#This Row],[Field of Work]]="Agriculture",Table1[[#This Row],[Income]],0)</f>
        <v>35116</v>
      </c>
      <c r="DL464" s="51">
        <f ca="1">IF(Table1[[#This Row],[Field of Work]]="Information Technology",Table1[[#This Row],[Income]],0)</f>
        <v>0</v>
      </c>
      <c r="DM464" s="51">
        <f ca="1">IF(Table1[[#This Row],[Field of Work]]="Construction",Table1[[#This Row],[Income]],0)</f>
        <v>0</v>
      </c>
      <c r="DN464" s="51">
        <f ca="1">IF(Table1[[#This Row],[Field of Work]]="General Work",Table1[[#This Row],[Income]],0)</f>
        <v>0</v>
      </c>
      <c r="DO464" s="51"/>
      <c r="DP464" s="51"/>
      <c r="DQ464" s="51"/>
      <c r="DR464" s="51"/>
      <c r="DS464" s="51"/>
      <c r="DT464" s="16"/>
      <c r="DW464" s="10">
        <f ca="1">IF(Table1[[#This Row],[Value of Debts]]&gt;Table1[[#This Row],[Income]],1,0)</f>
        <v>1</v>
      </c>
      <c r="DX464" s="51"/>
      <c r="DY464" s="16"/>
      <c r="EB464" s="48">
        <f t="shared" ca="1" si="323"/>
        <v>0</v>
      </c>
      <c r="EC464" s="51"/>
      <c r="ED464" s="51"/>
      <c r="EE464" s="16"/>
    </row>
    <row r="465" spans="1:135" ht="18.75">
      <c r="A465" s="1">
        <f t="shared" ca="1" si="309"/>
        <v>1</v>
      </c>
      <c r="B465" s="1" t="str">
        <f t="shared" ca="1" si="310"/>
        <v>Man</v>
      </c>
      <c r="C465" s="1">
        <f t="shared" ca="1" si="311"/>
        <v>27</v>
      </c>
      <c r="D465" s="1">
        <f t="shared" ca="1" si="312"/>
        <v>4</v>
      </c>
      <c r="E465" s="1" t="str">
        <f t="shared" ca="1" si="313"/>
        <v>Information Technology</v>
      </c>
      <c r="F465" s="1">
        <f t="shared" ca="1" si="314"/>
        <v>5</v>
      </c>
      <c r="G465" s="1" t="str">
        <f t="shared" ca="1" si="315"/>
        <v>Other</v>
      </c>
      <c r="H465" s="1">
        <f t="shared" ca="1" si="316"/>
        <v>1</v>
      </c>
      <c r="I465" s="1">
        <f t="shared" ca="1" si="291"/>
        <v>2</v>
      </c>
      <c r="J465" s="1">
        <f t="shared" ca="1" si="317"/>
        <v>26820</v>
      </c>
      <c r="K465" s="1">
        <f t="shared" ca="1" si="318"/>
        <v>8</v>
      </c>
      <c r="L465" s="1" t="str">
        <f t="shared" ca="1" si="319"/>
        <v>Chennai</v>
      </c>
      <c r="M465" s="1">
        <f t="shared" ca="1" si="284"/>
        <v>80460</v>
      </c>
      <c r="N465" s="1">
        <f t="shared" ca="1" si="320"/>
        <v>48411.52219353168</v>
      </c>
      <c r="O465" s="1">
        <f t="shared" ca="1" si="285"/>
        <v>17820.60410851389</v>
      </c>
      <c r="P465" s="1">
        <f t="shared" ca="1" si="321"/>
        <v>241</v>
      </c>
      <c r="Q465" s="1">
        <f t="shared" ca="1" si="286"/>
        <v>20520.894152444878</v>
      </c>
      <c r="R465" s="1">
        <f t="shared" ca="1" si="287"/>
        <v>21816.541205524296</v>
      </c>
      <c r="S465" s="1">
        <f t="shared" ca="1" si="288"/>
        <v>120097.14531403818</v>
      </c>
      <c r="T465" s="1">
        <f t="shared" ca="1" si="289"/>
        <v>69173.416345976555</v>
      </c>
      <c r="U465" s="1">
        <f t="shared" ca="1" si="290"/>
        <v>50923.728968061623</v>
      </c>
      <c r="W465" s="10">
        <f ca="1">IF(Table1[[#This Row],[Gender]]="Man",1,0)</f>
        <v>1</v>
      </c>
      <c r="X465" s="51">
        <f ca="1">IF(Table1[[#This Row],[Gender]]="Woman",1,0)</f>
        <v>0</v>
      </c>
      <c r="Y465" s="51"/>
      <c r="Z465" s="51"/>
      <c r="AA465" s="51"/>
      <c r="AB465" s="51"/>
      <c r="AC465" s="51"/>
      <c r="AD465" s="51"/>
      <c r="AE465" s="51"/>
      <c r="AF465" s="51"/>
      <c r="AG465" s="51"/>
      <c r="AH465" s="51"/>
      <c r="AI465" s="51"/>
      <c r="AJ465" s="16"/>
      <c r="AN465" s="10">
        <f t="shared" ca="1" si="292"/>
        <v>0</v>
      </c>
      <c r="AO465" s="51">
        <f t="shared" ca="1" si="293"/>
        <v>0</v>
      </c>
      <c r="AP465" s="51">
        <f t="shared" ca="1" si="294"/>
        <v>0</v>
      </c>
      <c r="AQ465" s="51">
        <f t="shared" ca="1" si="295"/>
        <v>1</v>
      </c>
      <c r="AR465" s="51">
        <f t="shared" ca="1" si="296"/>
        <v>0</v>
      </c>
      <c r="AS465" s="51">
        <f t="shared" ca="1" si="297"/>
        <v>0</v>
      </c>
      <c r="AT465" s="51"/>
      <c r="AU465" s="51"/>
      <c r="AV465" s="51"/>
      <c r="AW465" s="51"/>
      <c r="AX465" s="51"/>
      <c r="AY465" s="16"/>
      <c r="AZ465" s="51"/>
      <c r="BA465" s="20">
        <f t="shared" ca="1" si="298"/>
        <v>0</v>
      </c>
      <c r="BB465" s="21">
        <f t="shared" ca="1" si="299"/>
        <v>0</v>
      </c>
      <c r="BC465" s="21">
        <f t="shared" ca="1" si="300"/>
        <v>0</v>
      </c>
      <c r="BD465" s="21">
        <f t="shared" ca="1" si="301"/>
        <v>0</v>
      </c>
      <c r="BE465" s="21">
        <f t="shared" ca="1" si="302"/>
        <v>0</v>
      </c>
      <c r="BF465" s="21">
        <f t="shared" ca="1" si="303"/>
        <v>0</v>
      </c>
      <c r="BG465" s="21">
        <f t="shared" ca="1" si="304"/>
        <v>0</v>
      </c>
      <c r="BH465" s="21">
        <f t="shared" ca="1" si="305"/>
        <v>1</v>
      </c>
      <c r="BI465" s="21">
        <f t="shared" ca="1" si="306"/>
        <v>0</v>
      </c>
      <c r="BJ465" s="21">
        <f t="shared" ca="1" si="307"/>
        <v>0</v>
      </c>
      <c r="BK465" s="21">
        <f t="shared" ca="1" si="308"/>
        <v>0</v>
      </c>
      <c r="BL465" s="51"/>
      <c r="BM465" s="51"/>
      <c r="BN465" s="51"/>
      <c r="BO465" s="51"/>
      <c r="BP465" s="51"/>
      <c r="BQ465" s="51"/>
      <c r="BR465" s="51"/>
      <c r="BS465" s="51"/>
      <c r="BT465" s="51"/>
      <c r="BU465" s="51"/>
      <c r="BV465" s="16"/>
      <c r="BZ465" s="10">
        <f ca="1">Table1[[#This Row],[Cars Value]]/Table1[[#This Row],[Cars Owned]]</f>
        <v>8910.3020542569448</v>
      </c>
      <c r="CA465" s="16"/>
      <c r="CB465" s="51"/>
      <c r="CC465" s="10">
        <f ca="1">IF(Table1[[#This Row],[Value of Debts]]&gt;$CD$3,1,0)</f>
        <v>1</v>
      </c>
      <c r="CD465" s="51"/>
      <c r="CE465" s="16"/>
      <c r="CF465" s="51"/>
      <c r="CG465" s="39">
        <f ca="1">Table1[[#This Row],[Mortgage left]]/Table1[[#This Row],[Value of House ]]</f>
        <v>0.6016843424500582</v>
      </c>
      <c r="CH465" s="51">
        <f t="shared" ca="1" si="322"/>
        <v>1</v>
      </c>
      <c r="CI465" s="51"/>
      <c r="CJ465" s="16"/>
      <c r="CL465" s="10">
        <f ca="1">IF(Table1[[#This Row],[Area]]="New Delhi",Table1[[#This Row],[Income]],0)</f>
        <v>0</v>
      </c>
      <c r="CM465" s="51">
        <f ca="1">IF(Table1[[#This Row],[Area]]="Gurgoan",Table1[[#This Row],[Income]],0)</f>
        <v>0</v>
      </c>
      <c r="CN465" s="51">
        <f ca="1">IF(Table1[[#This Row],[Area]]="Noida",Table1[[#This Row],[Income]],0)</f>
        <v>0</v>
      </c>
      <c r="CO465" s="51">
        <f ca="1">IF(Table1[[#This Row],[Area]]="Faridabad",Table1[[#This Row],[Income]],0)</f>
        <v>0</v>
      </c>
      <c r="CP465" s="51">
        <f ca="1">IF(Table1[[#This Row],[Area]]="Pune",Table1[[#This Row],[Income]],0)</f>
        <v>0</v>
      </c>
      <c r="CQ465" s="51">
        <f ca="1">IF(Table1[[#This Row],[Area]]="Mumbai",Table1[[#This Row],[Income]],0)</f>
        <v>0</v>
      </c>
      <c r="CR465" s="51">
        <f ca="1">IF(Table1[[#This Row],[Area]]="Hyderabad",Table1[[#This Row],[Income]],0)</f>
        <v>0</v>
      </c>
      <c r="CS465" s="51">
        <f ca="1">IF(Table1[[#This Row],[Area]]="Chennai",Table1[[#This Row],[Income]],0)</f>
        <v>26820</v>
      </c>
      <c r="CT465" s="51">
        <f ca="1">IF(Table1[[#This Row],[Area]]="Goa",Table1[[#This Row],[Income]],0)</f>
        <v>0</v>
      </c>
      <c r="CU465" s="51">
        <f ca="1">IF(Table1[[#This Row],[Area]]="Kochi",Table1[[#This Row],[Income]],0)</f>
        <v>0</v>
      </c>
      <c r="CV465" s="51">
        <f ca="1">IF(Table1[[#This Row],[Area]]="Kolkata",Table1[[#This Row],[Income]],0)</f>
        <v>0</v>
      </c>
      <c r="CW465" s="51"/>
      <c r="CX465" s="51"/>
      <c r="CY465" s="51"/>
      <c r="CZ465" s="51"/>
      <c r="DA465" s="51"/>
      <c r="DB465" s="51"/>
      <c r="DC465" s="51"/>
      <c r="DD465" s="51"/>
      <c r="DE465" s="51"/>
      <c r="DF465" s="51"/>
      <c r="DG465" s="16"/>
      <c r="DI465" s="10">
        <f ca="1">IF(Table1[[#This Row],[Field of Work]]="Teaching",Table1[[#This Row],[Income]],0)</f>
        <v>0</v>
      </c>
      <c r="DJ465" s="51">
        <f ca="1">IF(Table1[[#This Row],[Field of Work]]="Health",Table1[[#This Row],[Income]],0)</f>
        <v>0</v>
      </c>
      <c r="DK465" s="51">
        <f ca="1">IF(Table1[[#This Row],[Field of Work]]="Agriculture",Table1[[#This Row],[Income]],0)</f>
        <v>0</v>
      </c>
      <c r="DL465" s="51">
        <f ca="1">IF(Table1[[#This Row],[Field of Work]]="Information Technology",Table1[[#This Row],[Income]],0)</f>
        <v>26820</v>
      </c>
      <c r="DM465" s="51">
        <f ca="1">IF(Table1[[#This Row],[Field of Work]]="Construction",Table1[[#This Row],[Income]],0)</f>
        <v>0</v>
      </c>
      <c r="DN465" s="51">
        <f ca="1">IF(Table1[[#This Row],[Field of Work]]="General Work",Table1[[#This Row],[Income]],0)</f>
        <v>0</v>
      </c>
      <c r="DO465" s="51"/>
      <c r="DP465" s="51"/>
      <c r="DQ465" s="51"/>
      <c r="DR465" s="51"/>
      <c r="DS465" s="51"/>
      <c r="DT465" s="16"/>
      <c r="DW465" s="10">
        <f ca="1">IF(Table1[[#This Row],[Value of Debts]]&gt;Table1[[#This Row],[Income]],1,0)</f>
        <v>1</v>
      </c>
      <c r="DX465" s="51"/>
      <c r="DY465" s="16"/>
      <c r="EB465" s="48">
        <f t="shared" ca="1" si="323"/>
        <v>0</v>
      </c>
      <c r="EC465" s="51"/>
      <c r="ED465" s="51"/>
      <c r="EE465" s="16"/>
    </row>
    <row r="466" spans="1:135" ht="18.75">
      <c r="A466" s="1">
        <f t="shared" ca="1" si="309"/>
        <v>1</v>
      </c>
      <c r="B466" s="1" t="str">
        <f t="shared" ca="1" si="310"/>
        <v>Man</v>
      </c>
      <c r="C466" s="1">
        <f t="shared" ca="1" si="311"/>
        <v>45</v>
      </c>
      <c r="D466" s="1">
        <f t="shared" ca="1" si="312"/>
        <v>2</v>
      </c>
      <c r="E466" s="1" t="str">
        <f t="shared" ca="1" si="313"/>
        <v>Construction</v>
      </c>
      <c r="F466" s="1">
        <f t="shared" ca="1" si="314"/>
        <v>1</v>
      </c>
      <c r="G466" s="1" t="str">
        <f t="shared" ca="1" si="315"/>
        <v>High School</v>
      </c>
      <c r="H466" s="1">
        <f t="shared" ca="1" si="316"/>
        <v>2</v>
      </c>
      <c r="I466" s="1">
        <f t="shared" ca="1" si="291"/>
        <v>2</v>
      </c>
      <c r="J466" s="1">
        <f t="shared" ca="1" si="317"/>
        <v>46661</v>
      </c>
      <c r="K466" s="1">
        <f t="shared" ca="1" si="318"/>
        <v>9</v>
      </c>
      <c r="L466" s="1" t="str">
        <f t="shared" ca="1" si="319"/>
        <v>Kochi</v>
      </c>
      <c r="M466" s="1">
        <f t="shared" ca="1" si="284"/>
        <v>186644</v>
      </c>
      <c r="N466" s="1">
        <f t="shared" ca="1" si="320"/>
        <v>156342.70658516366</v>
      </c>
      <c r="O466" s="1">
        <f t="shared" ca="1" si="285"/>
        <v>77902.3447825482</v>
      </c>
      <c r="P466" s="1">
        <f t="shared" ca="1" si="321"/>
        <v>10319</v>
      </c>
      <c r="Q466" s="1">
        <f t="shared" ca="1" si="286"/>
        <v>82137.715990004624</v>
      </c>
      <c r="R466" s="1">
        <f t="shared" ca="1" si="287"/>
        <v>10385.113130613809</v>
      </c>
      <c r="S466" s="1">
        <f t="shared" ca="1" si="288"/>
        <v>274931.45791316201</v>
      </c>
      <c r="T466" s="1">
        <f t="shared" ca="1" si="289"/>
        <v>248799.42257516828</v>
      </c>
      <c r="U466" s="1">
        <f t="shared" ca="1" si="290"/>
        <v>26132.03533799373</v>
      </c>
      <c r="W466" s="10">
        <f ca="1">IF(Table1[[#This Row],[Gender]]="Man",1,0)</f>
        <v>1</v>
      </c>
      <c r="X466" s="51">
        <f ca="1">IF(Table1[[#This Row],[Gender]]="Woman",1,0)</f>
        <v>0</v>
      </c>
      <c r="Y466" s="51"/>
      <c r="Z466" s="51"/>
      <c r="AA466" s="51"/>
      <c r="AB466" s="51"/>
      <c r="AC466" s="51"/>
      <c r="AD466" s="51"/>
      <c r="AE466" s="51"/>
      <c r="AF466" s="51"/>
      <c r="AG466" s="51"/>
      <c r="AH466" s="51"/>
      <c r="AI466" s="51"/>
      <c r="AJ466" s="16"/>
      <c r="AN466" s="10">
        <f t="shared" ca="1" si="292"/>
        <v>0</v>
      </c>
      <c r="AO466" s="51">
        <f t="shared" ca="1" si="293"/>
        <v>0</v>
      </c>
      <c r="AP466" s="51">
        <f t="shared" ca="1" si="294"/>
        <v>0</v>
      </c>
      <c r="AQ466" s="51">
        <f t="shared" ca="1" si="295"/>
        <v>0</v>
      </c>
      <c r="AR466" s="51">
        <f t="shared" ca="1" si="296"/>
        <v>1</v>
      </c>
      <c r="AS466" s="51">
        <f t="shared" ca="1" si="297"/>
        <v>0</v>
      </c>
      <c r="AT466" s="51"/>
      <c r="AU466" s="51"/>
      <c r="AV466" s="51"/>
      <c r="AW466" s="51"/>
      <c r="AX466" s="51"/>
      <c r="AY466" s="16"/>
      <c r="AZ466" s="51"/>
      <c r="BA466" s="20">
        <f t="shared" ca="1" si="298"/>
        <v>0</v>
      </c>
      <c r="BB466" s="21">
        <f t="shared" ca="1" si="299"/>
        <v>0</v>
      </c>
      <c r="BC466" s="21">
        <f t="shared" ca="1" si="300"/>
        <v>0</v>
      </c>
      <c r="BD466" s="21">
        <f t="shared" ca="1" si="301"/>
        <v>0</v>
      </c>
      <c r="BE466" s="21">
        <f t="shared" ca="1" si="302"/>
        <v>0</v>
      </c>
      <c r="BF466" s="21">
        <f t="shared" ca="1" si="303"/>
        <v>0</v>
      </c>
      <c r="BG466" s="21">
        <f t="shared" ca="1" si="304"/>
        <v>0</v>
      </c>
      <c r="BH466" s="21">
        <f t="shared" ca="1" si="305"/>
        <v>0</v>
      </c>
      <c r="BI466" s="21">
        <f t="shared" ca="1" si="306"/>
        <v>0</v>
      </c>
      <c r="BJ466" s="21">
        <f t="shared" ca="1" si="307"/>
        <v>1</v>
      </c>
      <c r="BK466" s="21">
        <f t="shared" ca="1" si="308"/>
        <v>0</v>
      </c>
      <c r="BL466" s="51"/>
      <c r="BM466" s="51"/>
      <c r="BN466" s="51"/>
      <c r="BO466" s="51"/>
      <c r="BP466" s="51"/>
      <c r="BQ466" s="51"/>
      <c r="BR466" s="51"/>
      <c r="BS466" s="51"/>
      <c r="BT466" s="51"/>
      <c r="BU466" s="51"/>
      <c r="BV466" s="16"/>
      <c r="BZ466" s="10">
        <f ca="1">Table1[[#This Row],[Cars Value]]/Table1[[#This Row],[Cars Owned]]</f>
        <v>38951.1723912741</v>
      </c>
      <c r="CA466" s="16"/>
      <c r="CB466" s="51"/>
      <c r="CC466" s="10">
        <f ca="1">IF(Table1[[#This Row],[Value of Debts]]&gt;$CD$3,1,0)</f>
        <v>1</v>
      </c>
      <c r="CD466" s="51"/>
      <c r="CE466" s="16"/>
      <c r="CF466" s="51"/>
      <c r="CG466" s="39">
        <f ca="1">Table1[[#This Row],[Mortgage left]]/Table1[[#This Row],[Value of House ]]</f>
        <v>0.83765192872615057</v>
      </c>
      <c r="CH466" s="51">
        <f t="shared" ca="1" si="322"/>
        <v>1</v>
      </c>
      <c r="CI466" s="51"/>
      <c r="CJ466" s="16"/>
      <c r="CL466" s="10">
        <f ca="1">IF(Table1[[#This Row],[Area]]="New Delhi",Table1[[#This Row],[Income]],0)</f>
        <v>0</v>
      </c>
      <c r="CM466" s="51">
        <f ca="1">IF(Table1[[#This Row],[Area]]="Gurgoan",Table1[[#This Row],[Income]],0)</f>
        <v>0</v>
      </c>
      <c r="CN466" s="51">
        <f ca="1">IF(Table1[[#This Row],[Area]]="Noida",Table1[[#This Row],[Income]],0)</f>
        <v>0</v>
      </c>
      <c r="CO466" s="51">
        <f ca="1">IF(Table1[[#This Row],[Area]]="Faridabad",Table1[[#This Row],[Income]],0)</f>
        <v>0</v>
      </c>
      <c r="CP466" s="51">
        <f ca="1">IF(Table1[[#This Row],[Area]]="Pune",Table1[[#This Row],[Income]],0)</f>
        <v>0</v>
      </c>
      <c r="CQ466" s="51">
        <f ca="1">IF(Table1[[#This Row],[Area]]="Mumbai",Table1[[#This Row],[Income]],0)</f>
        <v>0</v>
      </c>
      <c r="CR466" s="51">
        <f ca="1">IF(Table1[[#This Row],[Area]]="Hyderabad",Table1[[#This Row],[Income]],0)</f>
        <v>0</v>
      </c>
      <c r="CS466" s="51">
        <f ca="1">IF(Table1[[#This Row],[Area]]="Chennai",Table1[[#This Row],[Income]],0)</f>
        <v>0</v>
      </c>
      <c r="CT466" s="51">
        <f ca="1">IF(Table1[[#This Row],[Area]]="Goa",Table1[[#This Row],[Income]],0)</f>
        <v>0</v>
      </c>
      <c r="CU466" s="51">
        <f ca="1">IF(Table1[[#This Row],[Area]]="Kochi",Table1[[#This Row],[Income]],0)</f>
        <v>46661</v>
      </c>
      <c r="CV466" s="51">
        <f ca="1">IF(Table1[[#This Row],[Area]]="Kolkata",Table1[[#This Row],[Income]],0)</f>
        <v>0</v>
      </c>
      <c r="CW466" s="51"/>
      <c r="CX466" s="51"/>
      <c r="CY466" s="51"/>
      <c r="CZ466" s="51"/>
      <c r="DA466" s="51"/>
      <c r="DB466" s="51"/>
      <c r="DC466" s="51"/>
      <c r="DD466" s="51"/>
      <c r="DE466" s="51"/>
      <c r="DF466" s="51"/>
      <c r="DG466" s="16"/>
      <c r="DI466" s="10">
        <f ca="1">IF(Table1[[#This Row],[Field of Work]]="Teaching",Table1[[#This Row],[Income]],0)</f>
        <v>0</v>
      </c>
      <c r="DJ466" s="51">
        <f ca="1">IF(Table1[[#This Row],[Field of Work]]="Health",Table1[[#This Row],[Income]],0)</f>
        <v>0</v>
      </c>
      <c r="DK466" s="51">
        <f ca="1">IF(Table1[[#This Row],[Field of Work]]="Agriculture",Table1[[#This Row],[Income]],0)</f>
        <v>0</v>
      </c>
      <c r="DL466" s="51">
        <f ca="1">IF(Table1[[#This Row],[Field of Work]]="Information Technology",Table1[[#This Row],[Income]],0)</f>
        <v>0</v>
      </c>
      <c r="DM466" s="51">
        <f ca="1">IF(Table1[[#This Row],[Field of Work]]="Construction",Table1[[#This Row],[Income]],0)</f>
        <v>46661</v>
      </c>
      <c r="DN466" s="51">
        <f ca="1">IF(Table1[[#This Row],[Field of Work]]="General Work",Table1[[#This Row],[Income]],0)</f>
        <v>0</v>
      </c>
      <c r="DO466" s="51"/>
      <c r="DP466" s="51"/>
      <c r="DQ466" s="51"/>
      <c r="DR466" s="51"/>
      <c r="DS466" s="51"/>
      <c r="DT466" s="16"/>
      <c r="DW466" s="10">
        <f ca="1">IF(Table1[[#This Row],[Value of Debts]]&gt;Table1[[#This Row],[Income]],1,0)</f>
        <v>1</v>
      </c>
      <c r="DX466" s="51"/>
      <c r="DY466" s="16"/>
      <c r="EB466" s="48">
        <f t="shared" ca="1" si="323"/>
        <v>0</v>
      </c>
      <c r="EC466" s="51"/>
      <c r="ED466" s="51"/>
      <c r="EE466" s="16"/>
    </row>
    <row r="467" spans="1:135" ht="18.75">
      <c r="A467" s="1">
        <f t="shared" ca="1" si="309"/>
        <v>2</v>
      </c>
      <c r="B467" s="1" t="str">
        <f t="shared" ca="1" si="310"/>
        <v>Woman</v>
      </c>
      <c r="C467" s="1">
        <f t="shared" ca="1" si="311"/>
        <v>43</v>
      </c>
      <c r="D467" s="1">
        <f t="shared" ca="1" si="312"/>
        <v>1</v>
      </c>
      <c r="E467" s="1" t="str">
        <f t="shared" ca="1" si="313"/>
        <v>Health</v>
      </c>
      <c r="F467" s="1">
        <f t="shared" ca="1" si="314"/>
        <v>4</v>
      </c>
      <c r="G467" s="1" t="str">
        <f t="shared" ca="1" si="315"/>
        <v>Technical</v>
      </c>
      <c r="H467" s="1">
        <f t="shared" ca="1" si="316"/>
        <v>1</v>
      </c>
      <c r="I467" s="1">
        <f t="shared" ca="1" si="291"/>
        <v>1</v>
      </c>
      <c r="J467" s="1">
        <f t="shared" ca="1" si="317"/>
        <v>34368</v>
      </c>
      <c r="K467" s="1">
        <f t="shared" ca="1" si="318"/>
        <v>7</v>
      </c>
      <c r="L467" s="1" t="str">
        <f t="shared" ca="1" si="319"/>
        <v>Hyderabad</v>
      </c>
      <c r="M467" s="1">
        <f t="shared" ca="1" si="284"/>
        <v>206208</v>
      </c>
      <c r="N467" s="1">
        <f t="shared" ca="1" si="320"/>
        <v>200418.65847037311</v>
      </c>
      <c r="O467" s="1">
        <f t="shared" ca="1" si="285"/>
        <v>26679.437084837879</v>
      </c>
      <c r="P467" s="1">
        <f t="shared" ca="1" si="321"/>
        <v>6365</v>
      </c>
      <c r="Q467" s="1">
        <f t="shared" ca="1" si="286"/>
        <v>14893.211660296385</v>
      </c>
      <c r="R467" s="1">
        <f t="shared" ca="1" si="287"/>
        <v>4157.4084440946053</v>
      </c>
      <c r="S467" s="1">
        <f t="shared" ca="1" si="288"/>
        <v>237044.84552893249</v>
      </c>
      <c r="T467" s="1">
        <f t="shared" ca="1" si="289"/>
        <v>221676.8701306695</v>
      </c>
      <c r="U467" s="1">
        <f t="shared" ca="1" si="290"/>
        <v>15367.975398262992</v>
      </c>
      <c r="W467" s="10">
        <f ca="1">IF(Table1[[#This Row],[Gender]]="Man",1,0)</f>
        <v>0</v>
      </c>
      <c r="X467" s="51">
        <f ca="1">IF(Table1[[#This Row],[Gender]]="Woman",1,0)</f>
        <v>1</v>
      </c>
      <c r="Y467" s="51"/>
      <c r="Z467" s="51"/>
      <c r="AA467" s="51"/>
      <c r="AB467" s="51"/>
      <c r="AC467" s="51"/>
      <c r="AD467" s="51"/>
      <c r="AE467" s="51"/>
      <c r="AF467" s="51"/>
      <c r="AG467" s="51"/>
      <c r="AH467" s="51"/>
      <c r="AI467" s="51"/>
      <c r="AJ467" s="16"/>
      <c r="AN467" s="10">
        <f t="shared" ca="1" si="292"/>
        <v>0</v>
      </c>
      <c r="AO467" s="51">
        <f t="shared" ca="1" si="293"/>
        <v>1</v>
      </c>
      <c r="AP467" s="51">
        <f t="shared" ca="1" si="294"/>
        <v>0</v>
      </c>
      <c r="AQ467" s="51">
        <f t="shared" ca="1" si="295"/>
        <v>0</v>
      </c>
      <c r="AR467" s="51">
        <f t="shared" ca="1" si="296"/>
        <v>0</v>
      </c>
      <c r="AS467" s="51">
        <f t="shared" ca="1" si="297"/>
        <v>0</v>
      </c>
      <c r="AT467" s="51"/>
      <c r="AU467" s="51"/>
      <c r="AV467" s="51"/>
      <c r="AW467" s="51"/>
      <c r="AX467" s="51"/>
      <c r="AY467" s="16"/>
      <c r="AZ467" s="51"/>
      <c r="BA467" s="20">
        <f t="shared" ca="1" si="298"/>
        <v>0</v>
      </c>
      <c r="BB467" s="21">
        <f t="shared" ca="1" si="299"/>
        <v>0</v>
      </c>
      <c r="BC467" s="21">
        <f t="shared" ca="1" si="300"/>
        <v>0</v>
      </c>
      <c r="BD467" s="21">
        <f t="shared" ca="1" si="301"/>
        <v>0</v>
      </c>
      <c r="BE467" s="21">
        <f t="shared" ca="1" si="302"/>
        <v>0</v>
      </c>
      <c r="BF467" s="21">
        <f t="shared" ca="1" si="303"/>
        <v>0</v>
      </c>
      <c r="BG467" s="21">
        <f t="shared" ca="1" si="304"/>
        <v>1</v>
      </c>
      <c r="BH467" s="21">
        <f t="shared" ca="1" si="305"/>
        <v>0</v>
      </c>
      <c r="BI467" s="21">
        <f t="shared" ca="1" si="306"/>
        <v>0</v>
      </c>
      <c r="BJ467" s="21">
        <f t="shared" ca="1" si="307"/>
        <v>0</v>
      </c>
      <c r="BK467" s="21">
        <f t="shared" ca="1" si="308"/>
        <v>0</v>
      </c>
      <c r="BL467" s="51"/>
      <c r="BM467" s="51"/>
      <c r="BN467" s="51"/>
      <c r="BO467" s="51"/>
      <c r="BP467" s="51"/>
      <c r="BQ467" s="51"/>
      <c r="BR467" s="51"/>
      <c r="BS467" s="51"/>
      <c r="BT467" s="51"/>
      <c r="BU467" s="51"/>
      <c r="BV467" s="16"/>
      <c r="BZ467" s="10">
        <f ca="1">Table1[[#This Row],[Cars Value]]/Table1[[#This Row],[Cars Owned]]</f>
        <v>26679.437084837879</v>
      </c>
      <c r="CA467" s="16"/>
      <c r="CB467" s="51"/>
      <c r="CC467" s="10">
        <f ca="1">IF(Table1[[#This Row],[Value of Debts]]&gt;$CD$3,1,0)</f>
        <v>1</v>
      </c>
      <c r="CD467" s="51"/>
      <c r="CE467" s="16"/>
      <c r="CF467" s="51"/>
      <c r="CG467" s="39">
        <f ca="1">Table1[[#This Row],[Mortgage left]]/Table1[[#This Row],[Value of House ]]</f>
        <v>0.97192474816870877</v>
      </c>
      <c r="CH467" s="51">
        <f t="shared" ca="1" si="322"/>
        <v>1</v>
      </c>
      <c r="CI467" s="51"/>
      <c r="CJ467" s="16"/>
      <c r="CL467" s="10">
        <f ca="1">IF(Table1[[#This Row],[Area]]="New Delhi",Table1[[#This Row],[Income]],0)</f>
        <v>0</v>
      </c>
      <c r="CM467" s="51">
        <f ca="1">IF(Table1[[#This Row],[Area]]="Gurgoan",Table1[[#This Row],[Income]],0)</f>
        <v>0</v>
      </c>
      <c r="CN467" s="51">
        <f ca="1">IF(Table1[[#This Row],[Area]]="Noida",Table1[[#This Row],[Income]],0)</f>
        <v>0</v>
      </c>
      <c r="CO467" s="51">
        <f ca="1">IF(Table1[[#This Row],[Area]]="Faridabad",Table1[[#This Row],[Income]],0)</f>
        <v>0</v>
      </c>
      <c r="CP467" s="51">
        <f ca="1">IF(Table1[[#This Row],[Area]]="Pune",Table1[[#This Row],[Income]],0)</f>
        <v>0</v>
      </c>
      <c r="CQ467" s="51">
        <f ca="1">IF(Table1[[#This Row],[Area]]="Mumbai",Table1[[#This Row],[Income]],0)</f>
        <v>0</v>
      </c>
      <c r="CR467" s="51">
        <f ca="1">IF(Table1[[#This Row],[Area]]="Hyderabad",Table1[[#This Row],[Income]],0)</f>
        <v>34368</v>
      </c>
      <c r="CS467" s="51">
        <f ca="1">IF(Table1[[#This Row],[Area]]="Chennai",Table1[[#This Row],[Income]],0)</f>
        <v>0</v>
      </c>
      <c r="CT467" s="51">
        <f ca="1">IF(Table1[[#This Row],[Area]]="Goa",Table1[[#This Row],[Income]],0)</f>
        <v>0</v>
      </c>
      <c r="CU467" s="51">
        <f ca="1">IF(Table1[[#This Row],[Area]]="Kochi",Table1[[#This Row],[Income]],0)</f>
        <v>0</v>
      </c>
      <c r="CV467" s="51">
        <f ca="1">IF(Table1[[#This Row],[Area]]="Kolkata",Table1[[#This Row],[Income]],0)</f>
        <v>0</v>
      </c>
      <c r="CW467" s="51"/>
      <c r="CX467" s="51"/>
      <c r="CY467" s="51"/>
      <c r="CZ467" s="51"/>
      <c r="DA467" s="51"/>
      <c r="DB467" s="51"/>
      <c r="DC467" s="51"/>
      <c r="DD467" s="51"/>
      <c r="DE467" s="51"/>
      <c r="DF467" s="51"/>
      <c r="DG467" s="16"/>
      <c r="DI467" s="10">
        <f ca="1">IF(Table1[[#This Row],[Field of Work]]="Teaching",Table1[[#This Row],[Income]],0)</f>
        <v>0</v>
      </c>
      <c r="DJ467" s="51">
        <f ca="1">IF(Table1[[#This Row],[Field of Work]]="Health",Table1[[#This Row],[Income]],0)</f>
        <v>34368</v>
      </c>
      <c r="DK467" s="51">
        <f ca="1">IF(Table1[[#This Row],[Field of Work]]="Agriculture",Table1[[#This Row],[Income]],0)</f>
        <v>0</v>
      </c>
      <c r="DL467" s="51">
        <f ca="1">IF(Table1[[#This Row],[Field of Work]]="Information Technology",Table1[[#This Row],[Income]],0)</f>
        <v>0</v>
      </c>
      <c r="DM467" s="51">
        <f ca="1">IF(Table1[[#This Row],[Field of Work]]="Construction",Table1[[#This Row],[Income]],0)</f>
        <v>0</v>
      </c>
      <c r="DN467" s="51">
        <f ca="1">IF(Table1[[#This Row],[Field of Work]]="General Work",Table1[[#This Row],[Income]],0)</f>
        <v>0</v>
      </c>
      <c r="DO467" s="51"/>
      <c r="DP467" s="51"/>
      <c r="DQ467" s="51"/>
      <c r="DR467" s="51"/>
      <c r="DS467" s="51"/>
      <c r="DT467" s="16"/>
      <c r="DW467" s="10">
        <f ca="1">IF(Table1[[#This Row],[Value of Debts]]&gt;Table1[[#This Row],[Income]],1,0)</f>
        <v>1</v>
      </c>
      <c r="DX467" s="51"/>
      <c r="DY467" s="16"/>
      <c r="EB467" s="48">
        <f t="shared" ca="1" si="323"/>
        <v>0</v>
      </c>
      <c r="EC467" s="51"/>
      <c r="ED467" s="51"/>
      <c r="EE467" s="16"/>
    </row>
    <row r="468" spans="1:135" ht="18.75">
      <c r="A468" s="1">
        <f t="shared" ca="1" si="309"/>
        <v>2</v>
      </c>
      <c r="B468" s="1" t="str">
        <f t="shared" ca="1" si="310"/>
        <v>Woman</v>
      </c>
      <c r="C468" s="1">
        <f t="shared" ca="1" si="311"/>
        <v>40</v>
      </c>
      <c r="D468" s="1">
        <f t="shared" ca="1" si="312"/>
        <v>2</v>
      </c>
      <c r="E468" s="1" t="str">
        <f t="shared" ca="1" si="313"/>
        <v>Construction</v>
      </c>
      <c r="F468" s="1">
        <f t="shared" ca="1" si="314"/>
        <v>4</v>
      </c>
      <c r="G468" s="1" t="str">
        <f t="shared" ca="1" si="315"/>
        <v>Technical</v>
      </c>
      <c r="H468" s="1">
        <f t="shared" ca="1" si="316"/>
        <v>4</v>
      </c>
      <c r="I468" s="1">
        <f t="shared" ca="1" si="291"/>
        <v>2</v>
      </c>
      <c r="J468" s="1">
        <f t="shared" ca="1" si="317"/>
        <v>75735</v>
      </c>
      <c r="K468" s="1">
        <f t="shared" ca="1" si="318"/>
        <v>4</v>
      </c>
      <c r="L468" s="1" t="str">
        <f t="shared" ca="1" si="319"/>
        <v>Noida</v>
      </c>
      <c r="M468" s="1">
        <f t="shared" ref="M468:M502" ca="1" si="324">J468*RANDBETWEEN(3,6)</f>
        <v>454410</v>
      </c>
      <c r="N468" s="1">
        <f t="shared" ca="1" si="320"/>
        <v>421759.95395309431</v>
      </c>
      <c r="O468" s="1">
        <f t="shared" ref="O468:O502" ca="1" si="325">I468*RAND()*J468</f>
        <v>120050.26050442772</v>
      </c>
      <c r="P468" s="1">
        <f t="shared" ca="1" si="321"/>
        <v>93581</v>
      </c>
      <c r="Q468" s="1">
        <f t="shared" ref="Q468:Q502" ca="1" si="326">RAND()*J468*2</f>
        <v>137764.15330239444</v>
      </c>
      <c r="R468" s="1">
        <f t="shared" ref="R468:R502" ca="1" si="327">RAND()*J468*1.5</f>
        <v>48784.300282647928</v>
      </c>
      <c r="S468" s="1">
        <f t="shared" ref="S468:S502" ca="1" si="328">M468+O468+R468</f>
        <v>623244.56078707566</v>
      </c>
      <c r="T468" s="1">
        <f t="shared" ref="T468:T502" ca="1" si="329">N468+P468+Q468</f>
        <v>653105.10725548875</v>
      </c>
      <c r="U468" s="1">
        <f t="shared" ref="U468:U502" ca="1" si="330">S468-T468</f>
        <v>-29860.546468413086</v>
      </c>
      <c r="W468" s="10">
        <f ca="1">IF(Table1[[#This Row],[Gender]]="Man",1,0)</f>
        <v>0</v>
      </c>
      <c r="X468" s="51">
        <f ca="1">IF(Table1[[#This Row],[Gender]]="Woman",1,0)</f>
        <v>1</v>
      </c>
      <c r="Y468" s="51"/>
      <c r="Z468" s="51"/>
      <c r="AA468" s="51"/>
      <c r="AB468" s="51"/>
      <c r="AC468" s="51"/>
      <c r="AD468" s="51"/>
      <c r="AE468" s="51"/>
      <c r="AF468" s="51"/>
      <c r="AG468" s="51"/>
      <c r="AH468" s="51"/>
      <c r="AI468" s="51"/>
      <c r="AJ468" s="16"/>
      <c r="AN468" s="10">
        <f t="shared" ca="1" si="292"/>
        <v>0</v>
      </c>
      <c r="AO468" s="51">
        <f t="shared" ca="1" si="293"/>
        <v>0</v>
      </c>
      <c r="AP468" s="51">
        <f t="shared" ca="1" si="294"/>
        <v>0</v>
      </c>
      <c r="AQ468" s="51">
        <f t="shared" ca="1" si="295"/>
        <v>0</v>
      </c>
      <c r="AR468" s="51">
        <f t="shared" ca="1" si="296"/>
        <v>1</v>
      </c>
      <c r="AS468" s="51">
        <f t="shared" ca="1" si="297"/>
        <v>0</v>
      </c>
      <c r="AT468" s="51"/>
      <c r="AU468" s="51"/>
      <c r="AV468" s="51"/>
      <c r="AW468" s="51"/>
      <c r="AX468" s="51"/>
      <c r="AY468" s="16"/>
      <c r="AZ468" s="51"/>
      <c r="BA468" s="20">
        <f t="shared" ca="1" si="298"/>
        <v>0</v>
      </c>
      <c r="BB468" s="21">
        <f t="shared" ca="1" si="299"/>
        <v>0</v>
      </c>
      <c r="BC468" s="21">
        <f t="shared" ca="1" si="300"/>
        <v>1</v>
      </c>
      <c r="BD468" s="21">
        <f t="shared" ca="1" si="301"/>
        <v>0</v>
      </c>
      <c r="BE468" s="21">
        <f t="shared" ca="1" si="302"/>
        <v>0</v>
      </c>
      <c r="BF468" s="21">
        <f t="shared" ca="1" si="303"/>
        <v>0</v>
      </c>
      <c r="BG468" s="21">
        <f t="shared" ca="1" si="304"/>
        <v>0</v>
      </c>
      <c r="BH468" s="21">
        <f t="shared" ca="1" si="305"/>
        <v>0</v>
      </c>
      <c r="BI468" s="21">
        <f t="shared" ca="1" si="306"/>
        <v>0</v>
      </c>
      <c r="BJ468" s="21">
        <f t="shared" ca="1" si="307"/>
        <v>0</v>
      </c>
      <c r="BK468" s="21">
        <f t="shared" ca="1" si="308"/>
        <v>0</v>
      </c>
      <c r="BL468" s="51"/>
      <c r="BM468" s="51"/>
      <c r="BN468" s="51"/>
      <c r="BO468" s="51"/>
      <c r="BP468" s="51"/>
      <c r="BQ468" s="51"/>
      <c r="BR468" s="51"/>
      <c r="BS468" s="51"/>
      <c r="BT468" s="51"/>
      <c r="BU468" s="51"/>
      <c r="BV468" s="16"/>
      <c r="BZ468" s="10">
        <f ca="1">Table1[[#This Row],[Cars Value]]/Table1[[#This Row],[Cars Owned]]</f>
        <v>60025.130252213858</v>
      </c>
      <c r="CA468" s="16"/>
      <c r="CB468" s="51"/>
      <c r="CC468" s="10">
        <f ca="1">IF(Table1[[#This Row],[Value of Debts]]&gt;$CD$3,1,0)</f>
        <v>1</v>
      </c>
      <c r="CD468" s="51"/>
      <c r="CE468" s="16"/>
      <c r="CF468" s="51"/>
      <c r="CG468" s="39">
        <f ca="1">Table1[[#This Row],[Mortgage left]]/Table1[[#This Row],[Value of House ]]</f>
        <v>0.92814848694591734</v>
      </c>
      <c r="CH468" s="51">
        <f t="shared" ca="1" si="322"/>
        <v>1</v>
      </c>
      <c r="CI468" s="51"/>
      <c r="CJ468" s="16"/>
      <c r="CL468" s="10">
        <f ca="1">IF(Table1[[#This Row],[Area]]="New Delhi",Table1[[#This Row],[Income]],0)</f>
        <v>0</v>
      </c>
      <c r="CM468" s="51">
        <f ca="1">IF(Table1[[#This Row],[Area]]="Gurgoan",Table1[[#This Row],[Income]],0)</f>
        <v>0</v>
      </c>
      <c r="CN468" s="51">
        <f ca="1">IF(Table1[[#This Row],[Area]]="Noida",Table1[[#This Row],[Income]],0)</f>
        <v>75735</v>
      </c>
      <c r="CO468" s="51">
        <f ca="1">IF(Table1[[#This Row],[Area]]="Faridabad",Table1[[#This Row],[Income]],0)</f>
        <v>0</v>
      </c>
      <c r="CP468" s="51">
        <f ca="1">IF(Table1[[#This Row],[Area]]="Pune",Table1[[#This Row],[Income]],0)</f>
        <v>0</v>
      </c>
      <c r="CQ468" s="51">
        <f ca="1">IF(Table1[[#This Row],[Area]]="Mumbai",Table1[[#This Row],[Income]],0)</f>
        <v>0</v>
      </c>
      <c r="CR468" s="51">
        <f ca="1">IF(Table1[[#This Row],[Area]]="Hyderabad",Table1[[#This Row],[Income]],0)</f>
        <v>0</v>
      </c>
      <c r="CS468" s="51">
        <f ca="1">IF(Table1[[#This Row],[Area]]="Chennai",Table1[[#This Row],[Income]],0)</f>
        <v>0</v>
      </c>
      <c r="CT468" s="51">
        <f ca="1">IF(Table1[[#This Row],[Area]]="Goa",Table1[[#This Row],[Income]],0)</f>
        <v>0</v>
      </c>
      <c r="CU468" s="51">
        <f ca="1">IF(Table1[[#This Row],[Area]]="Kochi",Table1[[#This Row],[Income]],0)</f>
        <v>0</v>
      </c>
      <c r="CV468" s="51">
        <f ca="1">IF(Table1[[#This Row],[Area]]="Kolkata",Table1[[#This Row],[Income]],0)</f>
        <v>0</v>
      </c>
      <c r="CW468" s="51"/>
      <c r="CX468" s="51"/>
      <c r="CY468" s="51"/>
      <c r="CZ468" s="51"/>
      <c r="DA468" s="51"/>
      <c r="DB468" s="51"/>
      <c r="DC468" s="51"/>
      <c r="DD468" s="51"/>
      <c r="DE468" s="51"/>
      <c r="DF468" s="51"/>
      <c r="DG468" s="16"/>
      <c r="DI468" s="10">
        <f ca="1">IF(Table1[[#This Row],[Field of Work]]="Teaching",Table1[[#This Row],[Income]],0)</f>
        <v>0</v>
      </c>
      <c r="DJ468" s="51">
        <f ca="1">IF(Table1[[#This Row],[Field of Work]]="Health",Table1[[#This Row],[Income]],0)</f>
        <v>0</v>
      </c>
      <c r="DK468" s="51">
        <f ca="1">IF(Table1[[#This Row],[Field of Work]]="Agriculture",Table1[[#This Row],[Income]],0)</f>
        <v>0</v>
      </c>
      <c r="DL468" s="51">
        <f ca="1">IF(Table1[[#This Row],[Field of Work]]="Information Technology",Table1[[#This Row],[Income]],0)</f>
        <v>0</v>
      </c>
      <c r="DM468" s="51">
        <f ca="1">IF(Table1[[#This Row],[Field of Work]]="Construction",Table1[[#This Row],[Income]],0)</f>
        <v>75735</v>
      </c>
      <c r="DN468" s="51">
        <f ca="1">IF(Table1[[#This Row],[Field of Work]]="General Work",Table1[[#This Row],[Income]],0)</f>
        <v>0</v>
      </c>
      <c r="DO468" s="51"/>
      <c r="DP468" s="51"/>
      <c r="DQ468" s="51"/>
      <c r="DR468" s="51"/>
      <c r="DS468" s="51"/>
      <c r="DT468" s="16"/>
      <c r="DW468" s="10">
        <f ca="1">IF(Table1[[#This Row],[Value of Debts]]&gt;Table1[[#This Row],[Income]],1,0)</f>
        <v>1</v>
      </c>
      <c r="DX468" s="51"/>
      <c r="DY468" s="16"/>
      <c r="EB468" s="48">
        <f t="shared" ca="1" si="323"/>
        <v>0</v>
      </c>
      <c r="EC468" s="51"/>
      <c r="ED468" s="51"/>
      <c r="EE468" s="16"/>
    </row>
    <row r="469" spans="1:135" ht="18.75">
      <c r="A469" s="1">
        <f t="shared" ca="1" si="309"/>
        <v>1</v>
      </c>
      <c r="B469" s="1" t="str">
        <f t="shared" ca="1" si="310"/>
        <v>Man</v>
      </c>
      <c r="C469" s="1">
        <f t="shared" ca="1" si="311"/>
        <v>36</v>
      </c>
      <c r="D469" s="1">
        <f t="shared" ca="1" si="312"/>
        <v>3</v>
      </c>
      <c r="E469" s="1" t="str">
        <f t="shared" ca="1" si="313"/>
        <v>Teaching</v>
      </c>
      <c r="F469" s="1">
        <f t="shared" ca="1" si="314"/>
        <v>3</v>
      </c>
      <c r="G469" s="1" t="str">
        <f t="shared" ca="1" si="315"/>
        <v>University</v>
      </c>
      <c r="H469" s="1">
        <f t="shared" ca="1" si="316"/>
        <v>3</v>
      </c>
      <c r="I469" s="1">
        <f t="shared" ca="1" si="291"/>
        <v>3</v>
      </c>
      <c r="J469" s="1">
        <f t="shared" ca="1" si="317"/>
        <v>30267</v>
      </c>
      <c r="K469" s="1">
        <f t="shared" ca="1" si="318"/>
        <v>7</v>
      </c>
      <c r="L469" s="1" t="str">
        <f t="shared" ca="1" si="319"/>
        <v>Hyderabad</v>
      </c>
      <c r="M469" s="1">
        <f t="shared" ca="1" si="324"/>
        <v>151335</v>
      </c>
      <c r="N469" s="1">
        <f t="shared" ca="1" si="320"/>
        <v>29454.904905709205</v>
      </c>
      <c r="O469" s="1">
        <f t="shared" ca="1" si="325"/>
        <v>8455.3254332007873</v>
      </c>
      <c r="P469" s="1">
        <f t="shared" ca="1" si="321"/>
        <v>5761</v>
      </c>
      <c r="Q469" s="1">
        <f t="shared" ca="1" si="326"/>
        <v>41572.787276504816</v>
      </c>
      <c r="R469" s="1">
        <f t="shared" ca="1" si="327"/>
        <v>29202.453955263758</v>
      </c>
      <c r="S469" s="1">
        <f t="shared" ca="1" si="328"/>
        <v>188992.77938846452</v>
      </c>
      <c r="T469" s="1">
        <f t="shared" ca="1" si="329"/>
        <v>76788.692182214028</v>
      </c>
      <c r="U469" s="1">
        <f t="shared" ca="1" si="330"/>
        <v>112204.08720625049</v>
      </c>
      <c r="W469" s="10">
        <f ca="1">IF(Table1[[#This Row],[Gender]]="Man",1,0)</f>
        <v>1</v>
      </c>
      <c r="X469" s="51">
        <f ca="1">IF(Table1[[#This Row],[Gender]]="Woman",1,0)</f>
        <v>0</v>
      </c>
      <c r="Y469" s="51"/>
      <c r="Z469" s="51"/>
      <c r="AA469" s="51"/>
      <c r="AB469" s="51"/>
      <c r="AC469" s="51"/>
      <c r="AD469" s="51"/>
      <c r="AE469" s="51"/>
      <c r="AF469" s="51"/>
      <c r="AG469" s="51"/>
      <c r="AH469" s="51"/>
      <c r="AI469" s="51"/>
      <c r="AJ469" s="16"/>
      <c r="AN469" s="10">
        <f t="shared" ca="1" si="292"/>
        <v>1</v>
      </c>
      <c r="AO469" s="51">
        <f t="shared" ca="1" si="293"/>
        <v>0</v>
      </c>
      <c r="AP469" s="51">
        <f t="shared" ca="1" si="294"/>
        <v>0</v>
      </c>
      <c r="AQ469" s="51">
        <f t="shared" ca="1" si="295"/>
        <v>0</v>
      </c>
      <c r="AR469" s="51">
        <f t="shared" ca="1" si="296"/>
        <v>0</v>
      </c>
      <c r="AS469" s="51">
        <f t="shared" ca="1" si="297"/>
        <v>0</v>
      </c>
      <c r="AT469" s="51"/>
      <c r="AU469" s="51"/>
      <c r="AV469" s="51"/>
      <c r="AW469" s="51"/>
      <c r="AX469" s="51"/>
      <c r="AY469" s="16"/>
      <c r="AZ469" s="51"/>
      <c r="BA469" s="20">
        <f t="shared" ca="1" si="298"/>
        <v>0</v>
      </c>
      <c r="BB469" s="21">
        <f t="shared" ca="1" si="299"/>
        <v>0</v>
      </c>
      <c r="BC469" s="21">
        <f t="shared" ca="1" si="300"/>
        <v>0</v>
      </c>
      <c r="BD469" s="21">
        <f t="shared" ca="1" si="301"/>
        <v>0</v>
      </c>
      <c r="BE469" s="21">
        <f t="shared" ca="1" si="302"/>
        <v>0</v>
      </c>
      <c r="BF469" s="21">
        <f t="shared" ca="1" si="303"/>
        <v>0</v>
      </c>
      <c r="BG469" s="21">
        <f t="shared" ca="1" si="304"/>
        <v>1</v>
      </c>
      <c r="BH469" s="21">
        <f t="shared" ca="1" si="305"/>
        <v>0</v>
      </c>
      <c r="BI469" s="21">
        <f t="shared" ca="1" si="306"/>
        <v>0</v>
      </c>
      <c r="BJ469" s="21">
        <f t="shared" ca="1" si="307"/>
        <v>0</v>
      </c>
      <c r="BK469" s="21">
        <f t="shared" ca="1" si="308"/>
        <v>0</v>
      </c>
      <c r="BL469" s="51"/>
      <c r="BM469" s="51"/>
      <c r="BN469" s="51"/>
      <c r="BO469" s="51"/>
      <c r="BP469" s="51"/>
      <c r="BQ469" s="51"/>
      <c r="BR469" s="51"/>
      <c r="BS469" s="51"/>
      <c r="BT469" s="51"/>
      <c r="BU469" s="51"/>
      <c r="BV469" s="16"/>
      <c r="BZ469" s="10">
        <f ca="1">Table1[[#This Row],[Cars Value]]/Table1[[#This Row],[Cars Owned]]</f>
        <v>2818.4418110669289</v>
      </c>
      <c r="CA469" s="16"/>
      <c r="CB469" s="51"/>
      <c r="CC469" s="10">
        <f ca="1">IF(Table1[[#This Row],[Value of Debts]]&gt;$CD$3,1,0)</f>
        <v>1</v>
      </c>
      <c r="CD469" s="51"/>
      <c r="CE469" s="16"/>
      <c r="CF469" s="51"/>
      <c r="CG469" s="39">
        <f ca="1">Table1[[#This Row],[Mortgage left]]/Table1[[#This Row],[Value of House ]]</f>
        <v>0.1946337919563168</v>
      </c>
      <c r="CH469" s="51">
        <f t="shared" ca="1" si="322"/>
        <v>0</v>
      </c>
      <c r="CI469" s="51"/>
      <c r="CJ469" s="16"/>
      <c r="CL469" s="10">
        <f ca="1">IF(Table1[[#This Row],[Area]]="New Delhi",Table1[[#This Row],[Income]],0)</f>
        <v>0</v>
      </c>
      <c r="CM469" s="51">
        <f ca="1">IF(Table1[[#This Row],[Area]]="Gurgoan",Table1[[#This Row],[Income]],0)</f>
        <v>0</v>
      </c>
      <c r="CN469" s="51">
        <f ca="1">IF(Table1[[#This Row],[Area]]="Noida",Table1[[#This Row],[Income]],0)</f>
        <v>0</v>
      </c>
      <c r="CO469" s="51">
        <f ca="1">IF(Table1[[#This Row],[Area]]="Faridabad",Table1[[#This Row],[Income]],0)</f>
        <v>0</v>
      </c>
      <c r="CP469" s="51">
        <f ca="1">IF(Table1[[#This Row],[Area]]="Pune",Table1[[#This Row],[Income]],0)</f>
        <v>0</v>
      </c>
      <c r="CQ469" s="51">
        <f ca="1">IF(Table1[[#This Row],[Area]]="Mumbai",Table1[[#This Row],[Income]],0)</f>
        <v>0</v>
      </c>
      <c r="CR469" s="51">
        <f ca="1">IF(Table1[[#This Row],[Area]]="Hyderabad",Table1[[#This Row],[Income]],0)</f>
        <v>30267</v>
      </c>
      <c r="CS469" s="51">
        <f ca="1">IF(Table1[[#This Row],[Area]]="Chennai",Table1[[#This Row],[Income]],0)</f>
        <v>0</v>
      </c>
      <c r="CT469" s="51">
        <f ca="1">IF(Table1[[#This Row],[Area]]="Goa",Table1[[#This Row],[Income]],0)</f>
        <v>0</v>
      </c>
      <c r="CU469" s="51">
        <f ca="1">IF(Table1[[#This Row],[Area]]="Kochi",Table1[[#This Row],[Income]],0)</f>
        <v>0</v>
      </c>
      <c r="CV469" s="51">
        <f ca="1">IF(Table1[[#This Row],[Area]]="Kolkata",Table1[[#This Row],[Income]],0)</f>
        <v>0</v>
      </c>
      <c r="CW469" s="51"/>
      <c r="CX469" s="51"/>
      <c r="CY469" s="51"/>
      <c r="CZ469" s="51"/>
      <c r="DA469" s="51"/>
      <c r="DB469" s="51"/>
      <c r="DC469" s="51"/>
      <c r="DD469" s="51"/>
      <c r="DE469" s="51"/>
      <c r="DF469" s="51"/>
      <c r="DG469" s="16"/>
      <c r="DI469" s="10">
        <f ca="1">IF(Table1[[#This Row],[Field of Work]]="Teaching",Table1[[#This Row],[Income]],0)</f>
        <v>30267</v>
      </c>
      <c r="DJ469" s="51">
        <f ca="1">IF(Table1[[#This Row],[Field of Work]]="Health",Table1[[#This Row],[Income]],0)</f>
        <v>0</v>
      </c>
      <c r="DK469" s="51">
        <f ca="1">IF(Table1[[#This Row],[Field of Work]]="Agriculture",Table1[[#This Row],[Income]],0)</f>
        <v>0</v>
      </c>
      <c r="DL469" s="51">
        <f ca="1">IF(Table1[[#This Row],[Field of Work]]="Information Technology",Table1[[#This Row],[Income]],0)</f>
        <v>0</v>
      </c>
      <c r="DM469" s="51">
        <f ca="1">IF(Table1[[#This Row],[Field of Work]]="Construction",Table1[[#This Row],[Income]],0)</f>
        <v>0</v>
      </c>
      <c r="DN469" s="51">
        <f ca="1">IF(Table1[[#This Row],[Field of Work]]="General Work",Table1[[#This Row],[Income]],0)</f>
        <v>0</v>
      </c>
      <c r="DO469" s="51"/>
      <c r="DP469" s="51"/>
      <c r="DQ469" s="51"/>
      <c r="DR469" s="51"/>
      <c r="DS469" s="51"/>
      <c r="DT469" s="16"/>
      <c r="DW469" s="10">
        <f ca="1">IF(Table1[[#This Row],[Value of Debts]]&gt;Table1[[#This Row],[Income]],1,0)</f>
        <v>1</v>
      </c>
      <c r="DX469" s="51"/>
      <c r="DY469" s="16"/>
      <c r="EB469" s="48">
        <f t="shared" ca="1" si="323"/>
        <v>36</v>
      </c>
      <c r="EC469" s="51"/>
      <c r="ED469" s="51"/>
      <c r="EE469" s="16"/>
    </row>
    <row r="470" spans="1:135" ht="18.75">
      <c r="A470" s="1">
        <f t="shared" ca="1" si="309"/>
        <v>1</v>
      </c>
      <c r="B470" s="1" t="str">
        <f t="shared" ca="1" si="310"/>
        <v>Man</v>
      </c>
      <c r="C470" s="1">
        <f t="shared" ca="1" si="311"/>
        <v>42</v>
      </c>
      <c r="D470" s="1">
        <f t="shared" ca="1" si="312"/>
        <v>2</v>
      </c>
      <c r="E470" s="1" t="str">
        <f t="shared" ca="1" si="313"/>
        <v>Construction</v>
      </c>
      <c r="F470" s="1">
        <f t="shared" ca="1" si="314"/>
        <v>1</v>
      </c>
      <c r="G470" s="1" t="str">
        <f t="shared" ca="1" si="315"/>
        <v>High School</v>
      </c>
      <c r="H470" s="1">
        <f t="shared" ca="1" si="316"/>
        <v>1</v>
      </c>
      <c r="I470" s="1">
        <f t="shared" ca="1" si="291"/>
        <v>1</v>
      </c>
      <c r="J470" s="1">
        <f t="shared" ca="1" si="317"/>
        <v>41242</v>
      </c>
      <c r="K470" s="1">
        <f t="shared" ca="1" si="318"/>
        <v>8</v>
      </c>
      <c r="L470" s="1" t="str">
        <f t="shared" ca="1" si="319"/>
        <v>Chennai</v>
      </c>
      <c r="M470" s="1">
        <f t="shared" ca="1" si="324"/>
        <v>123726</v>
      </c>
      <c r="N470" s="1">
        <f t="shared" ca="1" si="320"/>
        <v>88860.116566704542</v>
      </c>
      <c r="O470" s="1">
        <f t="shared" ca="1" si="325"/>
        <v>17000.706327617972</v>
      </c>
      <c r="P470" s="1">
        <f t="shared" ca="1" si="321"/>
        <v>3900</v>
      </c>
      <c r="Q470" s="1">
        <f t="shared" ca="1" si="326"/>
        <v>30075.369206670148</v>
      </c>
      <c r="R470" s="1">
        <f t="shared" ca="1" si="327"/>
        <v>28899.333195159372</v>
      </c>
      <c r="S470" s="1">
        <f t="shared" ca="1" si="328"/>
        <v>169626.03952277737</v>
      </c>
      <c r="T470" s="1">
        <f t="shared" ca="1" si="329"/>
        <v>122835.48577337469</v>
      </c>
      <c r="U470" s="1">
        <f t="shared" ca="1" si="330"/>
        <v>46790.553749402679</v>
      </c>
      <c r="W470" s="10">
        <f ca="1">IF(Table1[[#This Row],[Gender]]="Man",1,0)</f>
        <v>1</v>
      </c>
      <c r="X470" s="51">
        <f ca="1">IF(Table1[[#This Row],[Gender]]="Woman",1,0)</f>
        <v>0</v>
      </c>
      <c r="Y470" s="51"/>
      <c r="Z470" s="51"/>
      <c r="AA470" s="51"/>
      <c r="AB470" s="51"/>
      <c r="AC470" s="51"/>
      <c r="AD470" s="51"/>
      <c r="AE470" s="51"/>
      <c r="AF470" s="51"/>
      <c r="AG470" s="51"/>
      <c r="AH470" s="51"/>
      <c r="AI470" s="51"/>
      <c r="AJ470" s="16"/>
      <c r="AN470" s="10">
        <f t="shared" ca="1" si="292"/>
        <v>0</v>
      </c>
      <c r="AO470" s="51">
        <f t="shared" ca="1" si="293"/>
        <v>0</v>
      </c>
      <c r="AP470" s="51">
        <f t="shared" ca="1" si="294"/>
        <v>0</v>
      </c>
      <c r="AQ470" s="51">
        <f t="shared" ca="1" si="295"/>
        <v>0</v>
      </c>
      <c r="AR470" s="51">
        <f t="shared" ca="1" si="296"/>
        <v>1</v>
      </c>
      <c r="AS470" s="51">
        <f t="shared" ca="1" si="297"/>
        <v>0</v>
      </c>
      <c r="AT470" s="51"/>
      <c r="AU470" s="51"/>
      <c r="AV470" s="51"/>
      <c r="AW470" s="51"/>
      <c r="AX470" s="51"/>
      <c r="AY470" s="16"/>
      <c r="AZ470" s="51"/>
      <c r="BA470" s="20">
        <f t="shared" ca="1" si="298"/>
        <v>0</v>
      </c>
      <c r="BB470" s="21">
        <f t="shared" ca="1" si="299"/>
        <v>0</v>
      </c>
      <c r="BC470" s="21">
        <f t="shared" ca="1" si="300"/>
        <v>0</v>
      </c>
      <c r="BD470" s="21">
        <f t="shared" ca="1" si="301"/>
        <v>0</v>
      </c>
      <c r="BE470" s="21">
        <f t="shared" ca="1" si="302"/>
        <v>0</v>
      </c>
      <c r="BF470" s="21">
        <f t="shared" ca="1" si="303"/>
        <v>0</v>
      </c>
      <c r="BG470" s="21">
        <f t="shared" ca="1" si="304"/>
        <v>0</v>
      </c>
      <c r="BH470" s="21">
        <f t="shared" ca="1" si="305"/>
        <v>1</v>
      </c>
      <c r="BI470" s="21">
        <f t="shared" ca="1" si="306"/>
        <v>0</v>
      </c>
      <c r="BJ470" s="21">
        <f t="shared" ca="1" si="307"/>
        <v>0</v>
      </c>
      <c r="BK470" s="21">
        <f t="shared" ca="1" si="308"/>
        <v>0</v>
      </c>
      <c r="BL470" s="51"/>
      <c r="BM470" s="51"/>
      <c r="BN470" s="51"/>
      <c r="BO470" s="51"/>
      <c r="BP470" s="51"/>
      <c r="BQ470" s="51"/>
      <c r="BR470" s="51"/>
      <c r="BS470" s="51"/>
      <c r="BT470" s="51"/>
      <c r="BU470" s="51"/>
      <c r="BV470" s="16"/>
      <c r="BZ470" s="10">
        <f ca="1">Table1[[#This Row],[Cars Value]]/Table1[[#This Row],[Cars Owned]]</f>
        <v>17000.706327617972</v>
      </c>
      <c r="CA470" s="16"/>
      <c r="CB470" s="51"/>
      <c r="CC470" s="10">
        <f ca="1">IF(Table1[[#This Row],[Value of Debts]]&gt;$CD$3,1,0)</f>
        <v>1</v>
      </c>
      <c r="CD470" s="51"/>
      <c r="CE470" s="16"/>
      <c r="CF470" s="51"/>
      <c r="CG470" s="39">
        <f ca="1">Table1[[#This Row],[Mortgage left]]/Table1[[#This Row],[Value of House ]]</f>
        <v>0.71820083544852775</v>
      </c>
      <c r="CH470" s="51">
        <f t="shared" ca="1" si="322"/>
        <v>1</v>
      </c>
      <c r="CI470" s="51"/>
      <c r="CJ470" s="16"/>
      <c r="CL470" s="10">
        <f ca="1">IF(Table1[[#This Row],[Area]]="New Delhi",Table1[[#This Row],[Income]],0)</f>
        <v>0</v>
      </c>
      <c r="CM470" s="51">
        <f ca="1">IF(Table1[[#This Row],[Area]]="Gurgoan",Table1[[#This Row],[Income]],0)</f>
        <v>0</v>
      </c>
      <c r="CN470" s="51">
        <f ca="1">IF(Table1[[#This Row],[Area]]="Noida",Table1[[#This Row],[Income]],0)</f>
        <v>0</v>
      </c>
      <c r="CO470" s="51">
        <f ca="1">IF(Table1[[#This Row],[Area]]="Faridabad",Table1[[#This Row],[Income]],0)</f>
        <v>0</v>
      </c>
      <c r="CP470" s="51">
        <f ca="1">IF(Table1[[#This Row],[Area]]="Pune",Table1[[#This Row],[Income]],0)</f>
        <v>0</v>
      </c>
      <c r="CQ470" s="51">
        <f ca="1">IF(Table1[[#This Row],[Area]]="Mumbai",Table1[[#This Row],[Income]],0)</f>
        <v>0</v>
      </c>
      <c r="CR470" s="51">
        <f ca="1">IF(Table1[[#This Row],[Area]]="Hyderabad",Table1[[#This Row],[Income]],0)</f>
        <v>0</v>
      </c>
      <c r="CS470" s="51">
        <f ca="1">IF(Table1[[#This Row],[Area]]="Chennai",Table1[[#This Row],[Income]],0)</f>
        <v>41242</v>
      </c>
      <c r="CT470" s="51">
        <f ca="1">IF(Table1[[#This Row],[Area]]="Goa",Table1[[#This Row],[Income]],0)</f>
        <v>0</v>
      </c>
      <c r="CU470" s="51">
        <f ca="1">IF(Table1[[#This Row],[Area]]="Kochi",Table1[[#This Row],[Income]],0)</f>
        <v>0</v>
      </c>
      <c r="CV470" s="51">
        <f ca="1">IF(Table1[[#This Row],[Area]]="Kolkata",Table1[[#This Row],[Income]],0)</f>
        <v>0</v>
      </c>
      <c r="CW470" s="51"/>
      <c r="CX470" s="51"/>
      <c r="CY470" s="51"/>
      <c r="CZ470" s="51"/>
      <c r="DA470" s="51"/>
      <c r="DB470" s="51"/>
      <c r="DC470" s="51"/>
      <c r="DD470" s="51"/>
      <c r="DE470" s="51"/>
      <c r="DF470" s="51"/>
      <c r="DG470" s="16"/>
      <c r="DI470" s="10">
        <f ca="1">IF(Table1[[#This Row],[Field of Work]]="Teaching",Table1[[#This Row],[Income]],0)</f>
        <v>0</v>
      </c>
      <c r="DJ470" s="51">
        <f ca="1">IF(Table1[[#This Row],[Field of Work]]="Health",Table1[[#This Row],[Income]],0)</f>
        <v>0</v>
      </c>
      <c r="DK470" s="51">
        <f ca="1">IF(Table1[[#This Row],[Field of Work]]="Agriculture",Table1[[#This Row],[Income]],0)</f>
        <v>0</v>
      </c>
      <c r="DL470" s="51">
        <f ca="1">IF(Table1[[#This Row],[Field of Work]]="Information Technology",Table1[[#This Row],[Income]],0)</f>
        <v>0</v>
      </c>
      <c r="DM470" s="51">
        <f ca="1">IF(Table1[[#This Row],[Field of Work]]="Construction",Table1[[#This Row],[Income]],0)</f>
        <v>41242</v>
      </c>
      <c r="DN470" s="51">
        <f ca="1">IF(Table1[[#This Row],[Field of Work]]="General Work",Table1[[#This Row],[Income]],0)</f>
        <v>0</v>
      </c>
      <c r="DO470" s="51"/>
      <c r="DP470" s="51"/>
      <c r="DQ470" s="51"/>
      <c r="DR470" s="51"/>
      <c r="DS470" s="51"/>
      <c r="DT470" s="16"/>
      <c r="DW470" s="10">
        <f ca="1">IF(Table1[[#This Row],[Value of Debts]]&gt;Table1[[#This Row],[Income]],1,0)</f>
        <v>1</v>
      </c>
      <c r="DX470" s="51"/>
      <c r="DY470" s="16"/>
      <c r="EB470" s="48">
        <f t="shared" ca="1" si="323"/>
        <v>0</v>
      </c>
      <c r="EC470" s="51"/>
      <c r="ED470" s="51"/>
      <c r="EE470" s="16"/>
    </row>
    <row r="471" spans="1:135" ht="18.75">
      <c r="A471" s="1">
        <f t="shared" ca="1" si="309"/>
        <v>2</v>
      </c>
      <c r="B471" s="1" t="str">
        <f t="shared" ca="1" si="310"/>
        <v>Woman</v>
      </c>
      <c r="C471" s="1">
        <f t="shared" ca="1" si="311"/>
        <v>45</v>
      </c>
      <c r="D471" s="1">
        <f t="shared" ca="1" si="312"/>
        <v>1</v>
      </c>
      <c r="E471" s="1" t="str">
        <f t="shared" ca="1" si="313"/>
        <v>Health</v>
      </c>
      <c r="F471" s="1">
        <f t="shared" ca="1" si="314"/>
        <v>1</v>
      </c>
      <c r="G471" s="1" t="str">
        <f t="shared" ca="1" si="315"/>
        <v>High School</v>
      </c>
      <c r="H471" s="1">
        <f t="shared" ca="1" si="316"/>
        <v>2</v>
      </c>
      <c r="I471" s="1">
        <f t="shared" ca="1" si="291"/>
        <v>3</v>
      </c>
      <c r="J471" s="1">
        <f t="shared" ca="1" si="317"/>
        <v>66519</v>
      </c>
      <c r="K471" s="1">
        <f t="shared" ca="1" si="318"/>
        <v>1</v>
      </c>
      <c r="L471" s="1" t="str">
        <f t="shared" ca="1" si="319"/>
        <v>New Delhi</v>
      </c>
      <c r="M471" s="1">
        <f t="shared" ca="1" si="324"/>
        <v>266076</v>
      </c>
      <c r="N471" s="1">
        <f t="shared" ca="1" si="320"/>
        <v>68912.05390770243</v>
      </c>
      <c r="O471" s="1">
        <f t="shared" ca="1" si="325"/>
        <v>190866.93192469256</v>
      </c>
      <c r="P471" s="1">
        <f t="shared" ca="1" si="321"/>
        <v>115790</v>
      </c>
      <c r="Q471" s="1">
        <f t="shared" ca="1" si="326"/>
        <v>109957.85345582383</v>
      </c>
      <c r="R471" s="1">
        <f t="shared" ca="1" si="327"/>
        <v>7482.696953472474</v>
      </c>
      <c r="S471" s="1">
        <f t="shared" ca="1" si="328"/>
        <v>464425.62887816504</v>
      </c>
      <c r="T471" s="1">
        <f t="shared" ca="1" si="329"/>
        <v>294659.90736352629</v>
      </c>
      <c r="U471" s="1">
        <f t="shared" ca="1" si="330"/>
        <v>169765.72151463875</v>
      </c>
      <c r="W471" s="10">
        <f ca="1">IF(Table1[[#This Row],[Gender]]="Man",1,0)</f>
        <v>0</v>
      </c>
      <c r="X471" s="51">
        <f ca="1">IF(Table1[[#This Row],[Gender]]="Woman",1,0)</f>
        <v>1</v>
      </c>
      <c r="Y471" s="51"/>
      <c r="Z471" s="51"/>
      <c r="AA471" s="51"/>
      <c r="AB471" s="51"/>
      <c r="AC471" s="51"/>
      <c r="AD471" s="51"/>
      <c r="AE471" s="51"/>
      <c r="AF471" s="51"/>
      <c r="AG471" s="51"/>
      <c r="AH471" s="51"/>
      <c r="AI471" s="51"/>
      <c r="AJ471" s="16"/>
      <c r="AN471" s="10">
        <f t="shared" ca="1" si="292"/>
        <v>0</v>
      </c>
      <c r="AO471" s="51">
        <f t="shared" ca="1" si="293"/>
        <v>1</v>
      </c>
      <c r="AP471" s="51">
        <f t="shared" ca="1" si="294"/>
        <v>0</v>
      </c>
      <c r="AQ471" s="51">
        <f t="shared" ca="1" si="295"/>
        <v>0</v>
      </c>
      <c r="AR471" s="51">
        <f t="shared" ca="1" si="296"/>
        <v>0</v>
      </c>
      <c r="AS471" s="51">
        <f t="shared" ca="1" si="297"/>
        <v>0</v>
      </c>
      <c r="AT471" s="51"/>
      <c r="AU471" s="51"/>
      <c r="AV471" s="51"/>
      <c r="AW471" s="51"/>
      <c r="AX471" s="51"/>
      <c r="AY471" s="16"/>
      <c r="AZ471" s="51"/>
      <c r="BA471" s="20">
        <f t="shared" ca="1" si="298"/>
        <v>1</v>
      </c>
      <c r="BB471" s="21">
        <f t="shared" ca="1" si="299"/>
        <v>0</v>
      </c>
      <c r="BC471" s="21">
        <f t="shared" ca="1" si="300"/>
        <v>0</v>
      </c>
      <c r="BD471" s="21">
        <f t="shared" ca="1" si="301"/>
        <v>0</v>
      </c>
      <c r="BE471" s="21">
        <f t="shared" ca="1" si="302"/>
        <v>0</v>
      </c>
      <c r="BF471" s="21">
        <f t="shared" ca="1" si="303"/>
        <v>0</v>
      </c>
      <c r="BG471" s="21">
        <f t="shared" ca="1" si="304"/>
        <v>0</v>
      </c>
      <c r="BH471" s="21">
        <f t="shared" ca="1" si="305"/>
        <v>0</v>
      </c>
      <c r="BI471" s="21">
        <f t="shared" ca="1" si="306"/>
        <v>0</v>
      </c>
      <c r="BJ471" s="21">
        <f t="shared" ca="1" si="307"/>
        <v>0</v>
      </c>
      <c r="BK471" s="21">
        <f t="shared" ca="1" si="308"/>
        <v>0</v>
      </c>
      <c r="BL471" s="51"/>
      <c r="BM471" s="51"/>
      <c r="BN471" s="51"/>
      <c r="BO471" s="51"/>
      <c r="BP471" s="51"/>
      <c r="BQ471" s="51"/>
      <c r="BR471" s="51"/>
      <c r="BS471" s="51"/>
      <c r="BT471" s="51"/>
      <c r="BU471" s="51"/>
      <c r="BV471" s="16"/>
      <c r="BZ471" s="10">
        <f ca="1">Table1[[#This Row],[Cars Value]]/Table1[[#This Row],[Cars Owned]]</f>
        <v>63622.310641564189</v>
      </c>
      <c r="CA471" s="16"/>
      <c r="CB471" s="51"/>
      <c r="CC471" s="10">
        <f ca="1">IF(Table1[[#This Row],[Value of Debts]]&gt;$CD$3,1,0)</f>
        <v>1</v>
      </c>
      <c r="CD471" s="51"/>
      <c r="CE471" s="16"/>
      <c r="CF471" s="51"/>
      <c r="CG471" s="39">
        <f ca="1">Table1[[#This Row],[Mortgage left]]/Table1[[#This Row],[Value of House ]]</f>
        <v>0.25899387358387238</v>
      </c>
      <c r="CH471" s="51">
        <f t="shared" ca="1" si="322"/>
        <v>0</v>
      </c>
      <c r="CI471" s="51"/>
      <c r="CJ471" s="16"/>
      <c r="CL471" s="10">
        <f ca="1">IF(Table1[[#This Row],[Area]]="New Delhi",Table1[[#This Row],[Income]],0)</f>
        <v>66519</v>
      </c>
      <c r="CM471" s="51">
        <f ca="1">IF(Table1[[#This Row],[Area]]="Gurgoan",Table1[[#This Row],[Income]],0)</f>
        <v>0</v>
      </c>
      <c r="CN471" s="51">
        <f ca="1">IF(Table1[[#This Row],[Area]]="Noida",Table1[[#This Row],[Income]],0)</f>
        <v>0</v>
      </c>
      <c r="CO471" s="51">
        <f ca="1">IF(Table1[[#This Row],[Area]]="Faridabad",Table1[[#This Row],[Income]],0)</f>
        <v>0</v>
      </c>
      <c r="CP471" s="51">
        <f ca="1">IF(Table1[[#This Row],[Area]]="Pune",Table1[[#This Row],[Income]],0)</f>
        <v>0</v>
      </c>
      <c r="CQ471" s="51">
        <f ca="1">IF(Table1[[#This Row],[Area]]="Mumbai",Table1[[#This Row],[Income]],0)</f>
        <v>0</v>
      </c>
      <c r="CR471" s="51">
        <f ca="1">IF(Table1[[#This Row],[Area]]="Hyderabad",Table1[[#This Row],[Income]],0)</f>
        <v>0</v>
      </c>
      <c r="CS471" s="51">
        <f ca="1">IF(Table1[[#This Row],[Area]]="Chennai",Table1[[#This Row],[Income]],0)</f>
        <v>0</v>
      </c>
      <c r="CT471" s="51">
        <f ca="1">IF(Table1[[#This Row],[Area]]="Goa",Table1[[#This Row],[Income]],0)</f>
        <v>0</v>
      </c>
      <c r="CU471" s="51">
        <f ca="1">IF(Table1[[#This Row],[Area]]="Kochi",Table1[[#This Row],[Income]],0)</f>
        <v>0</v>
      </c>
      <c r="CV471" s="51">
        <f ca="1">IF(Table1[[#This Row],[Area]]="Kolkata",Table1[[#This Row],[Income]],0)</f>
        <v>0</v>
      </c>
      <c r="CW471" s="51"/>
      <c r="CX471" s="51"/>
      <c r="CY471" s="51"/>
      <c r="CZ471" s="51"/>
      <c r="DA471" s="51"/>
      <c r="DB471" s="51"/>
      <c r="DC471" s="51"/>
      <c r="DD471" s="51"/>
      <c r="DE471" s="51"/>
      <c r="DF471" s="51"/>
      <c r="DG471" s="16"/>
      <c r="DI471" s="10">
        <f ca="1">IF(Table1[[#This Row],[Field of Work]]="Teaching",Table1[[#This Row],[Income]],0)</f>
        <v>0</v>
      </c>
      <c r="DJ471" s="51">
        <f ca="1">IF(Table1[[#This Row],[Field of Work]]="Health",Table1[[#This Row],[Income]],0)</f>
        <v>66519</v>
      </c>
      <c r="DK471" s="51">
        <f ca="1">IF(Table1[[#This Row],[Field of Work]]="Agriculture",Table1[[#This Row],[Income]],0)</f>
        <v>0</v>
      </c>
      <c r="DL471" s="51">
        <f ca="1">IF(Table1[[#This Row],[Field of Work]]="Information Technology",Table1[[#This Row],[Income]],0)</f>
        <v>0</v>
      </c>
      <c r="DM471" s="51">
        <f ca="1">IF(Table1[[#This Row],[Field of Work]]="Construction",Table1[[#This Row],[Income]],0)</f>
        <v>0</v>
      </c>
      <c r="DN471" s="51">
        <f ca="1">IF(Table1[[#This Row],[Field of Work]]="General Work",Table1[[#This Row],[Income]],0)</f>
        <v>0</v>
      </c>
      <c r="DO471" s="51"/>
      <c r="DP471" s="51"/>
      <c r="DQ471" s="51"/>
      <c r="DR471" s="51"/>
      <c r="DS471" s="51"/>
      <c r="DT471" s="16"/>
      <c r="DW471" s="10">
        <f ca="1">IF(Table1[[#This Row],[Value of Debts]]&gt;Table1[[#This Row],[Income]],1,0)</f>
        <v>1</v>
      </c>
      <c r="DX471" s="51"/>
      <c r="DY471" s="16"/>
      <c r="EB471" s="48">
        <f t="shared" ca="1" si="323"/>
        <v>45</v>
      </c>
      <c r="EC471" s="51"/>
      <c r="ED471" s="51"/>
      <c r="EE471" s="16"/>
    </row>
    <row r="472" spans="1:135" ht="18.75">
      <c r="A472" s="1">
        <f t="shared" ca="1" si="309"/>
        <v>1</v>
      </c>
      <c r="B472" s="1" t="str">
        <f t="shared" ca="1" si="310"/>
        <v>Man</v>
      </c>
      <c r="C472" s="1">
        <f t="shared" ca="1" si="311"/>
        <v>27</v>
      </c>
      <c r="D472" s="1">
        <f t="shared" ca="1" si="312"/>
        <v>2</v>
      </c>
      <c r="E472" s="1" t="str">
        <f t="shared" ca="1" si="313"/>
        <v>Construction</v>
      </c>
      <c r="F472" s="1">
        <f t="shared" ca="1" si="314"/>
        <v>3</v>
      </c>
      <c r="G472" s="1" t="str">
        <f t="shared" ca="1" si="315"/>
        <v>University</v>
      </c>
      <c r="H472" s="1">
        <f t="shared" ca="1" si="316"/>
        <v>4</v>
      </c>
      <c r="I472" s="1">
        <f t="shared" ca="1" si="291"/>
        <v>1</v>
      </c>
      <c r="J472" s="1">
        <f t="shared" ca="1" si="317"/>
        <v>34960</v>
      </c>
      <c r="K472" s="1">
        <f t="shared" ca="1" si="318"/>
        <v>11</v>
      </c>
      <c r="L472" s="1" t="str">
        <f t="shared" ca="1" si="319"/>
        <v>Kolkata</v>
      </c>
      <c r="M472" s="1">
        <f t="shared" ca="1" si="324"/>
        <v>104880</v>
      </c>
      <c r="N472" s="1">
        <f t="shared" ca="1" si="320"/>
        <v>10403.091297957577</v>
      </c>
      <c r="O472" s="1">
        <f t="shared" ca="1" si="325"/>
        <v>24449.067201171616</v>
      </c>
      <c r="P472" s="1">
        <f t="shared" ca="1" si="321"/>
        <v>6577</v>
      </c>
      <c r="Q472" s="1">
        <f t="shared" ca="1" si="326"/>
        <v>33097.287937035915</v>
      </c>
      <c r="R472" s="1">
        <f t="shared" ca="1" si="327"/>
        <v>20592.878804669686</v>
      </c>
      <c r="S472" s="1">
        <f t="shared" ca="1" si="328"/>
        <v>149921.94600584131</v>
      </c>
      <c r="T472" s="1">
        <f t="shared" ca="1" si="329"/>
        <v>50077.379234993496</v>
      </c>
      <c r="U472" s="1">
        <f t="shared" ca="1" si="330"/>
        <v>99844.566770847814</v>
      </c>
      <c r="W472" s="10">
        <f ca="1">IF(Table1[[#This Row],[Gender]]="Man",1,0)</f>
        <v>1</v>
      </c>
      <c r="X472" s="51">
        <f ca="1">IF(Table1[[#This Row],[Gender]]="Woman",1,0)</f>
        <v>0</v>
      </c>
      <c r="Y472" s="51"/>
      <c r="Z472" s="51"/>
      <c r="AA472" s="51"/>
      <c r="AB472" s="51"/>
      <c r="AC472" s="51"/>
      <c r="AD472" s="51"/>
      <c r="AE472" s="51"/>
      <c r="AF472" s="51"/>
      <c r="AG472" s="51"/>
      <c r="AH472" s="51"/>
      <c r="AI472" s="51"/>
      <c r="AJ472" s="16"/>
      <c r="AN472" s="10">
        <f t="shared" ca="1" si="292"/>
        <v>0</v>
      </c>
      <c r="AO472" s="51">
        <f t="shared" ca="1" si="293"/>
        <v>0</v>
      </c>
      <c r="AP472" s="51">
        <f t="shared" ca="1" si="294"/>
        <v>0</v>
      </c>
      <c r="AQ472" s="51">
        <f t="shared" ca="1" si="295"/>
        <v>0</v>
      </c>
      <c r="AR472" s="51">
        <f t="shared" ca="1" si="296"/>
        <v>1</v>
      </c>
      <c r="AS472" s="51">
        <f t="shared" ca="1" si="297"/>
        <v>0</v>
      </c>
      <c r="AT472" s="51"/>
      <c r="AU472" s="51"/>
      <c r="AV472" s="51"/>
      <c r="AW472" s="51"/>
      <c r="AX472" s="51"/>
      <c r="AY472" s="16"/>
      <c r="AZ472" s="51"/>
      <c r="BA472" s="20">
        <f t="shared" ca="1" si="298"/>
        <v>0</v>
      </c>
      <c r="BB472" s="21">
        <f t="shared" ca="1" si="299"/>
        <v>0</v>
      </c>
      <c r="BC472" s="21">
        <f t="shared" ca="1" si="300"/>
        <v>0</v>
      </c>
      <c r="BD472" s="21">
        <f t="shared" ca="1" si="301"/>
        <v>0</v>
      </c>
      <c r="BE472" s="21">
        <f t="shared" ca="1" si="302"/>
        <v>0</v>
      </c>
      <c r="BF472" s="21">
        <f t="shared" ca="1" si="303"/>
        <v>0</v>
      </c>
      <c r="BG472" s="21">
        <f t="shared" ca="1" si="304"/>
        <v>0</v>
      </c>
      <c r="BH472" s="21">
        <f t="shared" ca="1" si="305"/>
        <v>0</v>
      </c>
      <c r="BI472" s="21">
        <f t="shared" ca="1" si="306"/>
        <v>0</v>
      </c>
      <c r="BJ472" s="21">
        <f t="shared" ca="1" si="307"/>
        <v>0</v>
      </c>
      <c r="BK472" s="21">
        <f t="shared" ca="1" si="308"/>
        <v>1</v>
      </c>
      <c r="BL472" s="51"/>
      <c r="BM472" s="51"/>
      <c r="BN472" s="51"/>
      <c r="BO472" s="51"/>
      <c r="BP472" s="51"/>
      <c r="BQ472" s="51"/>
      <c r="BR472" s="51"/>
      <c r="BS472" s="51"/>
      <c r="BT472" s="51"/>
      <c r="BU472" s="51"/>
      <c r="BV472" s="16"/>
      <c r="BZ472" s="10">
        <f ca="1">Table1[[#This Row],[Cars Value]]/Table1[[#This Row],[Cars Owned]]</f>
        <v>24449.067201171616</v>
      </c>
      <c r="CA472" s="16"/>
      <c r="CB472" s="51"/>
      <c r="CC472" s="10">
        <f ca="1">IF(Table1[[#This Row],[Value of Debts]]&gt;$CD$3,1,0)</f>
        <v>1</v>
      </c>
      <c r="CD472" s="51"/>
      <c r="CE472" s="16"/>
      <c r="CF472" s="51"/>
      <c r="CG472" s="39">
        <f ca="1">Table1[[#This Row],[Mortgage left]]/Table1[[#This Row],[Value of House ]]</f>
        <v>9.919042046107529E-2</v>
      </c>
      <c r="CH472" s="51">
        <f t="shared" ca="1" si="322"/>
        <v>0</v>
      </c>
      <c r="CI472" s="51"/>
      <c r="CJ472" s="16"/>
      <c r="CL472" s="10">
        <f ca="1">IF(Table1[[#This Row],[Area]]="New Delhi",Table1[[#This Row],[Income]],0)</f>
        <v>0</v>
      </c>
      <c r="CM472" s="51">
        <f ca="1">IF(Table1[[#This Row],[Area]]="Gurgoan",Table1[[#This Row],[Income]],0)</f>
        <v>0</v>
      </c>
      <c r="CN472" s="51">
        <f ca="1">IF(Table1[[#This Row],[Area]]="Noida",Table1[[#This Row],[Income]],0)</f>
        <v>0</v>
      </c>
      <c r="CO472" s="51">
        <f ca="1">IF(Table1[[#This Row],[Area]]="Faridabad",Table1[[#This Row],[Income]],0)</f>
        <v>0</v>
      </c>
      <c r="CP472" s="51">
        <f ca="1">IF(Table1[[#This Row],[Area]]="Pune",Table1[[#This Row],[Income]],0)</f>
        <v>0</v>
      </c>
      <c r="CQ472" s="51">
        <f ca="1">IF(Table1[[#This Row],[Area]]="Mumbai",Table1[[#This Row],[Income]],0)</f>
        <v>0</v>
      </c>
      <c r="CR472" s="51">
        <f ca="1">IF(Table1[[#This Row],[Area]]="Hyderabad",Table1[[#This Row],[Income]],0)</f>
        <v>0</v>
      </c>
      <c r="CS472" s="51">
        <f ca="1">IF(Table1[[#This Row],[Area]]="Chennai",Table1[[#This Row],[Income]],0)</f>
        <v>0</v>
      </c>
      <c r="CT472" s="51">
        <f ca="1">IF(Table1[[#This Row],[Area]]="Goa",Table1[[#This Row],[Income]],0)</f>
        <v>0</v>
      </c>
      <c r="CU472" s="51">
        <f ca="1">IF(Table1[[#This Row],[Area]]="Kochi",Table1[[#This Row],[Income]],0)</f>
        <v>0</v>
      </c>
      <c r="CV472" s="51">
        <f ca="1">IF(Table1[[#This Row],[Area]]="Kolkata",Table1[[#This Row],[Income]],0)</f>
        <v>34960</v>
      </c>
      <c r="CW472" s="51"/>
      <c r="CX472" s="51"/>
      <c r="CY472" s="51"/>
      <c r="CZ472" s="51"/>
      <c r="DA472" s="51"/>
      <c r="DB472" s="51"/>
      <c r="DC472" s="51"/>
      <c r="DD472" s="51"/>
      <c r="DE472" s="51"/>
      <c r="DF472" s="51"/>
      <c r="DG472" s="16"/>
      <c r="DI472" s="10">
        <f ca="1">IF(Table1[[#This Row],[Field of Work]]="Teaching",Table1[[#This Row],[Income]],0)</f>
        <v>0</v>
      </c>
      <c r="DJ472" s="51">
        <f ca="1">IF(Table1[[#This Row],[Field of Work]]="Health",Table1[[#This Row],[Income]],0)</f>
        <v>0</v>
      </c>
      <c r="DK472" s="51">
        <f ca="1">IF(Table1[[#This Row],[Field of Work]]="Agriculture",Table1[[#This Row],[Income]],0)</f>
        <v>0</v>
      </c>
      <c r="DL472" s="51">
        <f ca="1">IF(Table1[[#This Row],[Field of Work]]="Information Technology",Table1[[#This Row],[Income]],0)</f>
        <v>0</v>
      </c>
      <c r="DM472" s="51">
        <f ca="1">IF(Table1[[#This Row],[Field of Work]]="Construction",Table1[[#This Row],[Income]],0)</f>
        <v>34960</v>
      </c>
      <c r="DN472" s="51">
        <f ca="1">IF(Table1[[#This Row],[Field of Work]]="General Work",Table1[[#This Row],[Income]],0)</f>
        <v>0</v>
      </c>
      <c r="DO472" s="51"/>
      <c r="DP472" s="51"/>
      <c r="DQ472" s="51"/>
      <c r="DR472" s="51"/>
      <c r="DS472" s="51"/>
      <c r="DT472" s="16"/>
      <c r="DW472" s="10">
        <f ca="1">IF(Table1[[#This Row],[Value of Debts]]&gt;Table1[[#This Row],[Income]],1,0)</f>
        <v>1</v>
      </c>
      <c r="DX472" s="51"/>
      <c r="DY472" s="16"/>
      <c r="EB472" s="48">
        <f t="shared" ca="1" si="323"/>
        <v>0</v>
      </c>
      <c r="EC472" s="51"/>
      <c r="ED472" s="51"/>
      <c r="EE472" s="16"/>
    </row>
    <row r="473" spans="1:135" ht="18.75">
      <c r="A473" s="1">
        <f t="shared" ca="1" si="309"/>
        <v>1</v>
      </c>
      <c r="B473" s="1" t="str">
        <f t="shared" ca="1" si="310"/>
        <v>Man</v>
      </c>
      <c r="C473" s="1">
        <f t="shared" ca="1" si="311"/>
        <v>42</v>
      </c>
      <c r="D473" s="1">
        <f t="shared" ca="1" si="312"/>
        <v>3</v>
      </c>
      <c r="E473" s="1" t="str">
        <f t="shared" ca="1" si="313"/>
        <v>Teaching</v>
      </c>
      <c r="F473" s="1">
        <f t="shared" ca="1" si="314"/>
        <v>1</v>
      </c>
      <c r="G473" s="1" t="str">
        <f t="shared" ca="1" si="315"/>
        <v>High School</v>
      </c>
      <c r="H473" s="1">
        <f t="shared" ca="1" si="316"/>
        <v>2</v>
      </c>
      <c r="I473" s="1">
        <f t="shared" ca="1" si="291"/>
        <v>3</v>
      </c>
      <c r="J473" s="1">
        <f t="shared" ca="1" si="317"/>
        <v>44542</v>
      </c>
      <c r="K473" s="1">
        <f t="shared" ca="1" si="318"/>
        <v>9</v>
      </c>
      <c r="L473" s="1" t="str">
        <f t="shared" ca="1" si="319"/>
        <v>Kochi</v>
      </c>
      <c r="M473" s="1">
        <f t="shared" ca="1" si="324"/>
        <v>222710</v>
      </c>
      <c r="N473" s="1">
        <f t="shared" ca="1" si="320"/>
        <v>58599.706340557554</v>
      </c>
      <c r="O473" s="1">
        <f t="shared" ca="1" si="325"/>
        <v>4671.4094473637333</v>
      </c>
      <c r="P473" s="1">
        <f t="shared" ca="1" si="321"/>
        <v>2169</v>
      </c>
      <c r="Q473" s="1">
        <f t="shared" ca="1" si="326"/>
        <v>66744.462407308791</v>
      </c>
      <c r="R473" s="1">
        <f t="shared" ca="1" si="327"/>
        <v>43098.916494530931</v>
      </c>
      <c r="S473" s="1">
        <f t="shared" ca="1" si="328"/>
        <v>270480.32594189467</v>
      </c>
      <c r="T473" s="1">
        <f t="shared" ca="1" si="329"/>
        <v>127513.16874786635</v>
      </c>
      <c r="U473" s="1">
        <f t="shared" ca="1" si="330"/>
        <v>142967.15719402832</v>
      </c>
      <c r="W473" s="10">
        <f ca="1">IF(Table1[[#This Row],[Gender]]="Man",1,0)</f>
        <v>1</v>
      </c>
      <c r="X473" s="51">
        <f ca="1">IF(Table1[[#This Row],[Gender]]="Woman",1,0)</f>
        <v>0</v>
      </c>
      <c r="Y473" s="51"/>
      <c r="Z473" s="51"/>
      <c r="AA473" s="51"/>
      <c r="AB473" s="51"/>
      <c r="AC473" s="51"/>
      <c r="AD473" s="51"/>
      <c r="AE473" s="51"/>
      <c r="AF473" s="51"/>
      <c r="AG473" s="51"/>
      <c r="AH473" s="51"/>
      <c r="AI473" s="51"/>
      <c r="AJ473" s="16"/>
      <c r="AN473" s="10">
        <f t="shared" ca="1" si="292"/>
        <v>1</v>
      </c>
      <c r="AO473" s="51">
        <f t="shared" ca="1" si="293"/>
        <v>0</v>
      </c>
      <c r="AP473" s="51">
        <f t="shared" ca="1" si="294"/>
        <v>0</v>
      </c>
      <c r="AQ473" s="51">
        <f t="shared" ca="1" si="295"/>
        <v>0</v>
      </c>
      <c r="AR473" s="51">
        <f t="shared" ca="1" si="296"/>
        <v>0</v>
      </c>
      <c r="AS473" s="51">
        <f t="shared" ca="1" si="297"/>
        <v>0</v>
      </c>
      <c r="AT473" s="51"/>
      <c r="AU473" s="51"/>
      <c r="AV473" s="51"/>
      <c r="AW473" s="51"/>
      <c r="AX473" s="51"/>
      <c r="AY473" s="16"/>
      <c r="AZ473" s="51"/>
      <c r="BA473" s="20">
        <f t="shared" ca="1" si="298"/>
        <v>0</v>
      </c>
      <c r="BB473" s="21">
        <f t="shared" ca="1" si="299"/>
        <v>0</v>
      </c>
      <c r="BC473" s="21">
        <f t="shared" ca="1" si="300"/>
        <v>0</v>
      </c>
      <c r="BD473" s="21">
        <f t="shared" ca="1" si="301"/>
        <v>0</v>
      </c>
      <c r="BE473" s="21">
        <f t="shared" ca="1" si="302"/>
        <v>0</v>
      </c>
      <c r="BF473" s="21">
        <f t="shared" ca="1" si="303"/>
        <v>0</v>
      </c>
      <c r="BG473" s="21">
        <f t="shared" ca="1" si="304"/>
        <v>0</v>
      </c>
      <c r="BH473" s="21">
        <f t="shared" ca="1" si="305"/>
        <v>0</v>
      </c>
      <c r="BI473" s="21">
        <f t="shared" ca="1" si="306"/>
        <v>0</v>
      </c>
      <c r="BJ473" s="21">
        <f t="shared" ca="1" si="307"/>
        <v>1</v>
      </c>
      <c r="BK473" s="21">
        <f t="shared" ca="1" si="308"/>
        <v>0</v>
      </c>
      <c r="BL473" s="51"/>
      <c r="BM473" s="51"/>
      <c r="BN473" s="51"/>
      <c r="BO473" s="51"/>
      <c r="BP473" s="51"/>
      <c r="BQ473" s="51"/>
      <c r="BR473" s="51"/>
      <c r="BS473" s="51"/>
      <c r="BT473" s="51"/>
      <c r="BU473" s="51"/>
      <c r="BV473" s="16"/>
      <c r="BZ473" s="10">
        <f ca="1">Table1[[#This Row],[Cars Value]]/Table1[[#This Row],[Cars Owned]]</f>
        <v>1557.1364824545778</v>
      </c>
      <c r="CA473" s="16"/>
      <c r="CB473" s="51"/>
      <c r="CC473" s="10">
        <f ca="1">IF(Table1[[#This Row],[Value of Debts]]&gt;$CD$3,1,0)</f>
        <v>1</v>
      </c>
      <c r="CD473" s="51"/>
      <c r="CE473" s="16"/>
      <c r="CF473" s="51"/>
      <c r="CG473" s="39">
        <f ca="1">Table1[[#This Row],[Mortgage left]]/Table1[[#This Row],[Value of House ]]</f>
        <v>0.26312112765730122</v>
      </c>
      <c r="CH473" s="51">
        <f t="shared" ca="1" si="322"/>
        <v>0</v>
      </c>
      <c r="CI473" s="51"/>
      <c r="CJ473" s="16"/>
      <c r="CL473" s="10">
        <f ca="1">IF(Table1[[#This Row],[Area]]="New Delhi",Table1[[#This Row],[Income]],0)</f>
        <v>0</v>
      </c>
      <c r="CM473" s="51">
        <f ca="1">IF(Table1[[#This Row],[Area]]="Gurgoan",Table1[[#This Row],[Income]],0)</f>
        <v>0</v>
      </c>
      <c r="CN473" s="51">
        <f ca="1">IF(Table1[[#This Row],[Area]]="Noida",Table1[[#This Row],[Income]],0)</f>
        <v>0</v>
      </c>
      <c r="CO473" s="51">
        <f ca="1">IF(Table1[[#This Row],[Area]]="Faridabad",Table1[[#This Row],[Income]],0)</f>
        <v>0</v>
      </c>
      <c r="CP473" s="51">
        <f ca="1">IF(Table1[[#This Row],[Area]]="Pune",Table1[[#This Row],[Income]],0)</f>
        <v>0</v>
      </c>
      <c r="CQ473" s="51">
        <f ca="1">IF(Table1[[#This Row],[Area]]="Mumbai",Table1[[#This Row],[Income]],0)</f>
        <v>0</v>
      </c>
      <c r="CR473" s="51">
        <f ca="1">IF(Table1[[#This Row],[Area]]="Hyderabad",Table1[[#This Row],[Income]],0)</f>
        <v>0</v>
      </c>
      <c r="CS473" s="51">
        <f ca="1">IF(Table1[[#This Row],[Area]]="Chennai",Table1[[#This Row],[Income]],0)</f>
        <v>0</v>
      </c>
      <c r="CT473" s="51">
        <f ca="1">IF(Table1[[#This Row],[Area]]="Goa",Table1[[#This Row],[Income]],0)</f>
        <v>0</v>
      </c>
      <c r="CU473" s="51">
        <f ca="1">IF(Table1[[#This Row],[Area]]="Kochi",Table1[[#This Row],[Income]],0)</f>
        <v>44542</v>
      </c>
      <c r="CV473" s="51">
        <f ca="1">IF(Table1[[#This Row],[Area]]="Kolkata",Table1[[#This Row],[Income]],0)</f>
        <v>0</v>
      </c>
      <c r="CW473" s="51"/>
      <c r="CX473" s="51"/>
      <c r="CY473" s="51"/>
      <c r="CZ473" s="51"/>
      <c r="DA473" s="51"/>
      <c r="DB473" s="51"/>
      <c r="DC473" s="51"/>
      <c r="DD473" s="51"/>
      <c r="DE473" s="51"/>
      <c r="DF473" s="51"/>
      <c r="DG473" s="16"/>
      <c r="DI473" s="10">
        <f ca="1">IF(Table1[[#This Row],[Field of Work]]="Teaching",Table1[[#This Row],[Income]],0)</f>
        <v>44542</v>
      </c>
      <c r="DJ473" s="51">
        <f ca="1">IF(Table1[[#This Row],[Field of Work]]="Health",Table1[[#This Row],[Income]],0)</f>
        <v>0</v>
      </c>
      <c r="DK473" s="51">
        <f ca="1">IF(Table1[[#This Row],[Field of Work]]="Agriculture",Table1[[#This Row],[Income]],0)</f>
        <v>0</v>
      </c>
      <c r="DL473" s="51">
        <f ca="1">IF(Table1[[#This Row],[Field of Work]]="Information Technology",Table1[[#This Row],[Income]],0)</f>
        <v>0</v>
      </c>
      <c r="DM473" s="51">
        <f ca="1">IF(Table1[[#This Row],[Field of Work]]="Construction",Table1[[#This Row],[Income]],0)</f>
        <v>0</v>
      </c>
      <c r="DN473" s="51">
        <f ca="1">IF(Table1[[#This Row],[Field of Work]]="General Work",Table1[[#This Row],[Income]],0)</f>
        <v>0</v>
      </c>
      <c r="DO473" s="51"/>
      <c r="DP473" s="51"/>
      <c r="DQ473" s="51"/>
      <c r="DR473" s="51"/>
      <c r="DS473" s="51"/>
      <c r="DT473" s="16"/>
      <c r="DW473" s="10">
        <f ca="1">IF(Table1[[#This Row],[Value of Debts]]&gt;Table1[[#This Row],[Income]],1,0)</f>
        <v>1</v>
      </c>
      <c r="DX473" s="51"/>
      <c r="DY473" s="16"/>
      <c r="EB473" s="48">
        <f t="shared" ca="1" si="323"/>
        <v>42</v>
      </c>
      <c r="EC473" s="51"/>
      <c r="ED473" s="51"/>
      <c r="EE473" s="16"/>
    </row>
    <row r="474" spans="1:135" ht="18.75">
      <c r="A474" s="1">
        <f t="shared" ca="1" si="309"/>
        <v>2</v>
      </c>
      <c r="B474" s="1" t="str">
        <f t="shared" ca="1" si="310"/>
        <v>Woman</v>
      </c>
      <c r="C474" s="1">
        <f t="shared" ca="1" si="311"/>
        <v>39</v>
      </c>
      <c r="D474" s="1">
        <f t="shared" ca="1" si="312"/>
        <v>1</v>
      </c>
      <c r="E474" s="1" t="str">
        <f t="shared" ca="1" si="313"/>
        <v>Health</v>
      </c>
      <c r="F474" s="1">
        <f t="shared" ca="1" si="314"/>
        <v>5</v>
      </c>
      <c r="G474" s="1" t="str">
        <f t="shared" ca="1" si="315"/>
        <v>Other</v>
      </c>
      <c r="H474" s="1">
        <f t="shared" ca="1" si="316"/>
        <v>0</v>
      </c>
      <c r="I474" s="1">
        <f t="shared" ca="1" si="291"/>
        <v>3</v>
      </c>
      <c r="J474" s="1">
        <f t="shared" ca="1" si="317"/>
        <v>78386</v>
      </c>
      <c r="K474" s="1">
        <f t="shared" ca="1" si="318"/>
        <v>5</v>
      </c>
      <c r="L474" s="1" t="str">
        <f t="shared" ca="1" si="319"/>
        <v>Pune</v>
      </c>
      <c r="M474" s="1">
        <f t="shared" ca="1" si="324"/>
        <v>470316</v>
      </c>
      <c r="N474" s="1">
        <f t="shared" ca="1" si="320"/>
        <v>109642.21852022619</v>
      </c>
      <c r="O474" s="1">
        <f t="shared" ca="1" si="325"/>
        <v>130132.85927267044</v>
      </c>
      <c r="P474" s="1">
        <f t="shared" ca="1" si="321"/>
        <v>128</v>
      </c>
      <c r="Q474" s="1">
        <f t="shared" ca="1" si="326"/>
        <v>126149.41479515066</v>
      </c>
      <c r="R474" s="1">
        <f t="shared" ca="1" si="327"/>
        <v>92921.309535134438</v>
      </c>
      <c r="S474" s="1">
        <f t="shared" ca="1" si="328"/>
        <v>693370.16880780493</v>
      </c>
      <c r="T474" s="1">
        <f t="shared" ca="1" si="329"/>
        <v>235919.63331537685</v>
      </c>
      <c r="U474" s="1">
        <f t="shared" ca="1" si="330"/>
        <v>457450.53549242811</v>
      </c>
      <c r="W474" s="10">
        <f ca="1">IF(Table1[[#This Row],[Gender]]="Man",1,0)</f>
        <v>0</v>
      </c>
      <c r="X474" s="51">
        <f ca="1">IF(Table1[[#This Row],[Gender]]="Woman",1,0)</f>
        <v>1</v>
      </c>
      <c r="Y474" s="51"/>
      <c r="Z474" s="51"/>
      <c r="AA474" s="51"/>
      <c r="AB474" s="51"/>
      <c r="AC474" s="51"/>
      <c r="AD474" s="51"/>
      <c r="AE474" s="51"/>
      <c r="AF474" s="51"/>
      <c r="AG474" s="51"/>
      <c r="AH474" s="51"/>
      <c r="AI474" s="51"/>
      <c r="AJ474" s="16"/>
      <c r="AN474" s="10">
        <f t="shared" ca="1" si="292"/>
        <v>0</v>
      </c>
      <c r="AO474" s="51">
        <f t="shared" ca="1" si="293"/>
        <v>1</v>
      </c>
      <c r="AP474" s="51">
        <f t="shared" ca="1" si="294"/>
        <v>0</v>
      </c>
      <c r="AQ474" s="51">
        <f t="shared" ca="1" si="295"/>
        <v>0</v>
      </c>
      <c r="AR474" s="51">
        <f t="shared" ca="1" si="296"/>
        <v>0</v>
      </c>
      <c r="AS474" s="51">
        <f t="shared" ca="1" si="297"/>
        <v>0</v>
      </c>
      <c r="AT474" s="51"/>
      <c r="AU474" s="51"/>
      <c r="AV474" s="51"/>
      <c r="AW474" s="51"/>
      <c r="AX474" s="51"/>
      <c r="AY474" s="16"/>
      <c r="AZ474" s="51"/>
      <c r="BA474" s="20">
        <f t="shared" ca="1" si="298"/>
        <v>0</v>
      </c>
      <c r="BB474" s="21">
        <f t="shared" ca="1" si="299"/>
        <v>0</v>
      </c>
      <c r="BC474" s="21">
        <f t="shared" ca="1" si="300"/>
        <v>0</v>
      </c>
      <c r="BD474" s="21">
        <f t="shared" ca="1" si="301"/>
        <v>0</v>
      </c>
      <c r="BE474" s="21">
        <f t="shared" ca="1" si="302"/>
        <v>1</v>
      </c>
      <c r="BF474" s="21">
        <f t="shared" ca="1" si="303"/>
        <v>0</v>
      </c>
      <c r="BG474" s="21">
        <f t="shared" ca="1" si="304"/>
        <v>0</v>
      </c>
      <c r="BH474" s="21">
        <f t="shared" ca="1" si="305"/>
        <v>0</v>
      </c>
      <c r="BI474" s="21">
        <f t="shared" ca="1" si="306"/>
        <v>0</v>
      </c>
      <c r="BJ474" s="21">
        <f t="shared" ca="1" si="307"/>
        <v>0</v>
      </c>
      <c r="BK474" s="21">
        <f t="shared" ca="1" si="308"/>
        <v>0</v>
      </c>
      <c r="BL474" s="51"/>
      <c r="BM474" s="51"/>
      <c r="BN474" s="51"/>
      <c r="BO474" s="51"/>
      <c r="BP474" s="51"/>
      <c r="BQ474" s="51"/>
      <c r="BR474" s="51"/>
      <c r="BS474" s="51"/>
      <c r="BT474" s="51"/>
      <c r="BU474" s="51"/>
      <c r="BV474" s="16"/>
      <c r="BZ474" s="10">
        <f ca="1">Table1[[#This Row],[Cars Value]]/Table1[[#This Row],[Cars Owned]]</f>
        <v>43377.619757556815</v>
      </c>
      <c r="CA474" s="16"/>
      <c r="CB474" s="51"/>
      <c r="CC474" s="10">
        <f ca="1">IF(Table1[[#This Row],[Value of Debts]]&gt;$CD$3,1,0)</f>
        <v>1</v>
      </c>
      <c r="CD474" s="51"/>
      <c r="CE474" s="16"/>
      <c r="CF474" s="51"/>
      <c r="CG474" s="39">
        <f ca="1">Table1[[#This Row],[Mortgage left]]/Table1[[#This Row],[Value of House ]]</f>
        <v>0.23312457692323074</v>
      </c>
      <c r="CH474" s="51">
        <f t="shared" ca="1" si="322"/>
        <v>0</v>
      </c>
      <c r="CI474" s="51"/>
      <c r="CJ474" s="16"/>
      <c r="CL474" s="10">
        <f ca="1">IF(Table1[[#This Row],[Area]]="New Delhi",Table1[[#This Row],[Income]],0)</f>
        <v>0</v>
      </c>
      <c r="CM474" s="51">
        <f ca="1">IF(Table1[[#This Row],[Area]]="Gurgoan",Table1[[#This Row],[Income]],0)</f>
        <v>0</v>
      </c>
      <c r="CN474" s="51">
        <f ca="1">IF(Table1[[#This Row],[Area]]="Noida",Table1[[#This Row],[Income]],0)</f>
        <v>0</v>
      </c>
      <c r="CO474" s="51">
        <f ca="1">IF(Table1[[#This Row],[Area]]="Faridabad",Table1[[#This Row],[Income]],0)</f>
        <v>0</v>
      </c>
      <c r="CP474" s="51">
        <f ca="1">IF(Table1[[#This Row],[Area]]="Pune",Table1[[#This Row],[Income]],0)</f>
        <v>78386</v>
      </c>
      <c r="CQ474" s="51">
        <f ca="1">IF(Table1[[#This Row],[Area]]="Mumbai",Table1[[#This Row],[Income]],0)</f>
        <v>0</v>
      </c>
      <c r="CR474" s="51">
        <f ca="1">IF(Table1[[#This Row],[Area]]="Hyderabad",Table1[[#This Row],[Income]],0)</f>
        <v>0</v>
      </c>
      <c r="CS474" s="51">
        <f ca="1">IF(Table1[[#This Row],[Area]]="Chennai",Table1[[#This Row],[Income]],0)</f>
        <v>0</v>
      </c>
      <c r="CT474" s="51">
        <f ca="1">IF(Table1[[#This Row],[Area]]="Goa",Table1[[#This Row],[Income]],0)</f>
        <v>0</v>
      </c>
      <c r="CU474" s="51">
        <f ca="1">IF(Table1[[#This Row],[Area]]="Kochi",Table1[[#This Row],[Income]],0)</f>
        <v>0</v>
      </c>
      <c r="CV474" s="51">
        <f ca="1">IF(Table1[[#This Row],[Area]]="Kolkata",Table1[[#This Row],[Income]],0)</f>
        <v>0</v>
      </c>
      <c r="CW474" s="51"/>
      <c r="CX474" s="51"/>
      <c r="CY474" s="51"/>
      <c r="CZ474" s="51"/>
      <c r="DA474" s="51"/>
      <c r="DB474" s="51"/>
      <c r="DC474" s="51"/>
      <c r="DD474" s="51"/>
      <c r="DE474" s="51"/>
      <c r="DF474" s="51"/>
      <c r="DG474" s="16"/>
      <c r="DI474" s="10">
        <f ca="1">IF(Table1[[#This Row],[Field of Work]]="Teaching",Table1[[#This Row],[Income]],0)</f>
        <v>0</v>
      </c>
      <c r="DJ474" s="51">
        <f ca="1">IF(Table1[[#This Row],[Field of Work]]="Health",Table1[[#This Row],[Income]],0)</f>
        <v>78386</v>
      </c>
      <c r="DK474" s="51">
        <f ca="1">IF(Table1[[#This Row],[Field of Work]]="Agriculture",Table1[[#This Row],[Income]],0)</f>
        <v>0</v>
      </c>
      <c r="DL474" s="51">
        <f ca="1">IF(Table1[[#This Row],[Field of Work]]="Information Technology",Table1[[#This Row],[Income]],0)</f>
        <v>0</v>
      </c>
      <c r="DM474" s="51">
        <f ca="1">IF(Table1[[#This Row],[Field of Work]]="Construction",Table1[[#This Row],[Income]],0)</f>
        <v>0</v>
      </c>
      <c r="DN474" s="51">
        <f ca="1">IF(Table1[[#This Row],[Field of Work]]="General Work",Table1[[#This Row],[Income]],0)</f>
        <v>0</v>
      </c>
      <c r="DO474" s="51"/>
      <c r="DP474" s="51"/>
      <c r="DQ474" s="51"/>
      <c r="DR474" s="51"/>
      <c r="DS474" s="51"/>
      <c r="DT474" s="16"/>
      <c r="DW474" s="10">
        <f ca="1">IF(Table1[[#This Row],[Value of Debts]]&gt;Table1[[#This Row],[Income]],1,0)</f>
        <v>1</v>
      </c>
      <c r="DX474" s="51"/>
      <c r="DY474" s="16"/>
      <c r="EB474" s="48">
        <f t="shared" ca="1" si="323"/>
        <v>39</v>
      </c>
      <c r="EC474" s="51"/>
      <c r="ED474" s="51"/>
      <c r="EE474" s="16"/>
    </row>
    <row r="475" spans="1:135" ht="18.75">
      <c r="A475" s="1">
        <f t="shared" ca="1" si="309"/>
        <v>1</v>
      </c>
      <c r="B475" s="1" t="str">
        <f t="shared" ca="1" si="310"/>
        <v>Man</v>
      </c>
      <c r="C475" s="1">
        <f t="shared" ca="1" si="311"/>
        <v>31</v>
      </c>
      <c r="D475" s="1">
        <f t="shared" ca="1" si="312"/>
        <v>3</v>
      </c>
      <c r="E475" s="1" t="str">
        <f t="shared" ca="1" si="313"/>
        <v>Teaching</v>
      </c>
      <c r="F475" s="1">
        <f t="shared" ca="1" si="314"/>
        <v>3</v>
      </c>
      <c r="G475" s="1" t="str">
        <f t="shared" ca="1" si="315"/>
        <v>University</v>
      </c>
      <c r="H475" s="1">
        <f t="shared" ca="1" si="316"/>
        <v>0</v>
      </c>
      <c r="I475" s="1">
        <f t="shared" ca="1" si="291"/>
        <v>3</v>
      </c>
      <c r="J475" s="1">
        <f t="shared" ca="1" si="317"/>
        <v>43897</v>
      </c>
      <c r="K475" s="1">
        <f t="shared" ca="1" si="318"/>
        <v>6</v>
      </c>
      <c r="L475" s="1" t="str">
        <f t="shared" ca="1" si="319"/>
        <v>Mumbai</v>
      </c>
      <c r="M475" s="1">
        <f t="shared" ca="1" si="324"/>
        <v>175588</v>
      </c>
      <c r="N475" s="1">
        <f t="shared" ca="1" si="320"/>
        <v>128601.0955594619</v>
      </c>
      <c r="O475" s="1">
        <f t="shared" ca="1" si="325"/>
        <v>89635.006003008923</v>
      </c>
      <c r="P475" s="1">
        <f t="shared" ca="1" si="321"/>
        <v>73019</v>
      </c>
      <c r="Q475" s="1">
        <f t="shared" ca="1" si="326"/>
        <v>31704.843173335263</v>
      </c>
      <c r="R475" s="1">
        <f t="shared" ca="1" si="327"/>
        <v>41519.319180212915</v>
      </c>
      <c r="S475" s="1">
        <f t="shared" ca="1" si="328"/>
        <v>306742.32518322184</v>
      </c>
      <c r="T475" s="1">
        <f t="shared" ca="1" si="329"/>
        <v>233324.93873279716</v>
      </c>
      <c r="U475" s="1">
        <f t="shared" ca="1" si="330"/>
        <v>73417.386450424674</v>
      </c>
      <c r="W475" s="10">
        <f ca="1">IF(Table1[[#This Row],[Gender]]="Man",1,0)</f>
        <v>1</v>
      </c>
      <c r="X475" s="51">
        <f ca="1">IF(Table1[[#This Row],[Gender]]="Woman",1,0)</f>
        <v>0</v>
      </c>
      <c r="Y475" s="51"/>
      <c r="Z475" s="51"/>
      <c r="AA475" s="51"/>
      <c r="AB475" s="51"/>
      <c r="AC475" s="51"/>
      <c r="AD475" s="51"/>
      <c r="AE475" s="51"/>
      <c r="AF475" s="51"/>
      <c r="AG475" s="51"/>
      <c r="AH475" s="51"/>
      <c r="AI475" s="51"/>
      <c r="AJ475" s="16"/>
      <c r="AN475" s="10">
        <f t="shared" ca="1" si="292"/>
        <v>1</v>
      </c>
      <c r="AO475" s="51">
        <f t="shared" ca="1" si="293"/>
        <v>0</v>
      </c>
      <c r="AP475" s="51">
        <f t="shared" ca="1" si="294"/>
        <v>0</v>
      </c>
      <c r="AQ475" s="51">
        <f t="shared" ca="1" si="295"/>
        <v>0</v>
      </c>
      <c r="AR475" s="51">
        <f t="shared" ca="1" si="296"/>
        <v>0</v>
      </c>
      <c r="AS475" s="51">
        <f t="shared" ca="1" si="297"/>
        <v>0</v>
      </c>
      <c r="AT475" s="51"/>
      <c r="AU475" s="51"/>
      <c r="AV475" s="51"/>
      <c r="AW475" s="51"/>
      <c r="AX475" s="51"/>
      <c r="AY475" s="16"/>
      <c r="AZ475" s="51"/>
      <c r="BA475" s="20">
        <f t="shared" ca="1" si="298"/>
        <v>0</v>
      </c>
      <c r="BB475" s="21">
        <f t="shared" ca="1" si="299"/>
        <v>0</v>
      </c>
      <c r="BC475" s="21">
        <f t="shared" ca="1" si="300"/>
        <v>0</v>
      </c>
      <c r="BD475" s="21">
        <f t="shared" ca="1" si="301"/>
        <v>0</v>
      </c>
      <c r="BE475" s="21">
        <f t="shared" ca="1" si="302"/>
        <v>0</v>
      </c>
      <c r="BF475" s="21">
        <f t="shared" ca="1" si="303"/>
        <v>1</v>
      </c>
      <c r="BG475" s="21">
        <f t="shared" ca="1" si="304"/>
        <v>0</v>
      </c>
      <c r="BH475" s="21">
        <f t="shared" ca="1" si="305"/>
        <v>0</v>
      </c>
      <c r="BI475" s="21">
        <f t="shared" ca="1" si="306"/>
        <v>0</v>
      </c>
      <c r="BJ475" s="21">
        <f t="shared" ca="1" si="307"/>
        <v>0</v>
      </c>
      <c r="BK475" s="21">
        <f t="shared" ca="1" si="308"/>
        <v>0</v>
      </c>
      <c r="BL475" s="51"/>
      <c r="BM475" s="51"/>
      <c r="BN475" s="51"/>
      <c r="BO475" s="51"/>
      <c r="BP475" s="51"/>
      <c r="BQ475" s="51"/>
      <c r="BR475" s="51"/>
      <c r="BS475" s="51"/>
      <c r="BT475" s="51"/>
      <c r="BU475" s="51"/>
      <c r="BV475" s="16"/>
      <c r="BZ475" s="10">
        <f ca="1">Table1[[#This Row],[Cars Value]]/Table1[[#This Row],[Cars Owned]]</f>
        <v>29878.335334336309</v>
      </c>
      <c r="CA475" s="16"/>
      <c r="CB475" s="51"/>
      <c r="CC475" s="10">
        <f ca="1">IF(Table1[[#This Row],[Value of Debts]]&gt;$CD$3,1,0)</f>
        <v>1</v>
      </c>
      <c r="CD475" s="51"/>
      <c r="CE475" s="16"/>
      <c r="CF475" s="51"/>
      <c r="CG475" s="39">
        <f ca="1">Table1[[#This Row],[Mortgage left]]/Table1[[#This Row],[Value of House ]]</f>
        <v>0.73240253069379402</v>
      </c>
      <c r="CH475" s="51">
        <f t="shared" ca="1" si="322"/>
        <v>1</v>
      </c>
      <c r="CI475" s="51"/>
      <c r="CJ475" s="16"/>
      <c r="CL475" s="10">
        <f ca="1">IF(Table1[[#This Row],[Area]]="New Delhi",Table1[[#This Row],[Income]],0)</f>
        <v>0</v>
      </c>
      <c r="CM475" s="51">
        <f ca="1">IF(Table1[[#This Row],[Area]]="Gurgoan",Table1[[#This Row],[Income]],0)</f>
        <v>0</v>
      </c>
      <c r="CN475" s="51">
        <f ca="1">IF(Table1[[#This Row],[Area]]="Noida",Table1[[#This Row],[Income]],0)</f>
        <v>0</v>
      </c>
      <c r="CO475" s="51">
        <f ca="1">IF(Table1[[#This Row],[Area]]="Faridabad",Table1[[#This Row],[Income]],0)</f>
        <v>0</v>
      </c>
      <c r="CP475" s="51">
        <f ca="1">IF(Table1[[#This Row],[Area]]="Pune",Table1[[#This Row],[Income]],0)</f>
        <v>0</v>
      </c>
      <c r="CQ475" s="51">
        <f ca="1">IF(Table1[[#This Row],[Area]]="Mumbai",Table1[[#This Row],[Income]],0)</f>
        <v>43897</v>
      </c>
      <c r="CR475" s="51">
        <f ca="1">IF(Table1[[#This Row],[Area]]="Hyderabad",Table1[[#This Row],[Income]],0)</f>
        <v>0</v>
      </c>
      <c r="CS475" s="51">
        <f ca="1">IF(Table1[[#This Row],[Area]]="Chennai",Table1[[#This Row],[Income]],0)</f>
        <v>0</v>
      </c>
      <c r="CT475" s="51">
        <f ca="1">IF(Table1[[#This Row],[Area]]="Goa",Table1[[#This Row],[Income]],0)</f>
        <v>0</v>
      </c>
      <c r="CU475" s="51">
        <f ca="1">IF(Table1[[#This Row],[Area]]="Kochi",Table1[[#This Row],[Income]],0)</f>
        <v>0</v>
      </c>
      <c r="CV475" s="51">
        <f ca="1">IF(Table1[[#This Row],[Area]]="Kolkata",Table1[[#This Row],[Income]],0)</f>
        <v>0</v>
      </c>
      <c r="CW475" s="51"/>
      <c r="CX475" s="51"/>
      <c r="CY475" s="51"/>
      <c r="CZ475" s="51"/>
      <c r="DA475" s="51"/>
      <c r="DB475" s="51"/>
      <c r="DC475" s="51"/>
      <c r="DD475" s="51"/>
      <c r="DE475" s="51"/>
      <c r="DF475" s="51"/>
      <c r="DG475" s="16"/>
      <c r="DI475" s="10">
        <f ca="1">IF(Table1[[#This Row],[Field of Work]]="Teaching",Table1[[#This Row],[Income]],0)</f>
        <v>43897</v>
      </c>
      <c r="DJ475" s="51">
        <f ca="1">IF(Table1[[#This Row],[Field of Work]]="Health",Table1[[#This Row],[Income]],0)</f>
        <v>0</v>
      </c>
      <c r="DK475" s="51">
        <f ca="1">IF(Table1[[#This Row],[Field of Work]]="Agriculture",Table1[[#This Row],[Income]],0)</f>
        <v>0</v>
      </c>
      <c r="DL475" s="51">
        <f ca="1">IF(Table1[[#This Row],[Field of Work]]="Information Technology",Table1[[#This Row],[Income]],0)</f>
        <v>0</v>
      </c>
      <c r="DM475" s="51">
        <f ca="1">IF(Table1[[#This Row],[Field of Work]]="Construction",Table1[[#This Row],[Income]],0)</f>
        <v>0</v>
      </c>
      <c r="DN475" s="51">
        <f ca="1">IF(Table1[[#This Row],[Field of Work]]="General Work",Table1[[#This Row],[Income]],0)</f>
        <v>0</v>
      </c>
      <c r="DO475" s="51"/>
      <c r="DP475" s="51"/>
      <c r="DQ475" s="51"/>
      <c r="DR475" s="51"/>
      <c r="DS475" s="51"/>
      <c r="DT475" s="16"/>
      <c r="DW475" s="10">
        <f ca="1">IF(Table1[[#This Row],[Value of Debts]]&gt;Table1[[#This Row],[Income]],1,0)</f>
        <v>1</v>
      </c>
      <c r="DX475" s="51"/>
      <c r="DY475" s="16"/>
      <c r="EB475" s="48">
        <f t="shared" ca="1" si="323"/>
        <v>0</v>
      </c>
      <c r="EC475" s="51"/>
      <c r="ED475" s="51"/>
      <c r="EE475" s="16"/>
    </row>
    <row r="476" spans="1:135" ht="18.75">
      <c r="A476" s="1">
        <f t="shared" ca="1" si="309"/>
        <v>2</v>
      </c>
      <c r="B476" s="1" t="str">
        <f t="shared" ca="1" si="310"/>
        <v>Woman</v>
      </c>
      <c r="C476" s="1">
        <f t="shared" ca="1" si="311"/>
        <v>42</v>
      </c>
      <c r="D476" s="1">
        <f t="shared" ca="1" si="312"/>
        <v>2</v>
      </c>
      <c r="E476" s="1" t="str">
        <f t="shared" ca="1" si="313"/>
        <v>Construction</v>
      </c>
      <c r="F476" s="1">
        <f t="shared" ca="1" si="314"/>
        <v>1</v>
      </c>
      <c r="G476" s="1" t="str">
        <f t="shared" ca="1" si="315"/>
        <v>High School</v>
      </c>
      <c r="H476" s="1">
        <f t="shared" ca="1" si="316"/>
        <v>0</v>
      </c>
      <c r="I476" s="1">
        <f t="shared" ca="1" si="291"/>
        <v>1</v>
      </c>
      <c r="J476" s="1">
        <f t="shared" ca="1" si="317"/>
        <v>68816</v>
      </c>
      <c r="K476" s="1">
        <f t="shared" ca="1" si="318"/>
        <v>5</v>
      </c>
      <c r="L476" s="1" t="str">
        <f t="shared" ca="1" si="319"/>
        <v>Pune</v>
      </c>
      <c r="M476" s="1">
        <f t="shared" ca="1" si="324"/>
        <v>344080</v>
      </c>
      <c r="N476" s="1">
        <f t="shared" ca="1" si="320"/>
        <v>108897.1489860595</v>
      </c>
      <c r="O476" s="1">
        <f t="shared" ca="1" si="325"/>
        <v>26546.484625078891</v>
      </c>
      <c r="P476" s="1">
        <f t="shared" ca="1" si="321"/>
        <v>13641</v>
      </c>
      <c r="Q476" s="1">
        <f t="shared" ca="1" si="326"/>
        <v>94531.108946089298</v>
      </c>
      <c r="R476" s="1">
        <f t="shared" ca="1" si="327"/>
        <v>88769.09416630496</v>
      </c>
      <c r="S476" s="1">
        <f t="shared" ca="1" si="328"/>
        <v>459395.57879138389</v>
      </c>
      <c r="T476" s="1">
        <f t="shared" ca="1" si="329"/>
        <v>217069.25793214882</v>
      </c>
      <c r="U476" s="1">
        <f t="shared" ca="1" si="330"/>
        <v>242326.32085923507</v>
      </c>
      <c r="W476" s="10">
        <f ca="1">IF(Table1[[#This Row],[Gender]]="Man",1,0)</f>
        <v>0</v>
      </c>
      <c r="X476" s="51">
        <f ca="1">IF(Table1[[#This Row],[Gender]]="Woman",1,0)</f>
        <v>1</v>
      </c>
      <c r="Y476" s="51"/>
      <c r="Z476" s="51"/>
      <c r="AA476" s="51"/>
      <c r="AB476" s="51"/>
      <c r="AC476" s="51"/>
      <c r="AD476" s="51"/>
      <c r="AE476" s="51"/>
      <c r="AF476" s="51"/>
      <c r="AG476" s="51"/>
      <c r="AH476" s="51"/>
      <c r="AI476" s="51"/>
      <c r="AJ476" s="16"/>
      <c r="AN476" s="10">
        <f t="shared" ca="1" si="292"/>
        <v>0</v>
      </c>
      <c r="AO476" s="51">
        <f t="shared" ca="1" si="293"/>
        <v>0</v>
      </c>
      <c r="AP476" s="51">
        <f t="shared" ca="1" si="294"/>
        <v>0</v>
      </c>
      <c r="AQ476" s="51">
        <f t="shared" ca="1" si="295"/>
        <v>0</v>
      </c>
      <c r="AR476" s="51">
        <f t="shared" ca="1" si="296"/>
        <v>1</v>
      </c>
      <c r="AS476" s="51">
        <f t="shared" ca="1" si="297"/>
        <v>0</v>
      </c>
      <c r="AT476" s="51"/>
      <c r="AU476" s="51"/>
      <c r="AV476" s="51"/>
      <c r="AW476" s="51"/>
      <c r="AX476" s="51"/>
      <c r="AY476" s="16"/>
      <c r="AZ476" s="51"/>
      <c r="BA476" s="20">
        <f t="shared" ca="1" si="298"/>
        <v>0</v>
      </c>
      <c r="BB476" s="21">
        <f t="shared" ca="1" si="299"/>
        <v>0</v>
      </c>
      <c r="BC476" s="21">
        <f t="shared" ca="1" si="300"/>
        <v>0</v>
      </c>
      <c r="BD476" s="21">
        <f t="shared" ca="1" si="301"/>
        <v>0</v>
      </c>
      <c r="BE476" s="21">
        <f t="shared" ca="1" si="302"/>
        <v>1</v>
      </c>
      <c r="BF476" s="21">
        <f t="shared" ca="1" si="303"/>
        <v>0</v>
      </c>
      <c r="BG476" s="21">
        <f t="shared" ca="1" si="304"/>
        <v>0</v>
      </c>
      <c r="BH476" s="21">
        <f t="shared" ca="1" si="305"/>
        <v>0</v>
      </c>
      <c r="BI476" s="21">
        <f t="shared" ca="1" si="306"/>
        <v>0</v>
      </c>
      <c r="BJ476" s="21">
        <f t="shared" ca="1" si="307"/>
        <v>0</v>
      </c>
      <c r="BK476" s="21">
        <f t="shared" ca="1" si="308"/>
        <v>0</v>
      </c>
      <c r="BL476" s="51"/>
      <c r="BM476" s="51"/>
      <c r="BN476" s="51"/>
      <c r="BO476" s="51"/>
      <c r="BP476" s="51"/>
      <c r="BQ476" s="51"/>
      <c r="BR476" s="51"/>
      <c r="BS476" s="51"/>
      <c r="BT476" s="51"/>
      <c r="BU476" s="51"/>
      <c r="BV476" s="16"/>
      <c r="BZ476" s="10">
        <f ca="1">Table1[[#This Row],[Cars Value]]/Table1[[#This Row],[Cars Owned]]</f>
        <v>26546.484625078891</v>
      </c>
      <c r="CA476" s="16"/>
      <c r="CB476" s="51"/>
      <c r="CC476" s="10">
        <f ca="1">IF(Table1[[#This Row],[Value of Debts]]&gt;$CD$3,1,0)</f>
        <v>1</v>
      </c>
      <c r="CD476" s="51"/>
      <c r="CE476" s="16"/>
      <c r="CF476" s="51"/>
      <c r="CG476" s="39">
        <f ca="1">Table1[[#This Row],[Mortgage left]]/Table1[[#This Row],[Value of House ]]</f>
        <v>0.31648787777859655</v>
      </c>
      <c r="CH476" s="51">
        <f t="shared" ca="1" si="322"/>
        <v>1</v>
      </c>
      <c r="CI476" s="51"/>
      <c r="CJ476" s="16"/>
      <c r="CL476" s="10">
        <f ca="1">IF(Table1[[#This Row],[Area]]="New Delhi",Table1[[#This Row],[Income]],0)</f>
        <v>0</v>
      </c>
      <c r="CM476" s="51">
        <f ca="1">IF(Table1[[#This Row],[Area]]="Gurgoan",Table1[[#This Row],[Income]],0)</f>
        <v>0</v>
      </c>
      <c r="CN476" s="51">
        <f ca="1">IF(Table1[[#This Row],[Area]]="Noida",Table1[[#This Row],[Income]],0)</f>
        <v>0</v>
      </c>
      <c r="CO476" s="51">
        <f ca="1">IF(Table1[[#This Row],[Area]]="Faridabad",Table1[[#This Row],[Income]],0)</f>
        <v>0</v>
      </c>
      <c r="CP476" s="51">
        <f ca="1">IF(Table1[[#This Row],[Area]]="Pune",Table1[[#This Row],[Income]],0)</f>
        <v>68816</v>
      </c>
      <c r="CQ476" s="51">
        <f ca="1">IF(Table1[[#This Row],[Area]]="Mumbai",Table1[[#This Row],[Income]],0)</f>
        <v>0</v>
      </c>
      <c r="CR476" s="51">
        <f ca="1">IF(Table1[[#This Row],[Area]]="Hyderabad",Table1[[#This Row],[Income]],0)</f>
        <v>0</v>
      </c>
      <c r="CS476" s="51">
        <f ca="1">IF(Table1[[#This Row],[Area]]="Chennai",Table1[[#This Row],[Income]],0)</f>
        <v>0</v>
      </c>
      <c r="CT476" s="51">
        <f ca="1">IF(Table1[[#This Row],[Area]]="Goa",Table1[[#This Row],[Income]],0)</f>
        <v>0</v>
      </c>
      <c r="CU476" s="51">
        <f ca="1">IF(Table1[[#This Row],[Area]]="Kochi",Table1[[#This Row],[Income]],0)</f>
        <v>0</v>
      </c>
      <c r="CV476" s="51">
        <f ca="1">IF(Table1[[#This Row],[Area]]="Kolkata",Table1[[#This Row],[Income]],0)</f>
        <v>0</v>
      </c>
      <c r="CW476" s="51"/>
      <c r="CX476" s="51"/>
      <c r="CY476" s="51"/>
      <c r="CZ476" s="51"/>
      <c r="DA476" s="51"/>
      <c r="DB476" s="51"/>
      <c r="DC476" s="51"/>
      <c r="DD476" s="51"/>
      <c r="DE476" s="51"/>
      <c r="DF476" s="51"/>
      <c r="DG476" s="16"/>
      <c r="DI476" s="10">
        <f ca="1">IF(Table1[[#This Row],[Field of Work]]="Teaching",Table1[[#This Row],[Income]],0)</f>
        <v>0</v>
      </c>
      <c r="DJ476" s="51">
        <f ca="1">IF(Table1[[#This Row],[Field of Work]]="Health",Table1[[#This Row],[Income]],0)</f>
        <v>0</v>
      </c>
      <c r="DK476" s="51">
        <f ca="1">IF(Table1[[#This Row],[Field of Work]]="Agriculture",Table1[[#This Row],[Income]],0)</f>
        <v>0</v>
      </c>
      <c r="DL476" s="51">
        <f ca="1">IF(Table1[[#This Row],[Field of Work]]="Information Technology",Table1[[#This Row],[Income]],0)</f>
        <v>0</v>
      </c>
      <c r="DM476" s="51">
        <f ca="1">IF(Table1[[#This Row],[Field of Work]]="Construction",Table1[[#This Row],[Income]],0)</f>
        <v>68816</v>
      </c>
      <c r="DN476" s="51">
        <f ca="1">IF(Table1[[#This Row],[Field of Work]]="General Work",Table1[[#This Row],[Income]],0)</f>
        <v>0</v>
      </c>
      <c r="DO476" s="51"/>
      <c r="DP476" s="51"/>
      <c r="DQ476" s="51"/>
      <c r="DR476" s="51"/>
      <c r="DS476" s="51"/>
      <c r="DT476" s="16"/>
      <c r="DW476" s="10">
        <f ca="1">IF(Table1[[#This Row],[Value of Debts]]&gt;Table1[[#This Row],[Income]],1,0)</f>
        <v>1</v>
      </c>
      <c r="DX476" s="51"/>
      <c r="DY476" s="16"/>
      <c r="EB476" s="48">
        <f t="shared" ca="1" si="323"/>
        <v>42</v>
      </c>
      <c r="EC476" s="51"/>
      <c r="ED476" s="51"/>
      <c r="EE476" s="16"/>
    </row>
    <row r="477" spans="1:135" ht="18.75">
      <c r="A477" s="1">
        <f t="shared" ca="1" si="309"/>
        <v>1</v>
      </c>
      <c r="B477" s="1" t="str">
        <f t="shared" ca="1" si="310"/>
        <v>Man</v>
      </c>
      <c r="C477" s="1">
        <f t="shared" ca="1" si="311"/>
        <v>25</v>
      </c>
      <c r="D477" s="1">
        <f t="shared" ca="1" si="312"/>
        <v>4</v>
      </c>
      <c r="E477" s="1" t="str">
        <f t="shared" ca="1" si="313"/>
        <v>Information Technology</v>
      </c>
      <c r="F477" s="1">
        <f t="shared" ca="1" si="314"/>
        <v>2</v>
      </c>
      <c r="G477" s="1" t="str">
        <f t="shared" ca="1" si="315"/>
        <v>College</v>
      </c>
      <c r="H477" s="1">
        <f t="shared" ca="1" si="316"/>
        <v>1</v>
      </c>
      <c r="I477" s="1">
        <f t="shared" ca="1" si="291"/>
        <v>3</v>
      </c>
      <c r="J477" s="1">
        <f t="shared" ca="1" si="317"/>
        <v>59013</v>
      </c>
      <c r="K477" s="1">
        <f t="shared" ca="1" si="318"/>
        <v>2</v>
      </c>
      <c r="L477" s="1" t="str">
        <f t="shared" ca="1" si="319"/>
        <v>Gurgoan</v>
      </c>
      <c r="M477" s="1">
        <f t="shared" ca="1" si="324"/>
        <v>177039</v>
      </c>
      <c r="N477" s="1">
        <f t="shared" ca="1" si="320"/>
        <v>75793.729490418176</v>
      </c>
      <c r="O477" s="1">
        <f t="shared" ca="1" si="325"/>
        <v>98814.261943026315</v>
      </c>
      <c r="P477" s="1">
        <f t="shared" ca="1" si="321"/>
        <v>14973</v>
      </c>
      <c r="Q477" s="1">
        <f t="shared" ca="1" si="326"/>
        <v>7978.7204845178185</v>
      </c>
      <c r="R477" s="1">
        <f t="shared" ca="1" si="327"/>
        <v>61766.589913909382</v>
      </c>
      <c r="S477" s="1">
        <f t="shared" ca="1" si="328"/>
        <v>337619.85185693571</v>
      </c>
      <c r="T477" s="1">
        <f t="shared" ca="1" si="329"/>
        <v>98745.449974935997</v>
      </c>
      <c r="U477" s="1">
        <f t="shared" ca="1" si="330"/>
        <v>238874.40188199971</v>
      </c>
      <c r="W477" s="10">
        <f ca="1">IF(Table1[[#This Row],[Gender]]="Man",1,0)</f>
        <v>1</v>
      </c>
      <c r="X477" s="51">
        <f ca="1">IF(Table1[[#This Row],[Gender]]="Woman",1,0)</f>
        <v>0</v>
      </c>
      <c r="Y477" s="51"/>
      <c r="Z477" s="51"/>
      <c r="AA477" s="51"/>
      <c r="AB477" s="51"/>
      <c r="AC477" s="51"/>
      <c r="AD477" s="51"/>
      <c r="AE477" s="51"/>
      <c r="AF477" s="51"/>
      <c r="AG477" s="51"/>
      <c r="AH477" s="51"/>
      <c r="AI477" s="51"/>
      <c r="AJ477" s="16"/>
      <c r="AN477" s="10">
        <f t="shared" ca="1" si="292"/>
        <v>0</v>
      </c>
      <c r="AO477" s="51">
        <f t="shared" ca="1" si="293"/>
        <v>0</v>
      </c>
      <c r="AP477" s="51">
        <f t="shared" ca="1" si="294"/>
        <v>0</v>
      </c>
      <c r="AQ477" s="51">
        <f t="shared" ca="1" si="295"/>
        <v>1</v>
      </c>
      <c r="AR477" s="51">
        <f t="shared" ca="1" si="296"/>
        <v>0</v>
      </c>
      <c r="AS477" s="51">
        <f t="shared" ca="1" si="297"/>
        <v>0</v>
      </c>
      <c r="AT477" s="51"/>
      <c r="AU477" s="51"/>
      <c r="AV477" s="51"/>
      <c r="AW477" s="51"/>
      <c r="AX477" s="51"/>
      <c r="AY477" s="16"/>
      <c r="AZ477" s="51"/>
      <c r="BA477" s="20">
        <f t="shared" ca="1" si="298"/>
        <v>0</v>
      </c>
      <c r="BB477" s="21">
        <f t="shared" ca="1" si="299"/>
        <v>1</v>
      </c>
      <c r="BC477" s="21">
        <f t="shared" ca="1" si="300"/>
        <v>0</v>
      </c>
      <c r="BD477" s="21">
        <f t="shared" ca="1" si="301"/>
        <v>0</v>
      </c>
      <c r="BE477" s="21">
        <f t="shared" ca="1" si="302"/>
        <v>0</v>
      </c>
      <c r="BF477" s="21">
        <f t="shared" ca="1" si="303"/>
        <v>0</v>
      </c>
      <c r="BG477" s="21">
        <f t="shared" ca="1" si="304"/>
        <v>0</v>
      </c>
      <c r="BH477" s="21">
        <f t="shared" ca="1" si="305"/>
        <v>0</v>
      </c>
      <c r="BI477" s="21">
        <f t="shared" ca="1" si="306"/>
        <v>0</v>
      </c>
      <c r="BJ477" s="21">
        <f t="shared" ca="1" si="307"/>
        <v>0</v>
      </c>
      <c r="BK477" s="21">
        <f t="shared" ca="1" si="308"/>
        <v>0</v>
      </c>
      <c r="BL477" s="51"/>
      <c r="BM477" s="51"/>
      <c r="BN477" s="51"/>
      <c r="BO477" s="51"/>
      <c r="BP477" s="51"/>
      <c r="BQ477" s="51"/>
      <c r="BR477" s="51"/>
      <c r="BS477" s="51"/>
      <c r="BT477" s="51"/>
      <c r="BU477" s="51"/>
      <c r="BV477" s="16"/>
      <c r="BZ477" s="10">
        <f ca="1">Table1[[#This Row],[Cars Value]]/Table1[[#This Row],[Cars Owned]]</f>
        <v>32938.087314342105</v>
      </c>
      <c r="CA477" s="16"/>
      <c r="CB477" s="51"/>
      <c r="CC477" s="10">
        <f ca="1">IF(Table1[[#This Row],[Value of Debts]]&gt;$CD$3,1,0)</f>
        <v>1</v>
      </c>
      <c r="CD477" s="51"/>
      <c r="CE477" s="16"/>
      <c r="CF477" s="51"/>
      <c r="CG477" s="39">
        <f ca="1">Table1[[#This Row],[Mortgage left]]/Table1[[#This Row],[Value of House ]]</f>
        <v>0.42811882969525461</v>
      </c>
      <c r="CH477" s="51">
        <f t="shared" ca="1" si="322"/>
        <v>1</v>
      </c>
      <c r="CI477" s="51"/>
      <c r="CJ477" s="16"/>
      <c r="CL477" s="10">
        <f ca="1">IF(Table1[[#This Row],[Area]]="New Delhi",Table1[[#This Row],[Income]],0)</f>
        <v>0</v>
      </c>
      <c r="CM477" s="51">
        <f ca="1">IF(Table1[[#This Row],[Area]]="Gurgoan",Table1[[#This Row],[Income]],0)</f>
        <v>59013</v>
      </c>
      <c r="CN477" s="51">
        <f ca="1">IF(Table1[[#This Row],[Area]]="Noida",Table1[[#This Row],[Income]],0)</f>
        <v>0</v>
      </c>
      <c r="CO477" s="51">
        <f ca="1">IF(Table1[[#This Row],[Area]]="Faridabad",Table1[[#This Row],[Income]],0)</f>
        <v>0</v>
      </c>
      <c r="CP477" s="51">
        <f ca="1">IF(Table1[[#This Row],[Area]]="Pune",Table1[[#This Row],[Income]],0)</f>
        <v>0</v>
      </c>
      <c r="CQ477" s="51">
        <f ca="1">IF(Table1[[#This Row],[Area]]="Mumbai",Table1[[#This Row],[Income]],0)</f>
        <v>0</v>
      </c>
      <c r="CR477" s="51">
        <f ca="1">IF(Table1[[#This Row],[Area]]="Hyderabad",Table1[[#This Row],[Income]],0)</f>
        <v>0</v>
      </c>
      <c r="CS477" s="51">
        <f ca="1">IF(Table1[[#This Row],[Area]]="Chennai",Table1[[#This Row],[Income]],0)</f>
        <v>0</v>
      </c>
      <c r="CT477" s="51">
        <f ca="1">IF(Table1[[#This Row],[Area]]="Goa",Table1[[#This Row],[Income]],0)</f>
        <v>0</v>
      </c>
      <c r="CU477" s="51">
        <f ca="1">IF(Table1[[#This Row],[Area]]="Kochi",Table1[[#This Row],[Income]],0)</f>
        <v>0</v>
      </c>
      <c r="CV477" s="51">
        <f ca="1">IF(Table1[[#This Row],[Area]]="Kolkata",Table1[[#This Row],[Income]],0)</f>
        <v>0</v>
      </c>
      <c r="CW477" s="51"/>
      <c r="CX477" s="51"/>
      <c r="CY477" s="51"/>
      <c r="CZ477" s="51"/>
      <c r="DA477" s="51"/>
      <c r="DB477" s="51"/>
      <c r="DC477" s="51"/>
      <c r="DD477" s="51"/>
      <c r="DE477" s="51"/>
      <c r="DF477" s="51"/>
      <c r="DG477" s="16"/>
      <c r="DI477" s="10">
        <f ca="1">IF(Table1[[#This Row],[Field of Work]]="Teaching",Table1[[#This Row],[Income]],0)</f>
        <v>0</v>
      </c>
      <c r="DJ477" s="51">
        <f ca="1">IF(Table1[[#This Row],[Field of Work]]="Health",Table1[[#This Row],[Income]],0)</f>
        <v>0</v>
      </c>
      <c r="DK477" s="51">
        <f ca="1">IF(Table1[[#This Row],[Field of Work]]="Agriculture",Table1[[#This Row],[Income]],0)</f>
        <v>0</v>
      </c>
      <c r="DL477" s="51">
        <f ca="1">IF(Table1[[#This Row],[Field of Work]]="Information Technology",Table1[[#This Row],[Income]],0)</f>
        <v>59013</v>
      </c>
      <c r="DM477" s="51">
        <f ca="1">IF(Table1[[#This Row],[Field of Work]]="Construction",Table1[[#This Row],[Income]],0)</f>
        <v>0</v>
      </c>
      <c r="DN477" s="51">
        <f ca="1">IF(Table1[[#This Row],[Field of Work]]="General Work",Table1[[#This Row],[Income]],0)</f>
        <v>0</v>
      </c>
      <c r="DO477" s="51"/>
      <c r="DP477" s="51"/>
      <c r="DQ477" s="51"/>
      <c r="DR477" s="51"/>
      <c r="DS477" s="51"/>
      <c r="DT477" s="16"/>
      <c r="DW477" s="10">
        <f ca="1">IF(Table1[[#This Row],[Value of Debts]]&gt;Table1[[#This Row],[Income]],1,0)</f>
        <v>1</v>
      </c>
      <c r="DX477" s="51"/>
      <c r="DY477" s="16"/>
      <c r="EB477" s="48">
        <f t="shared" ca="1" si="323"/>
        <v>25</v>
      </c>
      <c r="EC477" s="51"/>
      <c r="ED477" s="51"/>
      <c r="EE477" s="16"/>
    </row>
    <row r="478" spans="1:135" ht="18.75">
      <c r="A478" s="1">
        <f t="shared" ca="1" si="309"/>
        <v>2</v>
      </c>
      <c r="B478" s="1" t="str">
        <f t="shared" ca="1" si="310"/>
        <v>Woman</v>
      </c>
      <c r="C478" s="1">
        <f t="shared" ca="1" si="311"/>
        <v>26</v>
      </c>
      <c r="D478" s="1">
        <f t="shared" ca="1" si="312"/>
        <v>6</v>
      </c>
      <c r="E478" s="1" t="str">
        <f t="shared" ca="1" si="313"/>
        <v>Agriculture</v>
      </c>
      <c r="F478" s="1">
        <f t="shared" ca="1" si="314"/>
        <v>4</v>
      </c>
      <c r="G478" s="1" t="str">
        <f t="shared" ca="1" si="315"/>
        <v>Technical</v>
      </c>
      <c r="H478" s="1">
        <f t="shared" ca="1" si="316"/>
        <v>3</v>
      </c>
      <c r="I478" s="1">
        <f t="shared" ca="1" si="291"/>
        <v>1</v>
      </c>
      <c r="J478" s="1">
        <f t="shared" ca="1" si="317"/>
        <v>88879</v>
      </c>
      <c r="K478" s="1">
        <f t="shared" ca="1" si="318"/>
        <v>5</v>
      </c>
      <c r="L478" s="1" t="str">
        <f t="shared" ca="1" si="319"/>
        <v>Pune</v>
      </c>
      <c r="M478" s="1">
        <f t="shared" ca="1" si="324"/>
        <v>266637</v>
      </c>
      <c r="N478" s="1">
        <f t="shared" ca="1" si="320"/>
        <v>226671.68802404759</v>
      </c>
      <c r="O478" s="1">
        <f t="shared" ca="1" si="325"/>
        <v>22232.045121179221</v>
      </c>
      <c r="P478" s="1">
        <f t="shared" ca="1" si="321"/>
        <v>16918</v>
      </c>
      <c r="Q478" s="1">
        <f t="shared" ca="1" si="326"/>
        <v>3935.5545445033799</v>
      </c>
      <c r="R478" s="1">
        <f t="shared" ca="1" si="327"/>
        <v>65338.811752881738</v>
      </c>
      <c r="S478" s="1">
        <f t="shared" ca="1" si="328"/>
        <v>354207.85687406093</v>
      </c>
      <c r="T478" s="1">
        <f t="shared" ca="1" si="329"/>
        <v>247525.24256855098</v>
      </c>
      <c r="U478" s="1">
        <f t="shared" ca="1" si="330"/>
        <v>106682.61430550995</v>
      </c>
      <c r="W478" s="10">
        <f ca="1">IF(Table1[[#This Row],[Gender]]="Man",1,0)</f>
        <v>0</v>
      </c>
      <c r="X478" s="51">
        <f ca="1">IF(Table1[[#This Row],[Gender]]="Woman",1,0)</f>
        <v>1</v>
      </c>
      <c r="Y478" s="51"/>
      <c r="Z478" s="51"/>
      <c r="AA478" s="51"/>
      <c r="AB478" s="51"/>
      <c r="AC478" s="51"/>
      <c r="AD478" s="51"/>
      <c r="AE478" s="51"/>
      <c r="AF478" s="51"/>
      <c r="AG478" s="51"/>
      <c r="AH478" s="51"/>
      <c r="AI478" s="51"/>
      <c r="AJ478" s="16"/>
      <c r="AN478" s="10">
        <f t="shared" ca="1" si="292"/>
        <v>0</v>
      </c>
      <c r="AO478" s="51">
        <f t="shared" ca="1" si="293"/>
        <v>0</v>
      </c>
      <c r="AP478" s="51">
        <f t="shared" ca="1" si="294"/>
        <v>1</v>
      </c>
      <c r="AQ478" s="51">
        <f t="shared" ca="1" si="295"/>
        <v>0</v>
      </c>
      <c r="AR478" s="51">
        <f t="shared" ca="1" si="296"/>
        <v>0</v>
      </c>
      <c r="AS478" s="51">
        <f t="shared" ca="1" si="297"/>
        <v>0</v>
      </c>
      <c r="AT478" s="51"/>
      <c r="AU478" s="51"/>
      <c r="AV478" s="51"/>
      <c r="AW478" s="51"/>
      <c r="AX478" s="51"/>
      <c r="AY478" s="16"/>
      <c r="AZ478" s="51"/>
      <c r="BA478" s="20">
        <f t="shared" ca="1" si="298"/>
        <v>0</v>
      </c>
      <c r="BB478" s="21">
        <f t="shared" ca="1" si="299"/>
        <v>0</v>
      </c>
      <c r="BC478" s="21">
        <f t="shared" ca="1" si="300"/>
        <v>0</v>
      </c>
      <c r="BD478" s="21">
        <f t="shared" ca="1" si="301"/>
        <v>0</v>
      </c>
      <c r="BE478" s="21">
        <f t="shared" ca="1" si="302"/>
        <v>1</v>
      </c>
      <c r="BF478" s="21">
        <f t="shared" ca="1" si="303"/>
        <v>0</v>
      </c>
      <c r="BG478" s="21">
        <f t="shared" ca="1" si="304"/>
        <v>0</v>
      </c>
      <c r="BH478" s="21">
        <f t="shared" ca="1" si="305"/>
        <v>0</v>
      </c>
      <c r="BI478" s="21">
        <f t="shared" ca="1" si="306"/>
        <v>0</v>
      </c>
      <c r="BJ478" s="21">
        <f t="shared" ca="1" si="307"/>
        <v>0</v>
      </c>
      <c r="BK478" s="21">
        <f t="shared" ca="1" si="308"/>
        <v>0</v>
      </c>
      <c r="BL478" s="51"/>
      <c r="BM478" s="51"/>
      <c r="BN478" s="51"/>
      <c r="BO478" s="51"/>
      <c r="BP478" s="51"/>
      <c r="BQ478" s="51"/>
      <c r="BR478" s="51"/>
      <c r="BS478" s="51"/>
      <c r="BT478" s="51"/>
      <c r="BU478" s="51"/>
      <c r="BV478" s="16"/>
      <c r="BZ478" s="10">
        <f ca="1">Table1[[#This Row],[Cars Value]]/Table1[[#This Row],[Cars Owned]]</f>
        <v>22232.045121179221</v>
      </c>
      <c r="CA478" s="16"/>
      <c r="CB478" s="51"/>
      <c r="CC478" s="10">
        <f ca="1">IF(Table1[[#This Row],[Value of Debts]]&gt;$CD$3,1,0)</f>
        <v>1</v>
      </c>
      <c r="CD478" s="51"/>
      <c r="CE478" s="16"/>
      <c r="CF478" s="51"/>
      <c r="CG478" s="39">
        <f ca="1">Table1[[#This Row],[Mortgage left]]/Table1[[#This Row],[Value of House ]]</f>
        <v>0.85011340520650769</v>
      </c>
      <c r="CH478" s="51">
        <f t="shared" ca="1" si="322"/>
        <v>1</v>
      </c>
      <c r="CI478" s="51"/>
      <c r="CJ478" s="16"/>
      <c r="CL478" s="10">
        <f ca="1">IF(Table1[[#This Row],[Area]]="New Delhi",Table1[[#This Row],[Income]],0)</f>
        <v>0</v>
      </c>
      <c r="CM478" s="51">
        <f ca="1">IF(Table1[[#This Row],[Area]]="Gurgoan",Table1[[#This Row],[Income]],0)</f>
        <v>0</v>
      </c>
      <c r="CN478" s="51">
        <f ca="1">IF(Table1[[#This Row],[Area]]="Noida",Table1[[#This Row],[Income]],0)</f>
        <v>0</v>
      </c>
      <c r="CO478" s="51">
        <f ca="1">IF(Table1[[#This Row],[Area]]="Faridabad",Table1[[#This Row],[Income]],0)</f>
        <v>0</v>
      </c>
      <c r="CP478" s="51">
        <f ca="1">IF(Table1[[#This Row],[Area]]="Pune",Table1[[#This Row],[Income]],0)</f>
        <v>88879</v>
      </c>
      <c r="CQ478" s="51">
        <f ca="1">IF(Table1[[#This Row],[Area]]="Mumbai",Table1[[#This Row],[Income]],0)</f>
        <v>0</v>
      </c>
      <c r="CR478" s="51">
        <f ca="1">IF(Table1[[#This Row],[Area]]="Hyderabad",Table1[[#This Row],[Income]],0)</f>
        <v>0</v>
      </c>
      <c r="CS478" s="51">
        <f ca="1">IF(Table1[[#This Row],[Area]]="Chennai",Table1[[#This Row],[Income]],0)</f>
        <v>0</v>
      </c>
      <c r="CT478" s="51">
        <f ca="1">IF(Table1[[#This Row],[Area]]="Goa",Table1[[#This Row],[Income]],0)</f>
        <v>0</v>
      </c>
      <c r="CU478" s="51">
        <f ca="1">IF(Table1[[#This Row],[Area]]="Kochi",Table1[[#This Row],[Income]],0)</f>
        <v>0</v>
      </c>
      <c r="CV478" s="51">
        <f ca="1">IF(Table1[[#This Row],[Area]]="Kolkata",Table1[[#This Row],[Income]],0)</f>
        <v>0</v>
      </c>
      <c r="CW478" s="51"/>
      <c r="CX478" s="51"/>
      <c r="CY478" s="51"/>
      <c r="CZ478" s="51"/>
      <c r="DA478" s="51"/>
      <c r="DB478" s="51"/>
      <c r="DC478" s="51"/>
      <c r="DD478" s="51"/>
      <c r="DE478" s="51"/>
      <c r="DF478" s="51"/>
      <c r="DG478" s="16"/>
      <c r="DI478" s="10">
        <f ca="1">IF(Table1[[#This Row],[Field of Work]]="Teaching",Table1[[#This Row],[Income]],0)</f>
        <v>0</v>
      </c>
      <c r="DJ478" s="51">
        <f ca="1">IF(Table1[[#This Row],[Field of Work]]="Health",Table1[[#This Row],[Income]],0)</f>
        <v>0</v>
      </c>
      <c r="DK478" s="51">
        <f ca="1">IF(Table1[[#This Row],[Field of Work]]="Agriculture",Table1[[#This Row],[Income]],0)</f>
        <v>88879</v>
      </c>
      <c r="DL478" s="51">
        <f ca="1">IF(Table1[[#This Row],[Field of Work]]="Information Technology",Table1[[#This Row],[Income]],0)</f>
        <v>0</v>
      </c>
      <c r="DM478" s="51">
        <f ca="1">IF(Table1[[#This Row],[Field of Work]]="Construction",Table1[[#This Row],[Income]],0)</f>
        <v>0</v>
      </c>
      <c r="DN478" s="51">
        <f ca="1">IF(Table1[[#This Row],[Field of Work]]="General Work",Table1[[#This Row],[Income]],0)</f>
        <v>0</v>
      </c>
      <c r="DO478" s="51"/>
      <c r="DP478" s="51"/>
      <c r="DQ478" s="51"/>
      <c r="DR478" s="51"/>
      <c r="DS478" s="51"/>
      <c r="DT478" s="16"/>
      <c r="DW478" s="10">
        <f ca="1">IF(Table1[[#This Row],[Value of Debts]]&gt;Table1[[#This Row],[Income]],1,0)</f>
        <v>1</v>
      </c>
      <c r="DX478" s="51"/>
      <c r="DY478" s="16"/>
      <c r="EB478" s="48">
        <f t="shared" ca="1" si="323"/>
        <v>26</v>
      </c>
      <c r="EC478" s="51"/>
      <c r="ED478" s="51"/>
      <c r="EE478" s="16"/>
    </row>
    <row r="479" spans="1:135" ht="18.75">
      <c r="A479" s="1">
        <f t="shared" ca="1" si="309"/>
        <v>1</v>
      </c>
      <c r="B479" s="1" t="str">
        <f t="shared" ca="1" si="310"/>
        <v>Man</v>
      </c>
      <c r="C479" s="1">
        <f t="shared" ca="1" si="311"/>
        <v>38</v>
      </c>
      <c r="D479" s="1">
        <f t="shared" ca="1" si="312"/>
        <v>6</v>
      </c>
      <c r="E479" s="1" t="str">
        <f t="shared" ca="1" si="313"/>
        <v>Agriculture</v>
      </c>
      <c r="F479" s="1">
        <f t="shared" ca="1" si="314"/>
        <v>4</v>
      </c>
      <c r="G479" s="1" t="str">
        <f t="shared" ca="1" si="315"/>
        <v>Technical</v>
      </c>
      <c r="H479" s="1">
        <f t="shared" ca="1" si="316"/>
        <v>1</v>
      </c>
      <c r="I479" s="1">
        <f t="shared" ca="1" si="291"/>
        <v>3</v>
      </c>
      <c r="J479" s="1">
        <f t="shared" ca="1" si="317"/>
        <v>47430</v>
      </c>
      <c r="K479" s="1">
        <f t="shared" ca="1" si="318"/>
        <v>8</v>
      </c>
      <c r="L479" s="1" t="str">
        <f t="shared" ca="1" si="319"/>
        <v>Chennai</v>
      </c>
      <c r="M479" s="1">
        <f t="shared" ca="1" si="324"/>
        <v>142290</v>
      </c>
      <c r="N479" s="1">
        <f t="shared" ca="1" si="320"/>
        <v>54229.733511189843</v>
      </c>
      <c r="O479" s="1">
        <f t="shared" ca="1" si="325"/>
        <v>142063.61249215325</v>
      </c>
      <c r="P479" s="1">
        <f t="shared" ca="1" si="321"/>
        <v>51809</v>
      </c>
      <c r="Q479" s="1">
        <f t="shared" ca="1" si="326"/>
        <v>66046.445223793125</v>
      </c>
      <c r="R479" s="1">
        <f t="shared" ca="1" si="327"/>
        <v>23648.496164193704</v>
      </c>
      <c r="S479" s="1">
        <f t="shared" ca="1" si="328"/>
        <v>308002.10865634697</v>
      </c>
      <c r="T479" s="1">
        <f t="shared" ca="1" si="329"/>
        <v>172085.17873498297</v>
      </c>
      <c r="U479" s="1">
        <f t="shared" ca="1" si="330"/>
        <v>135916.929921364</v>
      </c>
      <c r="W479" s="10">
        <f ca="1">IF(Table1[[#This Row],[Gender]]="Man",1,0)</f>
        <v>1</v>
      </c>
      <c r="X479" s="51">
        <f ca="1">IF(Table1[[#This Row],[Gender]]="Woman",1,0)</f>
        <v>0</v>
      </c>
      <c r="Y479" s="51"/>
      <c r="Z479" s="51"/>
      <c r="AA479" s="51"/>
      <c r="AB479" s="51"/>
      <c r="AC479" s="51"/>
      <c r="AD479" s="51"/>
      <c r="AE479" s="51"/>
      <c r="AF479" s="51"/>
      <c r="AG479" s="51"/>
      <c r="AH479" s="51"/>
      <c r="AI479" s="51"/>
      <c r="AJ479" s="16"/>
      <c r="AN479" s="10">
        <f t="shared" ca="1" si="292"/>
        <v>0</v>
      </c>
      <c r="AO479" s="51">
        <f t="shared" ca="1" si="293"/>
        <v>0</v>
      </c>
      <c r="AP479" s="51">
        <f t="shared" ca="1" si="294"/>
        <v>1</v>
      </c>
      <c r="AQ479" s="51">
        <f t="shared" ca="1" si="295"/>
        <v>0</v>
      </c>
      <c r="AR479" s="51">
        <f t="shared" ca="1" si="296"/>
        <v>0</v>
      </c>
      <c r="AS479" s="51">
        <f t="shared" ca="1" si="297"/>
        <v>0</v>
      </c>
      <c r="AT479" s="51"/>
      <c r="AU479" s="51"/>
      <c r="AV479" s="51"/>
      <c r="AW479" s="51"/>
      <c r="AX479" s="51"/>
      <c r="AY479" s="16"/>
      <c r="AZ479" s="51"/>
      <c r="BA479" s="20">
        <f t="shared" ca="1" si="298"/>
        <v>0</v>
      </c>
      <c r="BB479" s="21">
        <f t="shared" ca="1" si="299"/>
        <v>0</v>
      </c>
      <c r="BC479" s="21">
        <f t="shared" ca="1" si="300"/>
        <v>0</v>
      </c>
      <c r="BD479" s="21">
        <f t="shared" ca="1" si="301"/>
        <v>0</v>
      </c>
      <c r="BE479" s="21">
        <f t="shared" ca="1" si="302"/>
        <v>0</v>
      </c>
      <c r="BF479" s="21">
        <f t="shared" ca="1" si="303"/>
        <v>0</v>
      </c>
      <c r="BG479" s="21">
        <f t="shared" ca="1" si="304"/>
        <v>0</v>
      </c>
      <c r="BH479" s="21">
        <f t="shared" ca="1" si="305"/>
        <v>1</v>
      </c>
      <c r="BI479" s="21">
        <f t="shared" ca="1" si="306"/>
        <v>0</v>
      </c>
      <c r="BJ479" s="21">
        <f t="shared" ca="1" si="307"/>
        <v>0</v>
      </c>
      <c r="BK479" s="21">
        <f t="shared" ca="1" si="308"/>
        <v>0</v>
      </c>
      <c r="BL479" s="51"/>
      <c r="BM479" s="51"/>
      <c r="BN479" s="51"/>
      <c r="BO479" s="51"/>
      <c r="BP479" s="51"/>
      <c r="BQ479" s="51"/>
      <c r="BR479" s="51"/>
      <c r="BS479" s="51"/>
      <c r="BT479" s="51"/>
      <c r="BU479" s="51"/>
      <c r="BV479" s="16"/>
      <c r="BZ479" s="10">
        <f ca="1">Table1[[#This Row],[Cars Value]]/Table1[[#This Row],[Cars Owned]]</f>
        <v>47354.537497384415</v>
      </c>
      <c r="CA479" s="16"/>
      <c r="CB479" s="51"/>
      <c r="CC479" s="10">
        <f ca="1">IF(Table1[[#This Row],[Value of Debts]]&gt;$CD$3,1,0)</f>
        <v>1</v>
      </c>
      <c r="CD479" s="51"/>
      <c r="CE479" s="16"/>
      <c r="CF479" s="51"/>
      <c r="CG479" s="39">
        <f ca="1">Table1[[#This Row],[Mortgage left]]/Table1[[#This Row],[Value of House ]]</f>
        <v>0.38112118568550035</v>
      </c>
      <c r="CH479" s="51">
        <f t="shared" ca="1" si="322"/>
        <v>1</v>
      </c>
      <c r="CI479" s="51"/>
      <c r="CJ479" s="16"/>
      <c r="CL479" s="10">
        <f ca="1">IF(Table1[[#This Row],[Area]]="New Delhi",Table1[[#This Row],[Income]],0)</f>
        <v>0</v>
      </c>
      <c r="CM479" s="51">
        <f ca="1">IF(Table1[[#This Row],[Area]]="Gurgoan",Table1[[#This Row],[Income]],0)</f>
        <v>0</v>
      </c>
      <c r="CN479" s="51">
        <f ca="1">IF(Table1[[#This Row],[Area]]="Noida",Table1[[#This Row],[Income]],0)</f>
        <v>0</v>
      </c>
      <c r="CO479" s="51">
        <f ca="1">IF(Table1[[#This Row],[Area]]="Faridabad",Table1[[#This Row],[Income]],0)</f>
        <v>0</v>
      </c>
      <c r="CP479" s="51">
        <f ca="1">IF(Table1[[#This Row],[Area]]="Pune",Table1[[#This Row],[Income]],0)</f>
        <v>0</v>
      </c>
      <c r="CQ479" s="51">
        <f ca="1">IF(Table1[[#This Row],[Area]]="Mumbai",Table1[[#This Row],[Income]],0)</f>
        <v>0</v>
      </c>
      <c r="CR479" s="51">
        <f ca="1">IF(Table1[[#This Row],[Area]]="Hyderabad",Table1[[#This Row],[Income]],0)</f>
        <v>0</v>
      </c>
      <c r="CS479" s="51">
        <f ca="1">IF(Table1[[#This Row],[Area]]="Chennai",Table1[[#This Row],[Income]],0)</f>
        <v>47430</v>
      </c>
      <c r="CT479" s="51">
        <f ca="1">IF(Table1[[#This Row],[Area]]="Goa",Table1[[#This Row],[Income]],0)</f>
        <v>0</v>
      </c>
      <c r="CU479" s="51">
        <f ca="1">IF(Table1[[#This Row],[Area]]="Kochi",Table1[[#This Row],[Income]],0)</f>
        <v>0</v>
      </c>
      <c r="CV479" s="51">
        <f ca="1">IF(Table1[[#This Row],[Area]]="Kolkata",Table1[[#This Row],[Income]],0)</f>
        <v>0</v>
      </c>
      <c r="CW479" s="51"/>
      <c r="CX479" s="51"/>
      <c r="CY479" s="51"/>
      <c r="CZ479" s="51"/>
      <c r="DA479" s="51"/>
      <c r="DB479" s="51"/>
      <c r="DC479" s="51"/>
      <c r="DD479" s="51"/>
      <c r="DE479" s="51"/>
      <c r="DF479" s="51"/>
      <c r="DG479" s="16"/>
      <c r="DI479" s="10">
        <f ca="1">IF(Table1[[#This Row],[Field of Work]]="Teaching",Table1[[#This Row],[Income]],0)</f>
        <v>0</v>
      </c>
      <c r="DJ479" s="51">
        <f ca="1">IF(Table1[[#This Row],[Field of Work]]="Health",Table1[[#This Row],[Income]],0)</f>
        <v>0</v>
      </c>
      <c r="DK479" s="51">
        <f ca="1">IF(Table1[[#This Row],[Field of Work]]="Agriculture",Table1[[#This Row],[Income]],0)</f>
        <v>47430</v>
      </c>
      <c r="DL479" s="51">
        <f ca="1">IF(Table1[[#This Row],[Field of Work]]="Information Technology",Table1[[#This Row],[Income]],0)</f>
        <v>0</v>
      </c>
      <c r="DM479" s="51">
        <f ca="1">IF(Table1[[#This Row],[Field of Work]]="Construction",Table1[[#This Row],[Income]],0)</f>
        <v>0</v>
      </c>
      <c r="DN479" s="51">
        <f ca="1">IF(Table1[[#This Row],[Field of Work]]="General Work",Table1[[#This Row],[Income]],0)</f>
        <v>0</v>
      </c>
      <c r="DO479" s="51"/>
      <c r="DP479" s="51"/>
      <c r="DQ479" s="51"/>
      <c r="DR479" s="51"/>
      <c r="DS479" s="51"/>
      <c r="DT479" s="16"/>
      <c r="DW479" s="10">
        <f ca="1">IF(Table1[[#This Row],[Value of Debts]]&gt;Table1[[#This Row],[Income]],1,0)</f>
        <v>1</v>
      </c>
      <c r="DX479" s="51"/>
      <c r="DY479" s="16"/>
      <c r="EB479" s="48">
        <f t="shared" ca="1" si="323"/>
        <v>38</v>
      </c>
      <c r="EC479" s="51"/>
      <c r="ED479" s="51"/>
      <c r="EE479" s="16"/>
    </row>
    <row r="480" spans="1:135" ht="18.75">
      <c r="A480" s="1">
        <f t="shared" ca="1" si="309"/>
        <v>1</v>
      </c>
      <c r="B480" s="1" t="str">
        <f t="shared" ca="1" si="310"/>
        <v>Man</v>
      </c>
      <c r="C480" s="1">
        <f t="shared" ca="1" si="311"/>
        <v>43</v>
      </c>
      <c r="D480" s="1">
        <f t="shared" ca="1" si="312"/>
        <v>3</v>
      </c>
      <c r="E480" s="1" t="str">
        <f t="shared" ca="1" si="313"/>
        <v>Teaching</v>
      </c>
      <c r="F480" s="1">
        <f t="shared" ca="1" si="314"/>
        <v>3</v>
      </c>
      <c r="G480" s="1" t="str">
        <f t="shared" ca="1" si="315"/>
        <v>University</v>
      </c>
      <c r="H480" s="1">
        <f t="shared" ca="1" si="316"/>
        <v>1</v>
      </c>
      <c r="I480" s="1">
        <f t="shared" ca="1" si="291"/>
        <v>3</v>
      </c>
      <c r="J480" s="1">
        <f t="shared" ca="1" si="317"/>
        <v>47639</v>
      </c>
      <c r="K480" s="1">
        <f t="shared" ca="1" si="318"/>
        <v>7</v>
      </c>
      <c r="L480" s="1" t="str">
        <f t="shared" ca="1" si="319"/>
        <v>Hyderabad</v>
      </c>
      <c r="M480" s="1">
        <f t="shared" ca="1" si="324"/>
        <v>142917</v>
      </c>
      <c r="N480" s="1">
        <f t="shared" ca="1" si="320"/>
        <v>142736.6972504759</v>
      </c>
      <c r="O480" s="1">
        <f t="shared" ca="1" si="325"/>
        <v>10658.452486514181</v>
      </c>
      <c r="P480" s="1">
        <f t="shared" ca="1" si="321"/>
        <v>7359</v>
      </c>
      <c r="Q480" s="1">
        <f t="shared" ca="1" si="326"/>
        <v>73192.770180146996</v>
      </c>
      <c r="R480" s="1">
        <f t="shared" ca="1" si="327"/>
        <v>42850.789195406665</v>
      </c>
      <c r="S480" s="1">
        <f t="shared" ca="1" si="328"/>
        <v>196426.24168192083</v>
      </c>
      <c r="T480" s="1">
        <f t="shared" ca="1" si="329"/>
        <v>223288.4674306229</v>
      </c>
      <c r="U480" s="1">
        <f t="shared" ca="1" si="330"/>
        <v>-26862.225748702069</v>
      </c>
      <c r="W480" s="10">
        <f ca="1">IF(Table1[[#This Row],[Gender]]="Man",1,0)</f>
        <v>1</v>
      </c>
      <c r="X480" s="51">
        <f ca="1">IF(Table1[[#This Row],[Gender]]="Woman",1,0)</f>
        <v>0</v>
      </c>
      <c r="Y480" s="51"/>
      <c r="Z480" s="51"/>
      <c r="AA480" s="51"/>
      <c r="AB480" s="51"/>
      <c r="AC480" s="51"/>
      <c r="AD480" s="51"/>
      <c r="AE480" s="51"/>
      <c r="AF480" s="51"/>
      <c r="AG480" s="51"/>
      <c r="AH480" s="51"/>
      <c r="AI480" s="51"/>
      <c r="AJ480" s="16"/>
      <c r="AN480" s="10">
        <f t="shared" ca="1" si="292"/>
        <v>1</v>
      </c>
      <c r="AO480" s="51">
        <f t="shared" ca="1" si="293"/>
        <v>0</v>
      </c>
      <c r="AP480" s="51">
        <f t="shared" ca="1" si="294"/>
        <v>0</v>
      </c>
      <c r="AQ480" s="51">
        <f t="shared" ca="1" si="295"/>
        <v>0</v>
      </c>
      <c r="AR480" s="51">
        <f t="shared" ca="1" si="296"/>
        <v>0</v>
      </c>
      <c r="AS480" s="51">
        <f t="shared" ca="1" si="297"/>
        <v>0</v>
      </c>
      <c r="AT480" s="51"/>
      <c r="AU480" s="51"/>
      <c r="AV480" s="51"/>
      <c r="AW480" s="51"/>
      <c r="AX480" s="51"/>
      <c r="AY480" s="16"/>
      <c r="AZ480" s="51"/>
      <c r="BA480" s="20">
        <f t="shared" ca="1" si="298"/>
        <v>0</v>
      </c>
      <c r="BB480" s="21">
        <f t="shared" ca="1" si="299"/>
        <v>0</v>
      </c>
      <c r="BC480" s="21">
        <f t="shared" ca="1" si="300"/>
        <v>0</v>
      </c>
      <c r="BD480" s="21">
        <f t="shared" ca="1" si="301"/>
        <v>0</v>
      </c>
      <c r="BE480" s="21">
        <f t="shared" ca="1" si="302"/>
        <v>0</v>
      </c>
      <c r="BF480" s="21">
        <f t="shared" ca="1" si="303"/>
        <v>0</v>
      </c>
      <c r="BG480" s="21">
        <f t="shared" ca="1" si="304"/>
        <v>1</v>
      </c>
      <c r="BH480" s="21">
        <f t="shared" ca="1" si="305"/>
        <v>0</v>
      </c>
      <c r="BI480" s="21">
        <f t="shared" ca="1" si="306"/>
        <v>0</v>
      </c>
      <c r="BJ480" s="21">
        <f t="shared" ca="1" si="307"/>
        <v>0</v>
      </c>
      <c r="BK480" s="21">
        <f t="shared" ca="1" si="308"/>
        <v>0</v>
      </c>
      <c r="BL480" s="51"/>
      <c r="BM480" s="51"/>
      <c r="BN480" s="51"/>
      <c r="BO480" s="51"/>
      <c r="BP480" s="51"/>
      <c r="BQ480" s="51"/>
      <c r="BR480" s="51"/>
      <c r="BS480" s="51"/>
      <c r="BT480" s="51"/>
      <c r="BU480" s="51"/>
      <c r="BV480" s="16"/>
      <c r="BZ480" s="10">
        <f ca="1">Table1[[#This Row],[Cars Value]]/Table1[[#This Row],[Cars Owned]]</f>
        <v>3552.817495504727</v>
      </c>
      <c r="CA480" s="16"/>
      <c r="CB480" s="51"/>
      <c r="CC480" s="10">
        <f ca="1">IF(Table1[[#This Row],[Value of Debts]]&gt;$CD$3,1,0)</f>
        <v>1</v>
      </c>
      <c r="CD480" s="51"/>
      <c r="CE480" s="16"/>
      <c r="CF480" s="51"/>
      <c r="CG480" s="39">
        <f ca="1">Table1[[#This Row],[Mortgage left]]/Table1[[#This Row],[Value of House ]]</f>
        <v>0.99873840935980951</v>
      </c>
      <c r="CH480" s="51">
        <f t="shared" ca="1" si="322"/>
        <v>1</v>
      </c>
      <c r="CI480" s="51"/>
      <c r="CJ480" s="16"/>
      <c r="CL480" s="10">
        <f ca="1">IF(Table1[[#This Row],[Area]]="New Delhi",Table1[[#This Row],[Income]],0)</f>
        <v>0</v>
      </c>
      <c r="CM480" s="51">
        <f ca="1">IF(Table1[[#This Row],[Area]]="Gurgoan",Table1[[#This Row],[Income]],0)</f>
        <v>0</v>
      </c>
      <c r="CN480" s="51">
        <f ca="1">IF(Table1[[#This Row],[Area]]="Noida",Table1[[#This Row],[Income]],0)</f>
        <v>0</v>
      </c>
      <c r="CO480" s="51">
        <f ca="1">IF(Table1[[#This Row],[Area]]="Faridabad",Table1[[#This Row],[Income]],0)</f>
        <v>0</v>
      </c>
      <c r="CP480" s="51">
        <f ca="1">IF(Table1[[#This Row],[Area]]="Pune",Table1[[#This Row],[Income]],0)</f>
        <v>0</v>
      </c>
      <c r="CQ480" s="51">
        <f ca="1">IF(Table1[[#This Row],[Area]]="Mumbai",Table1[[#This Row],[Income]],0)</f>
        <v>0</v>
      </c>
      <c r="CR480" s="51">
        <f ca="1">IF(Table1[[#This Row],[Area]]="Hyderabad",Table1[[#This Row],[Income]],0)</f>
        <v>47639</v>
      </c>
      <c r="CS480" s="51">
        <f ca="1">IF(Table1[[#This Row],[Area]]="Chennai",Table1[[#This Row],[Income]],0)</f>
        <v>0</v>
      </c>
      <c r="CT480" s="51">
        <f ca="1">IF(Table1[[#This Row],[Area]]="Goa",Table1[[#This Row],[Income]],0)</f>
        <v>0</v>
      </c>
      <c r="CU480" s="51">
        <f ca="1">IF(Table1[[#This Row],[Area]]="Kochi",Table1[[#This Row],[Income]],0)</f>
        <v>0</v>
      </c>
      <c r="CV480" s="51">
        <f ca="1">IF(Table1[[#This Row],[Area]]="Kolkata",Table1[[#This Row],[Income]],0)</f>
        <v>0</v>
      </c>
      <c r="CW480" s="51"/>
      <c r="CX480" s="51"/>
      <c r="CY480" s="51"/>
      <c r="CZ480" s="51"/>
      <c r="DA480" s="51"/>
      <c r="DB480" s="51"/>
      <c r="DC480" s="51"/>
      <c r="DD480" s="51"/>
      <c r="DE480" s="51"/>
      <c r="DF480" s="51"/>
      <c r="DG480" s="16"/>
      <c r="DI480" s="10">
        <f ca="1">IF(Table1[[#This Row],[Field of Work]]="Teaching",Table1[[#This Row],[Income]],0)</f>
        <v>47639</v>
      </c>
      <c r="DJ480" s="51">
        <f ca="1">IF(Table1[[#This Row],[Field of Work]]="Health",Table1[[#This Row],[Income]],0)</f>
        <v>0</v>
      </c>
      <c r="DK480" s="51">
        <f ca="1">IF(Table1[[#This Row],[Field of Work]]="Agriculture",Table1[[#This Row],[Income]],0)</f>
        <v>0</v>
      </c>
      <c r="DL480" s="51">
        <f ca="1">IF(Table1[[#This Row],[Field of Work]]="Information Technology",Table1[[#This Row],[Income]],0)</f>
        <v>0</v>
      </c>
      <c r="DM480" s="51">
        <f ca="1">IF(Table1[[#This Row],[Field of Work]]="Construction",Table1[[#This Row],[Income]],0)</f>
        <v>0</v>
      </c>
      <c r="DN480" s="51">
        <f ca="1">IF(Table1[[#This Row],[Field of Work]]="General Work",Table1[[#This Row],[Income]],0)</f>
        <v>0</v>
      </c>
      <c r="DO480" s="51"/>
      <c r="DP480" s="51"/>
      <c r="DQ480" s="51"/>
      <c r="DR480" s="51"/>
      <c r="DS480" s="51"/>
      <c r="DT480" s="16"/>
      <c r="DW480" s="10">
        <f ca="1">IF(Table1[[#This Row],[Value of Debts]]&gt;Table1[[#This Row],[Income]],1,0)</f>
        <v>1</v>
      </c>
      <c r="DX480" s="51"/>
      <c r="DY480" s="16"/>
      <c r="EB480" s="48">
        <f t="shared" ca="1" si="323"/>
        <v>0</v>
      </c>
      <c r="EC480" s="51"/>
      <c r="ED480" s="51"/>
      <c r="EE480" s="16"/>
    </row>
    <row r="481" spans="1:135" ht="18.75">
      <c r="A481" s="1">
        <f t="shared" ca="1" si="309"/>
        <v>2</v>
      </c>
      <c r="B481" s="1" t="str">
        <f t="shared" ca="1" si="310"/>
        <v>Woman</v>
      </c>
      <c r="C481" s="1">
        <f t="shared" ca="1" si="311"/>
        <v>34</v>
      </c>
      <c r="D481" s="1">
        <f t="shared" ca="1" si="312"/>
        <v>6</v>
      </c>
      <c r="E481" s="1" t="str">
        <f t="shared" ca="1" si="313"/>
        <v>Agriculture</v>
      </c>
      <c r="F481" s="1">
        <f t="shared" ca="1" si="314"/>
        <v>2</v>
      </c>
      <c r="G481" s="1" t="str">
        <f t="shared" ca="1" si="315"/>
        <v>College</v>
      </c>
      <c r="H481" s="1">
        <f t="shared" ca="1" si="316"/>
        <v>4</v>
      </c>
      <c r="I481" s="1">
        <f t="shared" ca="1" si="291"/>
        <v>3</v>
      </c>
      <c r="J481" s="1">
        <f t="shared" ca="1" si="317"/>
        <v>58404</v>
      </c>
      <c r="K481" s="1">
        <f t="shared" ca="1" si="318"/>
        <v>1</v>
      </c>
      <c r="L481" s="1" t="str">
        <f t="shared" ca="1" si="319"/>
        <v>New Delhi</v>
      </c>
      <c r="M481" s="1">
        <f t="shared" ca="1" si="324"/>
        <v>233616</v>
      </c>
      <c r="N481" s="1">
        <f t="shared" ca="1" si="320"/>
        <v>56865.155985077945</v>
      </c>
      <c r="O481" s="1">
        <f t="shared" ca="1" si="325"/>
        <v>82220.049677915624</v>
      </c>
      <c r="P481" s="1">
        <f t="shared" ca="1" si="321"/>
        <v>68526</v>
      </c>
      <c r="Q481" s="1">
        <f t="shared" ca="1" si="326"/>
        <v>92257.589360385929</v>
      </c>
      <c r="R481" s="1">
        <f t="shared" ca="1" si="327"/>
        <v>29242.844649185827</v>
      </c>
      <c r="S481" s="1">
        <f t="shared" ca="1" si="328"/>
        <v>345078.89432710147</v>
      </c>
      <c r="T481" s="1">
        <f t="shared" ca="1" si="329"/>
        <v>217648.74534546386</v>
      </c>
      <c r="U481" s="1">
        <f t="shared" ca="1" si="330"/>
        <v>127430.14898163761</v>
      </c>
      <c r="W481" s="10">
        <f ca="1">IF(Table1[[#This Row],[Gender]]="Man",1,0)</f>
        <v>0</v>
      </c>
      <c r="X481" s="51">
        <f ca="1">IF(Table1[[#This Row],[Gender]]="Woman",1,0)</f>
        <v>1</v>
      </c>
      <c r="Y481" s="51"/>
      <c r="Z481" s="51"/>
      <c r="AA481" s="51"/>
      <c r="AB481" s="51"/>
      <c r="AC481" s="51"/>
      <c r="AD481" s="51"/>
      <c r="AE481" s="51"/>
      <c r="AF481" s="51"/>
      <c r="AG481" s="51"/>
      <c r="AH481" s="51"/>
      <c r="AI481" s="51"/>
      <c r="AJ481" s="16"/>
      <c r="AN481" s="10">
        <f t="shared" ca="1" si="292"/>
        <v>0</v>
      </c>
      <c r="AO481" s="51">
        <f t="shared" ca="1" si="293"/>
        <v>0</v>
      </c>
      <c r="AP481" s="51">
        <f t="shared" ca="1" si="294"/>
        <v>1</v>
      </c>
      <c r="AQ481" s="51">
        <f t="shared" ca="1" si="295"/>
        <v>0</v>
      </c>
      <c r="AR481" s="51">
        <f t="shared" ca="1" si="296"/>
        <v>0</v>
      </c>
      <c r="AS481" s="51">
        <f t="shared" ca="1" si="297"/>
        <v>0</v>
      </c>
      <c r="AT481" s="51"/>
      <c r="AU481" s="51"/>
      <c r="AV481" s="51"/>
      <c r="AW481" s="51"/>
      <c r="AX481" s="51"/>
      <c r="AY481" s="16"/>
      <c r="AZ481" s="51"/>
      <c r="BA481" s="20">
        <f t="shared" ca="1" si="298"/>
        <v>1</v>
      </c>
      <c r="BB481" s="21">
        <f t="shared" ca="1" si="299"/>
        <v>0</v>
      </c>
      <c r="BC481" s="21">
        <f t="shared" ca="1" si="300"/>
        <v>0</v>
      </c>
      <c r="BD481" s="21">
        <f t="shared" ca="1" si="301"/>
        <v>0</v>
      </c>
      <c r="BE481" s="21">
        <f t="shared" ca="1" si="302"/>
        <v>0</v>
      </c>
      <c r="BF481" s="21">
        <f t="shared" ca="1" si="303"/>
        <v>0</v>
      </c>
      <c r="BG481" s="21">
        <f t="shared" ca="1" si="304"/>
        <v>0</v>
      </c>
      <c r="BH481" s="21">
        <f t="shared" ca="1" si="305"/>
        <v>0</v>
      </c>
      <c r="BI481" s="21">
        <f t="shared" ca="1" si="306"/>
        <v>0</v>
      </c>
      <c r="BJ481" s="21">
        <f t="shared" ca="1" si="307"/>
        <v>0</v>
      </c>
      <c r="BK481" s="21">
        <f t="shared" ca="1" si="308"/>
        <v>0</v>
      </c>
      <c r="BL481" s="51"/>
      <c r="BM481" s="51"/>
      <c r="BN481" s="51"/>
      <c r="BO481" s="51"/>
      <c r="BP481" s="51"/>
      <c r="BQ481" s="51"/>
      <c r="BR481" s="51"/>
      <c r="BS481" s="51"/>
      <c r="BT481" s="51"/>
      <c r="BU481" s="51"/>
      <c r="BV481" s="16"/>
      <c r="BZ481" s="10">
        <f ca="1">Table1[[#This Row],[Cars Value]]/Table1[[#This Row],[Cars Owned]]</f>
        <v>27406.683225971876</v>
      </c>
      <c r="CA481" s="16"/>
      <c r="CB481" s="51"/>
      <c r="CC481" s="10">
        <f ca="1">IF(Table1[[#This Row],[Value of Debts]]&gt;$CD$3,1,0)</f>
        <v>1</v>
      </c>
      <c r="CD481" s="51"/>
      <c r="CE481" s="16"/>
      <c r="CF481" s="51"/>
      <c r="CG481" s="39">
        <f ca="1">Table1[[#This Row],[Mortgage left]]/Table1[[#This Row],[Value of House ]]</f>
        <v>0.24341293398173902</v>
      </c>
      <c r="CH481" s="51">
        <f t="shared" ca="1" si="322"/>
        <v>0</v>
      </c>
      <c r="CI481" s="51"/>
      <c r="CJ481" s="16"/>
      <c r="CL481" s="10">
        <f ca="1">IF(Table1[[#This Row],[Area]]="New Delhi",Table1[[#This Row],[Income]],0)</f>
        <v>58404</v>
      </c>
      <c r="CM481" s="51">
        <f ca="1">IF(Table1[[#This Row],[Area]]="Gurgoan",Table1[[#This Row],[Income]],0)</f>
        <v>0</v>
      </c>
      <c r="CN481" s="51">
        <f ca="1">IF(Table1[[#This Row],[Area]]="Noida",Table1[[#This Row],[Income]],0)</f>
        <v>0</v>
      </c>
      <c r="CO481" s="51">
        <f ca="1">IF(Table1[[#This Row],[Area]]="Faridabad",Table1[[#This Row],[Income]],0)</f>
        <v>0</v>
      </c>
      <c r="CP481" s="51">
        <f ca="1">IF(Table1[[#This Row],[Area]]="Pune",Table1[[#This Row],[Income]],0)</f>
        <v>0</v>
      </c>
      <c r="CQ481" s="51">
        <f ca="1">IF(Table1[[#This Row],[Area]]="Mumbai",Table1[[#This Row],[Income]],0)</f>
        <v>0</v>
      </c>
      <c r="CR481" s="51">
        <f ca="1">IF(Table1[[#This Row],[Area]]="Hyderabad",Table1[[#This Row],[Income]],0)</f>
        <v>0</v>
      </c>
      <c r="CS481" s="51">
        <f ca="1">IF(Table1[[#This Row],[Area]]="Chennai",Table1[[#This Row],[Income]],0)</f>
        <v>0</v>
      </c>
      <c r="CT481" s="51">
        <f ca="1">IF(Table1[[#This Row],[Area]]="Goa",Table1[[#This Row],[Income]],0)</f>
        <v>0</v>
      </c>
      <c r="CU481" s="51">
        <f ca="1">IF(Table1[[#This Row],[Area]]="Kochi",Table1[[#This Row],[Income]],0)</f>
        <v>0</v>
      </c>
      <c r="CV481" s="51">
        <f ca="1">IF(Table1[[#This Row],[Area]]="Kolkata",Table1[[#This Row],[Income]],0)</f>
        <v>0</v>
      </c>
      <c r="CW481" s="51"/>
      <c r="CX481" s="51"/>
      <c r="CY481" s="51"/>
      <c r="CZ481" s="51"/>
      <c r="DA481" s="51"/>
      <c r="DB481" s="51"/>
      <c r="DC481" s="51"/>
      <c r="DD481" s="51"/>
      <c r="DE481" s="51"/>
      <c r="DF481" s="51"/>
      <c r="DG481" s="16"/>
      <c r="DI481" s="10">
        <f ca="1">IF(Table1[[#This Row],[Field of Work]]="Teaching",Table1[[#This Row],[Income]],0)</f>
        <v>0</v>
      </c>
      <c r="DJ481" s="51">
        <f ca="1">IF(Table1[[#This Row],[Field of Work]]="Health",Table1[[#This Row],[Income]],0)</f>
        <v>0</v>
      </c>
      <c r="DK481" s="51">
        <f ca="1">IF(Table1[[#This Row],[Field of Work]]="Agriculture",Table1[[#This Row],[Income]],0)</f>
        <v>58404</v>
      </c>
      <c r="DL481" s="51">
        <f ca="1">IF(Table1[[#This Row],[Field of Work]]="Information Technology",Table1[[#This Row],[Income]],0)</f>
        <v>0</v>
      </c>
      <c r="DM481" s="51">
        <f ca="1">IF(Table1[[#This Row],[Field of Work]]="Construction",Table1[[#This Row],[Income]],0)</f>
        <v>0</v>
      </c>
      <c r="DN481" s="51">
        <f ca="1">IF(Table1[[#This Row],[Field of Work]]="General Work",Table1[[#This Row],[Income]],0)</f>
        <v>0</v>
      </c>
      <c r="DO481" s="51"/>
      <c r="DP481" s="51"/>
      <c r="DQ481" s="51"/>
      <c r="DR481" s="51"/>
      <c r="DS481" s="51"/>
      <c r="DT481" s="16"/>
      <c r="DW481" s="10">
        <f ca="1">IF(Table1[[#This Row],[Value of Debts]]&gt;Table1[[#This Row],[Income]],1,0)</f>
        <v>1</v>
      </c>
      <c r="DX481" s="51"/>
      <c r="DY481" s="16"/>
      <c r="EB481" s="48">
        <f t="shared" ca="1" si="323"/>
        <v>34</v>
      </c>
      <c r="EC481" s="51"/>
      <c r="ED481" s="51"/>
      <c r="EE481" s="16"/>
    </row>
    <row r="482" spans="1:135" ht="18.75">
      <c r="A482" s="1">
        <f t="shared" ca="1" si="309"/>
        <v>2</v>
      </c>
      <c r="B482" s="1" t="str">
        <f t="shared" ca="1" si="310"/>
        <v>Woman</v>
      </c>
      <c r="C482" s="1">
        <f t="shared" ca="1" si="311"/>
        <v>25</v>
      </c>
      <c r="D482" s="1">
        <f t="shared" ca="1" si="312"/>
        <v>2</v>
      </c>
      <c r="E482" s="1" t="str">
        <f t="shared" ca="1" si="313"/>
        <v>Construction</v>
      </c>
      <c r="F482" s="1">
        <f t="shared" ca="1" si="314"/>
        <v>4</v>
      </c>
      <c r="G482" s="1" t="str">
        <f t="shared" ca="1" si="315"/>
        <v>Technical</v>
      </c>
      <c r="H482" s="1">
        <f t="shared" ca="1" si="316"/>
        <v>4</v>
      </c>
      <c r="I482" s="1">
        <f t="shared" ca="1" si="291"/>
        <v>1</v>
      </c>
      <c r="J482" s="1">
        <f t="shared" ca="1" si="317"/>
        <v>74787</v>
      </c>
      <c r="K482" s="1">
        <f t="shared" ca="1" si="318"/>
        <v>4</v>
      </c>
      <c r="L482" s="1" t="str">
        <f t="shared" ca="1" si="319"/>
        <v>Noida</v>
      </c>
      <c r="M482" s="1">
        <f t="shared" ca="1" si="324"/>
        <v>224361</v>
      </c>
      <c r="N482" s="1">
        <f t="shared" ca="1" si="320"/>
        <v>103631.42845765501</v>
      </c>
      <c r="O482" s="1">
        <f t="shared" ca="1" si="325"/>
        <v>3548.4775525330169</v>
      </c>
      <c r="P482" s="1">
        <f t="shared" ca="1" si="321"/>
        <v>2983</v>
      </c>
      <c r="Q482" s="1">
        <f t="shared" ca="1" si="326"/>
        <v>64937.006676925957</v>
      </c>
      <c r="R482" s="1">
        <f t="shared" ca="1" si="327"/>
        <v>87762.355589117069</v>
      </c>
      <c r="S482" s="1">
        <f t="shared" ca="1" si="328"/>
        <v>315671.83314165007</v>
      </c>
      <c r="T482" s="1">
        <f t="shared" ca="1" si="329"/>
        <v>171551.43513458097</v>
      </c>
      <c r="U482" s="1">
        <f t="shared" ca="1" si="330"/>
        <v>144120.3980070691</v>
      </c>
      <c r="W482" s="10">
        <f ca="1">IF(Table1[[#This Row],[Gender]]="Man",1,0)</f>
        <v>0</v>
      </c>
      <c r="X482" s="51">
        <f ca="1">IF(Table1[[#This Row],[Gender]]="Woman",1,0)</f>
        <v>1</v>
      </c>
      <c r="Y482" s="51"/>
      <c r="Z482" s="51"/>
      <c r="AA482" s="51"/>
      <c r="AB482" s="51"/>
      <c r="AC482" s="51"/>
      <c r="AD482" s="51"/>
      <c r="AE482" s="51"/>
      <c r="AF482" s="51"/>
      <c r="AG482" s="51"/>
      <c r="AH482" s="51"/>
      <c r="AI482" s="51"/>
      <c r="AJ482" s="16"/>
      <c r="AN482" s="10">
        <f t="shared" ca="1" si="292"/>
        <v>0</v>
      </c>
      <c r="AO482" s="51">
        <f t="shared" ca="1" si="293"/>
        <v>0</v>
      </c>
      <c r="AP482" s="51">
        <f t="shared" ca="1" si="294"/>
        <v>0</v>
      </c>
      <c r="AQ482" s="51">
        <f t="shared" ca="1" si="295"/>
        <v>0</v>
      </c>
      <c r="AR482" s="51">
        <f t="shared" ca="1" si="296"/>
        <v>1</v>
      </c>
      <c r="AS482" s="51">
        <f t="shared" ca="1" si="297"/>
        <v>0</v>
      </c>
      <c r="AT482" s="51"/>
      <c r="AU482" s="51"/>
      <c r="AV482" s="51"/>
      <c r="AW482" s="51"/>
      <c r="AX482" s="51"/>
      <c r="AY482" s="16"/>
      <c r="AZ482" s="51"/>
      <c r="BA482" s="20">
        <f t="shared" ca="1" si="298"/>
        <v>0</v>
      </c>
      <c r="BB482" s="21">
        <f t="shared" ca="1" si="299"/>
        <v>0</v>
      </c>
      <c r="BC482" s="21">
        <f t="shared" ca="1" si="300"/>
        <v>1</v>
      </c>
      <c r="BD482" s="21">
        <f t="shared" ca="1" si="301"/>
        <v>0</v>
      </c>
      <c r="BE482" s="21">
        <f t="shared" ca="1" si="302"/>
        <v>0</v>
      </c>
      <c r="BF482" s="21">
        <f t="shared" ca="1" si="303"/>
        <v>0</v>
      </c>
      <c r="BG482" s="21">
        <f t="shared" ca="1" si="304"/>
        <v>0</v>
      </c>
      <c r="BH482" s="21">
        <f t="shared" ca="1" si="305"/>
        <v>0</v>
      </c>
      <c r="BI482" s="21">
        <f t="shared" ca="1" si="306"/>
        <v>0</v>
      </c>
      <c r="BJ482" s="21">
        <f t="shared" ca="1" si="307"/>
        <v>0</v>
      </c>
      <c r="BK482" s="21">
        <f t="shared" ca="1" si="308"/>
        <v>0</v>
      </c>
      <c r="BL482" s="51"/>
      <c r="BM482" s="51"/>
      <c r="BN482" s="51"/>
      <c r="BO482" s="51"/>
      <c r="BP482" s="51"/>
      <c r="BQ482" s="51"/>
      <c r="BR482" s="51"/>
      <c r="BS482" s="51"/>
      <c r="BT482" s="51"/>
      <c r="BU482" s="51"/>
      <c r="BV482" s="16"/>
      <c r="BZ482" s="10">
        <f ca="1">Table1[[#This Row],[Cars Value]]/Table1[[#This Row],[Cars Owned]]</f>
        <v>3548.4775525330169</v>
      </c>
      <c r="CA482" s="16"/>
      <c r="CB482" s="51"/>
      <c r="CC482" s="10">
        <f ca="1">IF(Table1[[#This Row],[Value of Debts]]&gt;$CD$3,1,0)</f>
        <v>1</v>
      </c>
      <c r="CD482" s="51"/>
      <c r="CE482" s="16"/>
      <c r="CF482" s="51"/>
      <c r="CG482" s="39">
        <f ca="1">Table1[[#This Row],[Mortgage left]]/Table1[[#This Row],[Value of House ]]</f>
        <v>0.46189591086532422</v>
      </c>
      <c r="CH482" s="51">
        <f t="shared" ca="1" si="322"/>
        <v>1</v>
      </c>
      <c r="CI482" s="51"/>
      <c r="CJ482" s="16"/>
      <c r="CL482" s="10">
        <f ca="1">IF(Table1[[#This Row],[Area]]="New Delhi",Table1[[#This Row],[Income]],0)</f>
        <v>0</v>
      </c>
      <c r="CM482" s="51">
        <f ca="1">IF(Table1[[#This Row],[Area]]="Gurgoan",Table1[[#This Row],[Income]],0)</f>
        <v>0</v>
      </c>
      <c r="CN482" s="51">
        <f ca="1">IF(Table1[[#This Row],[Area]]="Noida",Table1[[#This Row],[Income]],0)</f>
        <v>74787</v>
      </c>
      <c r="CO482" s="51">
        <f ca="1">IF(Table1[[#This Row],[Area]]="Faridabad",Table1[[#This Row],[Income]],0)</f>
        <v>0</v>
      </c>
      <c r="CP482" s="51">
        <f ca="1">IF(Table1[[#This Row],[Area]]="Pune",Table1[[#This Row],[Income]],0)</f>
        <v>0</v>
      </c>
      <c r="CQ482" s="51">
        <f ca="1">IF(Table1[[#This Row],[Area]]="Mumbai",Table1[[#This Row],[Income]],0)</f>
        <v>0</v>
      </c>
      <c r="CR482" s="51">
        <f ca="1">IF(Table1[[#This Row],[Area]]="Hyderabad",Table1[[#This Row],[Income]],0)</f>
        <v>0</v>
      </c>
      <c r="CS482" s="51">
        <f ca="1">IF(Table1[[#This Row],[Area]]="Chennai",Table1[[#This Row],[Income]],0)</f>
        <v>0</v>
      </c>
      <c r="CT482" s="51">
        <f ca="1">IF(Table1[[#This Row],[Area]]="Goa",Table1[[#This Row],[Income]],0)</f>
        <v>0</v>
      </c>
      <c r="CU482" s="51">
        <f ca="1">IF(Table1[[#This Row],[Area]]="Kochi",Table1[[#This Row],[Income]],0)</f>
        <v>0</v>
      </c>
      <c r="CV482" s="51">
        <f ca="1">IF(Table1[[#This Row],[Area]]="Kolkata",Table1[[#This Row],[Income]],0)</f>
        <v>0</v>
      </c>
      <c r="CW482" s="51"/>
      <c r="CX482" s="51"/>
      <c r="CY482" s="51"/>
      <c r="CZ482" s="51"/>
      <c r="DA482" s="51"/>
      <c r="DB482" s="51"/>
      <c r="DC482" s="51"/>
      <c r="DD482" s="51"/>
      <c r="DE482" s="51"/>
      <c r="DF482" s="51"/>
      <c r="DG482" s="16"/>
      <c r="DI482" s="10">
        <f ca="1">IF(Table1[[#This Row],[Field of Work]]="Teaching",Table1[[#This Row],[Income]],0)</f>
        <v>0</v>
      </c>
      <c r="DJ482" s="51">
        <f ca="1">IF(Table1[[#This Row],[Field of Work]]="Health",Table1[[#This Row],[Income]],0)</f>
        <v>0</v>
      </c>
      <c r="DK482" s="51">
        <f ca="1">IF(Table1[[#This Row],[Field of Work]]="Agriculture",Table1[[#This Row],[Income]],0)</f>
        <v>0</v>
      </c>
      <c r="DL482" s="51">
        <f ca="1">IF(Table1[[#This Row],[Field of Work]]="Information Technology",Table1[[#This Row],[Income]],0)</f>
        <v>0</v>
      </c>
      <c r="DM482" s="51">
        <f ca="1">IF(Table1[[#This Row],[Field of Work]]="Construction",Table1[[#This Row],[Income]],0)</f>
        <v>74787</v>
      </c>
      <c r="DN482" s="51">
        <f ca="1">IF(Table1[[#This Row],[Field of Work]]="General Work",Table1[[#This Row],[Income]],0)</f>
        <v>0</v>
      </c>
      <c r="DO482" s="51"/>
      <c r="DP482" s="51"/>
      <c r="DQ482" s="51"/>
      <c r="DR482" s="51"/>
      <c r="DS482" s="51"/>
      <c r="DT482" s="16"/>
      <c r="DW482" s="10">
        <f ca="1">IF(Table1[[#This Row],[Value of Debts]]&gt;Table1[[#This Row],[Income]],1,0)</f>
        <v>1</v>
      </c>
      <c r="DX482" s="51"/>
      <c r="DY482" s="16"/>
      <c r="EB482" s="48">
        <f t="shared" ca="1" si="323"/>
        <v>25</v>
      </c>
      <c r="EC482" s="51"/>
      <c r="ED482" s="51"/>
      <c r="EE482" s="16"/>
    </row>
    <row r="483" spans="1:135" ht="18.75">
      <c r="A483" s="1">
        <f t="shared" ca="1" si="309"/>
        <v>2</v>
      </c>
      <c r="B483" s="1" t="str">
        <f t="shared" ca="1" si="310"/>
        <v>Woman</v>
      </c>
      <c r="C483" s="1">
        <f t="shared" ca="1" si="311"/>
        <v>28</v>
      </c>
      <c r="D483" s="1">
        <f t="shared" ca="1" si="312"/>
        <v>4</v>
      </c>
      <c r="E483" s="1" t="str">
        <f t="shared" ca="1" si="313"/>
        <v>Information Technology</v>
      </c>
      <c r="F483" s="1">
        <f t="shared" ca="1" si="314"/>
        <v>5</v>
      </c>
      <c r="G483" s="1" t="str">
        <f t="shared" ca="1" si="315"/>
        <v>Other</v>
      </c>
      <c r="H483" s="1">
        <f t="shared" ca="1" si="316"/>
        <v>2</v>
      </c>
      <c r="I483" s="1">
        <f t="shared" ca="1" si="291"/>
        <v>3</v>
      </c>
      <c r="J483" s="1">
        <f t="shared" ca="1" si="317"/>
        <v>69086</v>
      </c>
      <c r="K483" s="1">
        <f t="shared" ca="1" si="318"/>
        <v>8</v>
      </c>
      <c r="L483" s="1" t="str">
        <f t="shared" ca="1" si="319"/>
        <v>Chennai</v>
      </c>
      <c r="M483" s="1">
        <f t="shared" ca="1" si="324"/>
        <v>276344</v>
      </c>
      <c r="N483" s="1">
        <f t="shared" ca="1" si="320"/>
        <v>25817.848849272541</v>
      </c>
      <c r="O483" s="1">
        <f t="shared" ca="1" si="325"/>
        <v>144668.25577988481</v>
      </c>
      <c r="P483" s="1">
        <f t="shared" ca="1" si="321"/>
        <v>64258</v>
      </c>
      <c r="Q483" s="1">
        <f t="shared" ca="1" si="326"/>
        <v>23396.907190788665</v>
      </c>
      <c r="R483" s="1">
        <f t="shared" ca="1" si="327"/>
        <v>69839.690432879303</v>
      </c>
      <c r="S483" s="1">
        <f t="shared" ca="1" si="328"/>
        <v>490851.94621276413</v>
      </c>
      <c r="T483" s="1">
        <f t="shared" ca="1" si="329"/>
        <v>113472.75604006121</v>
      </c>
      <c r="U483" s="1">
        <f t="shared" ca="1" si="330"/>
        <v>377379.19017270289</v>
      </c>
      <c r="W483" s="10">
        <f ca="1">IF(Table1[[#This Row],[Gender]]="Man",1,0)</f>
        <v>0</v>
      </c>
      <c r="X483" s="51">
        <f ca="1">IF(Table1[[#This Row],[Gender]]="Woman",1,0)</f>
        <v>1</v>
      </c>
      <c r="Y483" s="51"/>
      <c r="Z483" s="51"/>
      <c r="AA483" s="51"/>
      <c r="AB483" s="51"/>
      <c r="AC483" s="51"/>
      <c r="AD483" s="51"/>
      <c r="AE483" s="51"/>
      <c r="AF483" s="51"/>
      <c r="AG483" s="51"/>
      <c r="AH483" s="51"/>
      <c r="AI483" s="51"/>
      <c r="AJ483" s="16"/>
      <c r="AN483" s="10">
        <f t="shared" ca="1" si="292"/>
        <v>0</v>
      </c>
      <c r="AO483" s="51">
        <f t="shared" ca="1" si="293"/>
        <v>0</v>
      </c>
      <c r="AP483" s="51">
        <f t="shared" ca="1" si="294"/>
        <v>0</v>
      </c>
      <c r="AQ483" s="51">
        <f t="shared" ca="1" si="295"/>
        <v>1</v>
      </c>
      <c r="AR483" s="51">
        <f t="shared" ca="1" si="296"/>
        <v>0</v>
      </c>
      <c r="AS483" s="51">
        <f t="shared" ca="1" si="297"/>
        <v>0</v>
      </c>
      <c r="AT483" s="51"/>
      <c r="AU483" s="51"/>
      <c r="AV483" s="51"/>
      <c r="AW483" s="51"/>
      <c r="AX483" s="51"/>
      <c r="AY483" s="16"/>
      <c r="AZ483" s="51"/>
      <c r="BA483" s="20">
        <f t="shared" ca="1" si="298"/>
        <v>0</v>
      </c>
      <c r="BB483" s="21">
        <f t="shared" ca="1" si="299"/>
        <v>0</v>
      </c>
      <c r="BC483" s="21">
        <f t="shared" ca="1" si="300"/>
        <v>0</v>
      </c>
      <c r="BD483" s="21">
        <f t="shared" ca="1" si="301"/>
        <v>0</v>
      </c>
      <c r="BE483" s="21">
        <f t="shared" ca="1" si="302"/>
        <v>0</v>
      </c>
      <c r="BF483" s="21">
        <f t="shared" ca="1" si="303"/>
        <v>0</v>
      </c>
      <c r="BG483" s="21">
        <f t="shared" ca="1" si="304"/>
        <v>0</v>
      </c>
      <c r="BH483" s="21">
        <f t="shared" ca="1" si="305"/>
        <v>1</v>
      </c>
      <c r="BI483" s="21">
        <f t="shared" ca="1" si="306"/>
        <v>0</v>
      </c>
      <c r="BJ483" s="21">
        <f t="shared" ca="1" si="307"/>
        <v>0</v>
      </c>
      <c r="BK483" s="21">
        <f t="shared" ca="1" si="308"/>
        <v>0</v>
      </c>
      <c r="BL483" s="51"/>
      <c r="BM483" s="51"/>
      <c r="BN483" s="51"/>
      <c r="BO483" s="51"/>
      <c r="BP483" s="51"/>
      <c r="BQ483" s="51"/>
      <c r="BR483" s="51"/>
      <c r="BS483" s="51"/>
      <c r="BT483" s="51"/>
      <c r="BU483" s="51"/>
      <c r="BV483" s="16"/>
      <c r="BZ483" s="10">
        <f ca="1">Table1[[#This Row],[Cars Value]]/Table1[[#This Row],[Cars Owned]]</f>
        <v>48222.751926628269</v>
      </c>
      <c r="CA483" s="16"/>
      <c r="CB483" s="51"/>
      <c r="CC483" s="10">
        <f ca="1">IF(Table1[[#This Row],[Value of Debts]]&gt;$CD$3,1,0)</f>
        <v>1</v>
      </c>
      <c r="CD483" s="51"/>
      <c r="CE483" s="16"/>
      <c r="CF483" s="51"/>
      <c r="CG483" s="39">
        <f ca="1">Table1[[#This Row],[Mortgage left]]/Table1[[#This Row],[Value of House ]]</f>
        <v>9.3426486007557763E-2</v>
      </c>
      <c r="CH483" s="51">
        <f t="shared" ca="1" si="322"/>
        <v>0</v>
      </c>
      <c r="CI483" s="51"/>
      <c r="CJ483" s="16"/>
      <c r="CL483" s="10">
        <f ca="1">IF(Table1[[#This Row],[Area]]="New Delhi",Table1[[#This Row],[Income]],0)</f>
        <v>0</v>
      </c>
      <c r="CM483" s="51">
        <f ca="1">IF(Table1[[#This Row],[Area]]="Gurgoan",Table1[[#This Row],[Income]],0)</f>
        <v>0</v>
      </c>
      <c r="CN483" s="51">
        <f ca="1">IF(Table1[[#This Row],[Area]]="Noida",Table1[[#This Row],[Income]],0)</f>
        <v>0</v>
      </c>
      <c r="CO483" s="51">
        <f ca="1">IF(Table1[[#This Row],[Area]]="Faridabad",Table1[[#This Row],[Income]],0)</f>
        <v>0</v>
      </c>
      <c r="CP483" s="51">
        <f ca="1">IF(Table1[[#This Row],[Area]]="Pune",Table1[[#This Row],[Income]],0)</f>
        <v>0</v>
      </c>
      <c r="CQ483" s="51">
        <f ca="1">IF(Table1[[#This Row],[Area]]="Mumbai",Table1[[#This Row],[Income]],0)</f>
        <v>0</v>
      </c>
      <c r="CR483" s="51">
        <f ca="1">IF(Table1[[#This Row],[Area]]="Hyderabad",Table1[[#This Row],[Income]],0)</f>
        <v>0</v>
      </c>
      <c r="CS483" s="51">
        <f ca="1">IF(Table1[[#This Row],[Area]]="Chennai",Table1[[#This Row],[Income]],0)</f>
        <v>69086</v>
      </c>
      <c r="CT483" s="51">
        <f ca="1">IF(Table1[[#This Row],[Area]]="Goa",Table1[[#This Row],[Income]],0)</f>
        <v>0</v>
      </c>
      <c r="CU483" s="51">
        <f ca="1">IF(Table1[[#This Row],[Area]]="Kochi",Table1[[#This Row],[Income]],0)</f>
        <v>0</v>
      </c>
      <c r="CV483" s="51">
        <f ca="1">IF(Table1[[#This Row],[Area]]="Kolkata",Table1[[#This Row],[Income]],0)</f>
        <v>0</v>
      </c>
      <c r="CW483" s="51"/>
      <c r="CX483" s="51"/>
      <c r="CY483" s="51"/>
      <c r="CZ483" s="51"/>
      <c r="DA483" s="51"/>
      <c r="DB483" s="51"/>
      <c r="DC483" s="51"/>
      <c r="DD483" s="51"/>
      <c r="DE483" s="51"/>
      <c r="DF483" s="51"/>
      <c r="DG483" s="16"/>
      <c r="DI483" s="10">
        <f ca="1">IF(Table1[[#This Row],[Field of Work]]="Teaching",Table1[[#This Row],[Income]],0)</f>
        <v>0</v>
      </c>
      <c r="DJ483" s="51">
        <f ca="1">IF(Table1[[#This Row],[Field of Work]]="Health",Table1[[#This Row],[Income]],0)</f>
        <v>0</v>
      </c>
      <c r="DK483" s="51">
        <f ca="1">IF(Table1[[#This Row],[Field of Work]]="Agriculture",Table1[[#This Row],[Income]],0)</f>
        <v>0</v>
      </c>
      <c r="DL483" s="51">
        <f ca="1">IF(Table1[[#This Row],[Field of Work]]="Information Technology",Table1[[#This Row],[Income]],0)</f>
        <v>69086</v>
      </c>
      <c r="DM483" s="51">
        <f ca="1">IF(Table1[[#This Row],[Field of Work]]="Construction",Table1[[#This Row],[Income]],0)</f>
        <v>0</v>
      </c>
      <c r="DN483" s="51">
        <f ca="1">IF(Table1[[#This Row],[Field of Work]]="General Work",Table1[[#This Row],[Income]],0)</f>
        <v>0</v>
      </c>
      <c r="DO483" s="51"/>
      <c r="DP483" s="51"/>
      <c r="DQ483" s="51"/>
      <c r="DR483" s="51"/>
      <c r="DS483" s="51"/>
      <c r="DT483" s="16"/>
      <c r="DW483" s="10">
        <f ca="1">IF(Table1[[#This Row],[Value of Debts]]&gt;Table1[[#This Row],[Income]],1,0)</f>
        <v>1</v>
      </c>
      <c r="DX483" s="51"/>
      <c r="DY483" s="16"/>
      <c r="EB483" s="48">
        <f t="shared" ca="1" si="323"/>
        <v>28</v>
      </c>
      <c r="EC483" s="51"/>
      <c r="ED483" s="51"/>
      <c r="EE483" s="16"/>
    </row>
    <row r="484" spans="1:135" ht="18.75">
      <c r="A484" s="1">
        <f t="shared" ca="1" si="309"/>
        <v>1</v>
      </c>
      <c r="B484" s="1" t="str">
        <f t="shared" ca="1" si="310"/>
        <v>Man</v>
      </c>
      <c r="C484" s="1">
        <f t="shared" ca="1" si="311"/>
        <v>34</v>
      </c>
      <c r="D484" s="1">
        <f t="shared" ca="1" si="312"/>
        <v>4</v>
      </c>
      <c r="E484" s="1" t="str">
        <f t="shared" ca="1" si="313"/>
        <v>Information Technology</v>
      </c>
      <c r="F484" s="1">
        <f t="shared" ca="1" si="314"/>
        <v>5</v>
      </c>
      <c r="G484" s="1" t="str">
        <f t="shared" ca="1" si="315"/>
        <v>Other</v>
      </c>
      <c r="H484" s="1">
        <f t="shared" ca="1" si="316"/>
        <v>4</v>
      </c>
      <c r="I484" s="1">
        <f t="shared" ca="1" si="291"/>
        <v>1</v>
      </c>
      <c r="J484" s="1">
        <f t="shared" ca="1" si="317"/>
        <v>27461</v>
      </c>
      <c r="K484" s="1">
        <f t="shared" ca="1" si="318"/>
        <v>6</v>
      </c>
      <c r="L484" s="1" t="str">
        <f t="shared" ca="1" si="319"/>
        <v>Mumbai</v>
      </c>
      <c r="M484" s="1">
        <f t="shared" ca="1" si="324"/>
        <v>137305</v>
      </c>
      <c r="N484" s="1">
        <f t="shared" ca="1" si="320"/>
        <v>84944.294602397611</v>
      </c>
      <c r="O484" s="1">
        <f t="shared" ca="1" si="325"/>
        <v>26200.385987657966</v>
      </c>
      <c r="P484" s="1">
        <f t="shared" ca="1" si="321"/>
        <v>4191</v>
      </c>
      <c r="Q484" s="1">
        <f t="shared" ca="1" si="326"/>
        <v>39646.127476424183</v>
      </c>
      <c r="R484" s="1">
        <f t="shared" ca="1" si="327"/>
        <v>10364.973468064116</v>
      </c>
      <c r="S484" s="1">
        <f t="shared" ca="1" si="328"/>
        <v>173870.35945572209</v>
      </c>
      <c r="T484" s="1">
        <f t="shared" ca="1" si="329"/>
        <v>128781.42207882179</v>
      </c>
      <c r="U484" s="1">
        <f t="shared" ca="1" si="330"/>
        <v>45088.9373769003</v>
      </c>
      <c r="W484" s="10">
        <f ca="1">IF(Table1[[#This Row],[Gender]]="Man",1,0)</f>
        <v>1</v>
      </c>
      <c r="X484" s="51">
        <f ca="1">IF(Table1[[#This Row],[Gender]]="Woman",1,0)</f>
        <v>0</v>
      </c>
      <c r="Y484" s="51"/>
      <c r="Z484" s="51"/>
      <c r="AA484" s="51"/>
      <c r="AB484" s="51"/>
      <c r="AC484" s="51"/>
      <c r="AD484" s="51"/>
      <c r="AE484" s="51"/>
      <c r="AF484" s="51"/>
      <c r="AG484" s="51"/>
      <c r="AH484" s="51"/>
      <c r="AI484" s="51"/>
      <c r="AJ484" s="16"/>
      <c r="AN484" s="10">
        <f t="shared" ca="1" si="292"/>
        <v>0</v>
      </c>
      <c r="AO484" s="51">
        <f t="shared" ca="1" si="293"/>
        <v>0</v>
      </c>
      <c r="AP484" s="51">
        <f t="shared" ca="1" si="294"/>
        <v>0</v>
      </c>
      <c r="AQ484" s="51">
        <f t="shared" ca="1" si="295"/>
        <v>1</v>
      </c>
      <c r="AR484" s="51">
        <f t="shared" ca="1" si="296"/>
        <v>0</v>
      </c>
      <c r="AS484" s="51">
        <f t="shared" ca="1" si="297"/>
        <v>0</v>
      </c>
      <c r="AT484" s="51"/>
      <c r="AU484" s="51"/>
      <c r="AV484" s="51"/>
      <c r="AW484" s="51"/>
      <c r="AX484" s="51"/>
      <c r="AY484" s="16"/>
      <c r="AZ484" s="51"/>
      <c r="BA484" s="20">
        <f t="shared" ca="1" si="298"/>
        <v>0</v>
      </c>
      <c r="BB484" s="21">
        <f t="shared" ca="1" si="299"/>
        <v>0</v>
      </c>
      <c r="BC484" s="21">
        <f t="shared" ca="1" si="300"/>
        <v>0</v>
      </c>
      <c r="BD484" s="21">
        <f t="shared" ca="1" si="301"/>
        <v>0</v>
      </c>
      <c r="BE484" s="21">
        <f t="shared" ca="1" si="302"/>
        <v>0</v>
      </c>
      <c r="BF484" s="21">
        <f t="shared" ca="1" si="303"/>
        <v>1</v>
      </c>
      <c r="BG484" s="21">
        <f t="shared" ca="1" si="304"/>
        <v>0</v>
      </c>
      <c r="BH484" s="21">
        <f t="shared" ca="1" si="305"/>
        <v>0</v>
      </c>
      <c r="BI484" s="21">
        <f t="shared" ca="1" si="306"/>
        <v>0</v>
      </c>
      <c r="BJ484" s="21">
        <f t="shared" ca="1" si="307"/>
        <v>0</v>
      </c>
      <c r="BK484" s="21">
        <f t="shared" ca="1" si="308"/>
        <v>0</v>
      </c>
      <c r="BL484" s="51"/>
      <c r="BM484" s="51"/>
      <c r="BN484" s="51"/>
      <c r="BO484" s="51"/>
      <c r="BP484" s="51"/>
      <c r="BQ484" s="51"/>
      <c r="BR484" s="51"/>
      <c r="BS484" s="51"/>
      <c r="BT484" s="51"/>
      <c r="BU484" s="51"/>
      <c r="BV484" s="16"/>
      <c r="BZ484" s="10">
        <f ca="1">Table1[[#This Row],[Cars Value]]/Table1[[#This Row],[Cars Owned]]</f>
        <v>26200.385987657966</v>
      </c>
      <c r="CA484" s="16"/>
      <c r="CB484" s="51"/>
      <c r="CC484" s="10">
        <f ca="1">IF(Table1[[#This Row],[Value of Debts]]&gt;$CD$3,1,0)</f>
        <v>1</v>
      </c>
      <c r="CD484" s="51"/>
      <c r="CE484" s="16"/>
      <c r="CF484" s="51"/>
      <c r="CG484" s="39">
        <f ca="1">Table1[[#This Row],[Mortgage left]]/Table1[[#This Row],[Value of House ]]</f>
        <v>0.61865405194565104</v>
      </c>
      <c r="CH484" s="51">
        <f t="shared" ca="1" si="322"/>
        <v>1</v>
      </c>
      <c r="CI484" s="51"/>
      <c r="CJ484" s="16"/>
      <c r="CL484" s="10">
        <f ca="1">IF(Table1[[#This Row],[Area]]="New Delhi",Table1[[#This Row],[Income]],0)</f>
        <v>0</v>
      </c>
      <c r="CM484" s="51">
        <f ca="1">IF(Table1[[#This Row],[Area]]="Gurgoan",Table1[[#This Row],[Income]],0)</f>
        <v>0</v>
      </c>
      <c r="CN484" s="51">
        <f ca="1">IF(Table1[[#This Row],[Area]]="Noida",Table1[[#This Row],[Income]],0)</f>
        <v>0</v>
      </c>
      <c r="CO484" s="51">
        <f ca="1">IF(Table1[[#This Row],[Area]]="Faridabad",Table1[[#This Row],[Income]],0)</f>
        <v>0</v>
      </c>
      <c r="CP484" s="51">
        <f ca="1">IF(Table1[[#This Row],[Area]]="Pune",Table1[[#This Row],[Income]],0)</f>
        <v>0</v>
      </c>
      <c r="CQ484" s="51">
        <f ca="1">IF(Table1[[#This Row],[Area]]="Mumbai",Table1[[#This Row],[Income]],0)</f>
        <v>27461</v>
      </c>
      <c r="CR484" s="51">
        <f ca="1">IF(Table1[[#This Row],[Area]]="Hyderabad",Table1[[#This Row],[Income]],0)</f>
        <v>0</v>
      </c>
      <c r="CS484" s="51">
        <f ca="1">IF(Table1[[#This Row],[Area]]="Chennai",Table1[[#This Row],[Income]],0)</f>
        <v>0</v>
      </c>
      <c r="CT484" s="51">
        <f ca="1">IF(Table1[[#This Row],[Area]]="Goa",Table1[[#This Row],[Income]],0)</f>
        <v>0</v>
      </c>
      <c r="CU484" s="51">
        <f ca="1">IF(Table1[[#This Row],[Area]]="Kochi",Table1[[#This Row],[Income]],0)</f>
        <v>0</v>
      </c>
      <c r="CV484" s="51">
        <f ca="1">IF(Table1[[#This Row],[Area]]="Kolkata",Table1[[#This Row],[Income]],0)</f>
        <v>0</v>
      </c>
      <c r="CW484" s="51"/>
      <c r="CX484" s="51"/>
      <c r="CY484" s="51"/>
      <c r="CZ484" s="51"/>
      <c r="DA484" s="51"/>
      <c r="DB484" s="51"/>
      <c r="DC484" s="51"/>
      <c r="DD484" s="51"/>
      <c r="DE484" s="51"/>
      <c r="DF484" s="51"/>
      <c r="DG484" s="16"/>
      <c r="DI484" s="10">
        <f ca="1">IF(Table1[[#This Row],[Field of Work]]="Teaching",Table1[[#This Row],[Income]],0)</f>
        <v>0</v>
      </c>
      <c r="DJ484" s="51">
        <f ca="1">IF(Table1[[#This Row],[Field of Work]]="Health",Table1[[#This Row],[Income]],0)</f>
        <v>0</v>
      </c>
      <c r="DK484" s="51">
        <f ca="1">IF(Table1[[#This Row],[Field of Work]]="Agriculture",Table1[[#This Row],[Income]],0)</f>
        <v>0</v>
      </c>
      <c r="DL484" s="51">
        <f ca="1">IF(Table1[[#This Row],[Field of Work]]="Information Technology",Table1[[#This Row],[Income]],0)</f>
        <v>27461</v>
      </c>
      <c r="DM484" s="51">
        <f ca="1">IF(Table1[[#This Row],[Field of Work]]="Construction",Table1[[#This Row],[Income]],0)</f>
        <v>0</v>
      </c>
      <c r="DN484" s="51">
        <f ca="1">IF(Table1[[#This Row],[Field of Work]]="General Work",Table1[[#This Row],[Income]],0)</f>
        <v>0</v>
      </c>
      <c r="DO484" s="51"/>
      <c r="DP484" s="51"/>
      <c r="DQ484" s="51"/>
      <c r="DR484" s="51"/>
      <c r="DS484" s="51"/>
      <c r="DT484" s="16"/>
      <c r="DW484" s="10">
        <f ca="1">IF(Table1[[#This Row],[Value of Debts]]&gt;Table1[[#This Row],[Income]],1,0)</f>
        <v>1</v>
      </c>
      <c r="DX484" s="51"/>
      <c r="DY484" s="16"/>
      <c r="EB484" s="48">
        <f t="shared" ca="1" si="323"/>
        <v>0</v>
      </c>
      <c r="EC484" s="51"/>
      <c r="ED484" s="51"/>
      <c r="EE484" s="16"/>
    </row>
    <row r="485" spans="1:135" ht="18.75">
      <c r="A485" s="1">
        <f t="shared" ca="1" si="309"/>
        <v>1</v>
      </c>
      <c r="B485" s="1" t="str">
        <f t="shared" ca="1" si="310"/>
        <v>Man</v>
      </c>
      <c r="C485" s="1">
        <f t="shared" ca="1" si="311"/>
        <v>26</v>
      </c>
      <c r="D485" s="1">
        <f t="shared" ca="1" si="312"/>
        <v>4</v>
      </c>
      <c r="E485" s="1" t="str">
        <f t="shared" ca="1" si="313"/>
        <v>Information Technology</v>
      </c>
      <c r="F485" s="1">
        <f t="shared" ca="1" si="314"/>
        <v>5</v>
      </c>
      <c r="G485" s="1" t="str">
        <f t="shared" ca="1" si="315"/>
        <v>Other</v>
      </c>
      <c r="H485" s="1">
        <f t="shared" ca="1" si="316"/>
        <v>4</v>
      </c>
      <c r="I485" s="1">
        <f t="shared" ca="1" si="291"/>
        <v>3</v>
      </c>
      <c r="J485" s="1">
        <f t="shared" ca="1" si="317"/>
        <v>85138</v>
      </c>
      <c r="K485" s="1">
        <f t="shared" ca="1" si="318"/>
        <v>8</v>
      </c>
      <c r="L485" s="1" t="str">
        <f t="shared" ca="1" si="319"/>
        <v>Chennai</v>
      </c>
      <c r="M485" s="1">
        <f t="shared" ca="1" si="324"/>
        <v>425690</v>
      </c>
      <c r="N485" s="1">
        <f t="shared" ca="1" si="320"/>
        <v>194910.33496773092</v>
      </c>
      <c r="O485" s="1">
        <f t="shared" ca="1" si="325"/>
        <v>136851.79520048105</v>
      </c>
      <c r="P485" s="1">
        <f t="shared" ca="1" si="321"/>
        <v>66594</v>
      </c>
      <c r="Q485" s="1">
        <f t="shared" ca="1" si="326"/>
        <v>144701.92816553448</v>
      </c>
      <c r="R485" s="1">
        <f t="shared" ca="1" si="327"/>
        <v>18252.829982546096</v>
      </c>
      <c r="S485" s="1">
        <f t="shared" ca="1" si="328"/>
        <v>580794.62518302712</v>
      </c>
      <c r="T485" s="1">
        <f t="shared" ca="1" si="329"/>
        <v>406206.26313326543</v>
      </c>
      <c r="U485" s="1">
        <f t="shared" ca="1" si="330"/>
        <v>174588.36204976169</v>
      </c>
      <c r="W485" s="10">
        <f ca="1">IF(Table1[[#This Row],[Gender]]="Man",1,0)</f>
        <v>1</v>
      </c>
      <c r="X485" s="51">
        <f ca="1">IF(Table1[[#This Row],[Gender]]="Woman",1,0)</f>
        <v>0</v>
      </c>
      <c r="Y485" s="51"/>
      <c r="Z485" s="51"/>
      <c r="AA485" s="51"/>
      <c r="AB485" s="51"/>
      <c r="AC485" s="51"/>
      <c r="AD485" s="51"/>
      <c r="AE485" s="51"/>
      <c r="AF485" s="51"/>
      <c r="AG485" s="51"/>
      <c r="AH485" s="51"/>
      <c r="AI485" s="51"/>
      <c r="AJ485" s="16"/>
      <c r="AN485" s="10">
        <f t="shared" ca="1" si="292"/>
        <v>0</v>
      </c>
      <c r="AO485" s="51">
        <f t="shared" ca="1" si="293"/>
        <v>0</v>
      </c>
      <c r="AP485" s="51">
        <f t="shared" ca="1" si="294"/>
        <v>0</v>
      </c>
      <c r="AQ485" s="51">
        <f t="shared" ca="1" si="295"/>
        <v>1</v>
      </c>
      <c r="AR485" s="51">
        <f t="shared" ca="1" si="296"/>
        <v>0</v>
      </c>
      <c r="AS485" s="51">
        <f t="shared" ca="1" si="297"/>
        <v>0</v>
      </c>
      <c r="AT485" s="51"/>
      <c r="AU485" s="51"/>
      <c r="AV485" s="51"/>
      <c r="AW485" s="51"/>
      <c r="AX485" s="51"/>
      <c r="AY485" s="16"/>
      <c r="AZ485" s="51"/>
      <c r="BA485" s="20">
        <f t="shared" ca="1" si="298"/>
        <v>0</v>
      </c>
      <c r="BB485" s="21">
        <f t="shared" ca="1" si="299"/>
        <v>0</v>
      </c>
      <c r="BC485" s="21">
        <f t="shared" ca="1" si="300"/>
        <v>0</v>
      </c>
      <c r="BD485" s="21">
        <f t="shared" ca="1" si="301"/>
        <v>0</v>
      </c>
      <c r="BE485" s="21">
        <f t="shared" ca="1" si="302"/>
        <v>0</v>
      </c>
      <c r="BF485" s="21">
        <f t="shared" ca="1" si="303"/>
        <v>0</v>
      </c>
      <c r="BG485" s="21">
        <f t="shared" ca="1" si="304"/>
        <v>0</v>
      </c>
      <c r="BH485" s="21">
        <f t="shared" ca="1" si="305"/>
        <v>1</v>
      </c>
      <c r="BI485" s="21">
        <f t="shared" ca="1" si="306"/>
        <v>0</v>
      </c>
      <c r="BJ485" s="21">
        <f t="shared" ca="1" si="307"/>
        <v>0</v>
      </c>
      <c r="BK485" s="21">
        <f t="shared" ca="1" si="308"/>
        <v>0</v>
      </c>
      <c r="BL485" s="51"/>
      <c r="BM485" s="51"/>
      <c r="BN485" s="51"/>
      <c r="BO485" s="51"/>
      <c r="BP485" s="51"/>
      <c r="BQ485" s="51"/>
      <c r="BR485" s="51"/>
      <c r="BS485" s="51"/>
      <c r="BT485" s="51"/>
      <c r="BU485" s="51"/>
      <c r="BV485" s="16"/>
      <c r="BZ485" s="10">
        <f ca="1">Table1[[#This Row],[Cars Value]]/Table1[[#This Row],[Cars Owned]]</f>
        <v>45617.265066827014</v>
      </c>
      <c r="CA485" s="16"/>
      <c r="CB485" s="51"/>
      <c r="CC485" s="10">
        <f ca="1">IF(Table1[[#This Row],[Value of Debts]]&gt;$CD$3,1,0)</f>
        <v>1</v>
      </c>
      <c r="CD485" s="51"/>
      <c r="CE485" s="16"/>
      <c r="CF485" s="51"/>
      <c r="CG485" s="39">
        <f ca="1">Table1[[#This Row],[Mortgage left]]/Table1[[#This Row],[Value of House ]]</f>
        <v>0.45786918877053939</v>
      </c>
      <c r="CH485" s="51">
        <f t="shared" ca="1" si="322"/>
        <v>1</v>
      </c>
      <c r="CI485" s="51"/>
      <c r="CJ485" s="16"/>
      <c r="CL485" s="10">
        <f ca="1">IF(Table1[[#This Row],[Area]]="New Delhi",Table1[[#This Row],[Income]],0)</f>
        <v>0</v>
      </c>
      <c r="CM485" s="51">
        <f ca="1">IF(Table1[[#This Row],[Area]]="Gurgoan",Table1[[#This Row],[Income]],0)</f>
        <v>0</v>
      </c>
      <c r="CN485" s="51">
        <f ca="1">IF(Table1[[#This Row],[Area]]="Noida",Table1[[#This Row],[Income]],0)</f>
        <v>0</v>
      </c>
      <c r="CO485" s="51">
        <f ca="1">IF(Table1[[#This Row],[Area]]="Faridabad",Table1[[#This Row],[Income]],0)</f>
        <v>0</v>
      </c>
      <c r="CP485" s="51">
        <f ca="1">IF(Table1[[#This Row],[Area]]="Pune",Table1[[#This Row],[Income]],0)</f>
        <v>0</v>
      </c>
      <c r="CQ485" s="51">
        <f ca="1">IF(Table1[[#This Row],[Area]]="Mumbai",Table1[[#This Row],[Income]],0)</f>
        <v>0</v>
      </c>
      <c r="CR485" s="51">
        <f ca="1">IF(Table1[[#This Row],[Area]]="Hyderabad",Table1[[#This Row],[Income]],0)</f>
        <v>0</v>
      </c>
      <c r="CS485" s="51">
        <f ca="1">IF(Table1[[#This Row],[Area]]="Chennai",Table1[[#This Row],[Income]],0)</f>
        <v>85138</v>
      </c>
      <c r="CT485" s="51">
        <f ca="1">IF(Table1[[#This Row],[Area]]="Goa",Table1[[#This Row],[Income]],0)</f>
        <v>0</v>
      </c>
      <c r="CU485" s="51">
        <f ca="1">IF(Table1[[#This Row],[Area]]="Kochi",Table1[[#This Row],[Income]],0)</f>
        <v>0</v>
      </c>
      <c r="CV485" s="51">
        <f ca="1">IF(Table1[[#This Row],[Area]]="Kolkata",Table1[[#This Row],[Income]],0)</f>
        <v>0</v>
      </c>
      <c r="CW485" s="51"/>
      <c r="CX485" s="51"/>
      <c r="CY485" s="51"/>
      <c r="CZ485" s="51"/>
      <c r="DA485" s="51"/>
      <c r="DB485" s="51"/>
      <c r="DC485" s="51"/>
      <c r="DD485" s="51"/>
      <c r="DE485" s="51"/>
      <c r="DF485" s="51"/>
      <c r="DG485" s="16"/>
      <c r="DI485" s="10">
        <f ca="1">IF(Table1[[#This Row],[Field of Work]]="Teaching",Table1[[#This Row],[Income]],0)</f>
        <v>0</v>
      </c>
      <c r="DJ485" s="51">
        <f ca="1">IF(Table1[[#This Row],[Field of Work]]="Health",Table1[[#This Row],[Income]],0)</f>
        <v>0</v>
      </c>
      <c r="DK485" s="51">
        <f ca="1">IF(Table1[[#This Row],[Field of Work]]="Agriculture",Table1[[#This Row],[Income]],0)</f>
        <v>0</v>
      </c>
      <c r="DL485" s="51">
        <f ca="1">IF(Table1[[#This Row],[Field of Work]]="Information Technology",Table1[[#This Row],[Income]],0)</f>
        <v>85138</v>
      </c>
      <c r="DM485" s="51">
        <f ca="1">IF(Table1[[#This Row],[Field of Work]]="Construction",Table1[[#This Row],[Income]],0)</f>
        <v>0</v>
      </c>
      <c r="DN485" s="51">
        <f ca="1">IF(Table1[[#This Row],[Field of Work]]="General Work",Table1[[#This Row],[Income]],0)</f>
        <v>0</v>
      </c>
      <c r="DO485" s="51"/>
      <c r="DP485" s="51"/>
      <c r="DQ485" s="51"/>
      <c r="DR485" s="51"/>
      <c r="DS485" s="51"/>
      <c r="DT485" s="16"/>
      <c r="DW485" s="10">
        <f ca="1">IF(Table1[[#This Row],[Value of Debts]]&gt;Table1[[#This Row],[Income]],1,0)</f>
        <v>1</v>
      </c>
      <c r="DX485" s="51"/>
      <c r="DY485" s="16"/>
      <c r="EB485" s="48">
        <f t="shared" ca="1" si="323"/>
        <v>26</v>
      </c>
      <c r="EC485" s="51"/>
      <c r="ED485" s="51"/>
      <c r="EE485" s="16"/>
    </row>
    <row r="486" spans="1:135" ht="18.75">
      <c r="A486" s="1">
        <f t="shared" ca="1" si="309"/>
        <v>2</v>
      </c>
      <c r="B486" s="1" t="str">
        <f t="shared" ca="1" si="310"/>
        <v>Woman</v>
      </c>
      <c r="C486" s="1">
        <f t="shared" ca="1" si="311"/>
        <v>31</v>
      </c>
      <c r="D486" s="1">
        <f t="shared" ca="1" si="312"/>
        <v>5</v>
      </c>
      <c r="E486" s="1" t="str">
        <f t="shared" ca="1" si="313"/>
        <v>General Work</v>
      </c>
      <c r="F486" s="1">
        <f t="shared" ca="1" si="314"/>
        <v>5</v>
      </c>
      <c r="G486" s="1" t="str">
        <f t="shared" ca="1" si="315"/>
        <v>Other</v>
      </c>
      <c r="H486" s="1">
        <f t="shared" ca="1" si="316"/>
        <v>3</v>
      </c>
      <c r="I486" s="1">
        <f t="shared" ca="1" si="291"/>
        <v>2</v>
      </c>
      <c r="J486" s="1">
        <f t="shared" ca="1" si="317"/>
        <v>85468</v>
      </c>
      <c r="K486" s="1">
        <f t="shared" ca="1" si="318"/>
        <v>7</v>
      </c>
      <c r="L486" s="1" t="str">
        <f t="shared" ca="1" si="319"/>
        <v>Hyderabad</v>
      </c>
      <c r="M486" s="1">
        <f t="shared" ca="1" si="324"/>
        <v>341872</v>
      </c>
      <c r="N486" s="1">
        <f t="shared" ca="1" si="320"/>
        <v>277528.44450312207</v>
      </c>
      <c r="O486" s="1">
        <f t="shared" ca="1" si="325"/>
        <v>57724.45985719993</v>
      </c>
      <c r="P486" s="1">
        <f t="shared" ca="1" si="321"/>
        <v>56280</v>
      </c>
      <c r="Q486" s="1">
        <f t="shared" ca="1" si="326"/>
        <v>11813.87476985871</v>
      </c>
      <c r="R486" s="1">
        <f t="shared" ca="1" si="327"/>
        <v>113002.76880738845</v>
      </c>
      <c r="S486" s="1">
        <f t="shared" ca="1" si="328"/>
        <v>512599.22866458836</v>
      </c>
      <c r="T486" s="1">
        <f t="shared" ca="1" si="329"/>
        <v>345622.31927298079</v>
      </c>
      <c r="U486" s="1">
        <f t="shared" ca="1" si="330"/>
        <v>166976.90939160757</v>
      </c>
      <c r="W486" s="10">
        <f ca="1">IF(Table1[[#This Row],[Gender]]="Man",1,0)</f>
        <v>0</v>
      </c>
      <c r="X486" s="51">
        <f ca="1">IF(Table1[[#This Row],[Gender]]="Woman",1,0)</f>
        <v>1</v>
      </c>
      <c r="Y486" s="51"/>
      <c r="Z486" s="51"/>
      <c r="AA486" s="51"/>
      <c r="AB486" s="51"/>
      <c r="AC486" s="51"/>
      <c r="AD486" s="51"/>
      <c r="AE486" s="51"/>
      <c r="AF486" s="51"/>
      <c r="AG486" s="51"/>
      <c r="AH486" s="51"/>
      <c r="AI486" s="51"/>
      <c r="AJ486" s="16"/>
      <c r="AN486" s="10">
        <f t="shared" ca="1" si="292"/>
        <v>0</v>
      </c>
      <c r="AO486" s="51">
        <f t="shared" ca="1" si="293"/>
        <v>0</v>
      </c>
      <c r="AP486" s="51">
        <f t="shared" ca="1" si="294"/>
        <v>0</v>
      </c>
      <c r="AQ486" s="51">
        <f t="shared" ca="1" si="295"/>
        <v>0</v>
      </c>
      <c r="AR486" s="51">
        <f t="shared" ca="1" si="296"/>
        <v>0</v>
      </c>
      <c r="AS486" s="51">
        <f t="shared" ca="1" si="297"/>
        <v>1</v>
      </c>
      <c r="AT486" s="51"/>
      <c r="AU486" s="51"/>
      <c r="AV486" s="51"/>
      <c r="AW486" s="51"/>
      <c r="AX486" s="51"/>
      <c r="AY486" s="16"/>
      <c r="AZ486" s="51"/>
      <c r="BA486" s="20">
        <f t="shared" ca="1" si="298"/>
        <v>0</v>
      </c>
      <c r="BB486" s="21">
        <f t="shared" ca="1" si="299"/>
        <v>0</v>
      </c>
      <c r="BC486" s="21">
        <f t="shared" ca="1" si="300"/>
        <v>0</v>
      </c>
      <c r="BD486" s="21">
        <f t="shared" ca="1" si="301"/>
        <v>0</v>
      </c>
      <c r="BE486" s="21">
        <f t="shared" ca="1" si="302"/>
        <v>0</v>
      </c>
      <c r="BF486" s="21">
        <f t="shared" ca="1" si="303"/>
        <v>0</v>
      </c>
      <c r="BG486" s="21">
        <f t="shared" ca="1" si="304"/>
        <v>1</v>
      </c>
      <c r="BH486" s="21">
        <f t="shared" ca="1" si="305"/>
        <v>0</v>
      </c>
      <c r="BI486" s="21">
        <f t="shared" ca="1" si="306"/>
        <v>0</v>
      </c>
      <c r="BJ486" s="21">
        <f t="shared" ca="1" si="307"/>
        <v>0</v>
      </c>
      <c r="BK486" s="21">
        <f t="shared" ca="1" si="308"/>
        <v>0</v>
      </c>
      <c r="BL486" s="51"/>
      <c r="BM486" s="51"/>
      <c r="BN486" s="51"/>
      <c r="BO486" s="51"/>
      <c r="BP486" s="51"/>
      <c r="BQ486" s="51"/>
      <c r="BR486" s="51"/>
      <c r="BS486" s="51"/>
      <c r="BT486" s="51"/>
      <c r="BU486" s="51"/>
      <c r="BV486" s="16"/>
      <c r="BZ486" s="10">
        <f ca="1">Table1[[#This Row],[Cars Value]]/Table1[[#This Row],[Cars Owned]]</f>
        <v>28862.229928599965</v>
      </c>
      <c r="CA486" s="16"/>
      <c r="CB486" s="51"/>
      <c r="CC486" s="10">
        <f ca="1">IF(Table1[[#This Row],[Value of Debts]]&gt;$CD$3,1,0)</f>
        <v>1</v>
      </c>
      <c r="CD486" s="51"/>
      <c r="CE486" s="16"/>
      <c r="CF486" s="51"/>
      <c r="CG486" s="39">
        <f ca="1">Table1[[#This Row],[Mortgage left]]/Table1[[#This Row],[Value of House ]]</f>
        <v>0.81179050786002382</v>
      </c>
      <c r="CH486" s="51">
        <f t="shared" ca="1" si="322"/>
        <v>1</v>
      </c>
      <c r="CI486" s="51"/>
      <c r="CJ486" s="16"/>
      <c r="CL486" s="10">
        <f ca="1">IF(Table1[[#This Row],[Area]]="New Delhi",Table1[[#This Row],[Income]],0)</f>
        <v>0</v>
      </c>
      <c r="CM486" s="51">
        <f ca="1">IF(Table1[[#This Row],[Area]]="Gurgoan",Table1[[#This Row],[Income]],0)</f>
        <v>0</v>
      </c>
      <c r="CN486" s="51">
        <f ca="1">IF(Table1[[#This Row],[Area]]="Noida",Table1[[#This Row],[Income]],0)</f>
        <v>0</v>
      </c>
      <c r="CO486" s="51">
        <f ca="1">IF(Table1[[#This Row],[Area]]="Faridabad",Table1[[#This Row],[Income]],0)</f>
        <v>0</v>
      </c>
      <c r="CP486" s="51">
        <f ca="1">IF(Table1[[#This Row],[Area]]="Pune",Table1[[#This Row],[Income]],0)</f>
        <v>0</v>
      </c>
      <c r="CQ486" s="51">
        <f ca="1">IF(Table1[[#This Row],[Area]]="Mumbai",Table1[[#This Row],[Income]],0)</f>
        <v>0</v>
      </c>
      <c r="CR486" s="51">
        <f ca="1">IF(Table1[[#This Row],[Area]]="Hyderabad",Table1[[#This Row],[Income]],0)</f>
        <v>85468</v>
      </c>
      <c r="CS486" s="51">
        <f ca="1">IF(Table1[[#This Row],[Area]]="Chennai",Table1[[#This Row],[Income]],0)</f>
        <v>0</v>
      </c>
      <c r="CT486" s="51">
        <f ca="1">IF(Table1[[#This Row],[Area]]="Goa",Table1[[#This Row],[Income]],0)</f>
        <v>0</v>
      </c>
      <c r="CU486" s="51">
        <f ca="1">IF(Table1[[#This Row],[Area]]="Kochi",Table1[[#This Row],[Income]],0)</f>
        <v>0</v>
      </c>
      <c r="CV486" s="51">
        <f ca="1">IF(Table1[[#This Row],[Area]]="Kolkata",Table1[[#This Row],[Income]],0)</f>
        <v>0</v>
      </c>
      <c r="CW486" s="51"/>
      <c r="CX486" s="51"/>
      <c r="CY486" s="51"/>
      <c r="CZ486" s="51"/>
      <c r="DA486" s="51"/>
      <c r="DB486" s="51"/>
      <c r="DC486" s="51"/>
      <c r="DD486" s="51"/>
      <c r="DE486" s="51"/>
      <c r="DF486" s="51"/>
      <c r="DG486" s="16"/>
      <c r="DI486" s="10">
        <f ca="1">IF(Table1[[#This Row],[Field of Work]]="Teaching",Table1[[#This Row],[Income]],0)</f>
        <v>0</v>
      </c>
      <c r="DJ486" s="51">
        <f ca="1">IF(Table1[[#This Row],[Field of Work]]="Health",Table1[[#This Row],[Income]],0)</f>
        <v>0</v>
      </c>
      <c r="DK486" s="51">
        <f ca="1">IF(Table1[[#This Row],[Field of Work]]="Agriculture",Table1[[#This Row],[Income]],0)</f>
        <v>0</v>
      </c>
      <c r="DL486" s="51">
        <f ca="1">IF(Table1[[#This Row],[Field of Work]]="Information Technology",Table1[[#This Row],[Income]],0)</f>
        <v>0</v>
      </c>
      <c r="DM486" s="51">
        <f ca="1">IF(Table1[[#This Row],[Field of Work]]="Construction",Table1[[#This Row],[Income]],0)</f>
        <v>0</v>
      </c>
      <c r="DN486" s="51">
        <f ca="1">IF(Table1[[#This Row],[Field of Work]]="General Work",Table1[[#This Row],[Income]],0)</f>
        <v>85468</v>
      </c>
      <c r="DO486" s="51"/>
      <c r="DP486" s="51"/>
      <c r="DQ486" s="51"/>
      <c r="DR486" s="51"/>
      <c r="DS486" s="51"/>
      <c r="DT486" s="16"/>
      <c r="DW486" s="10">
        <f ca="1">IF(Table1[[#This Row],[Value of Debts]]&gt;Table1[[#This Row],[Income]],1,0)</f>
        <v>1</v>
      </c>
      <c r="DX486" s="51"/>
      <c r="DY486" s="16"/>
      <c r="EB486" s="48">
        <f t="shared" ca="1" si="323"/>
        <v>31</v>
      </c>
      <c r="EC486" s="51"/>
      <c r="ED486" s="51"/>
      <c r="EE486" s="16"/>
    </row>
    <row r="487" spans="1:135" ht="18.75">
      <c r="A487" s="1">
        <f t="shared" ca="1" si="309"/>
        <v>1</v>
      </c>
      <c r="B487" s="1" t="str">
        <f t="shared" ca="1" si="310"/>
        <v>Man</v>
      </c>
      <c r="C487" s="1">
        <f t="shared" ca="1" si="311"/>
        <v>34</v>
      </c>
      <c r="D487" s="1">
        <f t="shared" ca="1" si="312"/>
        <v>5</v>
      </c>
      <c r="E487" s="1" t="str">
        <f t="shared" ca="1" si="313"/>
        <v>General Work</v>
      </c>
      <c r="F487" s="1">
        <f t="shared" ca="1" si="314"/>
        <v>1</v>
      </c>
      <c r="G487" s="1" t="str">
        <f t="shared" ca="1" si="315"/>
        <v>High School</v>
      </c>
      <c r="H487" s="1">
        <f t="shared" ca="1" si="316"/>
        <v>3</v>
      </c>
      <c r="I487" s="1">
        <f t="shared" ca="1" si="291"/>
        <v>1</v>
      </c>
      <c r="J487" s="1">
        <f t="shared" ca="1" si="317"/>
        <v>33771</v>
      </c>
      <c r="K487" s="1">
        <f t="shared" ca="1" si="318"/>
        <v>8</v>
      </c>
      <c r="L487" s="1" t="str">
        <f t="shared" ca="1" si="319"/>
        <v>Chennai</v>
      </c>
      <c r="M487" s="1">
        <f t="shared" ca="1" si="324"/>
        <v>135084</v>
      </c>
      <c r="N487" s="1">
        <f t="shared" ca="1" si="320"/>
        <v>29847.954437512883</v>
      </c>
      <c r="O487" s="1">
        <f t="shared" ca="1" si="325"/>
        <v>29293.497923309948</v>
      </c>
      <c r="P487" s="1">
        <f t="shared" ca="1" si="321"/>
        <v>24721</v>
      </c>
      <c r="Q487" s="1">
        <f t="shared" ca="1" si="326"/>
        <v>22879.27699681056</v>
      </c>
      <c r="R487" s="1">
        <f t="shared" ca="1" si="327"/>
        <v>42538.692742124738</v>
      </c>
      <c r="S487" s="1">
        <f t="shared" ca="1" si="328"/>
        <v>206916.1906654347</v>
      </c>
      <c r="T487" s="1">
        <f t="shared" ca="1" si="329"/>
        <v>77448.231434323447</v>
      </c>
      <c r="U487" s="1">
        <f t="shared" ca="1" si="330"/>
        <v>129467.95923111125</v>
      </c>
      <c r="W487" s="10">
        <f ca="1">IF(Table1[[#This Row],[Gender]]="Man",1,0)</f>
        <v>1</v>
      </c>
      <c r="X487" s="51">
        <f ca="1">IF(Table1[[#This Row],[Gender]]="Woman",1,0)</f>
        <v>0</v>
      </c>
      <c r="Y487" s="51"/>
      <c r="Z487" s="51"/>
      <c r="AA487" s="51"/>
      <c r="AB487" s="51"/>
      <c r="AC487" s="51"/>
      <c r="AD487" s="51"/>
      <c r="AE487" s="51"/>
      <c r="AF487" s="51"/>
      <c r="AG487" s="51"/>
      <c r="AH487" s="51"/>
      <c r="AI487" s="51"/>
      <c r="AJ487" s="16"/>
      <c r="AN487" s="10">
        <f t="shared" ca="1" si="292"/>
        <v>0</v>
      </c>
      <c r="AO487" s="51">
        <f t="shared" ca="1" si="293"/>
        <v>0</v>
      </c>
      <c r="AP487" s="51">
        <f t="shared" ca="1" si="294"/>
        <v>0</v>
      </c>
      <c r="AQ487" s="51">
        <f t="shared" ca="1" si="295"/>
        <v>0</v>
      </c>
      <c r="AR487" s="51">
        <f t="shared" ca="1" si="296"/>
        <v>0</v>
      </c>
      <c r="AS487" s="51">
        <f t="shared" ca="1" si="297"/>
        <v>1</v>
      </c>
      <c r="AT487" s="51"/>
      <c r="AU487" s="51"/>
      <c r="AV487" s="51"/>
      <c r="AW487" s="51"/>
      <c r="AX487" s="51"/>
      <c r="AY487" s="16"/>
      <c r="AZ487" s="51"/>
      <c r="BA487" s="20">
        <f t="shared" ca="1" si="298"/>
        <v>0</v>
      </c>
      <c r="BB487" s="21">
        <f t="shared" ca="1" si="299"/>
        <v>0</v>
      </c>
      <c r="BC487" s="21">
        <f t="shared" ca="1" si="300"/>
        <v>0</v>
      </c>
      <c r="BD487" s="21">
        <f t="shared" ca="1" si="301"/>
        <v>0</v>
      </c>
      <c r="BE487" s="21">
        <f t="shared" ca="1" si="302"/>
        <v>0</v>
      </c>
      <c r="BF487" s="21">
        <f t="shared" ca="1" si="303"/>
        <v>0</v>
      </c>
      <c r="BG487" s="21">
        <f t="shared" ca="1" si="304"/>
        <v>0</v>
      </c>
      <c r="BH487" s="21">
        <f t="shared" ca="1" si="305"/>
        <v>1</v>
      </c>
      <c r="BI487" s="21">
        <f t="shared" ca="1" si="306"/>
        <v>0</v>
      </c>
      <c r="BJ487" s="21">
        <f t="shared" ca="1" si="307"/>
        <v>0</v>
      </c>
      <c r="BK487" s="21">
        <f t="shared" ca="1" si="308"/>
        <v>0</v>
      </c>
      <c r="BL487" s="51"/>
      <c r="BM487" s="51"/>
      <c r="BN487" s="51"/>
      <c r="BO487" s="51"/>
      <c r="BP487" s="51"/>
      <c r="BQ487" s="51"/>
      <c r="BR487" s="51"/>
      <c r="BS487" s="51"/>
      <c r="BT487" s="51"/>
      <c r="BU487" s="51"/>
      <c r="BV487" s="16"/>
      <c r="BZ487" s="10">
        <f ca="1">Table1[[#This Row],[Cars Value]]/Table1[[#This Row],[Cars Owned]]</f>
        <v>29293.497923309948</v>
      </c>
      <c r="CA487" s="16"/>
      <c r="CB487" s="51"/>
      <c r="CC487" s="10">
        <f ca="1">IF(Table1[[#This Row],[Value of Debts]]&gt;$CD$3,1,0)</f>
        <v>1</v>
      </c>
      <c r="CD487" s="51"/>
      <c r="CE487" s="16"/>
      <c r="CF487" s="51"/>
      <c r="CG487" s="39">
        <f ca="1">Table1[[#This Row],[Mortgage left]]/Table1[[#This Row],[Value of House ]]</f>
        <v>0.22095847352397679</v>
      </c>
      <c r="CH487" s="51">
        <f t="shared" ca="1" si="322"/>
        <v>0</v>
      </c>
      <c r="CI487" s="51"/>
      <c r="CJ487" s="16"/>
      <c r="CL487" s="10">
        <f ca="1">IF(Table1[[#This Row],[Area]]="New Delhi",Table1[[#This Row],[Income]],0)</f>
        <v>0</v>
      </c>
      <c r="CM487" s="51">
        <f ca="1">IF(Table1[[#This Row],[Area]]="Gurgoan",Table1[[#This Row],[Income]],0)</f>
        <v>0</v>
      </c>
      <c r="CN487" s="51">
        <f ca="1">IF(Table1[[#This Row],[Area]]="Noida",Table1[[#This Row],[Income]],0)</f>
        <v>0</v>
      </c>
      <c r="CO487" s="51">
        <f ca="1">IF(Table1[[#This Row],[Area]]="Faridabad",Table1[[#This Row],[Income]],0)</f>
        <v>0</v>
      </c>
      <c r="CP487" s="51">
        <f ca="1">IF(Table1[[#This Row],[Area]]="Pune",Table1[[#This Row],[Income]],0)</f>
        <v>0</v>
      </c>
      <c r="CQ487" s="51">
        <f ca="1">IF(Table1[[#This Row],[Area]]="Mumbai",Table1[[#This Row],[Income]],0)</f>
        <v>0</v>
      </c>
      <c r="CR487" s="51">
        <f ca="1">IF(Table1[[#This Row],[Area]]="Hyderabad",Table1[[#This Row],[Income]],0)</f>
        <v>0</v>
      </c>
      <c r="CS487" s="51">
        <f ca="1">IF(Table1[[#This Row],[Area]]="Chennai",Table1[[#This Row],[Income]],0)</f>
        <v>33771</v>
      </c>
      <c r="CT487" s="51">
        <f ca="1">IF(Table1[[#This Row],[Area]]="Goa",Table1[[#This Row],[Income]],0)</f>
        <v>0</v>
      </c>
      <c r="CU487" s="51">
        <f ca="1">IF(Table1[[#This Row],[Area]]="Kochi",Table1[[#This Row],[Income]],0)</f>
        <v>0</v>
      </c>
      <c r="CV487" s="51">
        <f ca="1">IF(Table1[[#This Row],[Area]]="Kolkata",Table1[[#This Row],[Income]],0)</f>
        <v>0</v>
      </c>
      <c r="CW487" s="51"/>
      <c r="CX487" s="51"/>
      <c r="CY487" s="51"/>
      <c r="CZ487" s="51"/>
      <c r="DA487" s="51"/>
      <c r="DB487" s="51"/>
      <c r="DC487" s="51"/>
      <c r="DD487" s="51"/>
      <c r="DE487" s="51"/>
      <c r="DF487" s="51"/>
      <c r="DG487" s="16"/>
      <c r="DI487" s="10">
        <f ca="1">IF(Table1[[#This Row],[Field of Work]]="Teaching",Table1[[#This Row],[Income]],0)</f>
        <v>0</v>
      </c>
      <c r="DJ487" s="51">
        <f ca="1">IF(Table1[[#This Row],[Field of Work]]="Health",Table1[[#This Row],[Income]],0)</f>
        <v>0</v>
      </c>
      <c r="DK487" s="51">
        <f ca="1">IF(Table1[[#This Row],[Field of Work]]="Agriculture",Table1[[#This Row],[Income]],0)</f>
        <v>0</v>
      </c>
      <c r="DL487" s="51">
        <f ca="1">IF(Table1[[#This Row],[Field of Work]]="Information Technology",Table1[[#This Row],[Income]],0)</f>
        <v>0</v>
      </c>
      <c r="DM487" s="51">
        <f ca="1">IF(Table1[[#This Row],[Field of Work]]="Construction",Table1[[#This Row],[Income]],0)</f>
        <v>0</v>
      </c>
      <c r="DN487" s="51">
        <f ca="1">IF(Table1[[#This Row],[Field of Work]]="General Work",Table1[[#This Row],[Income]],0)</f>
        <v>33771</v>
      </c>
      <c r="DO487" s="51"/>
      <c r="DP487" s="51"/>
      <c r="DQ487" s="51"/>
      <c r="DR487" s="51"/>
      <c r="DS487" s="51"/>
      <c r="DT487" s="16"/>
      <c r="DW487" s="10">
        <f ca="1">IF(Table1[[#This Row],[Value of Debts]]&gt;Table1[[#This Row],[Income]],1,0)</f>
        <v>1</v>
      </c>
      <c r="DX487" s="51"/>
      <c r="DY487" s="16"/>
      <c r="EB487" s="48">
        <f t="shared" ca="1" si="323"/>
        <v>34</v>
      </c>
      <c r="EC487" s="51"/>
      <c r="ED487" s="51"/>
      <c r="EE487" s="16"/>
    </row>
    <row r="488" spans="1:135" ht="18.75">
      <c r="A488" s="1">
        <f t="shared" ca="1" si="309"/>
        <v>2</v>
      </c>
      <c r="B488" s="1" t="str">
        <f t="shared" ca="1" si="310"/>
        <v>Woman</v>
      </c>
      <c r="C488" s="1">
        <f t="shared" ca="1" si="311"/>
        <v>25</v>
      </c>
      <c r="D488" s="1">
        <f t="shared" ca="1" si="312"/>
        <v>3</v>
      </c>
      <c r="E488" s="1" t="str">
        <f t="shared" ca="1" si="313"/>
        <v>Teaching</v>
      </c>
      <c r="F488" s="1">
        <f t="shared" ca="1" si="314"/>
        <v>5</v>
      </c>
      <c r="G488" s="1" t="str">
        <f t="shared" ca="1" si="315"/>
        <v>Other</v>
      </c>
      <c r="H488" s="1">
        <f t="shared" ca="1" si="316"/>
        <v>4</v>
      </c>
      <c r="I488" s="1">
        <f t="shared" ca="1" si="291"/>
        <v>1</v>
      </c>
      <c r="J488" s="1">
        <f t="shared" ca="1" si="317"/>
        <v>72879</v>
      </c>
      <c r="K488" s="1">
        <f t="shared" ca="1" si="318"/>
        <v>6</v>
      </c>
      <c r="L488" s="1" t="str">
        <f t="shared" ca="1" si="319"/>
        <v>Mumbai</v>
      </c>
      <c r="M488" s="1">
        <f t="shared" ca="1" si="324"/>
        <v>291516</v>
      </c>
      <c r="N488" s="1">
        <f t="shared" ca="1" si="320"/>
        <v>21690.777723287974</v>
      </c>
      <c r="O488" s="1">
        <f t="shared" ca="1" si="325"/>
        <v>64962.57805193292</v>
      </c>
      <c r="P488" s="1">
        <f t="shared" ca="1" si="321"/>
        <v>35872</v>
      </c>
      <c r="Q488" s="1">
        <f t="shared" ca="1" si="326"/>
        <v>45097.908249585424</v>
      </c>
      <c r="R488" s="1">
        <f t="shared" ca="1" si="327"/>
        <v>29729.271520279355</v>
      </c>
      <c r="S488" s="1">
        <f t="shared" ca="1" si="328"/>
        <v>386207.84957221226</v>
      </c>
      <c r="T488" s="1">
        <f t="shared" ca="1" si="329"/>
        <v>102660.6859728734</v>
      </c>
      <c r="U488" s="1">
        <f t="shared" ca="1" si="330"/>
        <v>283547.16359933885</v>
      </c>
      <c r="W488" s="10">
        <f ca="1">IF(Table1[[#This Row],[Gender]]="Man",1,0)</f>
        <v>0</v>
      </c>
      <c r="X488" s="51">
        <f ca="1">IF(Table1[[#This Row],[Gender]]="Woman",1,0)</f>
        <v>1</v>
      </c>
      <c r="Y488" s="51"/>
      <c r="Z488" s="51"/>
      <c r="AA488" s="51"/>
      <c r="AB488" s="51"/>
      <c r="AC488" s="51"/>
      <c r="AD488" s="51"/>
      <c r="AE488" s="51"/>
      <c r="AF488" s="51"/>
      <c r="AG488" s="51"/>
      <c r="AH488" s="51"/>
      <c r="AI488" s="51"/>
      <c r="AJ488" s="16"/>
      <c r="AN488" s="10">
        <f t="shared" ca="1" si="292"/>
        <v>1</v>
      </c>
      <c r="AO488" s="51">
        <f t="shared" ca="1" si="293"/>
        <v>0</v>
      </c>
      <c r="AP488" s="51">
        <f t="shared" ca="1" si="294"/>
        <v>0</v>
      </c>
      <c r="AQ488" s="51">
        <f t="shared" ca="1" si="295"/>
        <v>0</v>
      </c>
      <c r="AR488" s="51">
        <f t="shared" ca="1" si="296"/>
        <v>0</v>
      </c>
      <c r="AS488" s="51">
        <f t="shared" ca="1" si="297"/>
        <v>0</v>
      </c>
      <c r="AT488" s="51"/>
      <c r="AU488" s="51"/>
      <c r="AV488" s="51"/>
      <c r="AW488" s="51"/>
      <c r="AX488" s="51"/>
      <c r="AY488" s="16"/>
      <c r="AZ488" s="51"/>
      <c r="BA488" s="20">
        <f t="shared" ca="1" si="298"/>
        <v>0</v>
      </c>
      <c r="BB488" s="21">
        <f t="shared" ca="1" si="299"/>
        <v>0</v>
      </c>
      <c r="BC488" s="21">
        <f t="shared" ca="1" si="300"/>
        <v>0</v>
      </c>
      <c r="BD488" s="21">
        <f t="shared" ca="1" si="301"/>
        <v>0</v>
      </c>
      <c r="BE488" s="21">
        <f t="shared" ca="1" si="302"/>
        <v>0</v>
      </c>
      <c r="BF488" s="21">
        <f t="shared" ca="1" si="303"/>
        <v>1</v>
      </c>
      <c r="BG488" s="21">
        <f t="shared" ca="1" si="304"/>
        <v>0</v>
      </c>
      <c r="BH488" s="21">
        <f t="shared" ca="1" si="305"/>
        <v>0</v>
      </c>
      <c r="BI488" s="21">
        <f t="shared" ca="1" si="306"/>
        <v>0</v>
      </c>
      <c r="BJ488" s="21">
        <f t="shared" ca="1" si="307"/>
        <v>0</v>
      </c>
      <c r="BK488" s="21">
        <f t="shared" ca="1" si="308"/>
        <v>0</v>
      </c>
      <c r="BL488" s="51"/>
      <c r="BM488" s="51"/>
      <c r="BN488" s="51"/>
      <c r="BO488" s="51"/>
      <c r="BP488" s="51"/>
      <c r="BQ488" s="51"/>
      <c r="BR488" s="51"/>
      <c r="BS488" s="51"/>
      <c r="BT488" s="51"/>
      <c r="BU488" s="51"/>
      <c r="BV488" s="16"/>
      <c r="BZ488" s="10">
        <f ca="1">Table1[[#This Row],[Cars Value]]/Table1[[#This Row],[Cars Owned]]</f>
        <v>64962.57805193292</v>
      </c>
      <c r="CA488" s="16"/>
      <c r="CB488" s="51"/>
      <c r="CC488" s="10">
        <f ca="1">IF(Table1[[#This Row],[Value of Debts]]&gt;$CD$3,1,0)</f>
        <v>1</v>
      </c>
      <c r="CD488" s="51"/>
      <c r="CE488" s="16"/>
      <c r="CF488" s="51"/>
      <c r="CG488" s="39">
        <f ca="1">Table1[[#This Row],[Mortgage left]]/Table1[[#This Row],[Value of House ]]</f>
        <v>7.4406817201415953E-2</v>
      </c>
      <c r="CH488" s="51">
        <f t="shared" ca="1" si="322"/>
        <v>0</v>
      </c>
      <c r="CI488" s="51"/>
      <c r="CJ488" s="16"/>
      <c r="CL488" s="10">
        <f ca="1">IF(Table1[[#This Row],[Area]]="New Delhi",Table1[[#This Row],[Income]],0)</f>
        <v>0</v>
      </c>
      <c r="CM488" s="51">
        <f ca="1">IF(Table1[[#This Row],[Area]]="Gurgoan",Table1[[#This Row],[Income]],0)</f>
        <v>0</v>
      </c>
      <c r="CN488" s="51">
        <f ca="1">IF(Table1[[#This Row],[Area]]="Noida",Table1[[#This Row],[Income]],0)</f>
        <v>0</v>
      </c>
      <c r="CO488" s="51">
        <f ca="1">IF(Table1[[#This Row],[Area]]="Faridabad",Table1[[#This Row],[Income]],0)</f>
        <v>0</v>
      </c>
      <c r="CP488" s="51">
        <f ca="1">IF(Table1[[#This Row],[Area]]="Pune",Table1[[#This Row],[Income]],0)</f>
        <v>0</v>
      </c>
      <c r="CQ488" s="51">
        <f ca="1">IF(Table1[[#This Row],[Area]]="Mumbai",Table1[[#This Row],[Income]],0)</f>
        <v>72879</v>
      </c>
      <c r="CR488" s="51">
        <f ca="1">IF(Table1[[#This Row],[Area]]="Hyderabad",Table1[[#This Row],[Income]],0)</f>
        <v>0</v>
      </c>
      <c r="CS488" s="51">
        <f ca="1">IF(Table1[[#This Row],[Area]]="Chennai",Table1[[#This Row],[Income]],0)</f>
        <v>0</v>
      </c>
      <c r="CT488" s="51">
        <f ca="1">IF(Table1[[#This Row],[Area]]="Goa",Table1[[#This Row],[Income]],0)</f>
        <v>0</v>
      </c>
      <c r="CU488" s="51">
        <f ca="1">IF(Table1[[#This Row],[Area]]="Kochi",Table1[[#This Row],[Income]],0)</f>
        <v>0</v>
      </c>
      <c r="CV488" s="51">
        <f ca="1">IF(Table1[[#This Row],[Area]]="Kolkata",Table1[[#This Row],[Income]],0)</f>
        <v>0</v>
      </c>
      <c r="CW488" s="51"/>
      <c r="CX488" s="51"/>
      <c r="CY488" s="51"/>
      <c r="CZ488" s="51"/>
      <c r="DA488" s="51"/>
      <c r="DB488" s="51"/>
      <c r="DC488" s="51"/>
      <c r="DD488" s="51"/>
      <c r="DE488" s="51"/>
      <c r="DF488" s="51"/>
      <c r="DG488" s="16"/>
      <c r="DI488" s="10">
        <f ca="1">IF(Table1[[#This Row],[Field of Work]]="Teaching",Table1[[#This Row],[Income]],0)</f>
        <v>72879</v>
      </c>
      <c r="DJ488" s="51">
        <f ca="1">IF(Table1[[#This Row],[Field of Work]]="Health",Table1[[#This Row],[Income]],0)</f>
        <v>0</v>
      </c>
      <c r="DK488" s="51">
        <f ca="1">IF(Table1[[#This Row],[Field of Work]]="Agriculture",Table1[[#This Row],[Income]],0)</f>
        <v>0</v>
      </c>
      <c r="DL488" s="51">
        <f ca="1">IF(Table1[[#This Row],[Field of Work]]="Information Technology",Table1[[#This Row],[Income]],0)</f>
        <v>0</v>
      </c>
      <c r="DM488" s="51">
        <f ca="1">IF(Table1[[#This Row],[Field of Work]]="Construction",Table1[[#This Row],[Income]],0)</f>
        <v>0</v>
      </c>
      <c r="DN488" s="51">
        <f ca="1">IF(Table1[[#This Row],[Field of Work]]="General Work",Table1[[#This Row],[Income]],0)</f>
        <v>0</v>
      </c>
      <c r="DO488" s="51"/>
      <c r="DP488" s="51"/>
      <c r="DQ488" s="51"/>
      <c r="DR488" s="51"/>
      <c r="DS488" s="51"/>
      <c r="DT488" s="16"/>
      <c r="DW488" s="10">
        <f ca="1">IF(Table1[[#This Row],[Value of Debts]]&gt;Table1[[#This Row],[Income]],1,0)</f>
        <v>1</v>
      </c>
      <c r="DX488" s="51"/>
      <c r="DY488" s="16"/>
      <c r="EB488" s="48">
        <f t="shared" ca="1" si="323"/>
        <v>25</v>
      </c>
      <c r="EC488" s="51"/>
      <c r="ED488" s="51"/>
      <c r="EE488" s="16"/>
    </row>
    <row r="489" spans="1:135" ht="18.75">
      <c r="A489" s="1">
        <f t="shared" ca="1" si="309"/>
        <v>1</v>
      </c>
      <c r="B489" s="1" t="str">
        <f t="shared" ca="1" si="310"/>
        <v>Man</v>
      </c>
      <c r="C489" s="1">
        <f t="shared" ca="1" si="311"/>
        <v>26</v>
      </c>
      <c r="D489" s="1">
        <f t="shared" ca="1" si="312"/>
        <v>6</v>
      </c>
      <c r="E489" s="1" t="str">
        <f t="shared" ca="1" si="313"/>
        <v>Agriculture</v>
      </c>
      <c r="F489" s="1">
        <f t="shared" ca="1" si="314"/>
        <v>3</v>
      </c>
      <c r="G489" s="1" t="str">
        <f t="shared" ca="1" si="315"/>
        <v>University</v>
      </c>
      <c r="H489" s="1">
        <f t="shared" ca="1" si="316"/>
        <v>1</v>
      </c>
      <c r="I489" s="1">
        <f t="shared" ca="1" si="291"/>
        <v>1</v>
      </c>
      <c r="J489" s="1">
        <f t="shared" ca="1" si="317"/>
        <v>31604</v>
      </c>
      <c r="K489" s="1">
        <f t="shared" ca="1" si="318"/>
        <v>10</v>
      </c>
      <c r="L489" s="1" t="str">
        <f t="shared" ca="1" si="319"/>
        <v>Goa</v>
      </c>
      <c r="M489" s="1">
        <f t="shared" ca="1" si="324"/>
        <v>126416</v>
      </c>
      <c r="N489" s="1">
        <f t="shared" ca="1" si="320"/>
        <v>34149.900546753175</v>
      </c>
      <c r="O489" s="1">
        <f t="shared" ca="1" si="325"/>
        <v>23224.901889365919</v>
      </c>
      <c r="P489" s="1">
        <f t="shared" ca="1" si="321"/>
        <v>17387</v>
      </c>
      <c r="Q489" s="1">
        <f t="shared" ca="1" si="326"/>
        <v>43814.039885650505</v>
      </c>
      <c r="R489" s="1">
        <f t="shared" ca="1" si="327"/>
        <v>41811.156917370616</v>
      </c>
      <c r="S489" s="1">
        <f t="shared" ca="1" si="328"/>
        <v>191452.05880673655</v>
      </c>
      <c r="T489" s="1">
        <f t="shared" ca="1" si="329"/>
        <v>95350.940432403673</v>
      </c>
      <c r="U489" s="1">
        <f t="shared" ca="1" si="330"/>
        <v>96101.118374332873</v>
      </c>
      <c r="W489" s="10">
        <f ca="1">IF(Table1[[#This Row],[Gender]]="Man",1,0)</f>
        <v>1</v>
      </c>
      <c r="X489" s="51">
        <f ca="1">IF(Table1[[#This Row],[Gender]]="Woman",1,0)</f>
        <v>0</v>
      </c>
      <c r="Y489" s="51"/>
      <c r="Z489" s="51"/>
      <c r="AA489" s="51"/>
      <c r="AB489" s="51"/>
      <c r="AC489" s="51"/>
      <c r="AD489" s="51"/>
      <c r="AE489" s="51"/>
      <c r="AF489" s="51"/>
      <c r="AG489" s="51"/>
      <c r="AH489" s="51"/>
      <c r="AI489" s="51"/>
      <c r="AJ489" s="16"/>
      <c r="AN489" s="10">
        <f t="shared" ca="1" si="292"/>
        <v>0</v>
      </c>
      <c r="AO489" s="51">
        <f t="shared" ca="1" si="293"/>
        <v>0</v>
      </c>
      <c r="AP489" s="51">
        <f t="shared" ca="1" si="294"/>
        <v>1</v>
      </c>
      <c r="AQ489" s="51">
        <f t="shared" ca="1" si="295"/>
        <v>0</v>
      </c>
      <c r="AR489" s="51">
        <f t="shared" ca="1" si="296"/>
        <v>0</v>
      </c>
      <c r="AS489" s="51">
        <f t="shared" ca="1" si="297"/>
        <v>0</v>
      </c>
      <c r="AT489" s="51"/>
      <c r="AU489" s="51"/>
      <c r="AV489" s="51"/>
      <c r="AW489" s="51"/>
      <c r="AX489" s="51"/>
      <c r="AY489" s="16"/>
      <c r="AZ489" s="51"/>
      <c r="BA489" s="20">
        <f t="shared" ca="1" si="298"/>
        <v>0</v>
      </c>
      <c r="BB489" s="21">
        <f t="shared" ca="1" si="299"/>
        <v>0</v>
      </c>
      <c r="BC489" s="21">
        <f t="shared" ca="1" si="300"/>
        <v>0</v>
      </c>
      <c r="BD489" s="21">
        <f t="shared" ca="1" si="301"/>
        <v>0</v>
      </c>
      <c r="BE489" s="21">
        <f t="shared" ca="1" si="302"/>
        <v>0</v>
      </c>
      <c r="BF489" s="21">
        <f t="shared" ca="1" si="303"/>
        <v>0</v>
      </c>
      <c r="BG489" s="21">
        <f t="shared" ca="1" si="304"/>
        <v>0</v>
      </c>
      <c r="BH489" s="21">
        <f t="shared" ca="1" si="305"/>
        <v>0</v>
      </c>
      <c r="BI489" s="21">
        <f t="shared" ca="1" si="306"/>
        <v>1</v>
      </c>
      <c r="BJ489" s="21">
        <f t="shared" ca="1" si="307"/>
        <v>0</v>
      </c>
      <c r="BK489" s="21">
        <f t="shared" ca="1" si="308"/>
        <v>0</v>
      </c>
      <c r="BL489" s="51"/>
      <c r="BM489" s="51"/>
      <c r="BN489" s="51"/>
      <c r="BO489" s="51"/>
      <c r="BP489" s="51"/>
      <c r="BQ489" s="51"/>
      <c r="BR489" s="51"/>
      <c r="BS489" s="51"/>
      <c r="BT489" s="51"/>
      <c r="BU489" s="51"/>
      <c r="BV489" s="16"/>
      <c r="BZ489" s="10">
        <f ca="1">Table1[[#This Row],[Cars Value]]/Table1[[#This Row],[Cars Owned]]</f>
        <v>23224.901889365919</v>
      </c>
      <c r="CA489" s="16"/>
      <c r="CB489" s="51"/>
      <c r="CC489" s="10">
        <f ca="1">IF(Table1[[#This Row],[Value of Debts]]&gt;$CD$3,1,0)</f>
        <v>1</v>
      </c>
      <c r="CD489" s="51"/>
      <c r="CE489" s="16"/>
      <c r="CF489" s="51"/>
      <c r="CG489" s="39">
        <f ca="1">Table1[[#This Row],[Mortgage left]]/Table1[[#This Row],[Value of House ]]</f>
        <v>0.27013906900038898</v>
      </c>
      <c r="CH489" s="51">
        <f t="shared" ca="1" si="322"/>
        <v>0</v>
      </c>
      <c r="CI489" s="51"/>
      <c r="CJ489" s="16"/>
      <c r="CL489" s="10">
        <f ca="1">IF(Table1[[#This Row],[Area]]="New Delhi",Table1[[#This Row],[Income]],0)</f>
        <v>0</v>
      </c>
      <c r="CM489" s="51">
        <f ca="1">IF(Table1[[#This Row],[Area]]="Gurgoan",Table1[[#This Row],[Income]],0)</f>
        <v>0</v>
      </c>
      <c r="CN489" s="51">
        <f ca="1">IF(Table1[[#This Row],[Area]]="Noida",Table1[[#This Row],[Income]],0)</f>
        <v>0</v>
      </c>
      <c r="CO489" s="51">
        <f ca="1">IF(Table1[[#This Row],[Area]]="Faridabad",Table1[[#This Row],[Income]],0)</f>
        <v>0</v>
      </c>
      <c r="CP489" s="51">
        <f ca="1">IF(Table1[[#This Row],[Area]]="Pune",Table1[[#This Row],[Income]],0)</f>
        <v>0</v>
      </c>
      <c r="CQ489" s="51">
        <f ca="1">IF(Table1[[#This Row],[Area]]="Mumbai",Table1[[#This Row],[Income]],0)</f>
        <v>0</v>
      </c>
      <c r="CR489" s="51">
        <f ca="1">IF(Table1[[#This Row],[Area]]="Hyderabad",Table1[[#This Row],[Income]],0)</f>
        <v>0</v>
      </c>
      <c r="CS489" s="51">
        <f ca="1">IF(Table1[[#This Row],[Area]]="Chennai",Table1[[#This Row],[Income]],0)</f>
        <v>0</v>
      </c>
      <c r="CT489" s="51">
        <f ca="1">IF(Table1[[#This Row],[Area]]="Goa",Table1[[#This Row],[Income]],0)</f>
        <v>31604</v>
      </c>
      <c r="CU489" s="51">
        <f ca="1">IF(Table1[[#This Row],[Area]]="Kochi",Table1[[#This Row],[Income]],0)</f>
        <v>0</v>
      </c>
      <c r="CV489" s="51">
        <f ca="1">IF(Table1[[#This Row],[Area]]="Kolkata",Table1[[#This Row],[Income]],0)</f>
        <v>0</v>
      </c>
      <c r="CW489" s="51"/>
      <c r="CX489" s="51"/>
      <c r="CY489" s="51"/>
      <c r="CZ489" s="51"/>
      <c r="DA489" s="51"/>
      <c r="DB489" s="51"/>
      <c r="DC489" s="51"/>
      <c r="DD489" s="51"/>
      <c r="DE489" s="51"/>
      <c r="DF489" s="51"/>
      <c r="DG489" s="16"/>
      <c r="DI489" s="10">
        <f ca="1">IF(Table1[[#This Row],[Field of Work]]="Teaching",Table1[[#This Row],[Income]],0)</f>
        <v>0</v>
      </c>
      <c r="DJ489" s="51">
        <f ca="1">IF(Table1[[#This Row],[Field of Work]]="Health",Table1[[#This Row],[Income]],0)</f>
        <v>0</v>
      </c>
      <c r="DK489" s="51">
        <f ca="1">IF(Table1[[#This Row],[Field of Work]]="Agriculture",Table1[[#This Row],[Income]],0)</f>
        <v>31604</v>
      </c>
      <c r="DL489" s="51">
        <f ca="1">IF(Table1[[#This Row],[Field of Work]]="Information Technology",Table1[[#This Row],[Income]],0)</f>
        <v>0</v>
      </c>
      <c r="DM489" s="51">
        <f ca="1">IF(Table1[[#This Row],[Field of Work]]="Construction",Table1[[#This Row],[Income]],0)</f>
        <v>0</v>
      </c>
      <c r="DN489" s="51">
        <f ca="1">IF(Table1[[#This Row],[Field of Work]]="General Work",Table1[[#This Row],[Income]],0)</f>
        <v>0</v>
      </c>
      <c r="DO489" s="51"/>
      <c r="DP489" s="51"/>
      <c r="DQ489" s="51"/>
      <c r="DR489" s="51"/>
      <c r="DS489" s="51"/>
      <c r="DT489" s="16"/>
      <c r="DW489" s="10">
        <f ca="1">IF(Table1[[#This Row],[Value of Debts]]&gt;Table1[[#This Row],[Income]],1,0)</f>
        <v>1</v>
      </c>
      <c r="DX489" s="51"/>
      <c r="DY489" s="16"/>
      <c r="EB489" s="48">
        <f t="shared" ca="1" si="323"/>
        <v>0</v>
      </c>
      <c r="EC489" s="51"/>
      <c r="ED489" s="51"/>
      <c r="EE489" s="16"/>
    </row>
    <row r="490" spans="1:135" ht="18.75">
      <c r="A490" s="1">
        <f t="shared" ca="1" si="309"/>
        <v>1</v>
      </c>
      <c r="B490" s="1" t="str">
        <f t="shared" ca="1" si="310"/>
        <v>Man</v>
      </c>
      <c r="C490" s="1">
        <f t="shared" ca="1" si="311"/>
        <v>38</v>
      </c>
      <c r="D490" s="1">
        <f t="shared" ca="1" si="312"/>
        <v>5</v>
      </c>
      <c r="E490" s="1" t="str">
        <f t="shared" ca="1" si="313"/>
        <v>General Work</v>
      </c>
      <c r="F490" s="1">
        <f t="shared" ca="1" si="314"/>
        <v>3</v>
      </c>
      <c r="G490" s="1" t="str">
        <f t="shared" ca="1" si="315"/>
        <v>University</v>
      </c>
      <c r="H490" s="1">
        <f t="shared" ca="1" si="316"/>
        <v>0</v>
      </c>
      <c r="I490" s="1">
        <f t="shared" ca="1" si="291"/>
        <v>3</v>
      </c>
      <c r="J490" s="1">
        <f t="shared" ca="1" si="317"/>
        <v>63455</v>
      </c>
      <c r="K490" s="1">
        <f t="shared" ca="1" si="318"/>
        <v>3</v>
      </c>
      <c r="L490" s="1" t="str">
        <f t="shared" ca="1" si="319"/>
        <v>Faridabad</v>
      </c>
      <c r="M490" s="1">
        <f t="shared" ca="1" si="324"/>
        <v>317275</v>
      </c>
      <c r="N490" s="1">
        <f t="shared" ca="1" si="320"/>
        <v>276116.11606853316</v>
      </c>
      <c r="O490" s="1">
        <f t="shared" ca="1" si="325"/>
        <v>39287.01052062145</v>
      </c>
      <c r="P490" s="1">
        <f t="shared" ca="1" si="321"/>
        <v>25359</v>
      </c>
      <c r="Q490" s="1">
        <f t="shared" ca="1" si="326"/>
        <v>67369.830465575506</v>
      </c>
      <c r="R490" s="1">
        <f t="shared" ca="1" si="327"/>
        <v>63092.352784458824</v>
      </c>
      <c r="S490" s="1">
        <f t="shared" ca="1" si="328"/>
        <v>419654.36330508027</v>
      </c>
      <c r="T490" s="1">
        <f t="shared" ca="1" si="329"/>
        <v>368844.94653410866</v>
      </c>
      <c r="U490" s="1">
        <f t="shared" ca="1" si="330"/>
        <v>50809.416770971613</v>
      </c>
      <c r="W490" s="10">
        <f ca="1">IF(Table1[[#This Row],[Gender]]="Man",1,0)</f>
        <v>1</v>
      </c>
      <c r="X490" s="51">
        <f ca="1">IF(Table1[[#This Row],[Gender]]="Woman",1,0)</f>
        <v>0</v>
      </c>
      <c r="Y490" s="51"/>
      <c r="Z490" s="51"/>
      <c r="AA490" s="51"/>
      <c r="AB490" s="51"/>
      <c r="AC490" s="51"/>
      <c r="AD490" s="51"/>
      <c r="AE490" s="51"/>
      <c r="AF490" s="51"/>
      <c r="AG490" s="51"/>
      <c r="AH490" s="51"/>
      <c r="AI490" s="51"/>
      <c r="AJ490" s="16"/>
      <c r="AN490" s="10">
        <f t="shared" ca="1" si="292"/>
        <v>0</v>
      </c>
      <c r="AO490" s="51">
        <f t="shared" ca="1" si="293"/>
        <v>0</v>
      </c>
      <c r="AP490" s="51">
        <f t="shared" ca="1" si="294"/>
        <v>0</v>
      </c>
      <c r="AQ490" s="51">
        <f t="shared" ca="1" si="295"/>
        <v>0</v>
      </c>
      <c r="AR490" s="51">
        <f t="shared" ca="1" si="296"/>
        <v>0</v>
      </c>
      <c r="AS490" s="51">
        <f t="shared" ca="1" si="297"/>
        <v>1</v>
      </c>
      <c r="AT490" s="51"/>
      <c r="AU490" s="51"/>
      <c r="AV490" s="51"/>
      <c r="AW490" s="51"/>
      <c r="AX490" s="51"/>
      <c r="AY490" s="16"/>
      <c r="AZ490" s="51"/>
      <c r="BA490" s="20">
        <f t="shared" ca="1" si="298"/>
        <v>0</v>
      </c>
      <c r="BB490" s="21">
        <f t="shared" ca="1" si="299"/>
        <v>0</v>
      </c>
      <c r="BC490" s="21">
        <f t="shared" ca="1" si="300"/>
        <v>0</v>
      </c>
      <c r="BD490" s="21">
        <f t="shared" ca="1" si="301"/>
        <v>1</v>
      </c>
      <c r="BE490" s="21">
        <f t="shared" ca="1" si="302"/>
        <v>0</v>
      </c>
      <c r="BF490" s="21">
        <f t="shared" ca="1" si="303"/>
        <v>0</v>
      </c>
      <c r="BG490" s="21">
        <f t="shared" ca="1" si="304"/>
        <v>0</v>
      </c>
      <c r="BH490" s="21">
        <f t="shared" ca="1" si="305"/>
        <v>0</v>
      </c>
      <c r="BI490" s="21">
        <f t="shared" ca="1" si="306"/>
        <v>0</v>
      </c>
      <c r="BJ490" s="21">
        <f t="shared" ca="1" si="307"/>
        <v>0</v>
      </c>
      <c r="BK490" s="21">
        <f t="shared" ca="1" si="308"/>
        <v>0</v>
      </c>
      <c r="BL490" s="51"/>
      <c r="BM490" s="51"/>
      <c r="BN490" s="51"/>
      <c r="BO490" s="51"/>
      <c r="BP490" s="51"/>
      <c r="BQ490" s="51"/>
      <c r="BR490" s="51"/>
      <c r="BS490" s="51"/>
      <c r="BT490" s="51"/>
      <c r="BU490" s="51"/>
      <c r="BV490" s="16"/>
      <c r="BZ490" s="10">
        <f ca="1">Table1[[#This Row],[Cars Value]]/Table1[[#This Row],[Cars Owned]]</f>
        <v>13095.670173540484</v>
      </c>
      <c r="CA490" s="16"/>
      <c r="CB490" s="51"/>
      <c r="CC490" s="10">
        <f ca="1">IF(Table1[[#This Row],[Value of Debts]]&gt;$CD$3,1,0)</f>
        <v>1</v>
      </c>
      <c r="CD490" s="51"/>
      <c r="CE490" s="16"/>
      <c r="CF490" s="51"/>
      <c r="CG490" s="39">
        <f ca="1">Table1[[#This Row],[Mortgage left]]/Table1[[#This Row],[Value of House ]]</f>
        <v>0.87027378793958921</v>
      </c>
      <c r="CH490" s="51">
        <f t="shared" ca="1" si="322"/>
        <v>1</v>
      </c>
      <c r="CI490" s="51"/>
      <c r="CJ490" s="16"/>
      <c r="CL490" s="10">
        <f ca="1">IF(Table1[[#This Row],[Area]]="New Delhi",Table1[[#This Row],[Income]],0)</f>
        <v>0</v>
      </c>
      <c r="CM490" s="51">
        <f ca="1">IF(Table1[[#This Row],[Area]]="Gurgoan",Table1[[#This Row],[Income]],0)</f>
        <v>0</v>
      </c>
      <c r="CN490" s="51">
        <f ca="1">IF(Table1[[#This Row],[Area]]="Noida",Table1[[#This Row],[Income]],0)</f>
        <v>0</v>
      </c>
      <c r="CO490" s="51">
        <f ca="1">IF(Table1[[#This Row],[Area]]="Faridabad",Table1[[#This Row],[Income]],0)</f>
        <v>63455</v>
      </c>
      <c r="CP490" s="51">
        <f ca="1">IF(Table1[[#This Row],[Area]]="Pune",Table1[[#This Row],[Income]],0)</f>
        <v>0</v>
      </c>
      <c r="CQ490" s="51">
        <f ca="1">IF(Table1[[#This Row],[Area]]="Mumbai",Table1[[#This Row],[Income]],0)</f>
        <v>0</v>
      </c>
      <c r="CR490" s="51">
        <f ca="1">IF(Table1[[#This Row],[Area]]="Hyderabad",Table1[[#This Row],[Income]],0)</f>
        <v>0</v>
      </c>
      <c r="CS490" s="51">
        <f ca="1">IF(Table1[[#This Row],[Area]]="Chennai",Table1[[#This Row],[Income]],0)</f>
        <v>0</v>
      </c>
      <c r="CT490" s="51">
        <f ca="1">IF(Table1[[#This Row],[Area]]="Goa",Table1[[#This Row],[Income]],0)</f>
        <v>0</v>
      </c>
      <c r="CU490" s="51">
        <f ca="1">IF(Table1[[#This Row],[Area]]="Kochi",Table1[[#This Row],[Income]],0)</f>
        <v>0</v>
      </c>
      <c r="CV490" s="51">
        <f ca="1">IF(Table1[[#This Row],[Area]]="Kolkata",Table1[[#This Row],[Income]],0)</f>
        <v>0</v>
      </c>
      <c r="CW490" s="51"/>
      <c r="CX490" s="51"/>
      <c r="CY490" s="51"/>
      <c r="CZ490" s="51"/>
      <c r="DA490" s="51"/>
      <c r="DB490" s="51"/>
      <c r="DC490" s="51"/>
      <c r="DD490" s="51"/>
      <c r="DE490" s="51"/>
      <c r="DF490" s="51"/>
      <c r="DG490" s="16"/>
      <c r="DI490" s="10">
        <f ca="1">IF(Table1[[#This Row],[Field of Work]]="Teaching",Table1[[#This Row],[Income]],0)</f>
        <v>0</v>
      </c>
      <c r="DJ490" s="51">
        <f ca="1">IF(Table1[[#This Row],[Field of Work]]="Health",Table1[[#This Row],[Income]],0)</f>
        <v>0</v>
      </c>
      <c r="DK490" s="51">
        <f ca="1">IF(Table1[[#This Row],[Field of Work]]="Agriculture",Table1[[#This Row],[Income]],0)</f>
        <v>0</v>
      </c>
      <c r="DL490" s="51">
        <f ca="1">IF(Table1[[#This Row],[Field of Work]]="Information Technology",Table1[[#This Row],[Income]],0)</f>
        <v>0</v>
      </c>
      <c r="DM490" s="51">
        <f ca="1">IF(Table1[[#This Row],[Field of Work]]="Construction",Table1[[#This Row],[Income]],0)</f>
        <v>0</v>
      </c>
      <c r="DN490" s="51">
        <f ca="1">IF(Table1[[#This Row],[Field of Work]]="General Work",Table1[[#This Row],[Income]],0)</f>
        <v>63455</v>
      </c>
      <c r="DO490" s="51"/>
      <c r="DP490" s="51"/>
      <c r="DQ490" s="51"/>
      <c r="DR490" s="51"/>
      <c r="DS490" s="51"/>
      <c r="DT490" s="16"/>
      <c r="DW490" s="10">
        <f ca="1">IF(Table1[[#This Row],[Value of Debts]]&gt;Table1[[#This Row],[Income]],1,0)</f>
        <v>1</v>
      </c>
      <c r="DX490" s="51"/>
      <c r="DY490" s="16"/>
      <c r="EB490" s="48">
        <f t="shared" ca="1" si="323"/>
        <v>0</v>
      </c>
      <c r="EC490" s="51"/>
      <c r="ED490" s="51"/>
      <c r="EE490" s="16"/>
    </row>
    <row r="491" spans="1:135" ht="18.75">
      <c r="A491" s="1">
        <f t="shared" ca="1" si="309"/>
        <v>1</v>
      </c>
      <c r="B491" s="1" t="str">
        <f t="shared" ca="1" si="310"/>
        <v>Man</v>
      </c>
      <c r="C491" s="1">
        <f t="shared" ca="1" si="311"/>
        <v>39</v>
      </c>
      <c r="D491" s="1">
        <f t="shared" ca="1" si="312"/>
        <v>6</v>
      </c>
      <c r="E491" s="1" t="str">
        <f t="shared" ca="1" si="313"/>
        <v>Agriculture</v>
      </c>
      <c r="F491" s="1">
        <f t="shared" ca="1" si="314"/>
        <v>1</v>
      </c>
      <c r="G491" s="1" t="str">
        <f t="shared" ca="1" si="315"/>
        <v>High School</v>
      </c>
      <c r="H491" s="1">
        <f t="shared" ca="1" si="316"/>
        <v>3</v>
      </c>
      <c r="I491" s="1">
        <f t="shared" ca="1" si="291"/>
        <v>3</v>
      </c>
      <c r="J491" s="1">
        <f t="shared" ca="1" si="317"/>
        <v>40348</v>
      </c>
      <c r="K491" s="1">
        <f t="shared" ca="1" si="318"/>
        <v>4</v>
      </c>
      <c r="L491" s="1" t="str">
        <f t="shared" ca="1" si="319"/>
        <v>Noida</v>
      </c>
      <c r="M491" s="1">
        <f t="shared" ca="1" si="324"/>
        <v>121044</v>
      </c>
      <c r="N491" s="1">
        <f t="shared" ca="1" si="320"/>
        <v>37278.97877549137</v>
      </c>
      <c r="O491" s="1">
        <f t="shared" ca="1" si="325"/>
        <v>31689.125439586296</v>
      </c>
      <c r="P491" s="1">
        <f t="shared" ca="1" si="321"/>
        <v>2551</v>
      </c>
      <c r="Q491" s="1">
        <f t="shared" ca="1" si="326"/>
        <v>43875.867488559408</v>
      </c>
      <c r="R491" s="1">
        <f t="shared" ca="1" si="327"/>
        <v>56878.973583724975</v>
      </c>
      <c r="S491" s="1">
        <f t="shared" ca="1" si="328"/>
        <v>209612.09902331128</v>
      </c>
      <c r="T491" s="1">
        <f t="shared" ca="1" si="329"/>
        <v>83705.846264050779</v>
      </c>
      <c r="U491" s="1">
        <f t="shared" ca="1" si="330"/>
        <v>125906.2527592605</v>
      </c>
      <c r="W491" s="10">
        <f ca="1">IF(Table1[[#This Row],[Gender]]="Man",1,0)</f>
        <v>1</v>
      </c>
      <c r="X491" s="51">
        <f ca="1">IF(Table1[[#This Row],[Gender]]="Woman",1,0)</f>
        <v>0</v>
      </c>
      <c r="Y491" s="51"/>
      <c r="Z491" s="51"/>
      <c r="AA491" s="51"/>
      <c r="AB491" s="51"/>
      <c r="AC491" s="51"/>
      <c r="AD491" s="51"/>
      <c r="AE491" s="51"/>
      <c r="AF491" s="51"/>
      <c r="AG491" s="51"/>
      <c r="AH491" s="51"/>
      <c r="AI491" s="51"/>
      <c r="AJ491" s="16"/>
      <c r="AN491" s="10">
        <f t="shared" ca="1" si="292"/>
        <v>0</v>
      </c>
      <c r="AO491" s="51">
        <f t="shared" ca="1" si="293"/>
        <v>0</v>
      </c>
      <c r="AP491" s="51">
        <f t="shared" ca="1" si="294"/>
        <v>1</v>
      </c>
      <c r="AQ491" s="51">
        <f t="shared" ca="1" si="295"/>
        <v>0</v>
      </c>
      <c r="AR491" s="51">
        <f t="shared" ca="1" si="296"/>
        <v>0</v>
      </c>
      <c r="AS491" s="51">
        <f t="shared" ca="1" si="297"/>
        <v>0</v>
      </c>
      <c r="AT491" s="51"/>
      <c r="AU491" s="51"/>
      <c r="AV491" s="51"/>
      <c r="AW491" s="51"/>
      <c r="AX491" s="51"/>
      <c r="AY491" s="16"/>
      <c r="AZ491" s="51"/>
      <c r="BA491" s="20">
        <f t="shared" ca="1" si="298"/>
        <v>0</v>
      </c>
      <c r="BB491" s="21">
        <f t="shared" ca="1" si="299"/>
        <v>0</v>
      </c>
      <c r="BC491" s="21">
        <f t="shared" ca="1" si="300"/>
        <v>1</v>
      </c>
      <c r="BD491" s="21">
        <f t="shared" ca="1" si="301"/>
        <v>0</v>
      </c>
      <c r="BE491" s="21">
        <f t="shared" ca="1" si="302"/>
        <v>0</v>
      </c>
      <c r="BF491" s="21">
        <f t="shared" ca="1" si="303"/>
        <v>0</v>
      </c>
      <c r="BG491" s="21">
        <f t="shared" ca="1" si="304"/>
        <v>0</v>
      </c>
      <c r="BH491" s="21">
        <f t="shared" ca="1" si="305"/>
        <v>0</v>
      </c>
      <c r="BI491" s="21">
        <f t="shared" ca="1" si="306"/>
        <v>0</v>
      </c>
      <c r="BJ491" s="21">
        <f t="shared" ca="1" si="307"/>
        <v>0</v>
      </c>
      <c r="BK491" s="21">
        <f t="shared" ca="1" si="308"/>
        <v>0</v>
      </c>
      <c r="BL491" s="51"/>
      <c r="BM491" s="51"/>
      <c r="BN491" s="51"/>
      <c r="BO491" s="51"/>
      <c r="BP491" s="51"/>
      <c r="BQ491" s="51"/>
      <c r="BR491" s="51"/>
      <c r="BS491" s="51"/>
      <c r="BT491" s="51"/>
      <c r="BU491" s="51"/>
      <c r="BV491" s="16"/>
      <c r="BZ491" s="10">
        <f ca="1">Table1[[#This Row],[Cars Value]]/Table1[[#This Row],[Cars Owned]]</f>
        <v>10563.041813195432</v>
      </c>
      <c r="CA491" s="16"/>
      <c r="CB491" s="51"/>
      <c r="CC491" s="10">
        <f ca="1">IF(Table1[[#This Row],[Value of Debts]]&gt;$CD$3,1,0)</f>
        <v>1</v>
      </c>
      <c r="CD491" s="51"/>
      <c r="CE491" s="16"/>
      <c r="CF491" s="51"/>
      <c r="CG491" s="39">
        <f ca="1">Table1[[#This Row],[Mortgage left]]/Table1[[#This Row],[Value of House ]]</f>
        <v>0.30797874141214243</v>
      </c>
      <c r="CH491" s="51">
        <f t="shared" ca="1" si="322"/>
        <v>1</v>
      </c>
      <c r="CI491" s="51"/>
      <c r="CJ491" s="16"/>
      <c r="CL491" s="10">
        <f ca="1">IF(Table1[[#This Row],[Area]]="New Delhi",Table1[[#This Row],[Income]],0)</f>
        <v>0</v>
      </c>
      <c r="CM491" s="51">
        <f ca="1">IF(Table1[[#This Row],[Area]]="Gurgoan",Table1[[#This Row],[Income]],0)</f>
        <v>0</v>
      </c>
      <c r="CN491" s="51">
        <f ca="1">IF(Table1[[#This Row],[Area]]="Noida",Table1[[#This Row],[Income]],0)</f>
        <v>40348</v>
      </c>
      <c r="CO491" s="51">
        <f ca="1">IF(Table1[[#This Row],[Area]]="Faridabad",Table1[[#This Row],[Income]],0)</f>
        <v>0</v>
      </c>
      <c r="CP491" s="51">
        <f ca="1">IF(Table1[[#This Row],[Area]]="Pune",Table1[[#This Row],[Income]],0)</f>
        <v>0</v>
      </c>
      <c r="CQ491" s="51">
        <f ca="1">IF(Table1[[#This Row],[Area]]="Mumbai",Table1[[#This Row],[Income]],0)</f>
        <v>0</v>
      </c>
      <c r="CR491" s="51">
        <f ca="1">IF(Table1[[#This Row],[Area]]="Hyderabad",Table1[[#This Row],[Income]],0)</f>
        <v>0</v>
      </c>
      <c r="CS491" s="51">
        <f ca="1">IF(Table1[[#This Row],[Area]]="Chennai",Table1[[#This Row],[Income]],0)</f>
        <v>0</v>
      </c>
      <c r="CT491" s="51">
        <f ca="1">IF(Table1[[#This Row],[Area]]="Goa",Table1[[#This Row],[Income]],0)</f>
        <v>0</v>
      </c>
      <c r="CU491" s="51">
        <f ca="1">IF(Table1[[#This Row],[Area]]="Kochi",Table1[[#This Row],[Income]],0)</f>
        <v>0</v>
      </c>
      <c r="CV491" s="51">
        <f ca="1">IF(Table1[[#This Row],[Area]]="Kolkata",Table1[[#This Row],[Income]],0)</f>
        <v>0</v>
      </c>
      <c r="CW491" s="51"/>
      <c r="CX491" s="51"/>
      <c r="CY491" s="51"/>
      <c r="CZ491" s="51"/>
      <c r="DA491" s="51"/>
      <c r="DB491" s="51"/>
      <c r="DC491" s="51"/>
      <c r="DD491" s="51"/>
      <c r="DE491" s="51"/>
      <c r="DF491" s="51"/>
      <c r="DG491" s="16"/>
      <c r="DI491" s="10">
        <f ca="1">IF(Table1[[#This Row],[Field of Work]]="Teaching",Table1[[#This Row],[Income]],0)</f>
        <v>0</v>
      </c>
      <c r="DJ491" s="51">
        <f ca="1">IF(Table1[[#This Row],[Field of Work]]="Health",Table1[[#This Row],[Income]],0)</f>
        <v>0</v>
      </c>
      <c r="DK491" s="51">
        <f ca="1">IF(Table1[[#This Row],[Field of Work]]="Agriculture",Table1[[#This Row],[Income]],0)</f>
        <v>40348</v>
      </c>
      <c r="DL491" s="51">
        <f ca="1">IF(Table1[[#This Row],[Field of Work]]="Information Technology",Table1[[#This Row],[Income]],0)</f>
        <v>0</v>
      </c>
      <c r="DM491" s="51">
        <f ca="1">IF(Table1[[#This Row],[Field of Work]]="Construction",Table1[[#This Row],[Income]],0)</f>
        <v>0</v>
      </c>
      <c r="DN491" s="51">
        <f ca="1">IF(Table1[[#This Row],[Field of Work]]="General Work",Table1[[#This Row],[Income]],0)</f>
        <v>0</v>
      </c>
      <c r="DO491" s="51"/>
      <c r="DP491" s="51"/>
      <c r="DQ491" s="51"/>
      <c r="DR491" s="51"/>
      <c r="DS491" s="51"/>
      <c r="DT491" s="16"/>
      <c r="DW491" s="10">
        <f ca="1">IF(Table1[[#This Row],[Value of Debts]]&gt;Table1[[#This Row],[Income]],1,0)</f>
        <v>1</v>
      </c>
      <c r="DX491" s="51"/>
      <c r="DY491" s="16"/>
      <c r="EB491" s="48">
        <f t="shared" ca="1" si="323"/>
        <v>39</v>
      </c>
      <c r="EC491" s="51"/>
      <c r="ED491" s="51"/>
      <c r="EE491" s="16"/>
    </row>
    <row r="492" spans="1:135" ht="18.75">
      <c r="A492" s="1">
        <f t="shared" ca="1" si="309"/>
        <v>2</v>
      </c>
      <c r="B492" s="1" t="str">
        <f t="shared" ca="1" si="310"/>
        <v>Woman</v>
      </c>
      <c r="C492" s="1">
        <f t="shared" ca="1" si="311"/>
        <v>40</v>
      </c>
      <c r="D492" s="1">
        <f t="shared" ca="1" si="312"/>
        <v>4</v>
      </c>
      <c r="E492" s="1" t="str">
        <f t="shared" ca="1" si="313"/>
        <v>Information Technology</v>
      </c>
      <c r="F492" s="1">
        <f t="shared" ca="1" si="314"/>
        <v>2</v>
      </c>
      <c r="G492" s="1" t="str">
        <f t="shared" ca="1" si="315"/>
        <v>College</v>
      </c>
      <c r="H492" s="1">
        <f t="shared" ca="1" si="316"/>
        <v>3</v>
      </c>
      <c r="I492" s="1">
        <f t="shared" ca="1" si="291"/>
        <v>1</v>
      </c>
      <c r="J492" s="1">
        <f t="shared" ca="1" si="317"/>
        <v>35109</v>
      </c>
      <c r="K492" s="1">
        <f t="shared" ca="1" si="318"/>
        <v>10</v>
      </c>
      <c r="L492" s="1" t="str">
        <f t="shared" ca="1" si="319"/>
        <v>Goa</v>
      </c>
      <c r="M492" s="1">
        <f t="shared" ca="1" si="324"/>
        <v>175545</v>
      </c>
      <c r="N492" s="1">
        <f t="shared" ca="1" si="320"/>
        <v>93370.930972543065</v>
      </c>
      <c r="O492" s="1">
        <f t="shared" ca="1" si="325"/>
        <v>20586.248598389258</v>
      </c>
      <c r="P492" s="1">
        <f t="shared" ca="1" si="321"/>
        <v>7853</v>
      </c>
      <c r="Q492" s="1">
        <f t="shared" ca="1" si="326"/>
        <v>30712.799242670368</v>
      </c>
      <c r="R492" s="1">
        <f t="shared" ca="1" si="327"/>
        <v>30125.114476088878</v>
      </c>
      <c r="S492" s="1">
        <f t="shared" ca="1" si="328"/>
        <v>226256.36307447814</v>
      </c>
      <c r="T492" s="1">
        <f t="shared" ca="1" si="329"/>
        <v>131936.73021521344</v>
      </c>
      <c r="U492" s="1">
        <f t="shared" ca="1" si="330"/>
        <v>94319.632859264704</v>
      </c>
      <c r="W492" s="10">
        <f ca="1">IF(Table1[[#This Row],[Gender]]="Man",1,0)</f>
        <v>0</v>
      </c>
      <c r="X492" s="51">
        <f ca="1">IF(Table1[[#This Row],[Gender]]="Woman",1,0)</f>
        <v>1</v>
      </c>
      <c r="Y492" s="51"/>
      <c r="Z492" s="51"/>
      <c r="AA492" s="51"/>
      <c r="AB492" s="51"/>
      <c r="AC492" s="51"/>
      <c r="AD492" s="51"/>
      <c r="AE492" s="51"/>
      <c r="AF492" s="51"/>
      <c r="AG492" s="51"/>
      <c r="AH492" s="51"/>
      <c r="AI492" s="51"/>
      <c r="AJ492" s="16"/>
      <c r="AN492" s="10">
        <f t="shared" ca="1" si="292"/>
        <v>0</v>
      </c>
      <c r="AO492" s="51">
        <f t="shared" ca="1" si="293"/>
        <v>0</v>
      </c>
      <c r="AP492" s="51">
        <f t="shared" ca="1" si="294"/>
        <v>0</v>
      </c>
      <c r="AQ492" s="51">
        <f t="shared" ca="1" si="295"/>
        <v>1</v>
      </c>
      <c r="AR492" s="51">
        <f t="shared" ca="1" si="296"/>
        <v>0</v>
      </c>
      <c r="AS492" s="51">
        <f t="shared" ca="1" si="297"/>
        <v>0</v>
      </c>
      <c r="AT492" s="51"/>
      <c r="AU492" s="51"/>
      <c r="AV492" s="51"/>
      <c r="AW492" s="51"/>
      <c r="AX492" s="51"/>
      <c r="AY492" s="16"/>
      <c r="AZ492" s="51"/>
      <c r="BA492" s="20">
        <f t="shared" ca="1" si="298"/>
        <v>0</v>
      </c>
      <c r="BB492" s="21">
        <f t="shared" ca="1" si="299"/>
        <v>0</v>
      </c>
      <c r="BC492" s="21">
        <f t="shared" ca="1" si="300"/>
        <v>0</v>
      </c>
      <c r="BD492" s="21">
        <f t="shared" ca="1" si="301"/>
        <v>0</v>
      </c>
      <c r="BE492" s="21">
        <f t="shared" ca="1" si="302"/>
        <v>0</v>
      </c>
      <c r="BF492" s="21">
        <f t="shared" ca="1" si="303"/>
        <v>0</v>
      </c>
      <c r="BG492" s="21">
        <f t="shared" ca="1" si="304"/>
        <v>0</v>
      </c>
      <c r="BH492" s="21">
        <f t="shared" ca="1" si="305"/>
        <v>0</v>
      </c>
      <c r="BI492" s="21">
        <f t="shared" ca="1" si="306"/>
        <v>1</v>
      </c>
      <c r="BJ492" s="21">
        <f t="shared" ca="1" si="307"/>
        <v>0</v>
      </c>
      <c r="BK492" s="21">
        <f t="shared" ca="1" si="308"/>
        <v>0</v>
      </c>
      <c r="BL492" s="51"/>
      <c r="BM492" s="51"/>
      <c r="BN492" s="51"/>
      <c r="BO492" s="51"/>
      <c r="BP492" s="51"/>
      <c r="BQ492" s="51"/>
      <c r="BR492" s="51"/>
      <c r="BS492" s="51"/>
      <c r="BT492" s="51"/>
      <c r="BU492" s="51"/>
      <c r="BV492" s="16"/>
      <c r="BZ492" s="10">
        <f ca="1">Table1[[#This Row],[Cars Value]]/Table1[[#This Row],[Cars Owned]]</f>
        <v>20586.248598389258</v>
      </c>
      <c r="CA492" s="16"/>
      <c r="CB492" s="51"/>
      <c r="CC492" s="10">
        <f ca="1">IF(Table1[[#This Row],[Value of Debts]]&gt;$CD$3,1,0)</f>
        <v>1</v>
      </c>
      <c r="CD492" s="51"/>
      <c r="CE492" s="16"/>
      <c r="CF492" s="51"/>
      <c r="CG492" s="39">
        <f ca="1">Table1[[#This Row],[Mortgage left]]/Table1[[#This Row],[Value of House ]]</f>
        <v>0.53189171421882175</v>
      </c>
      <c r="CH492" s="51">
        <f t="shared" ca="1" si="322"/>
        <v>1</v>
      </c>
      <c r="CI492" s="51"/>
      <c r="CJ492" s="16"/>
      <c r="CL492" s="10">
        <f ca="1">IF(Table1[[#This Row],[Area]]="New Delhi",Table1[[#This Row],[Income]],0)</f>
        <v>0</v>
      </c>
      <c r="CM492" s="51">
        <f ca="1">IF(Table1[[#This Row],[Area]]="Gurgoan",Table1[[#This Row],[Income]],0)</f>
        <v>0</v>
      </c>
      <c r="CN492" s="51">
        <f ca="1">IF(Table1[[#This Row],[Area]]="Noida",Table1[[#This Row],[Income]],0)</f>
        <v>0</v>
      </c>
      <c r="CO492" s="51">
        <f ca="1">IF(Table1[[#This Row],[Area]]="Faridabad",Table1[[#This Row],[Income]],0)</f>
        <v>0</v>
      </c>
      <c r="CP492" s="51">
        <f ca="1">IF(Table1[[#This Row],[Area]]="Pune",Table1[[#This Row],[Income]],0)</f>
        <v>0</v>
      </c>
      <c r="CQ492" s="51">
        <f ca="1">IF(Table1[[#This Row],[Area]]="Mumbai",Table1[[#This Row],[Income]],0)</f>
        <v>0</v>
      </c>
      <c r="CR492" s="51">
        <f ca="1">IF(Table1[[#This Row],[Area]]="Hyderabad",Table1[[#This Row],[Income]],0)</f>
        <v>0</v>
      </c>
      <c r="CS492" s="51">
        <f ca="1">IF(Table1[[#This Row],[Area]]="Chennai",Table1[[#This Row],[Income]],0)</f>
        <v>0</v>
      </c>
      <c r="CT492" s="51">
        <f ca="1">IF(Table1[[#This Row],[Area]]="Goa",Table1[[#This Row],[Income]],0)</f>
        <v>35109</v>
      </c>
      <c r="CU492" s="51">
        <f ca="1">IF(Table1[[#This Row],[Area]]="Kochi",Table1[[#This Row],[Income]],0)</f>
        <v>0</v>
      </c>
      <c r="CV492" s="51">
        <f ca="1">IF(Table1[[#This Row],[Area]]="Kolkata",Table1[[#This Row],[Income]],0)</f>
        <v>0</v>
      </c>
      <c r="CW492" s="51"/>
      <c r="CX492" s="51"/>
      <c r="CY492" s="51"/>
      <c r="CZ492" s="51"/>
      <c r="DA492" s="51"/>
      <c r="DB492" s="51"/>
      <c r="DC492" s="51"/>
      <c r="DD492" s="51"/>
      <c r="DE492" s="51"/>
      <c r="DF492" s="51"/>
      <c r="DG492" s="16"/>
      <c r="DI492" s="10">
        <f ca="1">IF(Table1[[#This Row],[Field of Work]]="Teaching",Table1[[#This Row],[Income]],0)</f>
        <v>0</v>
      </c>
      <c r="DJ492" s="51">
        <f ca="1">IF(Table1[[#This Row],[Field of Work]]="Health",Table1[[#This Row],[Income]],0)</f>
        <v>0</v>
      </c>
      <c r="DK492" s="51">
        <f ca="1">IF(Table1[[#This Row],[Field of Work]]="Agriculture",Table1[[#This Row],[Income]],0)</f>
        <v>0</v>
      </c>
      <c r="DL492" s="51">
        <f ca="1">IF(Table1[[#This Row],[Field of Work]]="Information Technology",Table1[[#This Row],[Income]],0)</f>
        <v>35109</v>
      </c>
      <c r="DM492" s="51">
        <f ca="1">IF(Table1[[#This Row],[Field of Work]]="Construction",Table1[[#This Row],[Income]],0)</f>
        <v>0</v>
      </c>
      <c r="DN492" s="51">
        <f ca="1">IF(Table1[[#This Row],[Field of Work]]="General Work",Table1[[#This Row],[Income]],0)</f>
        <v>0</v>
      </c>
      <c r="DO492" s="51"/>
      <c r="DP492" s="51"/>
      <c r="DQ492" s="51"/>
      <c r="DR492" s="51"/>
      <c r="DS492" s="51"/>
      <c r="DT492" s="16"/>
      <c r="DW492" s="10">
        <f ca="1">IF(Table1[[#This Row],[Value of Debts]]&gt;Table1[[#This Row],[Income]],1,0)</f>
        <v>1</v>
      </c>
      <c r="DX492" s="51"/>
      <c r="DY492" s="16"/>
      <c r="EB492" s="48">
        <f t="shared" ca="1" si="323"/>
        <v>0</v>
      </c>
      <c r="EC492" s="51"/>
      <c r="ED492" s="51"/>
      <c r="EE492" s="16"/>
    </row>
    <row r="493" spans="1:135" ht="18.75">
      <c r="A493" s="1">
        <f t="shared" ca="1" si="309"/>
        <v>1</v>
      </c>
      <c r="B493" s="1" t="str">
        <f t="shared" ca="1" si="310"/>
        <v>Man</v>
      </c>
      <c r="C493" s="1">
        <f t="shared" ca="1" si="311"/>
        <v>35</v>
      </c>
      <c r="D493" s="1">
        <f t="shared" ca="1" si="312"/>
        <v>3</v>
      </c>
      <c r="E493" s="1" t="str">
        <f t="shared" ca="1" si="313"/>
        <v>Teaching</v>
      </c>
      <c r="F493" s="1">
        <f t="shared" ca="1" si="314"/>
        <v>5</v>
      </c>
      <c r="G493" s="1" t="str">
        <f t="shared" ca="1" si="315"/>
        <v>Other</v>
      </c>
      <c r="H493" s="1">
        <f t="shared" ca="1" si="316"/>
        <v>1</v>
      </c>
      <c r="I493" s="1">
        <f t="shared" ca="1" si="291"/>
        <v>1</v>
      </c>
      <c r="J493" s="1">
        <f t="shared" ca="1" si="317"/>
        <v>69009</v>
      </c>
      <c r="K493" s="1">
        <f t="shared" ca="1" si="318"/>
        <v>2</v>
      </c>
      <c r="L493" s="1" t="str">
        <f t="shared" ca="1" si="319"/>
        <v>Gurgoan</v>
      </c>
      <c r="M493" s="1">
        <f t="shared" ca="1" si="324"/>
        <v>276036</v>
      </c>
      <c r="N493" s="1">
        <f t="shared" ca="1" si="320"/>
        <v>158239.30739297747</v>
      </c>
      <c r="O493" s="1">
        <f t="shared" ca="1" si="325"/>
        <v>12620.030023716376</v>
      </c>
      <c r="P493" s="1">
        <f t="shared" ca="1" si="321"/>
        <v>11659</v>
      </c>
      <c r="Q493" s="1">
        <f t="shared" ca="1" si="326"/>
        <v>101520.99350780113</v>
      </c>
      <c r="R493" s="1">
        <f t="shared" ca="1" si="327"/>
        <v>42853.656758426376</v>
      </c>
      <c r="S493" s="1">
        <f t="shared" ca="1" si="328"/>
        <v>331509.68678214279</v>
      </c>
      <c r="T493" s="1">
        <f t="shared" ca="1" si="329"/>
        <v>271419.30090077862</v>
      </c>
      <c r="U493" s="1">
        <f t="shared" ca="1" si="330"/>
        <v>60090.385881364171</v>
      </c>
      <c r="W493" s="10">
        <f ca="1">IF(Table1[[#This Row],[Gender]]="Man",1,0)</f>
        <v>1</v>
      </c>
      <c r="X493" s="51">
        <f ca="1">IF(Table1[[#This Row],[Gender]]="Woman",1,0)</f>
        <v>0</v>
      </c>
      <c r="Y493" s="51"/>
      <c r="Z493" s="51"/>
      <c r="AA493" s="51"/>
      <c r="AB493" s="51"/>
      <c r="AC493" s="51"/>
      <c r="AD493" s="51"/>
      <c r="AE493" s="51"/>
      <c r="AF493" s="51"/>
      <c r="AG493" s="51"/>
      <c r="AH493" s="51"/>
      <c r="AI493" s="51"/>
      <c r="AJ493" s="16"/>
      <c r="AN493" s="10">
        <f t="shared" ca="1" si="292"/>
        <v>1</v>
      </c>
      <c r="AO493" s="51">
        <f t="shared" ca="1" si="293"/>
        <v>0</v>
      </c>
      <c r="AP493" s="51">
        <f t="shared" ca="1" si="294"/>
        <v>0</v>
      </c>
      <c r="AQ493" s="51">
        <f t="shared" ca="1" si="295"/>
        <v>0</v>
      </c>
      <c r="AR493" s="51">
        <f t="shared" ca="1" si="296"/>
        <v>0</v>
      </c>
      <c r="AS493" s="51">
        <f t="shared" ca="1" si="297"/>
        <v>0</v>
      </c>
      <c r="AT493" s="51"/>
      <c r="AU493" s="51"/>
      <c r="AV493" s="51"/>
      <c r="AW493" s="51"/>
      <c r="AX493" s="51"/>
      <c r="AY493" s="16"/>
      <c r="AZ493" s="51"/>
      <c r="BA493" s="20">
        <f t="shared" ca="1" si="298"/>
        <v>0</v>
      </c>
      <c r="BB493" s="21">
        <f t="shared" ca="1" si="299"/>
        <v>1</v>
      </c>
      <c r="BC493" s="21">
        <f t="shared" ca="1" si="300"/>
        <v>0</v>
      </c>
      <c r="BD493" s="21">
        <f t="shared" ca="1" si="301"/>
        <v>0</v>
      </c>
      <c r="BE493" s="21">
        <f t="shared" ca="1" si="302"/>
        <v>0</v>
      </c>
      <c r="BF493" s="21">
        <f t="shared" ca="1" si="303"/>
        <v>0</v>
      </c>
      <c r="BG493" s="21">
        <f t="shared" ca="1" si="304"/>
        <v>0</v>
      </c>
      <c r="BH493" s="21">
        <f t="shared" ca="1" si="305"/>
        <v>0</v>
      </c>
      <c r="BI493" s="21">
        <f t="shared" ca="1" si="306"/>
        <v>0</v>
      </c>
      <c r="BJ493" s="21">
        <f t="shared" ca="1" si="307"/>
        <v>0</v>
      </c>
      <c r="BK493" s="21">
        <f t="shared" ca="1" si="308"/>
        <v>0</v>
      </c>
      <c r="BL493" s="51"/>
      <c r="BM493" s="51"/>
      <c r="BN493" s="51"/>
      <c r="BO493" s="51"/>
      <c r="BP493" s="51"/>
      <c r="BQ493" s="51"/>
      <c r="BR493" s="51"/>
      <c r="BS493" s="51"/>
      <c r="BT493" s="51"/>
      <c r="BU493" s="51"/>
      <c r="BV493" s="16"/>
      <c r="BZ493" s="10">
        <f ca="1">Table1[[#This Row],[Cars Value]]/Table1[[#This Row],[Cars Owned]]</f>
        <v>12620.030023716376</v>
      </c>
      <c r="CA493" s="16"/>
      <c r="CB493" s="51"/>
      <c r="CC493" s="10">
        <f ca="1">IF(Table1[[#This Row],[Value of Debts]]&gt;$CD$3,1,0)</f>
        <v>1</v>
      </c>
      <c r="CD493" s="51"/>
      <c r="CE493" s="16"/>
      <c r="CF493" s="51"/>
      <c r="CG493" s="39">
        <f ca="1">Table1[[#This Row],[Mortgage left]]/Table1[[#This Row],[Value of House ]]</f>
        <v>0.57325605135916136</v>
      </c>
      <c r="CH493" s="51">
        <f t="shared" ca="1" si="322"/>
        <v>1</v>
      </c>
      <c r="CI493" s="51"/>
      <c r="CJ493" s="16"/>
      <c r="CL493" s="10">
        <f ca="1">IF(Table1[[#This Row],[Area]]="New Delhi",Table1[[#This Row],[Income]],0)</f>
        <v>0</v>
      </c>
      <c r="CM493" s="51">
        <f ca="1">IF(Table1[[#This Row],[Area]]="Gurgoan",Table1[[#This Row],[Income]],0)</f>
        <v>69009</v>
      </c>
      <c r="CN493" s="51">
        <f ca="1">IF(Table1[[#This Row],[Area]]="Noida",Table1[[#This Row],[Income]],0)</f>
        <v>0</v>
      </c>
      <c r="CO493" s="51">
        <f ca="1">IF(Table1[[#This Row],[Area]]="Faridabad",Table1[[#This Row],[Income]],0)</f>
        <v>0</v>
      </c>
      <c r="CP493" s="51">
        <f ca="1">IF(Table1[[#This Row],[Area]]="Pune",Table1[[#This Row],[Income]],0)</f>
        <v>0</v>
      </c>
      <c r="CQ493" s="51">
        <f ca="1">IF(Table1[[#This Row],[Area]]="Mumbai",Table1[[#This Row],[Income]],0)</f>
        <v>0</v>
      </c>
      <c r="CR493" s="51">
        <f ca="1">IF(Table1[[#This Row],[Area]]="Hyderabad",Table1[[#This Row],[Income]],0)</f>
        <v>0</v>
      </c>
      <c r="CS493" s="51">
        <f ca="1">IF(Table1[[#This Row],[Area]]="Chennai",Table1[[#This Row],[Income]],0)</f>
        <v>0</v>
      </c>
      <c r="CT493" s="51">
        <f ca="1">IF(Table1[[#This Row],[Area]]="Goa",Table1[[#This Row],[Income]],0)</f>
        <v>0</v>
      </c>
      <c r="CU493" s="51">
        <f ca="1">IF(Table1[[#This Row],[Area]]="Kochi",Table1[[#This Row],[Income]],0)</f>
        <v>0</v>
      </c>
      <c r="CV493" s="51">
        <f ca="1">IF(Table1[[#This Row],[Area]]="Kolkata",Table1[[#This Row],[Income]],0)</f>
        <v>0</v>
      </c>
      <c r="CW493" s="51"/>
      <c r="CX493" s="51"/>
      <c r="CY493" s="51"/>
      <c r="CZ493" s="51"/>
      <c r="DA493" s="51"/>
      <c r="DB493" s="51"/>
      <c r="DC493" s="51"/>
      <c r="DD493" s="51"/>
      <c r="DE493" s="51"/>
      <c r="DF493" s="51"/>
      <c r="DG493" s="16"/>
      <c r="DI493" s="10">
        <f ca="1">IF(Table1[[#This Row],[Field of Work]]="Teaching",Table1[[#This Row],[Income]],0)</f>
        <v>69009</v>
      </c>
      <c r="DJ493" s="51">
        <f ca="1">IF(Table1[[#This Row],[Field of Work]]="Health",Table1[[#This Row],[Income]],0)</f>
        <v>0</v>
      </c>
      <c r="DK493" s="51">
        <f ca="1">IF(Table1[[#This Row],[Field of Work]]="Agriculture",Table1[[#This Row],[Income]],0)</f>
        <v>0</v>
      </c>
      <c r="DL493" s="51">
        <f ca="1">IF(Table1[[#This Row],[Field of Work]]="Information Technology",Table1[[#This Row],[Income]],0)</f>
        <v>0</v>
      </c>
      <c r="DM493" s="51">
        <f ca="1">IF(Table1[[#This Row],[Field of Work]]="Construction",Table1[[#This Row],[Income]],0)</f>
        <v>0</v>
      </c>
      <c r="DN493" s="51">
        <f ca="1">IF(Table1[[#This Row],[Field of Work]]="General Work",Table1[[#This Row],[Income]],0)</f>
        <v>0</v>
      </c>
      <c r="DO493" s="51"/>
      <c r="DP493" s="51"/>
      <c r="DQ493" s="51"/>
      <c r="DR493" s="51"/>
      <c r="DS493" s="51"/>
      <c r="DT493" s="16"/>
      <c r="DW493" s="10">
        <f ca="1">IF(Table1[[#This Row],[Value of Debts]]&gt;Table1[[#This Row],[Income]],1,0)</f>
        <v>1</v>
      </c>
      <c r="DX493" s="51"/>
      <c r="DY493" s="16"/>
      <c r="EB493" s="48">
        <f t="shared" ca="1" si="323"/>
        <v>0</v>
      </c>
      <c r="EC493" s="51"/>
      <c r="ED493" s="51"/>
      <c r="EE493" s="16"/>
    </row>
    <row r="494" spans="1:135" ht="18.75">
      <c r="A494" s="1">
        <f t="shared" ca="1" si="309"/>
        <v>2</v>
      </c>
      <c r="B494" s="1" t="str">
        <f t="shared" ca="1" si="310"/>
        <v>Woman</v>
      </c>
      <c r="C494" s="1">
        <f t="shared" ca="1" si="311"/>
        <v>34</v>
      </c>
      <c r="D494" s="1">
        <f t="shared" ca="1" si="312"/>
        <v>2</v>
      </c>
      <c r="E494" s="1" t="str">
        <f t="shared" ca="1" si="313"/>
        <v>Construction</v>
      </c>
      <c r="F494" s="1">
        <f t="shared" ca="1" si="314"/>
        <v>4</v>
      </c>
      <c r="G494" s="1" t="str">
        <f t="shared" ca="1" si="315"/>
        <v>Technical</v>
      </c>
      <c r="H494" s="1">
        <f t="shared" ca="1" si="316"/>
        <v>3</v>
      </c>
      <c r="I494" s="1">
        <f t="shared" ca="1" si="291"/>
        <v>3</v>
      </c>
      <c r="J494" s="1">
        <f t="shared" ca="1" si="317"/>
        <v>35209</v>
      </c>
      <c r="K494" s="1">
        <f t="shared" ca="1" si="318"/>
        <v>6</v>
      </c>
      <c r="L494" s="1" t="str">
        <f t="shared" ca="1" si="319"/>
        <v>Mumbai</v>
      </c>
      <c r="M494" s="1">
        <f t="shared" ca="1" si="324"/>
        <v>176045</v>
      </c>
      <c r="N494" s="1">
        <f t="shared" ca="1" si="320"/>
        <v>63290.947655181182</v>
      </c>
      <c r="O494" s="1">
        <f t="shared" ca="1" si="325"/>
        <v>92198.575334822031</v>
      </c>
      <c r="P494" s="1">
        <f t="shared" ca="1" si="321"/>
        <v>13332</v>
      </c>
      <c r="Q494" s="1">
        <f t="shared" ca="1" si="326"/>
        <v>57543.012363034039</v>
      </c>
      <c r="R494" s="1">
        <f t="shared" ca="1" si="327"/>
        <v>32667.546794083901</v>
      </c>
      <c r="S494" s="1">
        <f t="shared" ca="1" si="328"/>
        <v>300911.12212890596</v>
      </c>
      <c r="T494" s="1">
        <f t="shared" ca="1" si="329"/>
        <v>134165.96001821524</v>
      </c>
      <c r="U494" s="1">
        <f t="shared" ca="1" si="330"/>
        <v>166745.16211069073</v>
      </c>
      <c r="W494" s="10">
        <f ca="1">IF(Table1[[#This Row],[Gender]]="Man",1,0)</f>
        <v>0</v>
      </c>
      <c r="X494" s="51">
        <f ca="1">IF(Table1[[#This Row],[Gender]]="Woman",1,0)</f>
        <v>1</v>
      </c>
      <c r="Y494" s="51"/>
      <c r="Z494" s="51"/>
      <c r="AA494" s="51"/>
      <c r="AB494" s="51"/>
      <c r="AC494" s="51"/>
      <c r="AD494" s="51"/>
      <c r="AE494" s="51"/>
      <c r="AF494" s="51"/>
      <c r="AG494" s="51"/>
      <c r="AH494" s="51"/>
      <c r="AI494" s="51"/>
      <c r="AJ494" s="16"/>
      <c r="AN494" s="10">
        <f t="shared" ca="1" si="292"/>
        <v>0</v>
      </c>
      <c r="AO494" s="51">
        <f t="shared" ca="1" si="293"/>
        <v>0</v>
      </c>
      <c r="AP494" s="51">
        <f t="shared" ca="1" si="294"/>
        <v>0</v>
      </c>
      <c r="AQ494" s="51">
        <f t="shared" ca="1" si="295"/>
        <v>0</v>
      </c>
      <c r="AR494" s="51">
        <f t="shared" ca="1" si="296"/>
        <v>1</v>
      </c>
      <c r="AS494" s="51">
        <f t="shared" ca="1" si="297"/>
        <v>0</v>
      </c>
      <c r="AT494" s="51"/>
      <c r="AU494" s="51"/>
      <c r="AV494" s="51"/>
      <c r="AW494" s="51"/>
      <c r="AX494" s="51"/>
      <c r="AY494" s="16"/>
      <c r="AZ494" s="51"/>
      <c r="BA494" s="20">
        <f t="shared" ca="1" si="298"/>
        <v>0</v>
      </c>
      <c r="BB494" s="21">
        <f t="shared" ca="1" si="299"/>
        <v>0</v>
      </c>
      <c r="BC494" s="21">
        <f t="shared" ca="1" si="300"/>
        <v>0</v>
      </c>
      <c r="BD494" s="21">
        <f t="shared" ca="1" si="301"/>
        <v>0</v>
      </c>
      <c r="BE494" s="21">
        <f t="shared" ca="1" si="302"/>
        <v>0</v>
      </c>
      <c r="BF494" s="21">
        <f t="shared" ca="1" si="303"/>
        <v>1</v>
      </c>
      <c r="BG494" s="21">
        <f t="shared" ca="1" si="304"/>
        <v>0</v>
      </c>
      <c r="BH494" s="21">
        <f t="shared" ca="1" si="305"/>
        <v>0</v>
      </c>
      <c r="BI494" s="21">
        <f t="shared" ca="1" si="306"/>
        <v>0</v>
      </c>
      <c r="BJ494" s="21">
        <f t="shared" ca="1" si="307"/>
        <v>0</v>
      </c>
      <c r="BK494" s="21">
        <f t="shared" ca="1" si="308"/>
        <v>0</v>
      </c>
      <c r="BL494" s="51"/>
      <c r="BM494" s="51"/>
      <c r="BN494" s="51"/>
      <c r="BO494" s="51"/>
      <c r="BP494" s="51"/>
      <c r="BQ494" s="51"/>
      <c r="BR494" s="51"/>
      <c r="BS494" s="51"/>
      <c r="BT494" s="51"/>
      <c r="BU494" s="51"/>
      <c r="BV494" s="16"/>
      <c r="BZ494" s="10">
        <f ca="1">Table1[[#This Row],[Cars Value]]/Table1[[#This Row],[Cars Owned]]</f>
        <v>30732.858444940677</v>
      </c>
      <c r="CA494" s="16"/>
      <c r="CB494" s="51"/>
      <c r="CC494" s="10">
        <f ca="1">IF(Table1[[#This Row],[Value of Debts]]&gt;$CD$3,1,0)</f>
        <v>1</v>
      </c>
      <c r="CD494" s="51"/>
      <c r="CE494" s="16"/>
      <c r="CF494" s="51"/>
      <c r="CG494" s="39">
        <f ca="1">Table1[[#This Row],[Mortgage left]]/Table1[[#This Row],[Value of House ]]</f>
        <v>0.35951573549479499</v>
      </c>
      <c r="CH494" s="51">
        <f t="shared" ca="1" si="322"/>
        <v>1</v>
      </c>
      <c r="CI494" s="51"/>
      <c r="CJ494" s="16"/>
      <c r="CL494" s="10">
        <f ca="1">IF(Table1[[#This Row],[Area]]="New Delhi",Table1[[#This Row],[Income]],0)</f>
        <v>0</v>
      </c>
      <c r="CM494" s="51">
        <f ca="1">IF(Table1[[#This Row],[Area]]="Gurgoan",Table1[[#This Row],[Income]],0)</f>
        <v>0</v>
      </c>
      <c r="CN494" s="51">
        <f ca="1">IF(Table1[[#This Row],[Area]]="Noida",Table1[[#This Row],[Income]],0)</f>
        <v>0</v>
      </c>
      <c r="CO494" s="51">
        <f ca="1">IF(Table1[[#This Row],[Area]]="Faridabad",Table1[[#This Row],[Income]],0)</f>
        <v>0</v>
      </c>
      <c r="CP494" s="51">
        <f ca="1">IF(Table1[[#This Row],[Area]]="Pune",Table1[[#This Row],[Income]],0)</f>
        <v>0</v>
      </c>
      <c r="CQ494" s="51">
        <f ca="1">IF(Table1[[#This Row],[Area]]="Mumbai",Table1[[#This Row],[Income]],0)</f>
        <v>35209</v>
      </c>
      <c r="CR494" s="51">
        <f ca="1">IF(Table1[[#This Row],[Area]]="Hyderabad",Table1[[#This Row],[Income]],0)</f>
        <v>0</v>
      </c>
      <c r="CS494" s="51">
        <f ca="1">IF(Table1[[#This Row],[Area]]="Chennai",Table1[[#This Row],[Income]],0)</f>
        <v>0</v>
      </c>
      <c r="CT494" s="51">
        <f ca="1">IF(Table1[[#This Row],[Area]]="Goa",Table1[[#This Row],[Income]],0)</f>
        <v>0</v>
      </c>
      <c r="CU494" s="51">
        <f ca="1">IF(Table1[[#This Row],[Area]]="Kochi",Table1[[#This Row],[Income]],0)</f>
        <v>0</v>
      </c>
      <c r="CV494" s="51">
        <f ca="1">IF(Table1[[#This Row],[Area]]="Kolkata",Table1[[#This Row],[Income]],0)</f>
        <v>0</v>
      </c>
      <c r="CW494" s="51"/>
      <c r="CX494" s="51"/>
      <c r="CY494" s="51"/>
      <c r="CZ494" s="51"/>
      <c r="DA494" s="51"/>
      <c r="DB494" s="51"/>
      <c r="DC494" s="51"/>
      <c r="DD494" s="51"/>
      <c r="DE494" s="51"/>
      <c r="DF494" s="51"/>
      <c r="DG494" s="16"/>
      <c r="DI494" s="10">
        <f ca="1">IF(Table1[[#This Row],[Field of Work]]="Teaching",Table1[[#This Row],[Income]],0)</f>
        <v>0</v>
      </c>
      <c r="DJ494" s="51">
        <f ca="1">IF(Table1[[#This Row],[Field of Work]]="Health",Table1[[#This Row],[Income]],0)</f>
        <v>0</v>
      </c>
      <c r="DK494" s="51">
        <f ca="1">IF(Table1[[#This Row],[Field of Work]]="Agriculture",Table1[[#This Row],[Income]],0)</f>
        <v>0</v>
      </c>
      <c r="DL494" s="51">
        <f ca="1">IF(Table1[[#This Row],[Field of Work]]="Information Technology",Table1[[#This Row],[Income]],0)</f>
        <v>0</v>
      </c>
      <c r="DM494" s="51">
        <f ca="1">IF(Table1[[#This Row],[Field of Work]]="Construction",Table1[[#This Row],[Income]],0)</f>
        <v>35209</v>
      </c>
      <c r="DN494" s="51">
        <f ca="1">IF(Table1[[#This Row],[Field of Work]]="General Work",Table1[[#This Row],[Income]],0)</f>
        <v>0</v>
      </c>
      <c r="DO494" s="51"/>
      <c r="DP494" s="51"/>
      <c r="DQ494" s="51"/>
      <c r="DR494" s="51"/>
      <c r="DS494" s="51"/>
      <c r="DT494" s="16"/>
      <c r="DW494" s="10">
        <f ca="1">IF(Table1[[#This Row],[Value of Debts]]&gt;Table1[[#This Row],[Income]],1,0)</f>
        <v>1</v>
      </c>
      <c r="DX494" s="51"/>
      <c r="DY494" s="16"/>
      <c r="EB494" s="48">
        <f t="shared" ca="1" si="323"/>
        <v>34</v>
      </c>
      <c r="EC494" s="51"/>
      <c r="ED494" s="51"/>
      <c r="EE494" s="16"/>
    </row>
    <row r="495" spans="1:135" ht="18.75">
      <c r="A495" s="1">
        <f t="shared" ca="1" si="309"/>
        <v>1</v>
      </c>
      <c r="B495" s="1" t="str">
        <f t="shared" ca="1" si="310"/>
        <v>Man</v>
      </c>
      <c r="C495" s="1">
        <f t="shared" ca="1" si="311"/>
        <v>39</v>
      </c>
      <c r="D495" s="1">
        <f t="shared" ca="1" si="312"/>
        <v>3</v>
      </c>
      <c r="E495" s="1" t="str">
        <f t="shared" ca="1" si="313"/>
        <v>Teaching</v>
      </c>
      <c r="F495" s="1">
        <f t="shared" ca="1" si="314"/>
        <v>5</v>
      </c>
      <c r="G495" s="1" t="str">
        <f t="shared" ca="1" si="315"/>
        <v>Other</v>
      </c>
      <c r="H495" s="1">
        <f t="shared" ca="1" si="316"/>
        <v>2</v>
      </c>
      <c r="I495" s="1">
        <f t="shared" ca="1" si="291"/>
        <v>2</v>
      </c>
      <c r="J495" s="1">
        <f t="shared" ca="1" si="317"/>
        <v>50085</v>
      </c>
      <c r="K495" s="1">
        <f t="shared" ca="1" si="318"/>
        <v>1</v>
      </c>
      <c r="L495" s="1" t="str">
        <f t="shared" ca="1" si="319"/>
        <v>New Delhi</v>
      </c>
      <c r="M495" s="1">
        <f t="shared" ca="1" si="324"/>
        <v>200340</v>
      </c>
      <c r="N495" s="1">
        <f t="shared" ca="1" si="320"/>
        <v>66808.084771198293</v>
      </c>
      <c r="O495" s="1">
        <f t="shared" ca="1" si="325"/>
        <v>87763.938695065008</v>
      </c>
      <c r="P495" s="1">
        <f t="shared" ca="1" si="321"/>
        <v>1120</v>
      </c>
      <c r="Q495" s="1">
        <f t="shared" ca="1" si="326"/>
        <v>58146.925534344024</v>
      </c>
      <c r="R495" s="1">
        <f t="shared" ca="1" si="327"/>
        <v>1708.8245646245373</v>
      </c>
      <c r="S495" s="1">
        <f t="shared" ca="1" si="328"/>
        <v>289812.7632596895</v>
      </c>
      <c r="T495" s="1">
        <f t="shared" ca="1" si="329"/>
        <v>126075.01030554232</v>
      </c>
      <c r="U495" s="1">
        <f t="shared" ca="1" si="330"/>
        <v>163737.75295414717</v>
      </c>
      <c r="W495" s="10">
        <f ca="1">IF(Table1[[#This Row],[Gender]]="Man",1,0)</f>
        <v>1</v>
      </c>
      <c r="X495" s="51">
        <f ca="1">IF(Table1[[#This Row],[Gender]]="Woman",1,0)</f>
        <v>0</v>
      </c>
      <c r="Y495" s="51"/>
      <c r="Z495" s="51"/>
      <c r="AA495" s="51"/>
      <c r="AB495" s="51"/>
      <c r="AC495" s="51"/>
      <c r="AD495" s="51"/>
      <c r="AE495" s="51"/>
      <c r="AF495" s="51"/>
      <c r="AG495" s="51"/>
      <c r="AH495" s="51"/>
      <c r="AI495" s="51"/>
      <c r="AJ495" s="16"/>
      <c r="AN495" s="10">
        <f t="shared" ca="1" si="292"/>
        <v>1</v>
      </c>
      <c r="AO495" s="51">
        <f t="shared" ca="1" si="293"/>
        <v>0</v>
      </c>
      <c r="AP495" s="51">
        <f t="shared" ca="1" si="294"/>
        <v>0</v>
      </c>
      <c r="AQ495" s="51">
        <f t="shared" ca="1" si="295"/>
        <v>0</v>
      </c>
      <c r="AR495" s="51">
        <f t="shared" ca="1" si="296"/>
        <v>0</v>
      </c>
      <c r="AS495" s="51">
        <f t="shared" ca="1" si="297"/>
        <v>0</v>
      </c>
      <c r="AT495" s="51"/>
      <c r="AU495" s="51"/>
      <c r="AV495" s="51"/>
      <c r="AW495" s="51"/>
      <c r="AX495" s="51"/>
      <c r="AY495" s="16"/>
      <c r="AZ495" s="51"/>
      <c r="BA495" s="20">
        <f t="shared" ca="1" si="298"/>
        <v>1</v>
      </c>
      <c r="BB495" s="21">
        <f t="shared" ca="1" si="299"/>
        <v>0</v>
      </c>
      <c r="BC495" s="21">
        <f t="shared" ca="1" si="300"/>
        <v>0</v>
      </c>
      <c r="BD495" s="21">
        <f t="shared" ca="1" si="301"/>
        <v>0</v>
      </c>
      <c r="BE495" s="21">
        <f t="shared" ca="1" si="302"/>
        <v>0</v>
      </c>
      <c r="BF495" s="21">
        <f t="shared" ca="1" si="303"/>
        <v>0</v>
      </c>
      <c r="BG495" s="21">
        <f t="shared" ca="1" si="304"/>
        <v>0</v>
      </c>
      <c r="BH495" s="21">
        <f t="shared" ca="1" si="305"/>
        <v>0</v>
      </c>
      <c r="BI495" s="21">
        <f t="shared" ca="1" si="306"/>
        <v>0</v>
      </c>
      <c r="BJ495" s="21">
        <f t="shared" ca="1" si="307"/>
        <v>0</v>
      </c>
      <c r="BK495" s="21">
        <f t="shared" ca="1" si="308"/>
        <v>0</v>
      </c>
      <c r="BL495" s="51"/>
      <c r="BM495" s="51"/>
      <c r="BN495" s="51"/>
      <c r="BO495" s="51"/>
      <c r="BP495" s="51"/>
      <c r="BQ495" s="51"/>
      <c r="BR495" s="51"/>
      <c r="BS495" s="51"/>
      <c r="BT495" s="51"/>
      <c r="BU495" s="51"/>
      <c r="BV495" s="16"/>
      <c r="BZ495" s="10">
        <f ca="1">Table1[[#This Row],[Cars Value]]/Table1[[#This Row],[Cars Owned]]</f>
        <v>43881.969347532504</v>
      </c>
      <c r="CA495" s="16"/>
      <c r="CB495" s="51"/>
      <c r="CC495" s="10">
        <f ca="1">IF(Table1[[#This Row],[Value of Debts]]&gt;$CD$3,1,0)</f>
        <v>1</v>
      </c>
      <c r="CD495" s="51"/>
      <c r="CE495" s="16"/>
      <c r="CF495" s="51"/>
      <c r="CG495" s="39">
        <f ca="1">Table1[[#This Row],[Mortgage left]]/Table1[[#This Row],[Value of House ]]</f>
        <v>0.33347351887390581</v>
      </c>
      <c r="CH495" s="51">
        <f t="shared" ca="1" si="322"/>
        <v>1</v>
      </c>
      <c r="CI495" s="51"/>
      <c r="CJ495" s="16"/>
      <c r="CL495" s="10">
        <f ca="1">IF(Table1[[#This Row],[Area]]="New Delhi",Table1[[#This Row],[Income]],0)</f>
        <v>50085</v>
      </c>
      <c r="CM495" s="51">
        <f ca="1">IF(Table1[[#This Row],[Area]]="Gurgoan",Table1[[#This Row],[Income]],0)</f>
        <v>0</v>
      </c>
      <c r="CN495" s="51">
        <f ca="1">IF(Table1[[#This Row],[Area]]="Noida",Table1[[#This Row],[Income]],0)</f>
        <v>0</v>
      </c>
      <c r="CO495" s="51">
        <f ca="1">IF(Table1[[#This Row],[Area]]="Faridabad",Table1[[#This Row],[Income]],0)</f>
        <v>0</v>
      </c>
      <c r="CP495" s="51">
        <f ca="1">IF(Table1[[#This Row],[Area]]="Pune",Table1[[#This Row],[Income]],0)</f>
        <v>0</v>
      </c>
      <c r="CQ495" s="51">
        <f ca="1">IF(Table1[[#This Row],[Area]]="Mumbai",Table1[[#This Row],[Income]],0)</f>
        <v>0</v>
      </c>
      <c r="CR495" s="51">
        <f ca="1">IF(Table1[[#This Row],[Area]]="Hyderabad",Table1[[#This Row],[Income]],0)</f>
        <v>0</v>
      </c>
      <c r="CS495" s="51">
        <f ca="1">IF(Table1[[#This Row],[Area]]="Chennai",Table1[[#This Row],[Income]],0)</f>
        <v>0</v>
      </c>
      <c r="CT495" s="51">
        <f ca="1">IF(Table1[[#This Row],[Area]]="Goa",Table1[[#This Row],[Income]],0)</f>
        <v>0</v>
      </c>
      <c r="CU495" s="51">
        <f ca="1">IF(Table1[[#This Row],[Area]]="Kochi",Table1[[#This Row],[Income]],0)</f>
        <v>0</v>
      </c>
      <c r="CV495" s="51">
        <f ca="1">IF(Table1[[#This Row],[Area]]="Kolkata",Table1[[#This Row],[Income]],0)</f>
        <v>0</v>
      </c>
      <c r="CW495" s="51"/>
      <c r="CX495" s="51"/>
      <c r="CY495" s="51"/>
      <c r="CZ495" s="51"/>
      <c r="DA495" s="51"/>
      <c r="DB495" s="51"/>
      <c r="DC495" s="51"/>
      <c r="DD495" s="51"/>
      <c r="DE495" s="51"/>
      <c r="DF495" s="51"/>
      <c r="DG495" s="16"/>
      <c r="DI495" s="10">
        <f ca="1">IF(Table1[[#This Row],[Field of Work]]="Teaching",Table1[[#This Row],[Income]],0)</f>
        <v>50085</v>
      </c>
      <c r="DJ495" s="51">
        <f ca="1">IF(Table1[[#This Row],[Field of Work]]="Health",Table1[[#This Row],[Income]],0)</f>
        <v>0</v>
      </c>
      <c r="DK495" s="51">
        <f ca="1">IF(Table1[[#This Row],[Field of Work]]="Agriculture",Table1[[#This Row],[Income]],0)</f>
        <v>0</v>
      </c>
      <c r="DL495" s="51">
        <f ca="1">IF(Table1[[#This Row],[Field of Work]]="Information Technology",Table1[[#This Row],[Income]],0)</f>
        <v>0</v>
      </c>
      <c r="DM495" s="51">
        <f ca="1">IF(Table1[[#This Row],[Field of Work]]="Construction",Table1[[#This Row],[Income]],0)</f>
        <v>0</v>
      </c>
      <c r="DN495" s="51">
        <f ca="1">IF(Table1[[#This Row],[Field of Work]]="General Work",Table1[[#This Row],[Income]],0)</f>
        <v>0</v>
      </c>
      <c r="DO495" s="51"/>
      <c r="DP495" s="51"/>
      <c r="DQ495" s="51"/>
      <c r="DR495" s="51"/>
      <c r="DS495" s="51"/>
      <c r="DT495" s="16"/>
      <c r="DW495" s="10">
        <f ca="1">IF(Table1[[#This Row],[Value of Debts]]&gt;Table1[[#This Row],[Income]],1,0)</f>
        <v>1</v>
      </c>
      <c r="DX495" s="51"/>
      <c r="DY495" s="16"/>
      <c r="EB495" s="48">
        <f t="shared" ca="1" si="323"/>
        <v>39</v>
      </c>
      <c r="EC495" s="51"/>
      <c r="ED495" s="51"/>
      <c r="EE495" s="16"/>
    </row>
    <row r="496" spans="1:135" ht="18.75">
      <c r="A496" s="1">
        <f t="shared" ca="1" si="309"/>
        <v>1</v>
      </c>
      <c r="B496" s="1" t="str">
        <f t="shared" ca="1" si="310"/>
        <v>Man</v>
      </c>
      <c r="C496" s="1">
        <f t="shared" ca="1" si="311"/>
        <v>29</v>
      </c>
      <c r="D496" s="1">
        <f t="shared" ca="1" si="312"/>
        <v>3</v>
      </c>
      <c r="E496" s="1" t="str">
        <f t="shared" ca="1" si="313"/>
        <v>Teaching</v>
      </c>
      <c r="F496" s="1">
        <f t="shared" ca="1" si="314"/>
        <v>1</v>
      </c>
      <c r="G496" s="1" t="str">
        <f t="shared" ca="1" si="315"/>
        <v>High School</v>
      </c>
      <c r="H496" s="1">
        <f t="shared" ca="1" si="316"/>
        <v>0</v>
      </c>
      <c r="I496" s="1">
        <f t="shared" ca="1" si="291"/>
        <v>1</v>
      </c>
      <c r="J496" s="1">
        <f t="shared" ca="1" si="317"/>
        <v>47664</v>
      </c>
      <c r="K496" s="1">
        <f t="shared" ca="1" si="318"/>
        <v>5</v>
      </c>
      <c r="L496" s="1" t="str">
        <f t="shared" ca="1" si="319"/>
        <v>Pune</v>
      </c>
      <c r="M496" s="1">
        <f t="shared" ca="1" si="324"/>
        <v>238320</v>
      </c>
      <c r="N496" s="1">
        <f t="shared" ca="1" si="320"/>
        <v>150092.39908546332</v>
      </c>
      <c r="O496" s="1">
        <f t="shared" ca="1" si="325"/>
        <v>15555.519179765581</v>
      </c>
      <c r="P496" s="1">
        <f t="shared" ca="1" si="321"/>
        <v>11155</v>
      </c>
      <c r="Q496" s="1">
        <f t="shared" ca="1" si="326"/>
        <v>50902.228702073291</v>
      </c>
      <c r="R496" s="1">
        <f t="shared" ca="1" si="327"/>
        <v>29004.869943461046</v>
      </c>
      <c r="S496" s="1">
        <f t="shared" ca="1" si="328"/>
        <v>282880.38912322663</v>
      </c>
      <c r="T496" s="1">
        <f t="shared" ca="1" si="329"/>
        <v>212149.62778753659</v>
      </c>
      <c r="U496" s="1">
        <f t="shared" ca="1" si="330"/>
        <v>70730.76133569004</v>
      </c>
      <c r="W496" s="10">
        <f ca="1">IF(Table1[[#This Row],[Gender]]="Man",1,0)</f>
        <v>1</v>
      </c>
      <c r="X496" s="51">
        <f ca="1">IF(Table1[[#This Row],[Gender]]="Woman",1,0)</f>
        <v>0</v>
      </c>
      <c r="Y496" s="51"/>
      <c r="Z496" s="51"/>
      <c r="AA496" s="51"/>
      <c r="AB496" s="51"/>
      <c r="AC496" s="51"/>
      <c r="AD496" s="51"/>
      <c r="AE496" s="51"/>
      <c r="AF496" s="51"/>
      <c r="AG496" s="51"/>
      <c r="AH496" s="51"/>
      <c r="AI496" s="51"/>
      <c r="AJ496" s="16"/>
      <c r="AN496" s="10">
        <f t="shared" ca="1" si="292"/>
        <v>1</v>
      </c>
      <c r="AO496" s="51">
        <f t="shared" ca="1" si="293"/>
        <v>0</v>
      </c>
      <c r="AP496" s="51">
        <f t="shared" ca="1" si="294"/>
        <v>0</v>
      </c>
      <c r="AQ496" s="51">
        <f t="shared" ca="1" si="295"/>
        <v>0</v>
      </c>
      <c r="AR496" s="51">
        <f t="shared" ca="1" si="296"/>
        <v>0</v>
      </c>
      <c r="AS496" s="51">
        <f t="shared" ca="1" si="297"/>
        <v>0</v>
      </c>
      <c r="AT496" s="51"/>
      <c r="AU496" s="51"/>
      <c r="AV496" s="51"/>
      <c r="AW496" s="51"/>
      <c r="AX496" s="51"/>
      <c r="AY496" s="16"/>
      <c r="AZ496" s="51"/>
      <c r="BA496" s="20">
        <f t="shared" ca="1" si="298"/>
        <v>0</v>
      </c>
      <c r="BB496" s="21">
        <f t="shared" ca="1" si="299"/>
        <v>0</v>
      </c>
      <c r="BC496" s="21">
        <f t="shared" ca="1" si="300"/>
        <v>0</v>
      </c>
      <c r="BD496" s="21">
        <f t="shared" ca="1" si="301"/>
        <v>0</v>
      </c>
      <c r="BE496" s="21">
        <f t="shared" ca="1" si="302"/>
        <v>1</v>
      </c>
      <c r="BF496" s="21">
        <f t="shared" ca="1" si="303"/>
        <v>0</v>
      </c>
      <c r="BG496" s="21">
        <f t="shared" ca="1" si="304"/>
        <v>0</v>
      </c>
      <c r="BH496" s="21">
        <f t="shared" ca="1" si="305"/>
        <v>0</v>
      </c>
      <c r="BI496" s="21">
        <f t="shared" ca="1" si="306"/>
        <v>0</v>
      </c>
      <c r="BJ496" s="21">
        <f t="shared" ca="1" si="307"/>
        <v>0</v>
      </c>
      <c r="BK496" s="21">
        <f t="shared" ca="1" si="308"/>
        <v>0</v>
      </c>
      <c r="BL496" s="51"/>
      <c r="BM496" s="51"/>
      <c r="BN496" s="51"/>
      <c r="BO496" s="51"/>
      <c r="BP496" s="51"/>
      <c r="BQ496" s="51"/>
      <c r="BR496" s="51"/>
      <c r="BS496" s="51"/>
      <c r="BT496" s="51"/>
      <c r="BU496" s="51"/>
      <c r="BV496" s="16"/>
      <c r="BZ496" s="10">
        <f ca="1">Table1[[#This Row],[Cars Value]]/Table1[[#This Row],[Cars Owned]]</f>
        <v>15555.519179765581</v>
      </c>
      <c r="CA496" s="16"/>
      <c r="CB496" s="51"/>
      <c r="CC496" s="10">
        <f ca="1">IF(Table1[[#This Row],[Value of Debts]]&gt;$CD$3,1,0)</f>
        <v>1</v>
      </c>
      <c r="CD496" s="51"/>
      <c r="CE496" s="16"/>
      <c r="CF496" s="51"/>
      <c r="CG496" s="39">
        <f ca="1">Table1[[#This Row],[Mortgage left]]/Table1[[#This Row],[Value of House ]]</f>
        <v>0.62979355104675783</v>
      </c>
      <c r="CH496" s="51">
        <f t="shared" ca="1" si="322"/>
        <v>1</v>
      </c>
      <c r="CI496" s="51"/>
      <c r="CJ496" s="16"/>
      <c r="CL496" s="10">
        <f ca="1">IF(Table1[[#This Row],[Area]]="New Delhi",Table1[[#This Row],[Income]],0)</f>
        <v>0</v>
      </c>
      <c r="CM496" s="51">
        <f ca="1">IF(Table1[[#This Row],[Area]]="Gurgoan",Table1[[#This Row],[Income]],0)</f>
        <v>0</v>
      </c>
      <c r="CN496" s="51">
        <f ca="1">IF(Table1[[#This Row],[Area]]="Noida",Table1[[#This Row],[Income]],0)</f>
        <v>0</v>
      </c>
      <c r="CO496" s="51">
        <f ca="1">IF(Table1[[#This Row],[Area]]="Faridabad",Table1[[#This Row],[Income]],0)</f>
        <v>0</v>
      </c>
      <c r="CP496" s="51">
        <f ca="1">IF(Table1[[#This Row],[Area]]="Pune",Table1[[#This Row],[Income]],0)</f>
        <v>47664</v>
      </c>
      <c r="CQ496" s="51">
        <f ca="1">IF(Table1[[#This Row],[Area]]="Mumbai",Table1[[#This Row],[Income]],0)</f>
        <v>0</v>
      </c>
      <c r="CR496" s="51">
        <f ca="1">IF(Table1[[#This Row],[Area]]="Hyderabad",Table1[[#This Row],[Income]],0)</f>
        <v>0</v>
      </c>
      <c r="CS496" s="51">
        <f ca="1">IF(Table1[[#This Row],[Area]]="Chennai",Table1[[#This Row],[Income]],0)</f>
        <v>0</v>
      </c>
      <c r="CT496" s="51">
        <f ca="1">IF(Table1[[#This Row],[Area]]="Goa",Table1[[#This Row],[Income]],0)</f>
        <v>0</v>
      </c>
      <c r="CU496" s="51">
        <f ca="1">IF(Table1[[#This Row],[Area]]="Kochi",Table1[[#This Row],[Income]],0)</f>
        <v>0</v>
      </c>
      <c r="CV496" s="51">
        <f ca="1">IF(Table1[[#This Row],[Area]]="Kolkata",Table1[[#This Row],[Income]],0)</f>
        <v>0</v>
      </c>
      <c r="CW496" s="51"/>
      <c r="CX496" s="51"/>
      <c r="CY496" s="51"/>
      <c r="CZ496" s="51"/>
      <c r="DA496" s="51"/>
      <c r="DB496" s="51"/>
      <c r="DC496" s="51"/>
      <c r="DD496" s="51"/>
      <c r="DE496" s="51"/>
      <c r="DF496" s="51"/>
      <c r="DG496" s="16"/>
      <c r="DI496" s="10">
        <f ca="1">IF(Table1[[#This Row],[Field of Work]]="Teaching",Table1[[#This Row],[Income]],0)</f>
        <v>47664</v>
      </c>
      <c r="DJ496" s="51">
        <f ca="1">IF(Table1[[#This Row],[Field of Work]]="Health",Table1[[#This Row],[Income]],0)</f>
        <v>0</v>
      </c>
      <c r="DK496" s="51">
        <f ca="1">IF(Table1[[#This Row],[Field of Work]]="Agriculture",Table1[[#This Row],[Income]],0)</f>
        <v>0</v>
      </c>
      <c r="DL496" s="51">
        <f ca="1">IF(Table1[[#This Row],[Field of Work]]="Information Technology",Table1[[#This Row],[Income]],0)</f>
        <v>0</v>
      </c>
      <c r="DM496" s="51">
        <f ca="1">IF(Table1[[#This Row],[Field of Work]]="Construction",Table1[[#This Row],[Income]],0)</f>
        <v>0</v>
      </c>
      <c r="DN496" s="51">
        <f ca="1">IF(Table1[[#This Row],[Field of Work]]="General Work",Table1[[#This Row],[Income]],0)</f>
        <v>0</v>
      </c>
      <c r="DO496" s="51"/>
      <c r="DP496" s="51"/>
      <c r="DQ496" s="51"/>
      <c r="DR496" s="51"/>
      <c r="DS496" s="51"/>
      <c r="DT496" s="16"/>
      <c r="DW496" s="10">
        <f ca="1">IF(Table1[[#This Row],[Value of Debts]]&gt;Table1[[#This Row],[Income]],1,0)</f>
        <v>1</v>
      </c>
      <c r="DX496" s="51"/>
      <c r="DY496" s="16"/>
      <c r="EB496" s="48">
        <f t="shared" ca="1" si="323"/>
        <v>0</v>
      </c>
      <c r="EC496" s="51"/>
      <c r="ED496" s="51"/>
      <c r="EE496" s="16"/>
    </row>
    <row r="497" spans="1:135" ht="18.75">
      <c r="A497" s="1">
        <f t="shared" ca="1" si="309"/>
        <v>2</v>
      </c>
      <c r="B497" s="1" t="str">
        <f t="shared" ca="1" si="310"/>
        <v>Woman</v>
      </c>
      <c r="C497" s="1">
        <f t="shared" ca="1" si="311"/>
        <v>39</v>
      </c>
      <c r="D497" s="1">
        <f t="shared" ca="1" si="312"/>
        <v>1</v>
      </c>
      <c r="E497" s="1" t="str">
        <f t="shared" ca="1" si="313"/>
        <v>Health</v>
      </c>
      <c r="F497" s="1">
        <f t="shared" ca="1" si="314"/>
        <v>4</v>
      </c>
      <c r="G497" s="1" t="str">
        <f t="shared" ca="1" si="315"/>
        <v>Technical</v>
      </c>
      <c r="H497" s="1">
        <f t="shared" ca="1" si="316"/>
        <v>0</v>
      </c>
      <c r="I497" s="1">
        <f t="shared" ca="1" si="291"/>
        <v>2</v>
      </c>
      <c r="J497" s="1">
        <f t="shared" ca="1" si="317"/>
        <v>54324</v>
      </c>
      <c r="K497" s="1">
        <f t="shared" ca="1" si="318"/>
        <v>6</v>
      </c>
      <c r="L497" s="1" t="str">
        <f t="shared" ca="1" si="319"/>
        <v>Mumbai</v>
      </c>
      <c r="M497" s="1">
        <f t="shared" ca="1" si="324"/>
        <v>217296</v>
      </c>
      <c r="N497" s="1">
        <f t="shared" ca="1" si="320"/>
        <v>39881.088415732214</v>
      </c>
      <c r="O497" s="1">
        <f t="shared" ca="1" si="325"/>
        <v>70429.940052867692</v>
      </c>
      <c r="P497" s="1">
        <f t="shared" ca="1" si="321"/>
        <v>21411</v>
      </c>
      <c r="Q497" s="1">
        <f t="shared" ca="1" si="326"/>
        <v>9284.9386626590349</v>
      </c>
      <c r="R497" s="1">
        <f t="shared" ca="1" si="327"/>
        <v>12911.523289942197</v>
      </c>
      <c r="S497" s="1">
        <f t="shared" ca="1" si="328"/>
        <v>300637.46334280988</v>
      </c>
      <c r="T497" s="1">
        <f t="shared" ca="1" si="329"/>
        <v>70577.027078391257</v>
      </c>
      <c r="U497" s="1">
        <f t="shared" ca="1" si="330"/>
        <v>230060.43626441862</v>
      </c>
      <c r="W497" s="10">
        <f ca="1">IF(Table1[[#This Row],[Gender]]="Man",1,0)</f>
        <v>0</v>
      </c>
      <c r="X497" s="51">
        <f ca="1">IF(Table1[[#This Row],[Gender]]="Woman",1,0)</f>
        <v>1</v>
      </c>
      <c r="Y497" s="51"/>
      <c r="Z497" s="51"/>
      <c r="AA497" s="51"/>
      <c r="AB497" s="51"/>
      <c r="AC497" s="51"/>
      <c r="AD497" s="51"/>
      <c r="AE497" s="51"/>
      <c r="AF497" s="51"/>
      <c r="AG497" s="51"/>
      <c r="AH497" s="51"/>
      <c r="AI497" s="51"/>
      <c r="AJ497" s="16"/>
      <c r="AN497" s="10">
        <f t="shared" ca="1" si="292"/>
        <v>0</v>
      </c>
      <c r="AO497" s="51">
        <f t="shared" ca="1" si="293"/>
        <v>1</v>
      </c>
      <c r="AP497" s="51">
        <f t="shared" ca="1" si="294"/>
        <v>0</v>
      </c>
      <c r="AQ497" s="51">
        <f t="shared" ca="1" si="295"/>
        <v>0</v>
      </c>
      <c r="AR497" s="51">
        <f t="shared" ca="1" si="296"/>
        <v>0</v>
      </c>
      <c r="AS497" s="51">
        <f t="shared" ca="1" si="297"/>
        <v>0</v>
      </c>
      <c r="AT497" s="51"/>
      <c r="AU497" s="51"/>
      <c r="AV497" s="51"/>
      <c r="AW497" s="51"/>
      <c r="AX497" s="51"/>
      <c r="AY497" s="16"/>
      <c r="AZ497" s="51"/>
      <c r="BA497" s="20">
        <f t="shared" ca="1" si="298"/>
        <v>0</v>
      </c>
      <c r="BB497" s="21">
        <f t="shared" ca="1" si="299"/>
        <v>0</v>
      </c>
      <c r="BC497" s="21">
        <f t="shared" ca="1" si="300"/>
        <v>0</v>
      </c>
      <c r="BD497" s="21">
        <f t="shared" ca="1" si="301"/>
        <v>0</v>
      </c>
      <c r="BE497" s="21">
        <f t="shared" ca="1" si="302"/>
        <v>0</v>
      </c>
      <c r="BF497" s="21">
        <f t="shared" ca="1" si="303"/>
        <v>1</v>
      </c>
      <c r="BG497" s="21">
        <f t="shared" ca="1" si="304"/>
        <v>0</v>
      </c>
      <c r="BH497" s="21">
        <f t="shared" ca="1" si="305"/>
        <v>0</v>
      </c>
      <c r="BI497" s="21">
        <f t="shared" ca="1" si="306"/>
        <v>0</v>
      </c>
      <c r="BJ497" s="21">
        <f t="shared" ca="1" si="307"/>
        <v>0</v>
      </c>
      <c r="BK497" s="21">
        <f t="shared" ca="1" si="308"/>
        <v>0</v>
      </c>
      <c r="BL497" s="51"/>
      <c r="BM497" s="51"/>
      <c r="BN497" s="51"/>
      <c r="BO497" s="51"/>
      <c r="BP497" s="51"/>
      <c r="BQ497" s="51"/>
      <c r="BR497" s="51"/>
      <c r="BS497" s="51"/>
      <c r="BT497" s="51"/>
      <c r="BU497" s="51"/>
      <c r="BV497" s="16"/>
      <c r="BZ497" s="10">
        <f ca="1">Table1[[#This Row],[Cars Value]]/Table1[[#This Row],[Cars Owned]]</f>
        <v>35214.970026433846</v>
      </c>
      <c r="CA497" s="16"/>
      <c r="CB497" s="51"/>
      <c r="CC497" s="10">
        <f ca="1">IF(Table1[[#This Row],[Value of Debts]]&gt;$CD$3,1,0)</f>
        <v>1</v>
      </c>
      <c r="CD497" s="51"/>
      <c r="CE497" s="16"/>
      <c r="CF497" s="51"/>
      <c r="CG497" s="39">
        <f ca="1">Table1[[#This Row],[Mortgage left]]/Table1[[#This Row],[Value of House ]]</f>
        <v>0.18353346778464497</v>
      </c>
      <c r="CH497" s="51">
        <f t="shared" ca="1" si="322"/>
        <v>0</v>
      </c>
      <c r="CI497" s="51"/>
      <c r="CJ497" s="16"/>
      <c r="CL497" s="10">
        <f ca="1">IF(Table1[[#This Row],[Area]]="New Delhi",Table1[[#This Row],[Income]],0)</f>
        <v>0</v>
      </c>
      <c r="CM497" s="51">
        <f ca="1">IF(Table1[[#This Row],[Area]]="Gurgoan",Table1[[#This Row],[Income]],0)</f>
        <v>0</v>
      </c>
      <c r="CN497" s="51">
        <f ca="1">IF(Table1[[#This Row],[Area]]="Noida",Table1[[#This Row],[Income]],0)</f>
        <v>0</v>
      </c>
      <c r="CO497" s="51">
        <f ca="1">IF(Table1[[#This Row],[Area]]="Faridabad",Table1[[#This Row],[Income]],0)</f>
        <v>0</v>
      </c>
      <c r="CP497" s="51">
        <f ca="1">IF(Table1[[#This Row],[Area]]="Pune",Table1[[#This Row],[Income]],0)</f>
        <v>0</v>
      </c>
      <c r="CQ497" s="51">
        <f ca="1">IF(Table1[[#This Row],[Area]]="Mumbai",Table1[[#This Row],[Income]],0)</f>
        <v>54324</v>
      </c>
      <c r="CR497" s="51">
        <f ca="1">IF(Table1[[#This Row],[Area]]="Hyderabad",Table1[[#This Row],[Income]],0)</f>
        <v>0</v>
      </c>
      <c r="CS497" s="51">
        <f ca="1">IF(Table1[[#This Row],[Area]]="Chennai",Table1[[#This Row],[Income]],0)</f>
        <v>0</v>
      </c>
      <c r="CT497" s="51">
        <f ca="1">IF(Table1[[#This Row],[Area]]="Goa",Table1[[#This Row],[Income]],0)</f>
        <v>0</v>
      </c>
      <c r="CU497" s="51">
        <f ca="1">IF(Table1[[#This Row],[Area]]="Kochi",Table1[[#This Row],[Income]],0)</f>
        <v>0</v>
      </c>
      <c r="CV497" s="51">
        <f ca="1">IF(Table1[[#This Row],[Area]]="Kolkata",Table1[[#This Row],[Income]],0)</f>
        <v>0</v>
      </c>
      <c r="CW497" s="51"/>
      <c r="CX497" s="51"/>
      <c r="CY497" s="51"/>
      <c r="CZ497" s="51"/>
      <c r="DA497" s="51"/>
      <c r="DB497" s="51"/>
      <c r="DC497" s="51"/>
      <c r="DD497" s="51"/>
      <c r="DE497" s="51"/>
      <c r="DF497" s="51"/>
      <c r="DG497" s="16"/>
      <c r="DI497" s="10">
        <f ca="1">IF(Table1[[#This Row],[Field of Work]]="Teaching",Table1[[#This Row],[Income]],0)</f>
        <v>0</v>
      </c>
      <c r="DJ497" s="51">
        <f ca="1">IF(Table1[[#This Row],[Field of Work]]="Health",Table1[[#This Row],[Income]],0)</f>
        <v>54324</v>
      </c>
      <c r="DK497" s="51">
        <f ca="1">IF(Table1[[#This Row],[Field of Work]]="Agriculture",Table1[[#This Row],[Income]],0)</f>
        <v>0</v>
      </c>
      <c r="DL497" s="51">
        <f ca="1">IF(Table1[[#This Row],[Field of Work]]="Information Technology",Table1[[#This Row],[Income]],0)</f>
        <v>0</v>
      </c>
      <c r="DM497" s="51">
        <f ca="1">IF(Table1[[#This Row],[Field of Work]]="Construction",Table1[[#This Row],[Income]],0)</f>
        <v>0</v>
      </c>
      <c r="DN497" s="51">
        <f ca="1">IF(Table1[[#This Row],[Field of Work]]="General Work",Table1[[#This Row],[Income]],0)</f>
        <v>0</v>
      </c>
      <c r="DO497" s="51"/>
      <c r="DP497" s="51"/>
      <c r="DQ497" s="51"/>
      <c r="DR497" s="51"/>
      <c r="DS497" s="51"/>
      <c r="DT497" s="16"/>
      <c r="DW497" s="10">
        <f ca="1">IF(Table1[[#This Row],[Value of Debts]]&gt;Table1[[#This Row],[Income]],1,0)</f>
        <v>1</v>
      </c>
      <c r="DX497" s="51"/>
      <c r="DY497" s="16"/>
      <c r="EB497" s="48">
        <f t="shared" ca="1" si="323"/>
        <v>39</v>
      </c>
      <c r="EC497" s="51"/>
      <c r="ED497" s="51"/>
      <c r="EE497" s="16"/>
    </row>
    <row r="498" spans="1:135" ht="18.75">
      <c r="A498" s="1">
        <f t="shared" ca="1" si="309"/>
        <v>2</v>
      </c>
      <c r="B498" s="1" t="str">
        <f t="shared" ca="1" si="310"/>
        <v>Woman</v>
      </c>
      <c r="C498" s="1">
        <f t="shared" ca="1" si="311"/>
        <v>36</v>
      </c>
      <c r="D498" s="1">
        <f t="shared" ca="1" si="312"/>
        <v>6</v>
      </c>
      <c r="E498" s="1" t="str">
        <f t="shared" ca="1" si="313"/>
        <v>Agriculture</v>
      </c>
      <c r="F498" s="1">
        <f t="shared" ca="1" si="314"/>
        <v>5</v>
      </c>
      <c r="G498" s="1" t="str">
        <f t="shared" ca="1" si="315"/>
        <v>Other</v>
      </c>
      <c r="H498" s="1">
        <f t="shared" ca="1" si="316"/>
        <v>4</v>
      </c>
      <c r="I498" s="1">
        <f t="shared" ca="1" si="291"/>
        <v>3</v>
      </c>
      <c r="J498" s="1">
        <f t="shared" ca="1" si="317"/>
        <v>47078</v>
      </c>
      <c r="K498" s="1">
        <f t="shared" ca="1" si="318"/>
        <v>9</v>
      </c>
      <c r="L498" s="1" t="str">
        <f t="shared" ca="1" si="319"/>
        <v>Kochi</v>
      </c>
      <c r="M498" s="1">
        <f t="shared" ca="1" si="324"/>
        <v>188312</v>
      </c>
      <c r="N498" s="1">
        <f t="shared" ca="1" si="320"/>
        <v>144059.93668239898</v>
      </c>
      <c r="O498" s="1">
        <f t="shared" ca="1" si="325"/>
        <v>112781.06902631941</v>
      </c>
      <c r="P498" s="1">
        <f t="shared" ca="1" si="321"/>
        <v>48948</v>
      </c>
      <c r="Q498" s="1">
        <f t="shared" ca="1" si="326"/>
        <v>8290.2167406192038</v>
      </c>
      <c r="R498" s="1">
        <f t="shared" ca="1" si="327"/>
        <v>29395.564800630425</v>
      </c>
      <c r="S498" s="1">
        <f t="shared" ca="1" si="328"/>
        <v>330488.63382694987</v>
      </c>
      <c r="T498" s="1">
        <f t="shared" ca="1" si="329"/>
        <v>201298.1534230182</v>
      </c>
      <c r="U498" s="1">
        <f t="shared" ca="1" si="330"/>
        <v>129190.48040393167</v>
      </c>
      <c r="W498" s="10">
        <f ca="1">IF(Table1[[#This Row],[Gender]]="Man",1,0)</f>
        <v>0</v>
      </c>
      <c r="X498" s="51">
        <f ca="1">IF(Table1[[#This Row],[Gender]]="Woman",1,0)</f>
        <v>1</v>
      </c>
      <c r="Y498" s="51"/>
      <c r="Z498" s="51"/>
      <c r="AA498" s="51"/>
      <c r="AB498" s="51"/>
      <c r="AC498" s="51"/>
      <c r="AD498" s="51"/>
      <c r="AE498" s="51"/>
      <c r="AF498" s="51"/>
      <c r="AG498" s="51"/>
      <c r="AH498" s="51"/>
      <c r="AI498" s="51"/>
      <c r="AJ498" s="16"/>
      <c r="AN498" s="10">
        <f t="shared" ca="1" si="292"/>
        <v>0</v>
      </c>
      <c r="AO498" s="51">
        <f t="shared" ca="1" si="293"/>
        <v>0</v>
      </c>
      <c r="AP498" s="51">
        <f t="shared" ca="1" si="294"/>
        <v>1</v>
      </c>
      <c r="AQ498" s="51">
        <f t="shared" ca="1" si="295"/>
        <v>0</v>
      </c>
      <c r="AR498" s="51">
        <f t="shared" ca="1" si="296"/>
        <v>0</v>
      </c>
      <c r="AS498" s="51">
        <f t="shared" ca="1" si="297"/>
        <v>0</v>
      </c>
      <c r="AT498" s="51"/>
      <c r="AU498" s="51"/>
      <c r="AV498" s="51"/>
      <c r="AW498" s="51"/>
      <c r="AX498" s="51"/>
      <c r="AY498" s="16"/>
      <c r="AZ498" s="51"/>
      <c r="BA498" s="20">
        <f t="shared" ca="1" si="298"/>
        <v>0</v>
      </c>
      <c r="BB498" s="21">
        <f t="shared" ca="1" si="299"/>
        <v>0</v>
      </c>
      <c r="BC498" s="21">
        <f t="shared" ca="1" si="300"/>
        <v>0</v>
      </c>
      <c r="BD498" s="21">
        <f t="shared" ca="1" si="301"/>
        <v>0</v>
      </c>
      <c r="BE498" s="21">
        <f t="shared" ca="1" si="302"/>
        <v>0</v>
      </c>
      <c r="BF498" s="21">
        <f t="shared" ca="1" si="303"/>
        <v>0</v>
      </c>
      <c r="BG498" s="21">
        <f t="shared" ca="1" si="304"/>
        <v>0</v>
      </c>
      <c r="BH498" s="21">
        <f t="shared" ca="1" si="305"/>
        <v>0</v>
      </c>
      <c r="BI498" s="21">
        <f t="shared" ca="1" si="306"/>
        <v>0</v>
      </c>
      <c r="BJ498" s="21">
        <f t="shared" ca="1" si="307"/>
        <v>1</v>
      </c>
      <c r="BK498" s="21">
        <f t="shared" ca="1" si="308"/>
        <v>0</v>
      </c>
      <c r="BL498" s="51"/>
      <c r="BM498" s="51"/>
      <c r="BN498" s="51"/>
      <c r="BO498" s="51"/>
      <c r="BP498" s="51"/>
      <c r="BQ498" s="51"/>
      <c r="BR498" s="51"/>
      <c r="BS498" s="51"/>
      <c r="BT498" s="51"/>
      <c r="BU498" s="51"/>
      <c r="BV498" s="16"/>
      <c r="BZ498" s="10">
        <f ca="1">Table1[[#This Row],[Cars Value]]/Table1[[#This Row],[Cars Owned]]</f>
        <v>37593.689675439804</v>
      </c>
      <c r="CA498" s="16"/>
      <c r="CB498" s="51"/>
      <c r="CC498" s="10">
        <f ca="1">IF(Table1[[#This Row],[Value of Debts]]&gt;$CD$3,1,0)</f>
        <v>1</v>
      </c>
      <c r="CD498" s="51"/>
      <c r="CE498" s="16"/>
      <c r="CF498" s="51"/>
      <c r="CG498" s="39">
        <f ca="1">Table1[[#This Row],[Mortgage left]]/Table1[[#This Row],[Value of House ]]</f>
        <v>0.76500667340583173</v>
      </c>
      <c r="CH498" s="51">
        <f t="shared" ca="1" si="322"/>
        <v>1</v>
      </c>
      <c r="CI498" s="51"/>
      <c r="CJ498" s="16"/>
      <c r="CL498" s="10">
        <f ca="1">IF(Table1[[#This Row],[Area]]="New Delhi",Table1[[#This Row],[Income]],0)</f>
        <v>0</v>
      </c>
      <c r="CM498" s="51">
        <f ca="1">IF(Table1[[#This Row],[Area]]="Gurgoan",Table1[[#This Row],[Income]],0)</f>
        <v>0</v>
      </c>
      <c r="CN498" s="51">
        <f ca="1">IF(Table1[[#This Row],[Area]]="Noida",Table1[[#This Row],[Income]],0)</f>
        <v>0</v>
      </c>
      <c r="CO498" s="51">
        <f ca="1">IF(Table1[[#This Row],[Area]]="Faridabad",Table1[[#This Row],[Income]],0)</f>
        <v>0</v>
      </c>
      <c r="CP498" s="51">
        <f ca="1">IF(Table1[[#This Row],[Area]]="Pune",Table1[[#This Row],[Income]],0)</f>
        <v>0</v>
      </c>
      <c r="CQ498" s="51">
        <f ca="1">IF(Table1[[#This Row],[Area]]="Mumbai",Table1[[#This Row],[Income]],0)</f>
        <v>0</v>
      </c>
      <c r="CR498" s="51">
        <f ca="1">IF(Table1[[#This Row],[Area]]="Hyderabad",Table1[[#This Row],[Income]],0)</f>
        <v>0</v>
      </c>
      <c r="CS498" s="51">
        <f ca="1">IF(Table1[[#This Row],[Area]]="Chennai",Table1[[#This Row],[Income]],0)</f>
        <v>0</v>
      </c>
      <c r="CT498" s="51">
        <f ca="1">IF(Table1[[#This Row],[Area]]="Goa",Table1[[#This Row],[Income]],0)</f>
        <v>0</v>
      </c>
      <c r="CU498" s="51">
        <f ca="1">IF(Table1[[#This Row],[Area]]="Kochi",Table1[[#This Row],[Income]],0)</f>
        <v>47078</v>
      </c>
      <c r="CV498" s="51">
        <f ca="1">IF(Table1[[#This Row],[Area]]="Kolkata",Table1[[#This Row],[Income]],0)</f>
        <v>0</v>
      </c>
      <c r="CW498" s="51"/>
      <c r="CX498" s="51"/>
      <c r="CY498" s="51"/>
      <c r="CZ498" s="51"/>
      <c r="DA498" s="51"/>
      <c r="DB498" s="51"/>
      <c r="DC498" s="51"/>
      <c r="DD498" s="51"/>
      <c r="DE498" s="51"/>
      <c r="DF498" s="51"/>
      <c r="DG498" s="16"/>
      <c r="DI498" s="10">
        <f ca="1">IF(Table1[[#This Row],[Field of Work]]="Teaching",Table1[[#This Row],[Income]],0)</f>
        <v>0</v>
      </c>
      <c r="DJ498" s="51">
        <f ca="1">IF(Table1[[#This Row],[Field of Work]]="Health",Table1[[#This Row],[Income]],0)</f>
        <v>0</v>
      </c>
      <c r="DK498" s="51">
        <f ca="1">IF(Table1[[#This Row],[Field of Work]]="Agriculture",Table1[[#This Row],[Income]],0)</f>
        <v>47078</v>
      </c>
      <c r="DL498" s="51">
        <f ca="1">IF(Table1[[#This Row],[Field of Work]]="Information Technology",Table1[[#This Row],[Income]],0)</f>
        <v>0</v>
      </c>
      <c r="DM498" s="51">
        <f ca="1">IF(Table1[[#This Row],[Field of Work]]="Construction",Table1[[#This Row],[Income]],0)</f>
        <v>0</v>
      </c>
      <c r="DN498" s="51">
        <f ca="1">IF(Table1[[#This Row],[Field of Work]]="General Work",Table1[[#This Row],[Income]],0)</f>
        <v>0</v>
      </c>
      <c r="DO498" s="51"/>
      <c r="DP498" s="51"/>
      <c r="DQ498" s="51"/>
      <c r="DR498" s="51"/>
      <c r="DS498" s="51"/>
      <c r="DT498" s="16"/>
      <c r="DW498" s="10">
        <f ca="1">IF(Table1[[#This Row],[Value of Debts]]&gt;Table1[[#This Row],[Income]],1,0)</f>
        <v>1</v>
      </c>
      <c r="DX498" s="51"/>
      <c r="DY498" s="16"/>
      <c r="EB498" s="48">
        <f t="shared" ca="1" si="323"/>
        <v>36</v>
      </c>
      <c r="EC498" s="51"/>
      <c r="ED498" s="51"/>
      <c r="EE498" s="16"/>
    </row>
    <row r="499" spans="1:135" ht="18.75">
      <c r="A499" s="1">
        <f t="shared" ca="1" si="309"/>
        <v>1</v>
      </c>
      <c r="B499" s="1" t="str">
        <f t="shared" ca="1" si="310"/>
        <v>Man</v>
      </c>
      <c r="C499" s="1">
        <f t="shared" ca="1" si="311"/>
        <v>45</v>
      </c>
      <c r="D499" s="1">
        <f t="shared" ca="1" si="312"/>
        <v>3</v>
      </c>
      <c r="E499" s="1" t="str">
        <f t="shared" ca="1" si="313"/>
        <v>Teaching</v>
      </c>
      <c r="F499" s="1">
        <f t="shared" ca="1" si="314"/>
        <v>2</v>
      </c>
      <c r="G499" s="1" t="str">
        <f t="shared" ca="1" si="315"/>
        <v>College</v>
      </c>
      <c r="H499" s="1">
        <f t="shared" ca="1" si="316"/>
        <v>3</v>
      </c>
      <c r="I499" s="1">
        <f t="shared" ca="1" si="291"/>
        <v>1</v>
      </c>
      <c r="J499" s="1">
        <f t="shared" ca="1" si="317"/>
        <v>51213</v>
      </c>
      <c r="K499" s="1">
        <f t="shared" ca="1" si="318"/>
        <v>10</v>
      </c>
      <c r="L499" s="1" t="str">
        <f t="shared" ca="1" si="319"/>
        <v>Goa</v>
      </c>
      <c r="M499" s="1">
        <f t="shared" ca="1" si="324"/>
        <v>256065</v>
      </c>
      <c r="N499" s="1">
        <f t="shared" ca="1" si="320"/>
        <v>92578.761630659676</v>
      </c>
      <c r="O499" s="1">
        <f t="shared" ca="1" si="325"/>
        <v>1574.1123671718758</v>
      </c>
      <c r="P499" s="1">
        <f t="shared" ca="1" si="321"/>
        <v>974</v>
      </c>
      <c r="Q499" s="1">
        <f t="shared" ca="1" si="326"/>
        <v>65500.59955755082</v>
      </c>
      <c r="R499" s="1">
        <f t="shared" ca="1" si="327"/>
        <v>11157.500972290833</v>
      </c>
      <c r="S499" s="1">
        <f t="shared" ca="1" si="328"/>
        <v>268796.61333946272</v>
      </c>
      <c r="T499" s="1">
        <f t="shared" ca="1" si="329"/>
        <v>159053.36118821049</v>
      </c>
      <c r="U499" s="1">
        <f t="shared" ca="1" si="330"/>
        <v>109743.25215125224</v>
      </c>
      <c r="W499" s="10">
        <f ca="1">IF(Table1[[#This Row],[Gender]]="Man",1,0)</f>
        <v>1</v>
      </c>
      <c r="X499" s="51">
        <f ca="1">IF(Table1[[#This Row],[Gender]]="Woman",1,0)</f>
        <v>0</v>
      </c>
      <c r="Y499" s="51"/>
      <c r="Z499" s="51"/>
      <c r="AA499" s="51"/>
      <c r="AB499" s="51"/>
      <c r="AC499" s="51"/>
      <c r="AD499" s="51"/>
      <c r="AE499" s="51"/>
      <c r="AF499" s="51"/>
      <c r="AG499" s="51"/>
      <c r="AH499" s="51"/>
      <c r="AI499" s="51"/>
      <c r="AJ499" s="16"/>
      <c r="AN499" s="10">
        <f t="shared" ca="1" si="292"/>
        <v>1</v>
      </c>
      <c r="AO499" s="51">
        <f t="shared" ca="1" si="293"/>
        <v>0</v>
      </c>
      <c r="AP499" s="51">
        <f t="shared" ca="1" si="294"/>
        <v>0</v>
      </c>
      <c r="AQ499" s="51">
        <f t="shared" ca="1" si="295"/>
        <v>0</v>
      </c>
      <c r="AR499" s="51">
        <f t="shared" ca="1" si="296"/>
        <v>0</v>
      </c>
      <c r="AS499" s="51">
        <f t="shared" ca="1" si="297"/>
        <v>0</v>
      </c>
      <c r="AT499" s="51"/>
      <c r="AU499" s="51"/>
      <c r="AV499" s="51"/>
      <c r="AW499" s="51"/>
      <c r="AX499" s="51"/>
      <c r="AY499" s="16"/>
      <c r="AZ499" s="51"/>
      <c r="BA499" s="20">
        <f t="shared" ca="1" si="298"/>
        <v>0</v>
      </c>
      <c r="BB499" s="21">
        <f t="shared" ca="1" si="299"/>
        <v>0</v>
      </c>
      <c r="BC499" s="21">
        <f t="shared" ca="1" si="300"/>
        <v>0</v>
      </c>
      <c r="BD499" s="21">
        <f t="shared" ca="1" si="301"/>
        <v>0</v>
      </c>
      <c r="BE499" s="21">
        <f t="shared" ca="1" si="302"/>
        <v>0</v>
      </c>
      <c r="BF499" s="21">
        <f t="shared" ca="1" si="303"/>
        <v>0</v>
      </c>
      <c r="BG499" s="21">
        <f t="shared" ca="1" si="304"/>
        <v>0</v>
      </c>
      <c r="BH499" s="21">
        <f t="shared" ca="1" si="305"/>
        <v>0</v>
      </c>
      <c r="BI499" s="21">
        <f t="shared" ca="1" si="306"/>
        <v>1</v>
      </c>
      <c r="BJ499" s="21">
        <f t="shared" ca="1" si="307"/>
        <v>0</v>
      </c>
      <c r="BK499" s="21">
        <f t="shared" ca="1" si="308"/>
        <v>0</v>
      </c>
      <c r="BL499" s="51"/>
      <c r="BM499" s="51"/>
      <c r="BN499" s="51"/>
      <c r="BO499" s="51"/>
      <c r="BP499" s="51"/>
      <c r="BQ499" s="51"/>
      <c r="BR499" s="51"/>
      <c r="BS499" s="51"/>
      <c r="BT499" s="51"/>
      <c r="BU499" s="51"/>
      <c r="BV499" s="16"/>
      <c r="BZ499" s="10">
        <f ca="1">Table1[[#This Row],[Cars Value]]/Table1[[#This Row],[Cars Owned]]</f>
        <v>1574.1123671718758</v>
      </c>
      <c r="CA499" s="16"/>
      <c r="CB499" s="51"/>
      <c r="CC499" s="10">
        <f ca="1">IF(Table1[[#This Row],[Value of Debts]]&gt;$CD$3,1,0)</f>
        <v>1</v>
      </c>
      <c r="CD499" s="51"/>
      <c r="CE499" s="16"/>
      <c r="CF499" s="51"/>
      <c r="CG499" s="39">
        <f ca="1">Table1[[#This Row],[Mortgage left]]/Table1[[#This Row],[Value of House ]]</f>
        <v>0.36154398934122067</v>
      </c>
      <c r="CH499" s="51">
        <f t="shared" ca="1" si="322"/>
        <v>1</v>
      </c>
      <c r="CI499" s="51"/>
      <c r="CJ499" s="16"/>
      <c r="CL499" s="10">
        <f ca="1">IF(Table1[[#This Row],[Area]]="New Delhi",Table1[[#This Row],[Income]],0)</f>
        <v>0</v>
      </c>
      <c r="CM499" s="51">
        <f ca="1">IF(Table1[[#This Row],[Area]]="Gurgoan",Table1[[#This Row],[Income]],0)</f>
        <v>0</v>
      </c>
      <c r="CN499" s="51">
        <f ca="1">IF(Table1[[#This Row],[Area]]="Noida",Table1[[#This Row],[Income]],0)</f>
        <v>0</v>
      </c>
      <c r="CO499" s="51">
        <f ca="1">IF(Table1[[#This Row],[Area]]="Faridabad",Table1[[#This Row],[Income]],0)</f>
        <v>0</v>
      </c>
      <c r="CP499" s="51">
        <f ca="1">IF(Table1[[#This Row],[Area]]="Pune",Table1[[#This Row],[Income]],0)</f>
        <v>0</v>
      </c>
      <c r="CQ499" s="51">
        <f ca="1">IF(Table1[[#This Row],[Area]]="Mumbai",Table1[[#This Row],[Income]],0)</f>
        <v>0</v>
      </c>
      <c r="CR499" s="51">
        <f ca="1">IF(Table1[[#This Row],[Area]]="Hyderabad",Table1[[#This Row],[Income]],0)</f>
        <v>0</v>
      </c>
      <c r="CS499" s="51">
        <f ca="1">IF(Table1[[#This Row],[Area]]="Chennai",Table1[[#This Row],[Income]],0)</f>
        <v>0</v>
      </c>
      <c r="CT499" s="51">
        <f ca="1">IF(Table1[[#This Row],[Area]]="Goa",Table1[[#This Row],[Income]],0)</f>
        <v>51213</v>
      </c>
      <c r="CU499" s="51">
        <f ca="1">IF(Table1[[#This Row],[Area]]="Kochi",Table1[[#This Row],[Income]],0)</f>
        <v>0</v>
      </c>
      <c r="CV499" s="51">
        <f ca="1">IF(Table1[[#This Row],[Area]]="Kolkata",Table1[[#This Row],[Income]],0)</f>
        <v>0</v>
      </c>
      <c r="CW499" s="51"/>
      <c r="CX499" s="51"/>
      <c r="CY499" s="51"/>
      <c r="CZ499" s="51"/>
      <c r="DA499" s="51"/>
      <c r="DB499" s="51"/>
      <c r="DC499" s="51"/>
      <c r="DD499" s="51"/>
      <c r="DE499" s="51"/>
      <c r="DF499" s="51"/>
      <c r="DG499" s="16"/>
      <c r="DI499" s="10">
        <f ca="1">IF(Table1[[#This Row],[Field of Work]]="Teaching",Table1[[#This Row],[Income]],0)</f>
        <v>51213</v>
      </c>
      <c r="DJ499" s="51">
        <f ca="1">IF(Table1[[#This Row],[Field of Work]]="Health",Table1[[#This Row],[Income]],0)</f>
        <v>0</v>
      </c>
      <c r="DK499" s="51">
        <f ca="1">IF(Table1[[#This Row],[Field of Work]]="Agriculture",Table1[[#This Row],[Income]],0)</f>
        <v>0</v>
      </c>
      <c r="DL499" s="51">
        <f ca="1">IF(Table1[[#This Row],[Field of Work]]="Information Technology",Table1[[#This Row],[Income]],0)</f>
        <v>0</v>
      </c>
      <c r="DM499" s="51">
        <f ca="1">IF(Table1[[#This Row],[Field of Work]]="Construction",Table1[[#This Row],[Income]],0)</f>
        <v>0</v>
      </c>
      <c r="DN499" s="51">
        <f ca="1">IF(Table1[[#This Row],[Field of Work]]="General Work",Table1[[#This Row],[Income]],0)</f>
        <v>0</v>
      </c>
      <c r="DO499" s="51"/>
      <c r="DP499" s="51"/>
      <c r="DQ499" s="51"/>
      <c r="DR499" s="51"/>
      <c r="DS499" s="51"/>
      <c r="DT499" s="16"/>
      <c r="DW499" s="10">
        <f ca="1">IF(Table1[[#This Row],[Value of Debts]]&gt;Table1[[#This Row],[Income]],1,0)</f>
        <v>1</v>
      </c>
      <c r="DX499" s="51"/>
      <c r="DY499" s="16"/>
      <c r="EB499" s="48">
        <f t="shared" ca="1" si="323"/>
        <v>45</v>
      </c>
      <c r="EC499" s="51"/>
      <c r="ED499" s="51"/>
      <c r="EE499" s="16"/>
    </row>
    <row r="500" spans="1:135" ht="18.75">
      <c r="A500" s="1">
        <f t="shared" ca="1" si="309"/>
        <v>2</v>
      </c>
      <c r="B500" s="1" t="str">
        <f t="shared" ca="1" si="310"/>
        <v>Woman</v>
      </c>
      <c r="C500" s="1">
        <f t="shared" ca="1" si="311"/>
        <v>40</v>
      </c>
      <c r="D500" s="1">
        <f t="shared" ca="1" si="312"/>
        <v>3</v>
      </c>
      <c r="E500" s="1" t="str">
        <f t="shared" ca="1" si="313"/>
        <v>Teaching</v>
      </c>
      <c r="F500" s="1">
        <f t="shared" ca="1" si="314"/>
        <v>5</v>
      </c>
      <c r="G500" s="1" t="str">
        <f t="shared" ca="1" si="315"/>
        <v>Other</v>
      </c>
      <c r="H500" s="1">
        <f t="shared" ca="1" si="316"/>
        <v>1</v>
      </c>
      <c r="I500" s="1">
        <f t="shared" ca="1" si="291"/>
        <v>1</v>
      </c>
      <c r="J500" s="1">
        <f t="shared" ca="1" si="317"/>
        <v>75864</v>
      </c>
      <c r="K500" s="1">
        <f t="shared" ca="1" si="318"/>
        <v>3</v>
      </c>
      <c r="L500" s="1" t="str">
        <f t="shared" ca="1" si="319"/>
        <v>Faridabad</v>
      </c>
      <c r="M500" s="1">
        <f t="shared" ca="1" si="324"/>
        <v>455184</v>
      </c>
      <c r="N500" s="1">
        <f t="shared" ca="1" si="320"/>
        <v>149862.97636042698</v>
      </c>
      <c r="O500" s="1">
        <f t="shared" ca="1" si="325"/>
        <v>73588.560346249476</v>
      </c>
      <c r="P500" s="1">
        <f t="shared" ca="1" si="321"/>
        <v>41812</v>
      </c>
      <c r="Q500" s="1">
        <f t="shared" ca="1" si="326"/>
        <v>12403.563525350515</v>
      </c>
      <c r="R500" s="1">
        <f t="shared" ca="1" si="327"/>
        <v>274.40765848185674</v>
      </c>
      <c r="S500" s="1">
        <f t="shared" ca="1" si="328"/>
        <v>529046.96800473134</v>
      </c>
      <c r="T500" s="1">
        <f t="shared" ca="1" si="329"/>
        <v>204078.53988577749</v>
      </c>
      <c r="U500" s="1">
        <f t="shared" ca="1" si="330"/>
        <v>324968.42811895383</v>
      </c>
      <c r="W500" s="10">
        <f ca="1">IF(Table1[[#This Row],[Gender]]="Man",1,0)</f>
        <v>0</v>
      </c>
      <c r="X500" s="51">
        <f ca="1">IF(Table1[[#This Row],[Gender]]="Woman",1,0)</f>
        <v>1</v>
      </c>
      <c r="Y500" s="51"/>
      <c r="Z500" s="51"/>
      <c r="AA500" s="51"/>
      <c r="AB500" s="51"/>
      <c r="AC500" s="51"/>
      <c r="AD500" s="51"/>
      <c r="AE500" s="51"/>
      <c r="AF500" s="51"/>
      <c r="AG500" s="51"/>
      <c r="AH500" s="51"/>
      <c r="AI500" s="51"/>
      <c r="AJ500" s="16"/>
      <c r="AN500" s="10">
        <f t="shared" ca="1" si="292"/>
        <v>1</v>
      </c>
      <c r="AO500" s="51">
        <f t="shared" ca="1" si="293"/>
        <v>0</v>
      </c>
      <c r="AP500" s="51">
        <f t="shared" ca="1" si="294"/>
        <v>0</v>
      </c>
      <c r="AQ500" s="51">
        <f t="shared" ca="1" si="295"/>
        <v>0</v>
      </c>
      <c r="AR500" s="51">
        <f t="shared" ca="1" si="296"/>
        <v>0</v>
      </c>
      <c r="AS500" s="51">
        <f t="shared" ca="1" si="297"/>
        <v>0</v>
      </c>
      <c r="AT500" s="51"/>
      <c r="AU500" s="51"/>
      <c r="AV500" s="51"/>
      <c r="AW500" s="51"/>
      <c r="AX500" s="51"/>
      <c r="AY500" s="16"/>
      <c r="AZ500" s="51"/>
      <c r="BA500" s="20">
        <f t="shared" ca="1" si="298"/>
        <v>0</v>
      </c>
      <c r="BB500" s="21">
        <f t="shared" ca="1" si="299"/>
        <v>0</v>
      </c>
      <c r="BC500" s="21">
        <f t="shared" ca="1" si="300"/>
        <v>0</v>
      </c>
      <c r="BD500" s="21">
        <f t="shared" ca="1" si="301"/>
        <v>1</v>
      </c>
      <c r="BE500" s="21">
        <f t="shared" ca="1" si="302"/>
        <v>0</v>
      </c>
      <c r="BF500" s="21">
        <f t="shared" ca="1" si="303"/>
        <v>0</v>
      </c>
      <c r="BG500" s="21">
        <f t="shared" ca="1" si="304"/>
        <v>0</v>
      </c>
      <c r="BH500" s="21">
        <f t="shared" ca="1" si="305"/>
        <v>0</v>
      </c>
      <c r="BI500" s="21">
        <f t="shared" ca="1" si="306"/>
        <v>0</v>
      </c>
      <c r="BJ500" s="21">
        <f t="shared" ca="1" si="307"/>
        <v>0</v>
      </c>
      <c r="BK500" s="21">
        <f t="shared" ca="1" si="308"/>
        <v>0</v>
      </c>
      <c r="BL500" s="51"/>
      <c r="BM500" s="51"/>
      <c r="BN500" s="51"/>
      <c r="BO500" s="51"/>
      <c r="BP500" s="51"/>
      <c r="BQ500" s="51"/>
      <c r="BR500" s="51"/>
      <c r="BS500" s="51"/>
      <c r="BT500" s="51"/>
      <c r="BU500" s="51"/>
      <c r="BV500" s="16"/>
      <c r="BZ500" s="10">
        <f ca="1">Table1[[#This Row],[Cars Value]]/Table1[[#This Row],[Cars Owned]]</f>
        <v>73588.560346249476</v>
      </c>
      <c r="CA500" s="16"/>
      <c r="CB500" s="51"/>
      <c r="CC500" s="10">
        <f ca="1">IF(Table1[[#This Row],[Value of Debts]]&gt;$CD$3,1,0)</f>
        <v>1</v>
      </c>
      <c r="CD500" s="51"/>
      <c r="CE500" s="16"/>
      <c r="CF500" s="51"/>
      <c r="CG500" s="39">
        <f ca="1">Table1[[#This Row],[Mortgage left]]/Table1[[#This Row],[Value of House ]]</f>
        <v>0.32923603720786976</v>
      </c>
      <c r="CH500" s="51">
        <f t="shared" ca="1" si="322"/>
        <v>1</v>
      </c>
      <c r="CI500" s="51"/>
      <c r="CJ500" s="16"/>
      <c r="CL500" s="10">
        <f ca="1">IF(Table1[[#This Row],[Area]]="New Delhi",Table1[[#This Row],[Income]],0)</f>
        <v>0</v>
      </c>
      <c r="CM500" s="51">
        <f ca="1">IF(Table1[[#This Row],[Area]]="Gurgoan",Table1[[#This Row],[Income]],0)</f>
        <v>0</v>
      </c>
      <c r="CN500" s="51">
        <f ca="1">IF(Table1[[#This Row],[Area]]="Noida",Table1[[#This Row],[Income]],0)</f>
        <v>0</v>
      </c>
      <c r="CO500" s="51">
        <f ca="1">IF(Table1[[#This Row],[Area]]="Faridabad",Table1[[#This Row],[Income]],0)</f>
        <v>75864</v>
      </c>
      <c r="CP500" s="51">
        <f ca="1">IF(Table1[[#This Row],[Area]]="Pune",Table1[[#This Row],[Income]],0)</f>
        <v>0</v>
      </c>
      <c r="CQ500" s="51">
        <f ca="1">IF(Table1[[#This Row],[Area]]="Mumbai",Table1[[#This Row],[Income]],0)</f>
        <v>0</v>
      </c>
      <c r="CR500" s="51">
        <f ca="1">IF(Table1[[#This Row],[Area]]="Hyderabad",Table1[[#This Row],[Income]],0)</f>
        <v>0</v>
      </c>
      <c r="CS500" s="51">
        <f ca="1">IF(Table1[[#This Row],[Area]]="Chennai",Table1[[#This Row],[Income]],0)</f>
        <v>0</v>
      </c>
      <c r="CT500" s="51">
        <f ca="1">IF(Table1[[#This Row],[Area]]="Goa",Table1[[#This Row],[Income]],0)</f>
        <v>0</v>
      </c>
      <c r="CU500" s="51">
        <f ca="1">IF(Table1[[#This Row],[Area]]="Kochi",Table1[[#This Row],[Income]],0)</f>
        <v>0</v>
      </c>
      <c r="CV500" s="51">
        <f ca="1">IF(Table1[[#This Row],[Area]]="Kolkata",Table1[[#This Row],[Income]],0)</f>
        <v>0</v>
      </c>
      <c r="CW500" s="51"/>
      <c r="CX500" s="51"/>
      <c r="CY500" s="51"/>
      <c r="CZ500" s="51"/>
      <c r="DA500" s="51"/>
      <c r="DB500" s="51"/>
      <c r="DC500" s="51"/>
      <c r="DD500" s="51"/>
      <c r="DE500" s="51"/>
      <c r="DF500" s="51"/>
      <c r="DG500" s="16"/>
      <c r="DI500" s="10">
        <f ca="1">IF(Table1[[#This Row],[Field of Work]]="Teaching",Table1[[#This Row],[Income]],0)</f>
        <v>75864</v>
      </c>
      <c r="DJ500" s="51">
        <f ca="1">IF(Table1[[#This Row],[Field of Work]]="Health",Table1[[#This Row],[Income]],0)</f>
        <v>0</v>
      </c>
      <c r="DK500" s="51">
        <f ca="1">IF(Table1[[#This Row],[Field of Work]]="Agriculture",Table1[[#This Row],[Income]],0)</f>
        <v>0</v>
      </c>
      <c r="DL500" s="51">
        <f ca="1">IF(Table1[[#This Row],[Field of Work]]="Information Technology",Table1[[#This Row],[Income]],0)</f>
        <v>0</v>
      </c>
      <c r="DM500" s="51">
        <f ca="1">IF(Table1[[#This Row],[Field of Work]]="Construction",Table1[[#This Row],[Income]],0)</f>
        <v>0</v>
      </c>
      <c r="DN500" s="51">
        <f ca="1">IF(Table1[[#This Row],[Field of Work]]="General Work",Table1[[#This Row],[Income]],0)</f>
        <v>0</v>
      </c>
      <c r="DO500" s="51"/>
      <c r="DP500" s="51"/>
      <c r="DQ500" s="51"/>
      <c r="DR500" s="51"/>
      <c r="DS500" s="51"/>
      <c r="DT500" s="16"/>
      <c r="DW500" s="10">
        <f ca="1">IF(Table1[[#This Row],[Value of Debts]]&gt;Table1[[#This Row],[Income]],1,0)</f>
        <v>1</v>
      </c>
      <c r="DX500" s="51"/>
      <c r="DY500" s="16"/>
      <c r="EB500" s="48">
        <f t="shared" ca="1" si="323"/>
        <v>40</v>
      </c>
      <c r="EC500" s="51"/>
      <c r="ED500" s="51"/>
      <c r="EE500" s="16"/>
    </row>
    <row r="501" spans="1:135" ht="18.75">
      <c r="A501" s="1">
        <f t="shared" ca="1" si="309"/>
        <v>1</v>
      </c>
      <c r="B501" s="1" t="str">
        <f t="shared" ca="1" si="310"/>
        <v>Man</v>
      </c>
      <c r="C501" s="1">
        <f t="shared" ca="1" si="311"/>
        <v>43</v>
      </c>
      <c r="D501" s="1">
        <f t="shared" ca="1" si="312"/>
        <v>5</v>
      </c>
      <c r="E501" s="1" t="str">
        <f t="shared" ca="1" si="313"/>
        <v>General Work</v>
      </c>
      <c r="F501" s="1">
        <f t="shared" ca="1" si="314"/>
        <v>4</v>
      </c>
      <c r="G501" s="1" t="str">
        <f t="shared" ca="1" si="315"/>
        <v>Technical</v>
      </c>
      <c r="H501" s="1">
        <f t="shared" ca="1" si="316"/>
        <v>3</v>
      </c>
      <c r="I501" s="1">
        <f t="shared" ca="1" si="291"/>
        <v>3</v>
      </c>
      <c r="J501" s="1">
        <f t="shared" ca="1" si="317"/>
        <v>34553</v>
      </c>
      <c r="K501" s="1">
        <f t="shared" ca="1" si="318"/>
        <v>1</v>
      </c>
      <c r="L501" s="1" t="str">
        <f t="shared" ca="1" si="319"/>
        <v>New Delhi</v>
      </c>
      <c r="M501" s="1">
        <f t="shared" ca="1" si="324"/>
        <v>138212</v>
      </c>
      <c r="N501" s="1">
        <f t="shared" ca="1" si="320"/>
        <v>45284.52270636586</v>
      </c>
      <c r="O501" s="1">
        <f t="shared" ca="1" si="325"/>
        <v>97906.274032042798</v>
      </c>
      <c r="P501" s="1">
        <f t="shared" ca="1" si="321"/>
        <v>5060</v>
      </c>
      <c r="Q501" s="1">
        <f t="shared" ca="1" si="326"/>
        <v>9397.2390525420506</v>
      </c>
      <c r="R501" s="1">
        <f t="shared" ca="1" si="327"/>
        <v>11872.830679925584</v>
      </c>
      <c r="S501" s="1">
        <f t="shared" ca="1" si="328"/>
        <v>247991.10471196839</v>
      </c>
      <c r="T501" s="1">
        <f t="shared" ca="1" si="329"/>
        <v>59741.761758907909</v>
      </c>
      <c r="U501" s="1">
        <f t="shared" ca="1" si="330"/>
        <v>188249.34295306049</v>
      </c>
      <c r="W501" s="10">
        <f ca="1">IF(Table1[[#This Row],[Gender]]="Man",1,0)</f>
        <v>1</v>
      </c>
      <c r="X501" s="51">
        <f ca="1">IF(Table1[[#This Row],[Gender]]="Woman",1,0)</f>
        <v>0</v>
      </c>
      <c r="Y501" s="51"/>
      <c r="Z501" s="51"/>
      <c r="AA501" s="51"/>
      <c r="AB501" s="51"/>
      <c r="AC501" s="51"/>
      <c r="AD501" s="51"/>
      <c r="AE501" s="51"/>
      <c r="AF501" s="51"/>
      <c r="AG501" s="51"/>
      <c r="AH501" s="51"/>
      <c r="AI501" s="51"/>
      <c r="AJ501" s="16"/>
      <c r="AN501" s="10">
        <f t="shared" ca="1" si="292"/>
        <v>0</v>
      </c>
      <c r="AO501" s="51">
        <f t="shared" ca="1" si="293"/>
        <v>0</v>
      </c>
      <c r="AP501" s="51">
        <f t="shared" ca="1" si="294"/>
        <v>0</v>
      </c>
      <c r="AQ501" s="51">
        <f t="shared" ca="1" si="295"/>
        <v>0</v>
      </c>
      <c r="AR501" s="51">
        <f t="shared" ca="1" si="296"/>
        <v>0</v>
      </c>
      <c r="AS501" s="51">
        <f t="shared" ca="1" si="297"/>
        <v>1</v>
      </c>
      <c r="AT501" s="51"/>
      <c r="AU501" s="51"/>
      <c r="AV501" s="51"/>
      <c r="AW501" s="51"/>
      <c r="AX501" s="51"/>
      <c r="AY501" s="16"/>
      <c r="AZ501" s="51"/>
      <c r="BA501" s="20">
        <f t="shared" ca="1" si="298"/>
        <v>1</v>
      </c>
      <c r="BB501" s="21">
        <f t="shared" ca="1" si="299"/>
        <v>0</v>
      </c>
      <c r="BC501" s="21">
        <f t="shared" ca="1" si="300"/>
        <v>0</v>
      </c>
      <c r="BD501" s="21">
        <f t="shared" ca="1" si="301"/>
        <v>0</v>
      </c>
      <c r="BE501" s="21">
        <f t="shared" ca="1" si="302"/>
        <v>0</v>
      </c>
      <c r="BF501" s="21">
        <f t="shared" ca="1" si="303"/>
        <v>0</v>
      </c>
      <c r="BG501" s="21">
        <f t="shared" ca="1" si="304"/>
        <v>0</v>
      </c>
      <c r="BH501" s="21">
        <f t="shared" ca="1" si="305"/>
        <v>0</v>
      </c>
      <c r="BI501" s="21">
        <f t="shared" ca="1" si="306"/>
        <v>0</v>
      </c>
      <c r="BJ501" s="21">
        <f t="shared" ca="1" si="307"/>
        <v>0</v>
      </c>
      <c r="BK501" s="21">
        <f t="shared" ca="1" si="308"/>
        <v>0</v>
      </c>
      <c r="BL501" s="51"/>
      <c r="BM501" s="51"/>
      <c r="BN501" s="51"/>
      <c r="BO501" s="51"/>
      <c r="BP501" s="51"/>
      <c r="BQ501" s="51"/>
      <c r="BR501" s="51"/>
      <c r="BS501" s="51"/>
      <c r="BT501" s="51"/>
      <c r="BU501" s="51"/>
      <c r="BV501" s="16"/>
      <c r="BZ501" s="10">
        <f ca="1">Table1[[#This Row],[Cars Value]]/Table1[[#This Row],[Cars Owned]]</f>
        <v>32635.424677347601</v>
      </c>
      <c r="CA501" s="16"/>
      <c r="CB501" s="51"/>
      <c r="CC501" s="10">
        <f ca="1">IF(Table1[[#This Row],[Value of Debts]]&gt;$CD$3,1,0)</f>
        <v>1</v>
      </c>
      <c r="CD501" s="51"/>
      <c r="CE501" s="16"/>
      <c r="CF501" s="51"/>
      <c r="CG501" s="39">
        <f ca="1">Table1[[#This Row],[Mortgage left]]/Table1[[#This Row],[Value of House ]]</f>
        <v>0.32764537599026033</v>
      </c>
      <c r="CH501" s="51">
        <f t="shared" ca="1" si="322"/>
        <v>1</v>
      </c>
      <c r="CI501" s="51"/>
      <c r="CJ501" s="16"/>
      <c r="CL501" s="10">
        <f ca="1">IF(Table1[[#This Row],[Area]]="New Delhi",Table1[[#This Row],[Income]],0)</f>
        <v>34553</v>
      </c>
      <c r="CM501" s="51">
        <f ca="1">IF(Table1[[#This Row],[Area]]="Gurgoan",Table1[[#This Row],[Income]],0)</f>
        <v>0</v>
      </c>
      <c r="CN501" s="51">
        <f ca="1">IF(Table1[[#This Row],[Area]]="Noida",Table1[[#This Row],[Income]],0)</f>
        <v>0</v>
      </c>
      <c r="CO501" s="51">
        <f ca="1">IF(Table1[[#This Row],[Area]]="Faridabad",Table1[[#This Row],[Income]],0)</f>
        <v>0</v>
      </c>
      <c r="CP501" s="51">
        <f ca="1">IF(Table1[[#This Row],[Area]]="Pune",Table1[[#This Row],[Income]],0)</f>
        <v>0</v>
      </c>
      <c r="CQ501" s="51">
        <f ca="1">IF(Table1[[#This Row],[Area]]="Mumbai",Table1[[#This Row],[Income]],0)</f>
        <v>0</v>
      </c>
      <c r="CR501" s="51">
        <f ca="1">IF(Table1[[#This Row],[Area]]="Hyderabad",Table1[[#This Row],[Income]],0)</f>
        <v>0</v>
      </c>
      <c r="CS501" s="51">
        <f ca="1">IF(Table1[[#This Row],[Area]]="Chennai",Table1[[#This Row],[Income]],0)</f>
        <v>0</v>
      </c>
      <c r="CT501" s="51">
        <f ca="1">IF(Table1[[#This Row],[Area]]="Goa",Table1[[#This Row],[Income]],0)</f>
        <v>0</v>
      </c>
      <c r="CU501" s="51">
        <f ca="1">IF(Table1[[#This Row],[Area]]="Kochi",Table1[[#This Row],[Income]],0)</f>
        <v>0</v>
      </c>
      <c r="CV501" s="51">
        <f ca="1">IF(Table1[[#This Row],[Area]]="Kolkata",Table1[[#This Row],[Income]],0)</f>
        <v>0</v>
      </c>
      <c r="CW501" s="51"/>
      <c r="CX501" s="51"/>
      <c r="CY501" s="51"/>
      <c r="CZ501" s="51"/>
      <c r="DA501" s="51"/>
      <c r="DB501" s="51"/>
      <c r="DC501" s="51"/>
      <c r="DD501" s="51"/>
      <c r="DE501" s="51"/>
      <c r="DF501" s="51"/>
      <c r="DG501" s="16"/>
      <c r="DI501" s="10">
        <f ca="1">IF(Table1[[#This Row],[Field of Work]]="Teaching",Table1[[#This Row],[Income]],0)</f>
        <v>0</v>
      </c>
      <c r="DJ501" s="51">
        <f ca="1">IF(Table1[[#This Row],[Field of Work]]="Health",Table1[[#This Row],[Income]],0)</f>
        <v>0</v>
      </c>
      <c r="DK501" s="51">
        <f ca="1">IF(Table1[[#This Row],[Field of Work]]="Agriculture",Table1[[#This Row],[Income]],0)</f>
        <v>0</v>
      </c>
      <c r="DL501" s="51">
        <f ca="1">IF(Table1[[#This Row],[Field of Work]]="Information Technology",Table1[[#This Row],[Income]],0)</f>
        <v>0</v>
      </c>
      <c r="DM501" s="51">
        <f ca="1">IF(Table1[[#This Row],[Field of Work]]="Construction",Table1[[#This Row],[Income]],0)</f>
        <v>0</v>
      </c>
      <c r="DN501" s="51">
        <f ca="1">IF(Table1[[#This Row],[Field of Work]]="General Work",Table1[[#This Row],[Income]],0)</f>
        <v>34553</v>
      </c>
      <c r="DO501" s="51"/>
      <c r="DP501" s="51"/>
      <c r="DQ501" s="51"/>
      <c r="DR501" s="51"/>
      <c r="DS501" s="51"/>
      <c r="DT501" s="16"/>
      <c r="DW501" s="10">
        <f ca="1">IF(Table1[[#This Row],[Value of Debts]]&gt;Table1[[#This Row],[Income]],1,0)</f>
        <v>1</v>
      </c>
      <c r="DX501" s="51"/>
      <c r="DY501" s="16"/>
      <c r="EB501" s="48">
        <f t="shared" ca="1" si="323"/>
        <v>43</v>
      </c>
      <c r="EC501" s="51"/>
      <c r="ED501" s="51"/>
      <c r="EE501" s="16"/>
    </row>
    <row r="502" spans="1:135" ht="19.5" thickBot="1">
      <c r="A502" s="1">
        <f t="shared" ca="1" si="309"/>
        <v>1</v>
      </c>
      <c r="B502" s="1" t="str">
        <f t="shared" ca="1" si="310"/>
        <v>Man</v>
      </c>
      <c r="C502" s="1">
        <f t="shared" ca="1" si="311"/>
        <v>39</v>
      </c>
      <c r="D502" s="1">
        <f t="shared" ca="1" si="312"/>
        <v>6</v>
      </c>
      <c r="E502" s="1" t="str">
        <f t="shared" ca="1" si="313"/>
        <v>Agriculture</v>
      </c>
      <c r="F502" s="1">
        <f t="shared" ca="1" si="314"/>
        <v>4</v>
      </c>
      <c r="G502" s="1" t="str">
        <f t="shared" ca="1" si="315"/>
        <v>Technical</v>
      </c>
      <c r="H502" s="1">
        <f t="shared" ca="1" si="316"/>
        <v>0</v>
      </c>
      <c r="I502" s="1">
        <f t="shared" ca="1" si="291"/>
        <v>3</v>
      </c>
      <c r="J502" s="1">
        <f t="shared" ca="1" si="317"/>
        <v>67657</v>
      </c>
      <c r="K502" s="1">
        <f t="shared" ca="1" si="318"/>
        <v>1</v>
      </c>
      <c r="L502" s="1" t="str">
        <f t="shared" ca="1" si="319"/>
        <v>New Delhi</v>
      </c>
      <c r="M502" s="1">
        <f t="shared" ca="1" si="324"/>
        <v>270628</v>
      </c>
      <c r="N502" s="1">
        <f t="shared" ca="1" si="320"/>
        <v>143463.25625430621</v>
      </c>
      <c r="O502" s="1">
        <f t="shared" ca="1" si="325"/>
        <v>48679.970111367882</v>
      </c>
      <c r="P502" s="1">
        <f t="shared" ca="1" si="321"/>
        <v>302</v>
      </c>
      <c r="Q502" s="1">
        <f t="shared" ca="1" si="326"/>
        <v>79650.158680013687</v>
      </c>
      <c r="R502" s="1">
        <f t="shared" ca="1" si="327"/>
        <v>26574.043061239478</v>
      </c>
      <c r="S502" s="1">
        <f t="shared" ca="1" si="328"/>
        <v>345882.01317260735</v>
      </c>
      <c r="T502" s="1">
        <f t="shared" ca="1" si="329"/>
        <v>223415.41493431991</v>
      </c>
      <c r="U502" s="1">
        <f t="shared" ca="1" si="330"/>
        <v>122466.59823828744</v>
      </c>
      <c r="W502" s="17">
        <f ca="1">IF(Table1[[#This Row],[Gender]]="Man",1,0)</f>
        <v>1</v>
      </c>
      <c r="X502" s="18">
        <f ca="1">IF(Table1[[#This Row],[Gender]]="Woman",1,0)</f>
        <v>0</v>
      </c>
      <c r="Y502" s="18"/>
      <c r="Z502" s="18"/>
      <c r="AA502" s="18"/>
      <c r="AB502" s="18"/>
      <c r="AC502" s="18"/>
      <c r="AD502" s="18"/>
      <c r="AE502" s="18"/>
      <c r="AF502" s="18"/>
      <c r="AG502" s="18"/>
      <c r="AH502" s="18"/>
      <c r="AI502" s="18"/>
      <c r="AJ502" s="19"/>
      <c r="AN502" s="17">
        <f t="shared" ca="1" si="292"/>
        <v>0</v>
      </c>
      <c r="AO502" s="18">
        <f t="shared" ca="1" si="293"/>
        <v>0</v>
      </c>
      <c r="AP502" s="18">
        <f t="shared" ca="1" si="294"/>
        <v>1</v>
      </c>
      <c r="AQ502" s="18">
        <f t="shared" ca="1" si="295"/>
        <v>0</v>
      </c>
      <c r="AR502" s="18">
        <f t="shared" ca="1" si="296"/>
        <v>0</v>
      </c>
      <c r="AS502" s="18">
        <f t="shared" ca="1" si="297"/>
        <v>0</v>
      </c>
      <c r="AT502" s="18"/>
      <c r="AU502" s="18"/>
      <c r="AV502" s="18"/>
      <c r="AW502" s="18"/>
      <c r="AX502" s="18"/>
      <c r="AY502" s="19"/>
      <c r="AZ502" s="51"/>
      <c r="BA502" s="24">
        <f t="shared" ca="1" si="298"/>
        <v>1</v>
      </c>
      <c r="BB502" s="25">
        <f t="shared" ca="1" si="299"/>
        <v>0</v>
      </c>
      <c r="BC502" s="25">
        <f t="shared" ca="1" si="300"/>
        <v>0</v>
      </c>
      <c r="BD502" s="25">
        <f t="shared" ca="1" si="301"/>
        <v>0</v>
      </c>
      <c r="BE502" s="25">
        <f t="shared" ca="1" si="302"/>
        <v>0</v>
      </c>
      <c r="BF502" s="25">
        <f t="shared" ca="1" si="303"/>
        <v>0</v>
      </c>
      <c r="BG502" s="25">
        <f t="shared" ca="1" si="304"/>
        <v>0</v>
      </c>
      <c r="BH502" s="25">
        <f t="shared" ca="1" si="305"/>
        <v>0</v>
      </c>
      <c r="BI502" s="25">
        <f t="shared" ca="1" si="306"/>
        <v>0</v>
      </c>
      <c r="BJ502" s="25">
        <f t="shared" ca="1" si="307"/>
        <v>0</v>
      </c>
      <c r="BK502" s="25">
        <f t="shared" ca="1" si="308"/>
        <v>0</v>
      </c>
      <c r="BL502" s="18"/>
      <c r="BM502" s="18"/>
      <c r="BN502" s="18"/>
      <c r="BO502" s="18"/>
      <c r="BP502" s="18"/>
      <c r="BQ502" s="18"/>
      <c r="BR502" s="18"/>
      <c r="BS502" s="18"/>
      <c r="BT502" s="18"/>
      <c r="BU502" s="18"/>
      <c r="BV502" s="19"/>
      <c r="BZ502" s="17">
        <f ca="1">Table1[[#This Row],[Cars Value]]/Table1[[#This Row],[Cars Owned]]</f>
        <v>16226.656703789295</v>
      </c>
      <c r="CA502" s="19"/>
      <c r="CB502" s="51"/>
      <c r="CC502" s="17">
        <f ca="1">IF(Table1[[#This Row],[Value of Debts]]&gt;$CD$3,1,0)</f>
        <v>1</v>
      </c>
      <c r="CD502" s="18"/>
      <c r="CE502" s="19"/>
      <c r="CF502" s="51"/>
      <c r="CG502" s="40">
        <f ca="1">Table1[[#This Row],[Mortgage left]]/Table1[[#This Row],[Value of House ]]</f>
        <v>0.53011239137970279</v>
      </c>
      <c r="CH502" s="18">
        <f t="shared" ca="1" si="322"/>
        <v>1</v>
      </c>
      <c r="CI502" s="18"/>
      <c r="CJ502" s="19"/>
      <c r="CL502" s="17">
        <f ca="1">IF(Table1[[#This Row],[Area]]="New Delhi",Table1[[#This Row],[Income]],0)</f>
        <v>67657</v>
      </c>
      <c r="CM502" s="18">
        <f ca="1">IF(Table1[[#This Row],[Area]]="Gurgoan",Table1[[#This Row],[Income]],0)</f>
        <v>0</v>
      </c>
      <c r="CN502" s="18">
        <f ca="1">IF(Table1[[#This Row],[Area]]="Noida",Table1[[#This Row],[Income]],0)</f>
        <v>0</v>
      </c>
      <c r="CO502" s="18">
        <f ca="1">IF(Table1[[#This Row],[Area]]="Faridabad",Table1[[#This Row],[Income]],0)</f>
        <v>0</v>
      </c>
      <c r="CP502" s="18">
        <f ca="1">IF(Table1[[#This Row],[Area]]="Pune",Table1[[#This Row],[Income]],0)</f>
        <v>0</v>
      </c>
      <c r="CQ502" s="18">
        <f ca="1">IF(Table1[[#This Row],[Area]]="Mumbai",Table1[[#This Row],[Income]],0)</f>
        <v>0</v>
      </c>
      <c r="CR502" s="18">
        <f ca="1">IF(Table1[[#This Row],[Area]]="Hyderabad",Table1[[#This Row],[Income]],0)</f>
        <v>0</v>
      </c>
      <c r="CS502" s="18">
        <f ca="1">IF(Table1[[#This Row],[Area]]="Chennai",Table1[[#This Row],[Income]],0)</f>
        <v>0</v>
      </c>
      <c r="CT502" s="18">
        <f ca="1">IF(Table1[[#This Row],[Area]]="Goa",Table1[[#This Row],[Income]],0)</f>
        <v>0</v>
      </c>
      <c r="CU502" s="18">
        <f ca="1">IF(Table1[[#This Row],[Area]]="Kochi",Table1[[#This Row],[Income]],0)</f>
        <v>0</v>
      </c>
      <c r="CV502" s="18">
        <f ca="1">IF(Table1[[#This Row],[Area]]="Kolkata",Table1[[#This Row],[Income]],0)</f>
        <v>0</v>
      </c>
      <c r="CW502" s="18"/>
      <c r="CX502" s="18"/>
      <c r="CY502" s="18"/>
      <c r="CZ502" s="18"/>
      <c r="DA502" s="18"/>
      <c r="DB502" s="18"/>
      <c r="DC502" s="18"/>
      <c r="DD502" s="18"/>
      <c r="DE502" s="18"/>
      <c r="DF502" s="18"/>
      <c r="DG502" s="19"/>
      <c r="DI502" s="17">
        <f ca="1">IF(Table1[[#This Row],[Field of Work]]="Teaching",Table1[[#This Row],[Income]],0)</f>
        <v>0</v>
      </c>
      <c r="DJ502" s="18">
        <f ca="1">IF(Table1[[#This Row],[Field of Work]]="Health",Table1[[#This Row],[Income]],0)</f>
        <v>0</v>
      </c>
      <c r="DK502" s="18">
        <f ca="1">IF(Table1[[#This Row],[Field of Work]]="Agriculture",Table1[[#This Row],[Income]],0)</f>
        <v>67657</v>
      </c>
      <c r="DL502" s="18">
        <f ca="1">IF(Table1[[#This Row],[Field of Work]]="Information Technology",Table1[[#This Row],[Income]],0)</f>
        <v>0</v>
      </c>
      <c r="DM502" s="18">
        <f ca="1">IF(Table1[[#This Row],[Field of Work]]="Construction",Table1[[#This Row],[Income]],0)</f>
        <v>0</v>
      </c>
      <c r="DN502" s="18">
        <f ca="1">IF(Table1[[#This Row],[Field of Work]]="General Work",Table1[[#This Row],[Income]],0)</f>
        <v>0</v>
      </c>
      <c r="DO502" s="18"/>
      <c r="DP502" s="18"/>
      <c r="DQ502" s="18"/>
      <c r="DR502" s="18"/>
      <c r="DS502" s="18"/>
      <c r="DT502" s="19"/>
      <c r="DW502" s="17">
        <f ca="1">IF(Table1[[#This Row],[Value of Debts]]&gt;Table1[[#This Row],[Income]],1,0)</f>
        <v>1</v>
      </c>
      <c r="DX502" s="18"/>
      <c r="DY502" s="19"/>
      <c r="EB502" s="50">
        <f t="shared" ca="1" si="323"/>
        <v>39</v>
      </c>
      <c r="EC502" s="18"/>
      <c r="ED502" s="18"/>
      <c r="EE502" s="19"/>
    </row>
  </sheetData>
  <mergeCells count="15">
    <mergeCell ref="CX11:CY11"/>
    <mergeCell ref="DP13:DQ13"/>
    <mergeCell ref="DI2:DT2"/>
    <mergeCell ref="DW2:DY2"/>
    <mergeCell ref="EB2:EE2"/>
    <mergeCell ref="Y4:Z4"/>
    <mergeCell ref="AA4:AB4"/>
    <mergeCell ref="AD4:AE4"/>
    <mergeCell ref="W2:AJ2"/>
    <mergeCell ref="CL2:DG2"/>
    <mergeCell ref="AN2:AY2"/>
    <mergeCell ref="BA2:BV2"/>
    <mergeCell ref="BZ2:CA2"/>
    <mergeCell ref="CC2:CE2"/>
    <mergeCell ref="CG2:CJ2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F947D-8DDE-4F80-ACB5-D9DBDEFE2D2C}">
  <dimension ref="A1:AT53"/>
  <sheetViews>
    <sheetView zoomScale="85" zoomScaleNormal="85" workbookViewId="0">
      <selection sqref="A1:B2"/>
    </sheetView>
  </sheetViews>
  <sheetFormatPr defaultRowHeight="15"/>
  <cols>
    <col min="1" max="1" width="11.5703125" bestFit="1" customWidth="1"/>
    <col min="2" max="4" width="12.140625" bestFit="1" customWidth="1"/>
    <col min="5" max="5" width="11.5703125" bestFit="1" customWidth="1"/>
    <col min="6" max="11" width="12.140625" bestFit="1" customWidth="1"/>
    <col min="13" max="16" width="11.5703125" bestFit="1" customWidth="1"/>
    <col min="17" max="17" width="12.42578125" bestFit="1" customWidth="1"/>
    <col min="18" max="18" width="13.7109375" bestFit="1" customWidth="1"/>
    <col min="21" max="21" width="12.28515625" bestFit="1" customWidth="1"/>
    <col min="22" max="22" width="13.5703125" bestFit="1" customWidth="1"/>
  </cols>
  <sheetData>
    <row r="1" spans="1:46" ht="30" customHeight="1">
      <c r="A1" s="131" t="s">
        <v>112</v>
      </c>
      <c r="B1" s="132"/>
      <c r="C1" s="114" t="s">
        <v>35</v>
      </c>
      <c r="D1" s="114"/>
      <c r="E1" s="114"/>
      <c r="F1" s="105" t="s">
        <v>113</v>
      </c>
      <c r="G1" s="106"/>
      <c r="H1" s="106"/>
      <c r="I1" s="106"/>
      <c r="J1" s="106"/>
      <c r="K1" s="106"/>
      <c r="L1" s="106"/>
      <c r="M1" s="106"/>
      <c r="N1" s="106"/>
      <c r="O1" s="106"/>
      <c r="P1" s="106"/>
      <c r="Q1" s="106"/>
      <c r="R1" s="113" t="s">
        <v>2</v>
      </c>
      <c r="S1" s="114"/>
      <c r="T1" s="114"/>
      <c r="U1" s="114"/>
      <c r="V1" s="114"/>
      <c r="W1" s="114"/>
      <c r="X1" s="114"/>
      <c r="Y1" s="114"/>
      <c r="Z1" s="114"/>
      <c r="AA1" s="114"/>
      <c r="AB1" s="114"/>
      <c r="AC1" s="114"/>
      <c r="AD1" s="114"/>
      <c r="AE1" s="114"/>
      <c r="AF1" s="114"/>
      <c r="AG1" s="114"/>
      <c r="AH1" s="114"/>
      <c r="AI1" s="114"/>
      <c r="AJ1" s="114"/>
      <c r="AK1" s="114"/>
      <c r="AL1" s="114"/>
      <c r="AM1" s="115"/>
      <c r="AO1" s="52"/>
      <c r="AP1" s="52"/>
      <c r="AQ1" s="52"/>
      <c r="AR1" s="52"/>
      <c r="AS1" s="52"/>
      <c r="AT1" s="52"/>
    </row>
    <row r="2" spans="1:46" ht="15.75" thickBot="1">
      <c r="A2" s="133"/>
      <c r="B2" s="134"/>
      <c r="C2" s="97"/>
      <c r="D2" s="97"/>
      <c r="E2" s="97"/>
      <c r="F2" s="108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96"/>
      <c r="S2" s="97"/>
      <c r="T2" s="97"/>
      <c r="U2" s="97"/>
      <c r="V2" s="97"/>
      <c r="W2" s="97"/>
      <c r="X2" s="97"/>
      <c r="Y2" s="97"/>
      <c r="Z2" s="97"/>
      <c r="AA2" s="97"/>
      <c r="AB2" s="97"/>
      <c r="AC2" s="97"/>
      <c r="AD2" s="97"/>
      <c r="AE2" s="97"/>
      <c r="AF2" s="97"/>
      <c r="AG2" s="97"/>
      <c r="AH2" s="97"/>
      <c r="AI2" s="97"/>
      <c r="AJ2" s="97"/>
      <c r="AK2" s="97"/>
      <c r="AL2" s="97"/>
      <c r="AM2" s="98"/>
      <c r="AO2" s="52"/>
      <c r="AP2" s="52"/>
      <c r="AQ2" s="52"/>
      <c r="AR2" s="52"/>
      <c r="AS2" s="52"/>
      <c r="AT2" s="52"/>
    </row>
    <row r="3" spans="1:46" s="66" customFormat="1" ht="15.75" thickBot="1">
      <c r="A3" s="63" t="s">
        <v>114</v>
      </c>
      <c r="B3" s="64" t="s">
        <v>115</v>
      </c>
      <c r="C3" s="128">
        <f ca="1">'Population Analysis'!AL4</f>
        <v>35.132264529058119</v>
      </c>
      <c r="D3" s="129"/>
      <c r="E3" s="129"/>
      <c r="F3" s="126" t="s">
        <v>36</v>
      </c>
      <c r="G3" s="127"/>
      <c r="H3" s="126" t="s">
        <v>37</v>
      </c>
      <c r="I3" s="127"/>
      <c r="J3" s="126" t="s">
        <v>38</v>
      </c>
      <c r="K3" s="127"/>
      <c r="L3" s="126" t="s">
        <v>116</v>
      </c>
      <c r="M3" s="127"/>
      <c r="N3" s="126" t="s">
        <v>40</v>
      </c>
      <c r="O3" s="127"/>
      <c r="P3" s="126" t="s">
        <v>41</v>
      </c>
      <c r="Q3" s="125"/>
      <c r="R3" s="126" t="s">
        <v>48</v>
      </c>
      <c r="S3" s="127"/>
      <c r="T3" s="126" t="s">
        <v>49</v>
      </c>
      <c r="U3" s="127"/>
      <c r="V3" s="125" t="s">
        <v>50</v>
      </c>
      <c r="W3" s="125"/>
      <c r="X3" s="126" t="s">
        <v>51</v>
      </c>
      <c r="Y3" s="127"/>
      <c r="Z3" s="126" t="s">
        <v>117</v>
      </c>
      <c r="AA3" s="127"/>
      <c r="AB3" s="125" t="s">
        <v>53</v>
      </c>
      <c r="AC3" s="125"/>
      <c r="AD3" s="126" t="s">
        <v>54</v>
      </c>
      <c r="AE3" s="127"/>
      <c r="AF3" s="126" t="s">
        <v>55</v>
      </c>
      <c r="AG3" s="127"/>
      <c r="AH3" s="126" t="s">
        <v>56</v>
      </c>
      <c r="AI3" s="127"/>
      <c r="AJ3" s="126" t="s">
        <v>57</v>
      </c>
      <c r="AK3" s="127"/>
      <c r="AL3" s="125" t="s">
        <v>58</v>
      </c>
      <c r="AM3" s="127"/>
      <c r="AO3" s="52"/>
      <c r="AP3" s="52"/>
      <c r="AQ3" s="52"/>
      <c r="AR3" s="52"/>
      <c r="AS3" s="52"/>
      <c r="AT3" s="52"/>
    </row>
    <row r="4" spans="1:46" s="66" customFormat="1">
      <c r="A4" s="135">
        <f ca="1">'Population Analysis'!AI4</f>
        <v>255</v>
      </c>
      <c r="B4" s="135">
        <f ca="1">'Population Analysis'!AJ4</f>
        <v>244</v>
      </c>
      <c r="C4" s="129"/>
      <c r="D4" s="129"/>
      <c r="E4" s="129"/>
      <c r="F4" s="113">
        <f ca="1">'Population Analysis'!AT4</f>
        <v>97</v>
      </c>
      <c r="G4" s="115"/>
      <c r="H4" s="113">
        <f ca="1">'Population Analysis'!AU4</f>
        <v>78</v>
      </c>
      <c r="I4" s="115"/>
      <c r="J4" s="113">
        <f ca="1">'Population Analysis'!AV4</f>
        <v>82</v>
      </c>
      <c r="K4" s="115"/>
      <c r="L4" s="113">
        <f ca="1">'Population Analysis'!AW4</f>
        <v>72</v>
      </c>
      <c r="M4" s="115"/>
      <c r="N4" s="113">
        <f ca="1">'Population Analysis'!AX4</f>
        <v>75</v>
      </c>
      <c r="O4" s="115"/>
      <c r="P4" s="113">
        <f ca="1">'Population Analysis'!AY4</f>
        <v>94</v>
      </c>
      <c r="Q4" s="114"/>
      <c r="R4" s="113">
        <f ca="1">'Population Analysis'!BL4</f>
        <v>38</v>
      </c>
      <c r="S4" s="115"/>
      <c r="T4" s="113">
        <f ca="1">'Population Analysis'!BM4</f>
        <v>51</v>
      </c>
      <c r="U4" s="115"/>
      <c r="V4" s="114">
        <f ca="1">'Population Analysis'!BN4</f>
        <v>53</v>
      </c>
      <c r="W4" s="114"/>
      <c r="X4" s="113">
        <f ca="1">'Population Analysis'!BO4</f>
        <v>35</v>
      </c>
      <c r="Y4" s="115"/>
      <c r="Z4" s="113">
        <f ca="1">'Population Analysis'!BP4</f>
        <v>44</v>
      </c>
      <c r="AA4" s="115"/>
      <c r="AB4" s="114">
        <f ca="1">'Population Analysis'!BQ4</f>
        <v>49</v>
      </c>
      <c r="AC4" s="114"/>
      <c r="AD4" s="113">
        <f ca="1">'Population Analysis'!BR4</f>
        <v>44</v>
      </c>
      <c r="AE4" s="115"/>
      <c r="AF4" s="113">
        <f ca="1">'Population Analysis'!BS4</f>
        <v>44</v>
      </c>
      <c r="AG4" s="115"/>
      <c r="AH4" s="113">
        <f ca="1">'Population Analysis'!BT4</f>
        <v>48</v>
      </c>
      <c r="AI4" s="115"/>
      <c r="AJ4" s="113">
        <f ca="1">'Population Analysis'!BU4</f>
        <v>46</v>
      </c>
      <c r="AK4" s="115"/>
      <c r="AL4" s="114">
        <f ca="1">'Population Analysis'!BV4</f>
        <v>46</v>
      </c>
      <c r="AM4" s="115"/>
      <c r="AN4" s="67"/>
      <c r="AO4" s="52"/>
      <c r="AP4" s="52"/>
      <c r="AQ4" s="72"/>
      <c r="AR4" s="72"/>
      <c r="AS4" s="52"/>
      <c r="AT4" s="52"/>
    </row>
    <row r="5" spans="1:46" s="66" customFormat="1" ht="15.75" thickBot="1">
      <c r="A5" s="136"/>
      <c r="B5" s="136"/>
      <c r="C5" s="130"/>
      <c r="D5" s="130"/>
      <c r="E5" s="130"/>
      <c r="F5" s="96"/>
      <c r="G5" s="98"/>
      <c r="H5" s="96"/>
      <c r="I5" s="98"/>
      <c r="J5" s="96"/>
      <c r="K5" s="98"/>
      <c r="L5" s="96"/>
      <c r="M5" s="98"/>
      <c r="N5" s="96"/>
      <c r="O5" s="98"/>
      <c r="P5" s="96"/>
      <c r="Q5" s="97"/>
      <c r="R5" s="96"/>
      <c r="S5" s="98"/>
      <c r="T5" s="96"/>
      <c r="U5" s="98"/>
      <c r="V5" s="97"/>
      <c r="W5" s="97"/>
      <c r="X5" s="96"/>
      <c r="Y5" s="98"/>
      <c r="Z5" s="96"/>
      <c r="AA5" s="98"/>
      <c r="AB5" s="97"/>
      <c r="AC5" s="97"/>
      <c r="AD5" s="96"/>
      <c r="AE5" s="98"/>
      <c r="AF5" s="96"/>
      <c r="AG5" s="98"/>
      <c r="AH5" s="96"/>
      <c r="AI5" s="98"/>
      <c r="AJ5" s="96"/>
      <c r="AK5" s="98"/>
      <c r="AL5" s="97"/>
      <c r="AM5" s="98"/>
      <c r="AN5" s="67"/>
      <c r="AO5" s="52"/>
      <c r="AP5" s="52"/>
      <c r="AQ5" s="72"/>
      <c r="AR5" s="72"/>
      <c r="AS5" s="52"/>
      <c r="AT5" s="52"/>
    </row>
    <row r="6" spans="1:46" ht="15.75" thickBot="1">
      <c r="A6" s="55"/>
      <c r="B6" s="56"/>
      <c r="C6" s="59"/>
      <c r="D6" s="59"/>
      <c r="E6" s="59"/>
      <c r="F6" s="55"/>
      <c r="G6" s="57"/>
      <c r="H6" s="57"/>
      <c r="I6" s="57"/>
      <c r="J6" s="57"/>
      <c r="K6" s="57"/>
      <c r="L6" s="57"/>
      <c r="M6" s="57"/>
      <c r="N6" s="57"/>
      <c r="O6" s="57"/>
      <c r="P6" s="57"/>
      <c r="Q6" s="57"/>
      <c r="R6" s="55"/>
      <c r="S6" s="57"/>
      <c r="T6" s="57"/>
      <c r="U6" s="57"/>
      <c r="V6" s="57"/>
      <c r="W6" s="57"/>
      <c r="X6" s="57"/>
      <c r="Y6" s="57"/>
      <c r="Z6" s="57"/>
      <c r="AA6" s="57"/>
      <c r="AB6" s="57"/>
      <c r="AC6" s="57"/>
      <c r="AD6" s="57"/>
      <c r="AE6" s="57"/>
      <c r="AF6" s="57"/>
      <c r="AG6" s="57"/>
      <c r="AH6" s="57"/>
      <c r="AI6" s="57"/>
      <c r="AJ6" s="57"/>
      <c r="AK6" s="57"/>
      <c r="AL6" s="57"/>
      <c r="AM6" s="56"/>
      <c r="AO6" s="52"/>
      <c r="AP6" s="52"/>
      <c r="AQ6" s="52"/>
      <c r="AR6" s="52"/>
      <c r="AS6" s="52"/>
      <c r="AT6" s="52"/>
    </row>
    <row r="7" spans="1:46">
      <c r="A7" s="55"/>
      <c r="B7" s="56"/>
      <c r="C7" s="114" t="s">
        <v>70</v>
      </c>
      <c r="D7" s="114"/>
      <c r="E7" s="114"/>
      <c r="F7" s="55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5"/>
      <c r="S7" s="57"/>
      <c r="T7" s="57"/>
      <c r="U7" s="57"/>
      <c r="V7" s="57"/>
      <c r="W7" s="57"/>
      <c r="X7" s="57"/>
      <c r="Y7" s="57"/>
      <c r="Z7" s="57"/>
      <c r="AA7" s="57"/>
      <c r="AB7" s="57"/>
      <c r="AC7" s="57"/>
      <c r="AD7" s="57"/>
      <c r="AE7" s="57"/>
      <c r="AF7" s="57"/>
      <c r="AG7" s="57"/>
      <c r="AH7" s="57"/>
      <c r="AI7" s="57"/>
      <c r="AJ7" s="57"/>
      <c r="AK7" s="57"/>
      <c r="AL7" s="57"/>
      <c r="AM7" s="56"/>
    </row>
    <row r="8" spans="1:46" ht="15.75" thickBot="1">
      <c r="A8" s="55"/>
      <c r="B8" s="56"/>
      <c r="C8" s="97"/>
      <c r="D8" s="97"/>
      <c r="E8" s="97"/>
      <c r="F8" s="55"/>
      <c r="G8" s="57"/>
      <c r="H8" s="57"/>
      <c r="I8" s="57"/>
      <c r="J8" s="57"/>
      <c r="K8" s="57"/>
      <c r="L8" s="57"/>
      <c r="M8" s="57"/>
      <c r="N8" s="57"/>
      <c r="O8" s="57"/>
      <c r="P8" s="57"/>
      <c r="Q8" s="57"/>
      <c r="R8" s="55"/>
      <c r="S8" s="57"/>
      <c r="T8" s="57"/>
      <c r="U8" s="57"/>
      <c r="V8" s="57"/>
      <c r="W8" s="57"/>
      <c r="X8" s="57"/>
      <c r="Y8" s="57"/>
      <c r="Z8" s="57"/>
      <c r="AA8" s="57"/>
      <c r="AB8" s="57"/>
      <c r="AC8" s="57"/>
      <c r="AD8" s="57"/>
      <c r="AE8" s="57"/>
      <c r="AF8" s="57"/>
      <c r="AG8" s="57"/>
      <c r="AH8" s="57"/>
      <c r="AI8" s="57"/>
      <c r="AJ8" s="57"/>
      <c r="AK8" s="57"/>
      <c r="AL8" s="57"/>
      <c r="AM8" s="56"/>
    </row>
    <row r="9" spans="1:46">
      <c r="A9" s="55"/>
      <c r="B9" s="56"/>
      <c r="C9" s="117">
        <f ca="1">'Population Analysis'!BX4</f>
        <v>55372.869739478956</v>
      </c>
      <c r="D9" s="117"/>
      <c r="E9" s="117"/>
      <c r="F9" s="55"/>
      <c r="G9" s="57"/>
      <c r="H9" s="57"/>
      <c r="I9" s="57"/>
      <c r="J9" s="57"/>
      <c r="K9" s="57"/>
      <c r="L9" s="57"/>
      <c r="M9" s="57"/>
      <c r="N9" s="57"/>
      <c r="O9" s="57"/>
      <c r="P9" s="57"/>
      <c r="Q9" s="57"/>
      <c r="R9" s="55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/>
      <c r="AI9" s="57"/>
      <c r="AJ9" s="57"/>
      <c r="AK9" s="57"/>
      <c r="AL9" s="57"/>
      <c r="AM9" s="56"/>
    </row>
    <row r="10" spans="1:46">
      <c r="A10" s="55"/>
      <c r="B10" s="56"/>
      <c r="C10" s="117"/>
      <c r="D10" s="117"/>
      <c r="E10" s="117"/>
      <c r="F10" s="55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7"/>
      <c r="R10" s="55"/>
      <c r="S10" s="57"/>
      <c r="T10" s="57"/>
      <c r="U10" s="57"/>
      <c r="V10" s="57"/>
      <c r="W10" s="57"/>
      <c r="X10" s="57"/>
      <c r="Y10" s="57"/>
      <c r="Z10" s="57"/>
      <c r="AA10" s="57"/>
      <c r="AB10" s="57"/>
      <c r="AC10" s="57"/>
      <c r="AD10" s="57"/>
      <c r="AE10" s="57"/>
      <c r="AF10" s="57"/>
      <c r="AG10" s="57"/>
      <c r="AH10" s="57"/>
      <c r="AI10" s="57"/>
      <c r="AJ10" s="57"/>
      <c r="AK10" s="57"/>
      <c r="AL10" s="57"/>
      <c r="AM10" s="56"/>
    </row>
    <row r="11" spans="1:46" ht="15.75" thickBot="1">
      <c r="A11" s="55"/>
      <c r="B11" s="56"/>
      <c r="C11" s="118"/>
      <c r="D11" s="118"/>
      <c r="E11" s="118"/>
      <c r="F11" s="55"/>
      <c r="G11" s="57"/>
      <c r="H11" s="57"/>
      <c r="I11" s="57"/>
      <c r="J11" s="57"/>
      <c r="K11" s="57"/>
      <c r="L11" s="57"/>
      <c r="M11" s="57"/>
      <c r="N11" s="57"/>
      <c r="O11" s="57"/>
      <c r="P11" s="57"/>
      <c r="Q11" s="57"/>
      <c r="R11" s="55"/>
      <c r="S11" s="57"/>
      <c r="T11" s="57"/>
      <c r="U11" s="57"/>
      <c r="V11" s="57"/>
      <c r="W11" s="57"/>
      <c r="X11" s="57"/>
      <c r="Y11" s="57"/>
      <c r="Z11" s="57"/>
      <c r="AA11" s="57"/>
      <c r="AB11" s="57"/>
      <c r="AC11" s="57"/>
      <c r="AD11" s="57"/>
      <c r="AE11" s="57"/>
      <c r="AF11" s="57"/>
      <c r="AG11" s="57"/>
      <c r="AH11" s="57"/>
      <c r="AI11" s="57"/>
      <c r="AJ11" s="57"/>
      <c r="AK11" s="57"/>
      <c r="AL11" s="57"/>
      <c r="AM11" s="56"/>
    </row>
    <row r="12" spans="1:46" ht="15.75" thickBot="1">
      <c r="A12" s="55"/>
      <c r="B12" s="56"/>
      <c r="C12" s="66"/>
      <c r="D12" s="66"/>
      <c r="E12" s="66"/>
      <c r="F12" s="55"/>
      <c r="G12" s="57"/>
      <c r="H12" s="57"/>
      <c r="I12" s="57"/>
      <c r="J12" s="57"/>
      <c r="K12" s="57"/>
      <c r="L12" s="57"/>
      <c r="M12" s="57"/>
      <c r="N12" s="57"/>
      <c r="O12" s="57"/>
      <c r="P12" s="57"/>
      <c r="Q12" s="57"/>
      <c r="R12" s="55"/>
      <c r="S12" s="57"/>
      <c r="T12" s="57"/>
      <c r="U12" s="57"/>
      <c r="V12" s="57"/>
      <c r="W12" s="57"/>
      <c r="X12" s="57"/>
      <c r="Y12" s="57"/>
      <c r="Z12" s="57"/>
      <c r="AA12" s="57"/>
      <c r="AB12" s="57"/>
      <c r="AC12" s="57"/>
      <c r="AD12" s="57"/>
      <c r="AE12" s="57"/>
      <c r="AF12" s="57"/>
      <c r="AG12" s="57"/>
      <c r="AH12" s="57"/>
      <c r="AI12" s="57"/>
      <c r="AJ12" s="57"/>
      <c r="AK12" s="57"/>
      <c r="AL12" s="57"/>
      <c r="AM12" s="56"/>
    </row>
    <row r="13" spans="1:46">
      <c r="A13" s="55"/>
      <c r="B13" s="56"/>
      <c r="C13" s="114" t="s">
        <v>3</v>
      </c>
      <c r="D13" s="114"/>
      <c r="E13" s="114"/>
      <c r="F13" s="55"/>
      <c r="G13" s="57"/>
      <c r="H13" s="57"/>
      <c r="I13" s="57"/>
      <c r="J13" s="57"/>
      <c r="K13" s="57"/>
      <c r="L13" s="57"/>
      <c r="M13" s="57"/>
      <c r="N13" s="57"/>
      <c r="O13" s="57"/>
      <c r="P13" s="57"/>
      <c r="Q13" s="57"/>
      <c r="R13" s="55"/>
      <c r="S13" s="57"/>
      <c r="T13" s="57"/>
      <c r="U13" s="57"/>
      <c r="V13" s="57"/>
      <c r="W13" s="57"/>
      <c r="X13" s="57"/>
      <c r="Y13" s="57"/>
      <c r="Z13" s="57"/>
      <c r="AA13" s="57"/>
      <c r="AB13" s="57"/>
      <c r="AC13" s="57"/>
      <c r="AD13" s="57"/>
      <c r="AE13" s="57"/>
      <c r="AF13" s="57"/>
      <c r="AG13" s="57"/>
      <c r="AH13" s="57"/>
      <c r="AI13" s="57"/>
      <c r="AJ13" s="57"/>
      <c r="AK13" s="57"/>
      <c r="AL13" s="57"/>
      <c r="AM13" s="56"/>
    </row>
    <row r="14" spans="1:46" ht="15.75" thickBot="1">
      <c r="A14" s="55"/>
      <c r="B14" s="56"/>
      <c r="C14" s="97"/>
      <c r="D14" s="97"/>
      <c r="E14" s="97"/>
      <c r="F14" s="55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7"/>
      <c r="R14" s="55"/>
      <c r="S14" s="57"/>
      <c r="T14" s="57"/>
      <c r="U14" s="57"/>
      <c r="V14" s="57"/>
      <c r="W14" s="57"/>
      <c r="X14" s="57"/>
      <c r="Y14" s="57"/>
      <c r="Z14" s="57"/>
      <c r="AA14" s="57"/>
      <c r="AB14" s="57"/>
      <c r="AC14" s="57"/>
      <c r="AD14" s="57"/>
      <c r="AE14" s="57"/>
      <c r="AF14" s="57"/>
      <c r="AG14" s="57"/>
      <c r="AH14" s="57"/>
      <c r="AI14" s="57"/>
      <c r="AJ14" s="57"/>
      <c r="AK14" s="57"/>
      <c r="AL14" s="57"/>
      <c r="AM14" s="56"/>
    </row>
    <row r="15" spans="1:46" ht="15.75" thickBot="1">
      <c r="A15" s="53"/>
      <c r="B15" s="54"/>
      <c r="C15" s="116">
        <f ca="1">'Population Analysis'!CA4</f>
        <v>27460.39734892757</v>
      </c>
      <c r="D15" s="116"/>
      <c r="E15" s="116"/>
      <c r="F15" s="55"/>
      <c r="G15" s="57"/>
      <c r="H15" s="57"/>
      <c r="I15" s="57"/>
      <c r="J15" s="57"/>
      <c r="K15" s="57"/>
      <c r="L15" s="57"/>
      <c r="M15" s="57"/>
      <c r="N15" s="57"/>
      <c r="O15" s="57"/>
      <c r="P15" s="57"/>
      <c r="Q15" s="57"/>
      <c r="R15" s="55"/>
      <c r="S15" s="57"/>
      <c r="T15" s="57"/>
      <c r="U15" s="57"/>
      <c r="V15" s="57"/>
      <c r="W15" s="57"/>
      <c r="X15" s="57"/>
      <c r="Y15" s="57"/>
      <c r="Z15" s="57"/>
      <c r="AA15" s="57"/>
      <c r="AB15" s="57"/>
      <c r="AC15" s="57"/>
      <c r="AD15" s="57"/>
      <c r="AE15" s="57"/>
      <c r="AF15" s="57"/>
      <c r="AG15" s="57"/>
      <c r="AH15" s="57"/>
      <c r="AI15" s="57"/>
      <c r="AJ15" s="57"/>
      <c r="AK15" s="57"/>
      <c r="AL15" s="57"/>
      <c r="AM15" s="56"/>
    </row>
    <row r="16" spans="1:46">
      <c r="A16" s="55"/>
      <c r="B16" s="56"/>
      <c r="C16" s="117"/>
      <c r="D16" s="117"/>
      <c r="E16" s="117"/>
      <c r="F16" s="55"/>
      <c r="G16" s="57"/>
      <c r="H16" s="57"/>
      <c r="I16" s="57"/>
      <c r="J16" s="57"/>
      <c r="K16" s="57"/>
      <c r="L16" s="57"/>
      <c r="M16" s="57"/>
      <c r="N16" s="57"/>
      <c r="O16" s="57"/>
      <c r="P16" s="57"/>
      <c r="Q16" s="57"/>
      <c r="R16" s="55"/>
      <c r="S16" s="57"/>
      <c r="T16" s="57"/>
      <c r="U16" s="57"/>
      <c r="V16" s="57"/>
      <c r="W16" s="57"/>
      <c r="X16" s="57"/>
      <c r="Y16" s="57"/>
      <c r="Z16" s="57"/>
      <c r="AA16" s="57"/>
      <c r="AB16" s="57"/>
      <c r="AC16" s="57"/>
      <c r="AD16" s="57"/>
      <c r="AE16" s="57"/>
      <c r="AF16" s="57"/>
      <c r="AG16" s="57"/>
      <c r="AH16" s="57"/>
      <c r="AI16" s="57"/>
      <c r="AJ16" s="57"/>
      <c r="AK16" s="57"/>
      <c r="AL16" s="57"/>
      <c r="AM16" s="56"/>
    </row>
    <row r="17" spans="1:39" ht="15.75" thickBot="1">
      <c r="A17" s="55"/>
      <c r="B17" s="56"/>
      <c r="C17" s="118"/>
      <c r="D17" s="118"/>
      <c r="E17" s="118"/>
      <c r="F17" s="55"/>
      <c r="G17" s="57"/>
      <c r="H17" s="57"/>
      <c r="I17" s="57"/>
      <c r="J17" s="57"/>
      <c r="K17" s="57"/>
      <c r="L17" s="57"/>
      <c r="M17" s="57"/>
      <c r="N17" s="57"/>
      <c r="O17" s="57"/>
      <c r="P17" s="57"/>
      <c r="Q17" s="57"/>
      <c r="R17" s="55"/>
      <c r="S17" s="57"/>
      <c r="T17" s="57"/>
      <c r="U17" s="57"/>
      <c r="V17" s="57"/>
      <c r="W17" s="57"/>
      <c r="X17" s="57"/>
      <c r="Y17" s="57"/>
      <c r="Z17" s="57"/>
      <c r="AA17" s="57"/>
      <c r="AB17" s="57"/>
      <c r="AC17" s="57"/>
      <c r="AD17" s="57"/>
      <c r="AE17" s="57"/>
      <c r="AF17" s="57"/>
      <c r="AG17" s="57"/>
      <c r="AH17" s="57"/>
      <c r="AI17" s="57"/>
      <c r="AJ17" s="57"/>
      <c r="AK17" s="57"/>
      <c r="AL17" s="57"/>
      <c r="AM17" s="56"/>
    </row>
    <row r="18" spans="1:39" ht="15.75" thickBot="1">
      <c r="A18" s="55"/>
      <c r="B18" s="56"/>
      <c r="C18" s="66"/>
      <c r="D18" s="66"/>
      <c r="E18" s="66"/>
      <c r="F18" s="55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7"/>
      <c r="R18" s="55"/>
      <c r="S18" s="57"/>
      <c r="T18" s="57"/>
      <c r="U18" s="57"/>
      <c r="V18" s="57"/>
      <c r="W18" s="57"/>
      <c r="X18" s="57"/>
      <c r="Y18" s="57"/>
      <c r="Z18" s="57"/>
      <c r="AA18" s="57"/>
      <c r="AB18" s="57"/>
      <c r="AC18" s="57"/>
      <c r="AD18" s="57"/>
      <c r="AE18" s="57"/>
      <c r="AF18" s="57"/>
      <c r="AG18" s="57"/>
      <c r="AH18" s="57"/>
      <c r="AI18" s="57"/>
      <c r="AJ18" s="57"/>
      <c r="AK18" s="57"/>
      <c r="AL18" s="57"/>
      <c r="AM18" s="56"/>
    </row>
    <row r="19" spans="1:39" ht="15.75" thickBot="1">
      <c r="A19" s="55"/>
      <c r="B19" s="56"/>
      <c r="C19" s="119" t="s">
        <v>4</v>
      </c>
      <c r="D19" s="119"/>
      <c r="E19" s="119"/>
      <c r="F19" s="53"/>
      <c r="G19" s="58"/>
      <c r="H19" s="58"/>
      <c r="I19" s="58"/>
      <c r="J19" s="58"/>
      <c r="K19" s="58"/>
      <c r="L19" s="58"/>
      <c r="M19" s="58"/>
      <c r="N19" s="58"/>
      <c r="O19" s="58"/>
      <c r="P19" s="58"/>
      <c r="Q19" s="58"/>
      <c r="R19" s="55"/>
      <c r="S19" s="57"/>
      <c r="T19" s="57"/>
      <c r="U19" s="57"/>
      <c r="V19" s="57"/>
      <c r="W19" s="57"/>
      <c r="X19" s="57"/>
      <c r="Y19" s="57"/>
      <c r="Z19" s="57"/>
      <c r="AA19" s="57"/>
      <c r="AB19" s="57"/>
      <c r="AC19" s="57"/>
      <c r="AD19" s="57"/>
      <c r="AE19" s="57"/>
      <c r="AF19" s="57"/>
      <c r="AG19" s="57"/>
      <c r="AH19" s="57"/>
      <c r="AI19" s="57"/>
      <c r="AJ19" s="57"/>
      <c r="AK19" s="57"/>
      <c r="AL19" s="57"/>
      <c r="AM19" s="56"/>
    </row>
    <row r="20" spans="1:39" ht="15.75" thickBot="1">
      <c r="A20" s="55"/>
      <c r="B20" s="56"/>
      <c r="C20" s="120"/>
      <c r="D20" s="120"/>
      <c r="E20" s="120"/>
      <c r="F20" s="55"/>
      <c r="G20" s="57"/>
      <c r="H20" s="57"/>
      <c r="I20" s="57"/>
      <c r="J20" s="57"/>
      <c r="K20" s="57"/>
      <c r="L20" s="57"/>
      <c r="M20" s="57"/>
      <c r="N20" s="57"/>
      <c r="O20" s="57"/>
      <c r="P20" s="57"/>
      <c r="Q20" s="57"/>
      <c r="R20" s="53"/>
      <c r="S20" s="58"/>
      <c r="T20" s="58"/>
      <c r="U20" s="58"/>
      <c r="V20" s="58"/>
      <c r="W20" s="58"/>
      <c r="X20" s="58"/>
      <c r="Y20" s="58"/>
      <c r="Z20" s="58"/>
      <c r="AA20" s="58"/>
      <c r="AB20" s="58"/>
      <c r="AC20" s="58"/>
      <c r="AD20" s="58"/>
      <c r="AE20" s="58"/>
      <c r="AF20" s="58"/>
      <c r="AG20" s="58"/>
      <c r="AH20" s="58"/>
      <c r="AI20" s="58"/>
      <c r="AJ20" s="58"/>
      <c r="AK20" s="58"/>
      <c r="AL20" s="58"/>
      <c r="AM20" s="54"/>
    </row>
    <row r="21" spans="1:39">
      <c r="A21" s="55"/>
      <c r="B21" s="56"/>
      <c r="C21" s="121">
        <f ca="1">'Population Analysis'!CE4</f>
        <v>498</v>
      </c>
      <c r="D21" s="121"/>
      <c r="E21" s="121"/>
      <c r="F21" s="55"/>
      <c r="G21" s="57"/>
      <c r="H21" s="57"/>
      <c r="I21" s="57"/>
      <c r="J21" s="57"/>
      <c r="K21" s="57"/>
      <c r="L21" s="57"/>
      <c r="M21" s="57"/>
      <c r="N21" s="57"/>
      <c r="O21" s="57"/>
      <c r="P21" s="57"/>
      <c r="Q21" s="57"/>
      <c r="R21" s="55"/>
      <c r="S21" s="57"/>
      <c r="T21" s="57"/>
      <c r="U21" s="57"/>
      <c r="V21" s="57"/>
      <c r="W21" s="57"/>
      <c r="X21" s="57"/>
      <c r="Y21" s="57"/>
      <c r="Z21" s="57"/>
      <c r="AA21" s="57"/>
      <c r="AB21" s="57"/>
      <c r="AC21" s="57"/>
      <c r="AD21" s="57"/>
      <c r="AE21" s="57"/>
      <c r="AF21" s="57"/>
      <c r="AG21" s="57"/>
      <c r="AH21" s="57"/>
      <c r="AI21" s="57"/>
      <c r="AJ21" s="57"/>
      <c r="AK21" s="57"/>
      <c r="AL21" s="57"/>
      <c r="AM21" s="56"/>
    </row>
    <row r="22" spans="1:39">
      <c r="A22" s="55"/>
      <c r="B22" s="56"/>
      <c r="C22" s="122"/>
      <c r="D22" s="122"/>
      <c r="E22" s="122"/>
      <c r="F22" s="55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5"/>
      <c r="S22" s="57"/>
      <c r="T22" s="57"/>
      <c r="U22" s="57"/>
      <c r="V22" s="57"/>
      <c r="W22" s="57"/>
      <c r="X22" s="57"/>
      <c r="Y22" s="57"/>
      <c r="Z22" s="57"/>
      <c r="AA22" s="57"/>
      <c r="AB22" s="57"/>
      <c r="AC22" s="57"/>
      <c r="AD22" s="57"/>
      <c r="AE22" s="57"/>
      <c r="AF22" s="57"/>
      <c r="AG22" s="57"/>
      <c r="AH22" s="57"/>
      <c r="AI22" s="57"/>
      <c r="AJ22" s="57"/>
      <c r="AK22" s="57"/>
      <c r="AL22" s="57"/>
      <c r="AM22" s="56"/>
    </row>
    <row r="23" spans="1:39" ht="15.75" thickBot="1">
      <c r="A23" s="55"/>
      <c r="B23" s="56"/>
      <c r="C23" s="123"/>
      <c r="D23" s="123"/>
      <c r="E23" s="123"/>
      <c r="F23" s="55"/>
      <c r="G23" s="57"/>
      <c r="H23" s="57"/>
      <c r="I23" s="57"/>
      <c r="J23" s="57"/>
      <c r="K23" s="57"/>
      <c r="L23" s="57"/>
      <c r="M23" s="57"/>
      <c r="N23" s="57"/>
      <c r="O23" s="57"/>
      <c r="P23" s="57"/>
      <c r="Q23" s="57"/>
      <c r="R23" s="55"/>
      <c r="S23" s="57"/>
      <c r="T23" s="57"/>
      <c r="U23" s="57"/>
      <c r="V23" s="57"/>
      <c r="W23" s="57"/>
      <c r="X23" s="57"/>
      <c r="Y23" s="57"/>
      <c r="Z23" s="57"/>
      <c r="AA23" s="57"/>
      <c r="AB23" s="57"/>
      <c r="AC23" s="57"/>
      <c r="AD23" s="57"/>
      <c r="AE23" s="57"/>
      <c r="AF23" s="57"/>
      <c r="AG23" s="57"/>
      <c r="AH23" s="57"/>
      <c r="AI23" s="57"/>
      <c r="AJ23" s="57"/>
      <c r="AK23" s="57"/>
      <c r="AL23" s="57"/>
      <c r="AM23" s="56"/>
    </row>
    <row r="24" spans="1:39" ht="15.75" thickBot="1">
      <c r="A24" s="55"/>
      <c r="B24" s="56"/>
      <c r="C24" s="66"/>
      <c r="D24" s="66"/>
      <c r="E24" s="66"/>
      <c r="F24" s="55"/>
      <c r="G24" s="57"/>
      <c r="H24" s="57"/>
      <c r="I24" s="57"/>
      <c r="J24" s="57"/>
      <c r="K24" s="57"/>
      <c r="L24" s="57"/>
      <c r="M24" s="57"/>
      <c r="N24" s="57"/>
      <c r="O24" s="57"/>
      <c r="P24" s="57"/>
      <c r="Q24" s="57"/>
      <c r="R24" s="55"/>
      <c r="S24" s="57"/>
      <c r="T24" s="57"/>
      <c r="U24" s="57"/>
      <c r="V24" s="57"/>
      <c r="W24" s="57"/>
      <c r="X24" s="57"/>
      <c r="Y24" s="57"/>
      <c r="Z24" s="57"/>
      <c r="AA24" s="57"/>
      <c r="AB24" s="57"/>
      <c r="AC24" s="57"/>
      <c r="AD24" s="57"/>
      <c r="AE24" s="57"/>
      <c r="AF24" s="57"/>
      <c r="AG24" s="57"/>
      <c r="AH24" s="57"/>
      <c r="AI24" s="57"/>
      <c r="AJ24" s="57"/>
      <c r="AK24" s="57"/>
      <c r="AL24" s="57"/>
      <c r="AM24" s="56"/>
    </row>
    <row r="25" spans="1:39" ht="15" customHeight="1">
      <c r="A25" s="55"/>
      <c r="B25" s="56"/>
      <c r="C25" s="119" t="s">
        <v>118</v>
      </c>
      <c r="D25" s="119"/>
      <c r="E25" s="119"/>
      <c r="F25" s="60"/>
      <c r="G25" s="57"/>
      <c r="H25" s="57"/>
      <c r="I25" s="57"/>
      <c r="J25" s="57"/>
      <c r="K25" s="57"/>
      <c r="L25" s="57"/>
      <c r="M25" s="57"/>
      <c r="N25" s="57"/>
      <c r="O25" s="57"/>
      <c r="P25" s="57"/>
      <c r="Q25" s="57"/>
      <c r="R25" s="55"/>
      <c r="S25" s="57"/>
      <c r="T25" s="57"/>
      <c r="U25" s="57"/>
      <c r="V25" s="57"/>
      <c r="W25" s="57"/>
      <c r="X25" s="57"/>
      <c r="Y25" s="57"/>
      <c r="Z25" s="57"/>
      <c r="AA25" s="57"/>
      <c r="AB25" s="57"/>
      <c r="AC25" s="57"/>
      <c r="AD25" s="57"/>
      <c r="AE25" s="57"/>
      <c r="AF25" s="57"/>
      <c r="AG25" s="57"/>
      <c r="AH25" s="57"/>
      <c r="AI25" s="57"/>
      <c r="AJ25" s="57"/>
      <c r="AK25" s="57"/>
      <c r="AL25" s="57"/>
      <c r="AM25" s="56"/>
    </row>
    <row r="26" spans="1:39">
      <c r="A26" s="55"/>
      <c r="B26" s="56"/>
      <c r="C26" s="124"/>
      <c r="D26" s="124"/>
      <c r="E26" s="124"/>
      <c r="F26" s="60"/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7"/>
      <c r="R26" s="55"/>
      <c r="S26" s="57"/>
      <c r="T26" s="57"/>
      <c r="U26" s="57"/>
      <c r="V26" s="57"/>
      <c r="W26" s="57"/>
      <c r="X26" s="57"/>
      <c r="Y26" s="57"/>
      <c r="Z26" s="57"/>
      <c r="AA26" s="57"/>
      <c r="AB26" s="57"/>
      <c r="AC26" s="57"/>
      <c r="AD26" s="57"/>
      <c r="AE26" s="57"/>
      <c r="AF26" s="57"/>
      <c r="AG26" s="57"/>
      <c r="AH26" s="57"/>
      <c r="AI26" s="57"/>
      <c r="AJ26" s="57"/>
      <c r="AK26" s="57"/>
      <c r="AL26" s="57"/>
      <c r="AM26" s="56"/>
    </row>
    <row r="27" spans="1:39" ht="15" customHeight="1">
      <c r="A27" s="55"/>
      <c r="B27" s="56"/>
      <c r="C27" s="111">
        <f ca="1">'Population Analysis'!CJ4</f>
        <v>357</v>
      </c>
      <c r="D27" s="111"/>
      <c r="E27" s="111"/>
      <c r="F27" s="61"/>
      <c r="G27" s="57"/>
      <c r="H27" s="57"/>
      <c r="I27" s="57"/>
      <c r="J27" s="57"/>
      <c r="K27" s="57"/>
      <c r="L27" s="57"/>
      <c r="M27" s="57"/>
      <c r="N27" s="57"/>
      <c r="O27" s="57"/>
      <c r="P27" s="57"/>
      <c r="Q27" s="57"/>
      <c r="R27" s="55"/>
      <c r="S27" s="57"/>
      <c r="T27" s="57"/>
      <c r="U27" s="57"/>
      <c r="V27" s="57"/>
      <c r="W27" s="57"/>
      <c r="X27" s="57"/>
      <c r="Y27" s="57"/>
      <c r="Z27" s="57"/>
      <c r="AA27" s="57"/>
      <c r="AB27" s="57"/>
      <c r="AC27" s="57"/>
      <c r="AD27" s="57"/>
      <c r="AE27" s="57"/>
      <c r="AF27" s="57"/>
      <c r="AG27" s="57"/>
      <c r="AH27" s="57"/>
      <c r="AI27" s="57"/>
      <c r="AJ27" s="57"/>
      <c r="AK27" s="57"/>
      <c r="AL27" s="57"/>
      <c r="AM27" s="56"/>
    </row>
    <row r="28" spans="1:39" ht="15" customHeight="1">
      <c r="A28" s="55"/>
      <c r="B28" s="56"/>
      <c r="C28" s="111"/>
      <c r="D28" s="111"/>
      <c r="E28" s="111"/>
      <c r="F28" s="61"/>
      <c r="G28" s="57"/>
      <c r="H28" s="57"/>
      <c r="I28" s="57"/>
      <c r="J28" s="57"/>
      <c r="K28" s="57"/>
      <c r="L28" s="57"/>
      <c r="M28" s="57"/>
      <c r="N28" s="57"/>
      <c r="O28" s="57"/>
      <c r="P28" s="57"/>
      <c r="Q28" s="57"/>
      <c r="R28" s="55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57"/>
      <c r="AD28" s="57"/>
      <c r="AE28" s="57"/>
      <c r="AF28" s="57"/>
      <c r="AG28" s="57"/>
      <c r="AH28" s="57"/>
      <c r="AI28" s="57"/>
      <c r="AJ28" s="57"/>
      <c r="AK28" s="57"/>
      <c r="AL28" s="57"/>
      <c r="AM28" s="56"/>
    </row>
    <row r="29" spans="1:39" ht="15.75" customHeight="1" thickBot="1">
      <c r="A29" s="53"/>
      <c r="B29" s="54"/>
      <c r="C29" s="112"/>
      <c r="D29" s="112"/>
      <c r="E29" s="112"/>
      <c r="F29" s="62"/>
      <c r="G29" s="58"/>
      <c r="H29" s="58"/>
      <c r="I29" s="58"/>
      <c r="J29" s="58"/>
      <c r="K29" s="58"/>
      <c r="L29" s="58"/>
      <c r="M29" s="58"/>
      <c r="N29" s="58"/>
      <c r="O29" s="58"/>
      <c r="P29" s="58"/>
      <c r="Q29" s="58"/>
      <c r="R29" s="53"/>
      <c r="S29" s="58"/>
      <c r="T29" s="58"/>
      <c r="U29" s="58"/>
      <c r="V29" s="58"/>
      <c r="W29" s="58"/>
      <c r="X29" s="58"/>
      <c r="Y29" s="58"/>
      <c r="Z29" s="58"/>
      <c r="AA29" s="58"/>
      <c r="AB29" s="58"/>
      <c r="AC29" s="58"/>
      <c r="AD29" s="58"/>
      <c r="AE29" s="58"/>
      <c r="AF29" s="58"/>
      <c r="AG29" s="58"/>
      <c r="AH29" s="58"/>
      <c r="AI29" s="58"/>
      <c r="AJ29" s="58"/>
      <c r="AK29" s="58"/>
      <c r="AL29" s="58"/>
      <c r="AM29" s="54"/>
    </row>
    <row r="30" spans="1:39">
      <c r="R30" s="57"/>
      <c r="S30" s="57"/>
      <c r="T30" s="57"/>
      <c r="U30" s="57"/>
      <c r="V30" s="57"/>
      <c r="W30" s="57"/>
      <c r="X30" s="57"/>
      <c r="Y30" s="57"/>
      <c r="Z30" s="57"/>
      <c r="AA30" s="57"/>
      <c r="AB30" s="57"/>
      <c r="AC30" s="57"/>
      <c r="AD30" s="57"/>
      <c r="AE30" s="57"/>
      <c r="AF30" s="57"/>
      <c r="AG30" s="57"/>
      <c r="AH30" s="57"/>
      <c r="AI30" s="57"/>
      <c r="AJ30" s="57"/>
      <c r="AK30" s="57"/>
      <c r="AL30" s="57"/>
      <c r="AM30" s="57"/>
    </row>
    <row r="31" spans="1:39" ht="15.75" thickBot="1"/>
    <row r="32" spans="1:39">
      <c r="A32" s="86" t="s">
        <v>119</v>
      </c>
      <c r="B32" s="87"/>
      <c r="C32" s="88"/>
      <c r="E32" s="113" t="s">
        <v>120</v>
      </c>
      <c r="F32" s="114"/>
      <c r="G32" s="114"/>
      <c r="H32" s="114"/>
      <c r="I32" s="114"/>
      <c r="J32" s="114"/>
      <c r="K32" s="114"/>
      <c r="L32" s="114"/>
      <c r="M32" s="114"/>
      <c r="N32" s="114"/>
      <c r="O32" s="115"/>
      <c r="Q32" s="105" t="s">
        <v>7</v>
      </c>
      <c r="R32" s="106"/>
      <c r="S32" s="106"/>
      <c r="T32" s="106"/>
      <c r="U32" s="106"/>
      <c r="V32" s="107"/>
    </row>
    <row r="33" spans="1:22" ht="15.75" thickBot="1">
      <c r="A33" s="89"/>
      <c r="B33" s="90"/>
      <c r="C33" s="91"/>
      <c r="E33" s="96"/>
      <c r="F33" s="97"/>
      <c r="G33" s="97"/>
      <c r="H33" s="97"/>
      <c r="I33" s="97"/>
      <c r="J33" s="97"/>
      <c r="K33" s="97"/>
      <c r="L33" s="97"/>
      <c r="M33" s="97"/>
      <c r="N33" s="97"/>
      <c r="O33" s="98"/>
      <c r="Q33" s="108"/>
      <c r="R33" s="109"/>
      <c r="S33" s="109"/>
      <c r="T33" s="109"/>
      <c r="U33" s="109"/>
      <c r="V33" s="110"/>
    </row>
    <row r="34" spans="1:22" ht="15.75" thickBot="1">
      <c r="A34" s="92">
        <f ca="1">'Population Analysis'!DY4</f>
        <v>0.97795591182364727</v>
      </c>
      <c r="B34" s="93"/>
      <c r="C34" s="94"/>
      <c r="E34" s="69" t="s">
        <v>48</v>
      </c>
      <c r="F34" s="69" t="s">
        <v>49</v>
      </c>
      <c r="G34" s="69" t="s">
        <v>50</v>
      </c>
      <c r="H34" s="69" t="s">
        <v>51</v>
      </c>
      <c r="I34" s="69" t="s">
        <v>52</v>
      </c>
      <c r="J34" s="68" t="s">
        <v>53</v>
      </c>
      <c r="K34" s="69" t="s">
        <v>54</v>
      </c>
      <c r="L34" s="69" t="s">
        <v>55</v>
      </c>
      <c r="M34" s="69" t="s">
        <v>56</v>
      </c>
      <c r="N34" s="69" t="s">
        <v>57</v>
      </c>
      <c r="O34" s="70" t="s">
        <v>58</v>
      </c>
      <c r="Q34" s="69" t="s">
        <v>36</v>
      </c>
      <c r="R34" s="69" t="s">
        <v>37</v>
      </c>
      <c r="S34" s="69" t="s">
        <v>38</v>
      </c>
      <c r="T34" s="69" t="s">
        <v>116</v>
      </c>
      <c r="U34" s="69" t="s">
        <v>40</v>
      </c>
      <c r="V34" s="69" t="s">
        <v>41</v>
      </c>
    </row>
    <row r="35" spans="1:22">
      <c r="A35" s="95"/>
      <c r="B35" s="93"/>
      <c r="C35" s="94"/>
      <c r="E35" s="103">
        <f ca="1">'Population Analysis'!CW4</f>
        <v>55701.128205128203</v>
      </c>
      <c r="F35" s="103">
        <f ca="1">'Population Analysis'!CX4</f>
        <v>55781.156862745098</v>
      </c>
      <c r="G35" s="103">
        <f ca="1">'Population Analysis'!CY4</f>
        <v>56361.943396226416</v>
      </c>
      <c r="H35" s="103">
        <f ca="1">'Population Analysis'!CZ4</f>
        <v>54617.028571428571</v>
      </c>
      <c r="I35" s="103">
        <f ca="1">'Population Analysis'!DA4</f>
        <v>57062.954545454544</v>
      </c>
      <c r="J35" s="103">
        <f ca="1">'Population Analysis'!DB4</f>
        <v>55267.102040816324</v>
      </c>
      <c r="K35" s="103">
        <f ca="1">'Population Analysis'!DC4</f>
        <v>52703.545454545456</v>
      </c>
      <c r="L35" s="103">
        <f ca="1">'Population Analysis'!DD4</f>
        <v>52191.727272727272</v>
      </c>
      <c r="M35" s="103">
        <f ca="1">'Population Analysis'!DE4</f>
        <v>54728.625</v>
      </c>
      <c r="N35" s="103">
        <f ca="1">'Population Analysis'!DF4</f>
        <v>57780.108695652176</v>
      </c>
      <c r="O35" s="103">
        <f ca="1">'Population Analysis'!DG4</f>
        <v>56434.586956521736</v>
      </c>
      <c r="Q35" s="103">
        <f ca="1">'Population Analysis'!DO4</f>
        <v>52956.082474226801</v>
      </c>
      <c r="R35" s="103">
        <f ca="1">'Population Analysis'!DP4</f>
        <v>57588.564102564102</v>
      </c>
      <c r="S35" s="103">
        <f ca="1">'Population Analysis'!DQ4</f>
        <v>55790.22891566265</v>
      </c>
      <c r="T35" s="103">
        <f ca="1">'Population Analysis'!DR4</f>
        <v>56917.013888888891</v>
      </c>
      <c r="U35" s="103">
        <f ca="1">'Population Analysis'!DS4</f>
        <v>55628.133333333331</v>
      </c>
      <c r="V35" s="103">
        <f ca="1">'Population Analysis'!DT4</f>
        <v>54273.297872340423</v>
      </c>
    </row>
    <row r="36" spans="1:22" ht="15.75" thickBot="1">
      <c r="A36" s="96"/>
      <c r="B36" s="97"/>
      <c r="C36" s="98"/>
      <c r="E36" s="104"/>
      <c r="F36" s="104"/>
      <c r="G36" s="104"/>
      <c r="H36" s="104"/>
      <c r="I36" s="104"/>
      <c r="J36" s="104"/>
      <c r="K36" s="104"/>
      <c r="L36" s="104"/>
      <c r="M36" s="104"/>
      <c r="N36" s="104"/>
      <c r="O36" s="104"/>
      <c r="Q36" s="104"/>
      <c r="R36" s="104"/>
      <c r="S36" s="104"/>
      <c r="T36" s="104"/>
      <c r="U36" s="104"/>
      <c r="V36" s="104"/>
    </row>
    <row r="37" spans="1:22" ht="15.75" thickBot="1">
      <c r="A37" s="71"/>
      <c r="B37" s="71"/>
      <c r="C37" s="71"/>
      <c r="E37" s="73"/>
      <c r="F37" s="74"/>
      <c r="G37" s="74"/>
      <c r="H37" s="74"/>
      <c r="I37" s="74"/>
      <c r="J37" s="74"/>
      <c r="K37" s="74"/>
      <c r="L37" s="74"/>
      <c r="M37" s="74"/>
      <c r="N37" s="74"/>
      <c r="O37" s="75"/>
      <c r="Q37" s="73"/>
      <c r="R37" s="74"/>
      <c r="S37" s="74"/>
      <c r="T37" s="74"/>
      <c r="U37" s="74"/>
      <c r="V37" s="75"/>
    </row>
    <row r="38" spans="1:22">
      <c r="A38" s="86" t="s">
        <v>121</v>
      </c>
      <c r="B38" s="87"/>
      <c r="C38" s="88"/>
      <c r="E38" s="55"/>
      <c r="F38" s="57"/>
      <c r="G38" s="57"/>
      <c r="H38" s="57"/>
      <c r="I38" s="57"/>
      <c r="J38" s="57"/>
      <c r="K38" s="57"/>
      <c r="L38" s="57"/>
      <c r="M38" s="57"/>
      <c r="N38" s="57"/>
      <c r="O38" s="56"/>
      <c r="Q38" s="55"/>
      <c r="R38" s="57"/>
      <c r="S38" s="57"/>
      <c r="T38" s="57"/>
      <c r="U38" s="57"/>
      <c r="V38" s="56"/>
    </row>
    <row r="39" spans="1:22" ht="15.75" thickBot="1">
      <c r="A39" s="89"/>
      <c r="B39" s="90"/>
      <c r="C39" s="91"/>
      <c r="E39" s="55"/>
      <c r="F39" s="57"/>
      <c r="G39" s="57"/>
      <c r="H39" s="57"/>
      <c r="I39" s="57"/>
      <c r="J39" s="57"/>
      <c r="K39" s="57"/>
      <c r="L39" s="57"/>
      <c r="M39" s="57"/>
      <c r="N39" s="57"/>
      <c r="O39" s="56"/>
      <c r="Q39" s="55"/>
      <c r="R39" s="57"/>
      <c r="S39" s="57"/>
      <c r="T39" s="57"/>
      <c r="U39" s="57"/>
      <c r="V39" s="56"/>
    </row>
    <row r="40" spans="1:22">
      <c r="A40" s="99">
        <f ca="1">'Population Analysis'!EE4</f>
        <v>20.142284569138276</v>
      </c>
      <c r="B40" s="100"/>
      <c r="C40" s="101"/>
      <c r="E40" s="55"/>
      <c r="F40" s="57"/>
      <c r="G40" s="57"/>
      <c r="H40" s="57"/>
      <c r="I40" s="57"/>
      <c r="J40" s="57"/>
      <c r="K40" s="57"/>
      <c r="L40" s="57"/>
      <c r="M40" s="57"/>
      <c r="N40" s="57"/>
      <c r="O40" s="56"/>
      <c r="Q40" s="55"/>
      <c r="R40" s="57"/>
      <c r="S40" s="57"/>
      <c r="T40" s="57"/>
      <c r="U40" s="57"/>
      <c r="V40" s="56"/>
    </row>
    <row r="41" spans="1:22">
      <c r="A41" s="102"/>
      <c r="B41" s="100"/>
      <c r="C41" s="101"/>
      <c r="E41" s="55"/>
      <c r="F41" s="57"/>
      <c r="G41" s="57"/>
      <c r="H41" s="57"/>
      <c r="I41" s="57"/>
      <c r="J41" s="57"/>
      <c r="K41" s="57"/>
      <c r="L41" s="57"/>
      <c r="M41" s="57"/>
      <c r="N41" s="57"/>
      <c r="O41" s="56"/>
      <c r="Q41" s="55"/>
      <c r="R41" s="57"/>
      <c r="S41" s="57"/>
      <c r="T41" s="57"/>
      <c r="U41" s="57"/>
      <c r="V41" s="56"/>
    </row>
    <row r="42" spans="1:22" ht="15.75" thickBot="1">
      <c r="A42" s="89"/>
      <c r="B42" s="90"/>
      <c r="C42" s="91"/>
      <c r="E42" s="55"/>
      <c r="F42" s="57"/>
      <c r="G42" s="57"/>
      <c r="H42" s="57"/>
      <c r="I42" s="57"/>
      <c r="J42" s="57"/>
      <c r="K42" s="57"/>
      <c r="L42" s="57"/>
      <c r="M42" s="57"/>
      <c r="N42" s="57"/>
      <c r="O42" s="56"/>
      <c r="Q42" s="55"/>
      <c r="R42" s="57"/>
      <c r="S42" s="57"/>
      <c r="T42" s="57"/>
      <c r="U42" s="57"/>
      <c r="V42" s="56"/>
    </row>
    <row r="43" spans="1:22">
      <c r="E43" s="55"/>
      <c r="F43" s="57"/>
      <c r="G43" s="57"/>
      <c r="H43" s="57"/>
      <c r="I43" s="57"/>
      <c r="J43" s="57"/>
      <c r="K43" s="57"/>
      <c r="L43" s="57"/>
      <c r="M43" s="57"/>
      <c r="N43" s="57"/>
      <c r="O43" s="56"/>
      <c r="Q43" s="55"/>
      <c r="R43" s="57"/>
      <c r="S43" s="57"/>
      <c r="T43" s="57"/>
      <c r="U43" s="57"/>
      <c r="V43" s="56"/>
    </row>
    <row r="44" spans="1:22">
      <c r="E44" s="55"/>
      <c r="F44" s="57"/>
      <c r="G44" s="57"/>
      <c r="H44" s="57"/>
      <c r="I44" s="57"/>
      <c r="J44" s="57"/>
      <c r="K44" s="57"/>
      <c r="L44" s="57"/>
      <c r="M44" s="57"/>
      <c r="N44" s="57"/>
      <c r="O44" s="56"/>
      <c r="Q44" s="55"/>
      <c r="R44" s="57"/>
      <c r="S44" s="57"/>
      <c r="T44" s="57"/>
      <c r="U44" s="57"/>
      <c r="V44" s="56"/>
    </row>
    <row r="45" spans="1:22">
      <c r="E45" s="55"/>
      <c r="F45" s="57"/>
      <c r="G45" s="57"/>
      <c r="H45" s="57"/>
      <c r="I45" s="57"/>
      <c r="J45" s="57"/>
      <c r="K45" s="57"/>
      <c r="L45" s="57"/>
      <c r="M45" s="57"/>
      <c r="N45" s="57"/>
      <c r="O45" s="56"/>
      <c r="Q45" s="55"/>
      <c r="R45" s="57"/>
      <c r="S45" s="57"/>
      <c r="T45" s="57"/>
      <c r="U45" s="57"/>
      <c r="V45" s="56"/>
    </row>
    <row r="46" spans="1:22">
      <c r="E46" s="55"/>
      <c r="F46" s="57"/>
      <c r="G46" s="57"/>
      <c r="H46" s="57"/>
      <c r="I46" s="57"/>
      <c r="J46" s="57"/>
      <c r="K46" s="57"/>
      <c r="L46" s="57"/>
      <c r="M46" s="57"/>
      <c r="N46" s="57"/>
      <c r="O46" s="56"/>
      <c r="Q46" s="55"/>
      <c r="R46" s="57"/>
      <c r="S46" s="57"/>
      <c r="T46" s="57"/>
      <c r="U46" s="57"/>
      <c r="V46" s="56"/>
    </row>
    <row r="47" spans="1:22">
      <c r="E47" s="55"/>
      <c r="F47" s="57"/>
      <c r="G47" s="57"/>
      <c r="H47" s="57"/>
      <c r="I47" s="57"/>
      <c r="J47" s="57"/>
      <c r="K47" s="57"/>
      <c r="L47" s="57"/>
      <c r="M47" s="57"/>
      <c r="N47" s="57"/>
      <c r="O47" s="56"/>
      <c r="Q47" s="55"/>
      <c r="R47" s="57"/>
      <c r="S47" s="57"/>
      <c r="T47" s="57"/>
      <c r="U47" s="57"/>
      <c r="V47" s="56"/>
    </row>
    <row r="48" spans="1:22">
      <c r="E48" s="55"/>
      <c r="F48" s="57"/>
      <c r="G48" s="57"/>
      <c r="H48" s="57"/>
      <c r="I48" s="57"/>
      <c r="J48" s="57"/>
      <c r="K48" s="57"/>
      <c r="L48" s="57"/>
      <c r="M48" s="57"/>
      <c r="N48" s="57"/>
      <c r="O48" s="56"/>
      <c r="Q48" s="55"/>
      <c r="R48" s="57"/>
      <c r="S48" s="57"/>
      <c r="T48" s="57"/>
      <c r="U48" s="57"/>
      <c r="V48" s="56"/>
    </row>
    <row r="49" spans="5:22">
      <c r="E49" s="55"/>
      <c r="F49" s="57"/>
      <c r="G49" s="57"/>
      <c r="H49" s="57"/>
      <c r="I49" s="57"/>
      <c r="J49" s="57"/>
      <c r="K49" s="57"/>
      <c r="L49" s="57"/>
      <c r="M49" s="57"/>
      <c r="N49" s="57"/>
      <c r="O49" s="56"/>
      <c r="Q49" s="55"/>
      <c r="R49" s="57"/>
      <c r="S49" s="57"/>
      <c r="T49" s="57"/>
      <c r="U49" s="57"/>
      <c r="V49" s="56"/>
    </row>
    <row r="50" spans="5:22">
      <c r="E50" s="55"/>
      <c r="F50" s="57"/>
      <c r="G50" s="57"/>
      <c r="H50" s="57"/>
      <c r="I50" s="57"/>
      <c r="J50" s="57"/>
      <c r="K50" s="57"/>
      <c r="L50" s="57"/>
      <c r="M50" s="57"/>
      <c r="N50" s="57"/>
      <c r="O50" s="56"/>
      <c r="Q50" s="55"/>
      <c r="R50" s="57"/>
      <c r="S50" s="57"/>
      <c r="T50" s="57"/>
      <c r="U50" s="57"/>
      <c r="V50" s="56"/>
    </row>
    <row r="51" spans="5:22">
      <c r="E51" s="55"/>
      <c r="F51" s="57"/>
      <c r="G51" s="57"/>
      <c r="H51" s="57"/>
      <c r="I51" s="57"/>
      <c r="J51" s="57"/>
      <c r="K51" s="57"/>
      <c r="L51" s="57"/>
      <c r="M51" s="57"/>
      <c r="N51" s="57"/>
      <c r="O51" s="56"/>
      <c r="Q51" s="55"/>
      <c r="R51" s="57"/>
      <c r="S51" s="57"/>
      <c r="T51" s="57"/>
      <c r="U51" s="57"/>
      <c r="V51" s="56"/>
    </row>
    <row r="52" spans="5:22">
      <c r="E52" s="55"/>
      <c r="F52" s="57"/>
      <c r="G52" s="57"/>
      <c r="H52" s="57"/>
      <c r="I52" s="57"/>
      <c r="J52" s="57"/>
      <c r="K52" s="57"/>
      <c r="L52" s="57"/>
      <c r="M52" s="57"/>
      <c r="N52" s="57"/>
      <c r="O52" s="56"/>
      <c r="Q52" s="55"/>
      <c r="R52" s="57"/>
      <c r="S52" s="57"/>
      <c r="T52" s="57"/>
      <c r="U52" s="57"/>
      <c r="V52" s="56"/>
    </row>
    <row r="53" spans="5:22" ht="15.75" thickBot="1">
      <c r="E53" s="53"/>
      <c r="F53" s="58"/>
      <c r="G53" s="58"/>
      <c r="H53" s="58"/>
      <c r="I53" s="58"/>
      <c r="J53" s="58"/>
      <c r="K53" s="58"/>
      <c r="L53" s="58"/>
      <c r="M53" s="58"/>
      <c r="N53" s="58"/>
      <c r="O53" s="54"/>
      <c r="Q53" s="53"/>
      <c r="R53" s="58"/>
      <c r="S53" s="58"/>
      <c r="T53" s="58"/>
      <c r="U53" s="58"/>
      <c r="V53" s="54"/>
    </row>
  </sheetData>
  <mergeCells count="72">
    <mergeCell ref="A1:B2"/>
    <mergeCell ref="A4:A5"/>
    <mergeCell ref="B4:B5"/>
    <mergeCell ref="C1:E2"/>
    <mergeCell ref="C3:E5"/>
    <mergeCell ref="F3:G3"/>
    <mergeCell ref="H3:I3"/>
    <mergeCell ref="J3:K3"/>
    <mergeCell ref="L3:M3"/>
    <mergeCell ref="N3:O3"/>
    <mergeCell ref="P3:Q3"/>
    <mergeCell ref="F1:Q2"/>
    <mergeCell ref="F4:G5"/>
    <mergeCell ref="H4:I5"/>
    <mergeCell ref="J4:K5"/>
    <mergeCell ref="L4:M5"/>
    <mergeCell ref="N4:O5"/>
    <mergeCell ref="P4:Q5"/>
    <mergeCell ref="AF3:AG3"/>
    <mergeCell ref="AH3:AI3"/>
    <mergeCell ref="AJ3:AK3"/>
    <mergeCell ref="AL3:AM3"/>
    <mergeCell ref="R3:S3"/>
    <mergeCell ref="T3:U3"/>
    <mergeCell ref="V3:W3"/>
    <mergeCell ref="X3:Y3"/>
    <mergeCell ref="Z3:AA3"/>
    <mergeCell ref="AL4:AM5"/>
    <mergeCell ref="R1:AM2"/>
    <mergeCell ref="C7:E8"/>
    <mergeCell ref="C9:E11"/>
    <mergeCell ref="Z4:AA5"/>
    <mergeCell ref="AB4:AC5"/>
    <mergeCell ref="AD4:AE5"/>
    <mergeCell ref="AF4:AG5"/>
    <mergeCell ref="AH4:AI5"/>
    <mergeCell ref="AJ4:AK5"/>
    <mergeCell ref="R4:S5"/>
    <mergeCell ref="T4:U5"/>
    <mergeCell ref="V4:W5"/>
    <mergeCell ref="X4:Y5"/>
    <mergeCell ref="AB3:AC3"/>
    <mergeCell ref="AD3:AE3"/>
    <mergeCell ref="C13:E14"/>
    <mergeCell ref="C15:E17"/>
    <mergeCell ref="C19:E20"/>
    <mergeCell ref="C21:E23"/>
    <mergeCell ref="C25:E26"/>
    <mergeCell ref="C27:E29"/>
    <mergeCell ref="E32:O33"/>
    <mergeCell ref="E35:E36"/>
    <mergeCell ref="F35:F36"/>
    <mergeCell ref="G35:G36"/>
    <mergeCell ref="H35:H36"/>
    <mergeCell ref="I35:I36"/>
    <mergeCell ref="J35:J36"/>
    <mergeCell ref="K35:K36"/>
    <mergeCell ref="A38:C39"/>
    <mergeCell ref="A32:C33"/>
    <mergeCell ref="A34:C36"/>
    <mergeCell ref="A40:C42"/>
    <mergeCell ref="T35:T36"/>
    <mergeCell ref="S35:S36"/>
    <mergeCell ref="R35:R36"/>
    <mergeCell ref="Q35:Q36"/>
    <mergeCell ref="Q32:V33"/>
    <mergeCell ref="U35:U36"/>
    <mergeCell ref="V35:V36"/>
    <mergeCell ref="L35:L36"/>
    <mergeCell ref="M35:M36"/>
    <mergeCell ref="N35:N36"/>
    <mergeCell ref="O35:O36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Arjun Gupta</dc:creator>
  <cp:keywords/>
  <dc:description/>
  <cp:lastModifiedBy/>
  <cp:revision/>
  <dcterms:created xsi:type="dcterms:W3CDTF">2020-05-26T15:22:04Z</dcterms:created>
  <dcterms:modified xsi:type="dcterms:W3CDTF">2020-07-03T17:09:20Z</dcterms:modified>
  <cp:category/>
  <cp:contentStatus/>
</cp:coreProperties>
</file>