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ashis\Desktop\MissionEd\"/>
    </mc:Choice>
  </mc:AlternateContent>
  <xr:revisionPtr revIDLastSave="0" documentId="13_ncr:1_{0973189A-6C2F-4F76-A1EF-C3DD3B906667}" xr6:coauthVersionLast="47" xr6:coauthVersionMax="47" xr10:uidLastSave="{00000000-0000-0000-0000-000000000000}"/>
  <bookViews>
    <workbookView xWindow="-120" yWindow="-120" windowWidth="29040" windowHeight="15720" tabRatio="360" firstSheet="1" activeTab="5" xr2:uid="{00000000-000D-0000-FFFF-FFFF00000000}"/>
  </bookViews>
  <sheets>
    <sheet name="Sheet1" sheetId="1" r:id="rId1"/>
    <sheet name="Sheet2" sheetId="7" r:id="rId2"/>
    <sheet name="Ashish" sheetId="2" r:id="rId3"/>
    <sheet name="Sheet 2" sheetId="3" r:id="rId4"/>
    <sheet name="Stipend" sheetId="4" r:id="rId5"/>
    <sheet name="Duration" sheetId="5" r:id="rId6"/>
    <sheet name="Work From Home" sheetId="6" r:id="rId7"/>
  </sheets>
  <definedNames>
    <definedName name="_xlnm._FilterDatabase" localSheetId="2" hidden="1">Ashish!$A$1:$L$38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7" l="1"/>
  <c r="B45" i="7"/>
  <c r="B44" i="7"/>
  <c r="B43" i="7"/>
  <c r="A3" i="7"/>
  <c r="A4" i="7"/>
  <c r="A2" i="7"/>
  <c r="E5" i="7"/>
  <c r="F5" i="7"/>
  <c r="D5" i="7"/>
  <c r="D24" i="7"/>
  <c r="E22" i="7"/>
  <c r="D22" i="7"/>
  <c r="F22" i="7"/>
  <c r="F23" i="7"/>
  <c r="E23" i="7"/>
  <c r="D23" i="7"/>
  <c r="G23" i="7" s="1"/>
  <c r="F21" i="7"/>
  <c r="F24" i="7" s="1"/>
  <c r="E21" i="7"/>
  <c r="G21" i="7" s="1"/>
  <c r="G3" i="7"/>
  <c r="G4" i="7"/>
  <c r="H4" i="7" s="1"/>
  <c r="G2" i="7"/>
  <c r="I2" i="7" s="1"/>
  <c r="L13" i="7"/>
  <c r="N13" i="7"/>
  <c r="M13" i="7"/>
  <c r="M14" i="7"/>
  <c r="M15" i="7"/>
  <c r="C5" i="7"/>
  <c r="B5" i="7"/>
  <c r="N16" i="7"/>
  <c r="L14" i="7"/>
  <c r="L16" i="7" s="1"/>
  <c r="D11" i="7" s="1"/>
  <c r="N14" i="7"/>
  <c r="N15" i="7"/>
  <c r="L15" i="7"/>
  <c r="J14" i="7"/>
  <c r="J16" i="7" s="1"/>
  <c r="F11" i="7" s="1"/>
  <c r="J15" i="7"/>
  <c r="J13" i="7"/>
  <c r="I14" i="7"/>
  <c r="I15" i="7"/>
  <c r="I13" i="7"/>
  <c r="I16" i="7" s="1"/>
  <c r="D12" i="7" s="1"/>
  <c r="H14" i="7"/>
  <c r="H15" i="7"/>
  <c r="H13" i="7"/>
  <c r="H16" i="7" s="1"/>
  <c r="D21" i="1"/>
  <c r="D18" i="1"/>
  <c r="D19" i="1"/>
  <c r="D20" i="1"/>
  <c r="D22" i="1"/>
  <c r="D23" i="1"/>
  <c r="D24" i="1"/>
  <c r="D25" i="1"/>
  <c r="D26" i="1"/>
  <c r="D27" i="1"/>
  <c r="D28" i="1"/>
  <c r="D29" i="1"/>
  <c r="D30" i="1"/>
  <c r="D31" i="1"/>
  <c r="D32" i="1"/>
  <c r="D33" i="1"/>
  <c r="I4" i="7" l="1"/>
  <c r="J4" i="7" s="1"/>
  <c r="I3" i="7"/>
  <c r="D25" i="7"/>
  <c r="G22" i="7"/>
  <c r="M16" i="7"/>
  <c r="D13" i="7" s="1"/>
  <c r="E13" i="7" s="1"/>
  <c r="G5" i="7"/>
  <c r="K3" i="7" s="1"/>
  <c r="L3" i="7" s="1"/>
  <c r="H2" i="7"/>
  <c r="J2" i="7" s="1"/>
  <c r="H3" i="7"/>
  <c r="E24" i="7"/>
  <c r="G24" i="7" s="1"/>
  <c r="K4" i="7"/>
  <c r="L4" i="7" s="1"/>
  <c r="E11" i="7"/>
  <c r="D31" i="7" l="1"/>
  <c r="C39" i="7"/>
  <c r="G25" i="7"/>
  <c r="E25" i="7"/>
  <c r="F25" i="7" s="1"/>
  <c r="F17" i="7"/>
  <c r="J3" i="7"/>
  <c r="K2" i="7"/>
  <c r="L2" i="7" s="1"/>
  <c r="L5" i="7" s="1"/>
  <c r="D32" i="7" s="1"/>
  <c r="D33" i="7" s="1"/>
  <c r="D34" i="7" s="1"/>
  <c r="D35" i="7" s="1"/>
  <c r="K5" i="7"/>
  <c r="D17" i="7"/>
  <c r="E17" i="7" s="1"/>
  <c r="D14" i="7"/>
</calcChain>
</file>

<file path=xl/sharedStrings.xml><?xml version="1.0" encoding="utf-8"?>
<sst xmlns="http://schemas.openxmlformats.org/spreadsheetml/2006/main" count="225" uniqueCount="120">
  <si>
    <t>Sub Tech</t>
  </si>
  <si>
    <t>Technology</t>
  </si>
  <si>
    <t>Stiphen</t>
  </si>
  <si>
    <t>duration</t>
  </si>
  <si>
    <t>Workfromhome</t>
  </si>
  <si>
    <t>NLP                 1</t>
  </si>
  <si>
    <t>Data Science  0</t>
  </si>
  <si>
    <t>Internship Description</t>
  </si>
  <si>
    <t>About the internship
Selected intern's day-to-day responsibilities include:
1. Work on image classification using deep neural networks/advanced CNN on Python.m &amp; RNN
2. Work on a special algorithm designed by a team of experts from accord innovations
3. Capture, visualize and analyze the urine-related images and carry out further computations on improving the accuracy of the application
4. Developing application-specific algorithms for the computation and integrating the data with mobile/web applications
5. Design and develop recurrent neural networks algorithms on various datasets
6. Capture a real-time image and perform computations based on various parameters.
Learn skills relevant for this internship on Internshala Trainings
Learn Machine Learning
Learn Data Science
Who can apply
Only those candidates can apply who:
1. are available for full time (in-office) internship
2. can start the internship between 12th Oct'21 and 16th Nov'21
3. are available for duration of 1 month
4. have relevant skills and interests
Perks
Certificate
5 days a week</t>
  </si>
  <si>
    <t>Selected intern's day-to-day responsibilities include:
Work on machine learning and natural language processing (NLP) (Anaphora resolution for text-based application using the Hindi language)
Work on implementing NLP engine in the dashboard using Python, JSON, SpaCy, Bert, and PHP
Handle other related tasks of full-stack development including web development
Skill(s) required
Who can apply
Only Those Candidates Can Apply Who
are available for full time (in-office) internship
can start the internship between 28th Sep'21 and 2nd Nov'21
are available for duration of 1 month
have relevant skills and interests
Other Requirements
Should have around 6 months of experience
Should have an understanding of Parser
Perks
Certificate Letter of recommendation 5 days a week</t>
  </si>
  <si>
    <t>About the internship 
STIPEND
10000 /month
Selected intern's day-to-day responsibilities include:
1. Read research papers
2. Develop deep learning models
3. Curate the datasets
Skill(s) required
Python
Chemistry
Biology
Machine Learning
Deep Learning
Learn these skills on Internshala Trainings
Learn Python
Learn Machine Learning
Learn Deep Learning
Who can apply
Only those candidates can apply who:
1. are available for full time (in-office) internship
2. can start the internship between 12th Oct'21 and 16th Nov'21
3. are available for duration of 4 months
4. have relevant skills and interests
Perks
Certificate
Letter of recommendation
Flexible work hours
5 days a week
Job offer</t>
  </si>
  <si>
    <t>DURATION
3 Months
STIPEND
10000-12000 /monthAbout the work from home job/internship
Selected intern's day-to-day responsibilities include working on and managing all tasks related to computer engineering.
Learn skills relevant for this internship on Internshala Trainings
Learn Machine Learning
Learn Data Science
Who can apply
Only those candidates can apply who:
1. are available for the work from home job/internship
2. can start the work from home job/internship between 12th Oct'21 and 16th Nov'21
3. are available for duration of 3 months
4. have relevant skills and interests
Women wanting to start/restart their career can also apply.
Other requirements
1. We need someone with experience in developing Augmented Reality (AR) applications
2. Hands-on experience on AR SDK like AR Foundation, ARCore, ARKit.
3. Command over-unity UI/UX
4. Experience with unity
5. Having experience with python
6. Knowledge of Deep Learning and deep learning framework - TensorFlow/Pytorch
7. Having knowledge of computer vision and ML will be an add on
Perks
Certificate
Letter of recommendation
Flexible work hours
5 days a week</t>
  </si>
  <si>
    <t>Code</t>
  </si>
  <si>
    <t>Duration</t>
  </si>
  <si>
    <t>Certificate</t>
  </si>
  <si>
    <t>Letter of Recom</t>
  </si>
  <si>
    <t>Flexible Hours</t>
  </si>
  <si>
    <t>Education Requirements:
A Master’s or PhD is preferred (Computer Science / Machine Learning, etc.,) from tier 1 institutions
Job Requirements
Good knowledge of Computer vision algorithms and hands-on experience in Opencv, Machine learning and deep learning for Vision data.
Experience in Medical or Industry domain on Computer Vision will be preferable
Ability to drive product class algorithm development including data acquisition, processing and deployment in edge or cloud
Partner closely with product and engineering leaders throughout the lifecycle of project. Ensure that necessary data is captured; analytic needs are well-defined up front and coordinate the analytic needs.
Drive efforts to enable product and engineering leaders to share your knowledge and insights through clear and concise communication, education, and data visualization.
Should have independently handled a project technically and provided directions to the other Team Members.
Experience in turning ideas into actionable designs.
Able to persuade stakeholders and champion effective techniques through development.
Ongoing technical authority role with our larger customers.
Strong interpersonal and communication skills: ability to tell a clear, concise, actionable story with data, to folks across various levels of the company.
Able to lead the project independently.
Technical directions to junior in team, like to sort the respective task for responsible team members.
Technical Skills
Expertise with one of the following DL frameworks;
Tensorflow, Keras, Caffe, Pytorch
Proficient in OpenCV – and image processing stacks.
Knowledge in Machine learning algorithms – like regression, SVM, clustering etc.,
Good to have – programming skills – C/C++
Good to have – knowledge in containers – like Dockerization
Good to have – knowledge in CI/CD pipelines
Preferable : knowledge working with IP cameras / GIGE cameras / live data acquisition / data acquisition optimization
Domain expertize in one the areas : Automotive or Medical or Industry
Should have experience in Cloud or Edge deployment architectures
Tech savy and willing to work with open-Source Tools
Applying statistical and machine learning techniques, such as, mean-variance, k-means, nearest-neighbor, support vector, Bayesian time-series and network analysis to identify outliers, classify events or actors, and correlate anomalous sequences of events.
Qualifications
Master's/PhD with 3 + years of total experience with end to end Data Science Project execution</t>
  </si>
  <si>
    <t>About Eternal Robotics
Website
Activity on Internshala
Hiring since April 2019
22 opportunities posted
6 candidates hired
About The Internship
Selected intern's day-to-day responsibilities include:
Work on data collection, labeling, cleaning, augmentation for various computer vision applications
Build and deploy solutions using computer vision and image processing techniques for various applications like quality inspection in process industries, surveillance automation, and law enforcement
Optimize the vision algorithms to efficiently run on resource-constrained hardware on the edge for autonomous robotic applications
Work closely with the multidisciplinary team at eternal robotics for successful deployment of solutions
Skill(s) required
Python Machine Learning Computer Vision Deep Learning
Learn these skills on Internshala Trainings
Learn Python
Learn Machine Learning
Learn Computer Vision
Learn Deep Learning
Who can apply
Only Those Candidates Can Apply Who
are available for full time (in-office) internship
can start the internship between 5th Oct'21 and 9th Nov'21
are available for duration of 6 months
have relevant skills and interests
Perks
Certificate Informal dress code 5 days a week
Number of openings
2</t>
  </si>
  <si>
    <t xml:space="preserve">
Activity on Internshala
Hiring since August 2016
48 opportunities posted
7 candidates hired
About The Internship
Selected intern's day-to-day responsibilities include:
Collaborating with the software development team on application design and development
Developing the software and overseeing the deployment of applications across platforms
Performing diagnostic tests and debugging procedures
Creating end-user application feedback channels
Optimizing software by performing maintenance, updates, and upgrades
Documenting processes and maintaining software development records
Keeping up to date with C++ standards and advancements in application development
Designing highly scalable and testable code
Discovering and fixing programming bugs
Skill(s) required
OpenCV C++ Programming
Learn these skills on Internshala Trainings
Learn C++ Programming
Learn Machine Learning
Who can apply
Only Those Candidates Can Apply Who
are available for full time (in-office) internship
can start the internship between 9th Oct'21 and 13th Nov'21
are available for duration of 6 months
have relevant skills and interests
Women wanting to start/restart their career can also apply.
Perks
Certificate Letter of recommendation Flexible work hours Informal dress code Free snacks &amp; beverages</t>
  </si>
  <si>
    <t xml:space="preserve">
Activity on Internshala
Hiring since July 2020
14 opportunities posted
1 candidates hired
About the work from home job/internship
Selected intern's day-to-day responsibilities include:
1. Building models to solve real-life problems
2. Deploying models on AWS and other cloud platforms
3. Working in a team to label and train data
Skill(s) required
Machine Learning
Computer Vision
Amazon Web Services (AWS)
Artifical Intelligence
Learn these skills on Internshala Trainings
Learn Machine Learning
Learn Computer Vision
Learn Artifical Intelligence
Who can apply
Only those candidates can apply who:
1. are available for the work from home job/internship
2. can start the work from home job/internship between 10th Oct'21 and 14th Nov'21
3. are available for duration of 5 months
4. have relevant skills and interests
Perks
Letter of recommendation
Flexible work hours
5 days a week
Number of openings
3</t>
  </si>
  <si>
    <t>Activity on Internshala
Hiring since March 2017
74 opportunities posted
23 candidates hired
About the work from home job/internship
Selected intern's day-to-day responsibilities include:
1. Work on conventional image processing, pre-processing, and feature matching methods
2. Work on YOLO or SSD for object detection and classification
3. Work on full cycle: data gathering, cleaning, preprocessing, training, and testing
4. Work on novel problems using deep learning techniques
Skill(s) required
OpenCV
Python
Machine Learning
Computer Vision
Deep Learning
Learn these skills on Internshala Trainings
Learn Python
Learn Machine Learning
Learn Computer Vision
Learn Deep Learning
Who can apply
Only those candidates can apply who:
1. are available for the work from home job/internship
2. can start the work from home job/internship between 1st Oct'21 and 5th Nov'21
3. are available for duration of 3 months
4. have relevant skills and interests
Perks
Certificate
Letter of recommendation
Flexible work hours
5 days a week
Number of openings
1</t>
  </si>
  <si>
    <t xml:space="preserve">
Activity on Internshala
Hiring since January 2020
18 opportunities posted
17 candidates hired
About the work from home job/internship
Selected intern's day-to-day responsibilities include:
1. Understand objective/problem statement
2. Define datasets required, annotations required for training new models, and work with the data team to get the right dataset
3. Train models on the cloud, generate testing results
4. Support deployment of the model into production
Skill(s) required
OpenCV
Python
Computer Vision
Learn these skills on Internshala Trainings
Learn Python
Learn Computer Vision
Learn Machine Learning
Who can apply
Only those candidates can apply who:
1. are available for the work from home job/internship
2. can start the work from home job/internship between 30th Sep'21 and 4th Nov'21
3. are available for duration of 3 months
4. have relevant skills and interests
* Women wanting to start/restart their career can also apply.
Perks
Certificate
Letter of recommendation
Flexible work hours
5 days a week
Number of openings
2</t>
  </si>
  <si>
    <t xml:space="preserve">Activity on Internshala
Hiring since April 2021
578 opportunities posted
12 candidates hired
About the work from home job/internship
Selected intern's day-to-day responsibilities include:
1. Developing novel camera calibration, image processing, and computer vision algorithms
2. Simulating and modeling imaging optics and projective geometry
3. Designing and prototyping bench-top optical imaging and sensing systems
4. Developing iOS and/or OSX software for use case data collection and prototyping
5. Defining and documenting the systems architectures and system specifications for new features
6. Analyzing and characterizing electrical, optical, and optoelectronic components for new systems
7. Using computer control (MATLAB, Python, etc.) to automate repetitive measurements
8. Managing project deliverables and schedules to meet commitments to product development teams
Skill(s) required
Python
Computer Vision
Learn these skills on Internshala Trainings
Learn Python
Learn Computer Vision
Learn Web Development
Learn Machine Learning
Who can apply
Only those candidates can apply who:
1. are available for the work from home job/internship
2. can start the work from home job/internship between 29th Sep'21 and 3rd Nov'21
3. are available for duration of 3 months
4. have relevant skills and interests
Perks
Certificate
Letter of recommendation
Flexible work hours
Number of openings
1
</t>
  </si>
  <si>
    <t>We are looking for an experienced and enthusiastic Python developer to join our engineering team and help us create dynamic software applications for our clients. In this role, you will be responsible for writing and testing scalable code, developing back-end components, and integrating user-facing elements in collaboration with front-end developers.
As a potent Python developer, we expect you to possess in-depth knowledge of web frameworks, data analysis and visualization tools, experience with server-side logic, and above-average knowledge of Python programming. Ultimately, a top-class Python developer is able to design highly responsive web-applications that perfectly meet the needs of the client
Responsibilities:
1. Write effective and scalable code.
2. Design and develop low-latency and efficient back-end components to improve responsiveness and overall performance.
3. Integrating user-facing elements using server-side logic.
4. Reprogramming existing databases to improve functionality.
5. Perform data analysis, high dimensional data visualizations and create efficient and accurate AI models based on specific requirements. 
Requirements: At least 1.6 years of work experience as Python Developer
Skills And Qualifications:
1. Fluent in Python Programming language, exposure to JS, CSS is a plus.
2. Good hands-on experience in python numeric and scientific libraries like Numpy, Pandas, Scipy etc.
3. Exposure to Python web frameworks like Flask, Django etc.
4. Good understanding of REST API.
5. Comfortable with ML and DL libraries like Tensorflow and Keras.
6. Ability to collaborate on projects and work independently when required.</t>
  </si>
  <si>
    <t xml:space="preserve">JD: Analytics Developer
Qualification:
Bachelor’s degree, preferably in Computer Science, Information Technology, Data Science, Analytics, Statistics or related discipline or equivalent years of relevant experience.
Must Have Skills: (Need to focus only on these skills)
2+ years of development experience using Python
3+ years of experience in SQL and relational databases.
Knowledge of APIs
Desirable Skills:
Experience in data frames or Business Intelligence development, performing data transformations and data modelling.
Knowledge of Web Servers (Apache/Nginx) and REST/GraphQL
Development experience using languages such as PHP/ R
Experience in technology development, building and deploying technology solutions.
Strong background in database design and ETL tools
Knowledge of Cloud computing and application deployments in cloud (pref. AWS Services e.g VPC, S3, EC2, EBS, ELB, ASG, R53, RDS etc)
Strong experience in Linux environment and containers (Docker)
Knowledge of code deployments (CI/CD)
Ability to write and produce technical documents and data flow diagram. Experience in demonstrating technical solutions to end-users.
Experience with testing applications, documenting test plan and methodologies.
Excellent business communication skills (verbal and written in English) to articulate problems, make design decisions and to independently engage with business stakeholders.
 </t>
  </si>
  <si>
    <t>our responsibilities will include:
Working in high paced competitive stock trading environment with core web app development, scripting, data interpretation and manipulation skills
Designing, creating and maintaining our in-house software for business requirements
Work on innovative ideas to improve the user experience of our internal systems and applications which are used by the trading teams
Improve on existing tools to make trade monitoring systems robust and more reliable
Ideal candidate should have:
Engineering degree in Computer Science (preferred) or any other discipline
Experience on Python web app development (Preferably Django)
Experience in front-end technologies like HTML, JavaScript preferably in React, Angular
Ability to work as a full stack developer
Experience in Shell/Perl or Python scripting
Prior experience of Linux or Unix based operating systems
Ability to create automation scripts
Experience/Knowledge of financial industry
Ability to work in fast paced environment under pressure and manage multiple high priority projects
Willingness to learn and work on new technologies
Excellent communication skills
Benefits:
Competitive compensation
Breakfast, Lunch and Snacks
Group health insurance and term insurance
Annual team vacation at international locations
5 weeks of paid vacation</t>
  </si>
  <si>
    <t>We don’t just offer a job, we help you turn your dream career into a reality. Join us and be a part of a team where you are valued and celebrated and not just tolerated.  
What is expected?
We are looking for an experienced Python developer to join our engineering team and help us create dynamic software applications for our clients. In this role, you will be responsible for writing and testing scalable code, developing back-end components, and integrating user-facing elements in collaboration with front-end developers.
What will you be doing? 
Must have strong knowledge of REST APIs
Must have worked on Flask framework with python 3+
Strong understanding of MySQL
Strong understanding of ORM in python
Must be able to solve complex logics
Good to have experience of Admin Dashboards
Good to have knowledge of Alembic Migrations and SQLAlchemy
Strong knowledge of AWS
Must have experience of server-less architecture
Strong knowledge of Lambdas
What do we need?
2+ years of experience
Bachelor’s Degree
Fluent in English
Experience in Python (Vanilla Python, No Frameworks)
What may additionally help?
Well versed in Python. 
Experience with SQLAlchemy , Unit Testing will be a plus.
Welcome to McKinley &amp; Rice.
McKinley &amp; Rice is a multinational startup, making tech and market opportunities accessible to everyone by breaking down borders. With our headquarters in Seoul, South Korea, we have our operations in North America and India. Our main areas of focus:
Technology- We believe that people with technical backgrounds are going to be the ones who advance our race.
India- We believe in the infinite potential of the ‘New India’ and its impact on the world.
Growth- We are firm believers in the fact that there are no limits to growth.
Careers- We are dedicated to matching meaningful jobs with top talent, and providing safe, efficient, and creative work environments where they can thrive.
Team- We are one team dedicated to one purpose, from different backgrounds, races, and nations.
Office Locations (India)
You get to choose where you want to work.
Noida
Pune
Ahmedabad
Employment Type: Full Time
What Makes Us Special
Explosive Growth: One of our proudest achievements is that we handled the COVID19 pandemic incredibly well. While companies went bankrupt, we grew more than 300%. While companies laid off thousands, we doubled our workforce. We’re a hot company in a booming industry.
Brand Name Clients: From multinational art studios like Kinfolk to the world’s most brilliant institutions like UCLA, we partner with the best.
Diversity: We are a team, composed of PhDs to lawyers to college dropouts. We look for talent, in what size, shape, or form it may appear in.
International Exposure: You’re not working for a faceless backend office at a bland MNC. You’ll definitely be working alongside international coworkers.
Studying: We’re all hungry to better ourselves intellectually.
Flat Culture: Literally everyone is accessible. Anyone can call up the CEO, COO, or CTO at any time (even at 3AM in the morning). We’re not kidding.
Awesome Benefits
You get to work with a Grade-A team. Look at how much effort we’re putting in this job post!
We pay industry competitive salaries.
We pay for your home wi-fi. On work-from-home days, we want everyone to be able to work efficiently without interruption.
We regularly have work-from-home days.
We offer a generous performance-based bonus policy.
We also offer retainment bonuses for every additional year you work with us.
We provide 12 days of paid leaves per year.
We pay for maternity &amp; paternity leaves.
We pay for you to learn, train, and better yourself.
We pay for team parties.
Most importantly, we care about you - with our policies designed to keep YOU in mind.
We welcome and encourage applications from the PRIDE (LGBTQIA+) community, people with disabilities, and military veterans for jobs on all platforms, including our very own recruitment platform, CareerChat.
Few Interesting Things About Us:
Official Recruitment Video: https://youtu.be/gouL9Br8eA8
Perks &amp; Benefits Video: https://youtu.be/9YDvrhxw6k4
First Impressions Summer Interns at Mckinley &amp; Rice: https://www.youtube.com/watch?v=tOrg3RBdRgo&amp;t=8s
Abhyudaya CSR Initiative by McKinley &amp; Rice: https://www.youtube.com/watch?v=hOnpL-T5QLM&amp;t=28s
We reuse and recycle paper at our office: https://www.youtube.com/watch?v=idF8jpyeJ_g&amp;t=15s</t>
  </si>
  <si>
    <t>Job Description: Good understanding of Python / Django / Flask tech stack with exposure to RDBMS. Understanding of OOPs and programming fundamentals. Should be able to write efficient algorithms to solve business problems. Should be flexible to cut across programming languages to solve a problem end to end and work with cross-stack dev team.
Should be ready to work in high availability and complex business systems, with readiness to learn and contribute each day.
Experience: 0 to 3 years
Location: Gurgaon
Qualification:  BE / BTECH / MCA / MTECH in Computer Science or related stream
Competencies:  Drive for results, Very High on Aptitude, ANALYTICALLY SHARP and EAGER to learn new technologies.  
Job Responsibilities:
Passionate about programming
Ready to solve real world challenges with efficient coding using open source stack.
Drive for results, ANALYTICALLY SHARP and EAGER to learn new technologies.
Ready to work in challenging environment where technology is no bar
Learn and improvise on the fly as every day would be a new day/new challenges
Who you are: 
Understanding project requirements as provided in the Design Documents and develop the application modules to meet the requirements
Work with developers and architects, to ensure bug free and timely delivery
Following coding best practices and guidelines.
Support live systems with enhancements, maintenance and/or bug fixes.
Conducting unit testing / implementing unit test cases.
Should be a PASSIONATE about work and delivering quality results.
Strong programming and problem solving skills.
Good understanding of OOPs / Python / Django and/or Flask
Knowledge of AWS serverless stack (Lambda, DynamoDB, SQS, S3) would be a value add
Knowledge of REST/JSON APIs and/or SOAP/XML webservices
Experience with Github and advanced Github features (good to have).</t>
  </si>
  <si>
    <t xml:space="preserve">Your Role &amp; Responsibilities:
Own, troubleshoot and solve customer's tasks (You are expected to write codes if required)
Identify cases that require escalation (either technically or strategically)
Solve routine and non-routine technical tasks
Write codes wherever required based on requirements
Consistently demonstrates the ability to change direction through learnings and iteration
Understand and work within the risk framework and ensure appropriate quality standards are applied in all instances
Complete tasks within stipulated time frame
 Qualifications:
Must have minimum 5 years domain expertise
Must have expertize in Python,DAG ,Apache Airflow, CI/CD, Sql related tools &amp; concepts with demonstrated industry experience
 Required:
Need to be willing to spend 1.5 hrs daily (Mon-Fri) .
Willing to write codes (based on client requirements)
Willing to solve tasks of clients
Must be committed &amp; have an attitude to work to solve issues / tasks
 Note:
Weekends no work.
Work will be assigned based on your existing expertise in the domain.
Good pay is very good for spending very minimal amount of time.
We will consider Profile with min 5 yrs &amp; above.
No freshers or Trainee Profile need not apply we will not consider.
Applicants from India can only apply
Job is Work From Home*. 
</t>
  </si>
  <si>
    <t>Your Opportunity
You will be responsible for applying your extensive knowledge as a Software developer and help us in our vision to become a reality. You will bring in ability to understand business requirements/process flows/ and come up with code development that would help us achieve our goal.
Our Ideal Candidate
We are looking for a strong Developer who thrives on research and development projects. Be a strong technical hand who work efficiently to make sure we are building the right code and services using the right coding principles.
Your Responsibilities
Performs development of DB related code.
Design and implement various structures for all physical objects and recommend changes on applications through efficient statistical structures.
Monitor and recommend changes if required to all PL/ SQL packages and provide stored procedures and design and develop various relational database.
Participates in the development and implementation of various database objects and data schemas.
Ability to import / export data using data loaders.
Ability to user various database utilities for data loading
Work experience as a Python Developer
Expertise in at least one popular Python framework (like Django, Flask or Pyramid)
Knowledge of object-relational mapping (ORM)
Understand the business requirement and transforming into business solutions and designing the db relational model, data warehousing experience, strong domain knowledge.
Extensive experience in:
writing packages, functions procedures, triggers, cursors
collections object
sql loader
import export of large data
Python based development
dbms utilities knowledge
Secondary skills / knowledge (desirable)
Experience in Sybase, SQL Server, Neteeza, DB2
data warehousing concepts knowledge
Unix Shell Scripting
Job Schedulers
Investment Banking
Your Qualifications
BS/MS/PhD in Computer Science or related fields.
Excellent coding and performance turning skills in Oracle PLSQL and related databases.
Strong problem solving, troubleshooting and analytical skills.
Ability to quickly learn new technologies in a dynamic environment.
Prior experience building cloud services
Good organization, communication and interpersonal skills.
Prior experience with Agile process
5+ years in software development.
Intermediate consulting position operating independently with some assistance and guidance to provide quality work products to a project team or customer that comply with Oracle methodologies and practices. Performs standard duties and tasks with some variation to implement Oracle products and technology to meet customer specifications.
Standard assignments are accomplished without assistance by exercising independent judgment, within defined policies and processes, to deliver functional and technical solutions on moderately complex customer engagements.
2-5 years of overall experience in relevant functional or technical roles. Undergraduate degree or equivalent experience. Product or technical expertise relevant to practice focus. Ability to communicate effectively and build rapport with team members and clients. Ability to travel as needed.</t>
  </si>
  <si>
    <t>About the work from home job/internship
Selected intern's day-to-day responsibilities include:
1. Working on automating stuff using Python
2.Solving/Debugging the code
3. Carrying out regular tasks as assigned
4.Portfolio Link Such as Github, Bitbucket etc is Necessary
5. The internship requires 6-8 hours because the incentive is much higher if the learning and execution quality is good.
Skill(s) required
Python
Django
Learn these skills on Internshala Trainings
Learn Python
Learn Web Development
Who can apply
Only those candidates can apply who:
1. are available for the work from home job/internship
2. can start the work from home job/internship between 13th Oct'21 and 17th Nov'21
3. are available for duration of 3 months
4. have relevant skills and interests
Perks
Certificate
Flexible work hours
Number of openings
3</t>
  </si>
  <si>
    <t xml:space="preserve">About the work from home job/internship
Selected intern's day-to-day responsibilities include:
1. Working on research projects
2. Working on AI, ML, and predictive modeling using Python &amp; R
3. Working on a research draft
4. Working on abstract literature reviews, problem description, introduction, analysis, and results, along with references
5. Working on drafts such as research papers, journal papers with section abstract, literature reviews, problem description, introduction, analysis, and results, along with references
6. Working on research methods, research study, etc.
Skill(s) required
Python
SQL
Data Analytics
Machine Learning
Data Science
Artifical Intelligence
Learn these skills on Internshala Trainings
Learn Python
Learn Data Analytics
Learn Machine Learning
Learn Data Science
Learn Artifical Intelligence
Who can apply
Only those candidates can apply who:
1. are available for the work from home job/internship
2. can start the work from home job/internship between 9th Oct'21 and 13th Nov'21
3. are available for duration of 6 months
4. have relevant skills and interests
Perks
Certificate
Letter of recommendation
Flexible work hours
Number of openings
6
</t>
  </si>
  <si>
    <t>About part time job/internship
Selected intern's day-to-day responsibilities include:
1. Write effective, scalable test and debug code in Python, Boto3 and Bash/Shell
2. Develop back-end components to improve responsiveness and overall performance
3. Work on Python frameworks/libraries, REST API services, AWS Lambda, serverless framework, and container-based environments
4. Work on full-stack website development and at least one popular Python framework like Django or Flask
5. Contribute to the design, architecture, and implementation of new features and system components
6. Work on infrastructure (PaaS), NoSQL databases, multi-cloud deployment exposure (AWS/Azure/GCP), and open source technologies such as PostgreSQL
Skill(s) required
MySQL
Python
Django
Amazon Web Server (AWS)
Learn these skills on Internshala Trainings
Learn Python
Learn Web Development
Who can apply
Only those candidates can apply who:
1. are available for the part time job/internship
2. can start the part time job/internship between 11th Oct'21 and 15th Nov'21
3. are available for duration of 3 months
4. have relevant skills and interests
Perks
Certificate
Letter of recommendation
Flexible work hours
Number of openings
5</t>
  </si>
  <si>
    <t>Stipend</t>
  </si>
  <si>
    <t>About the work from home job/internship
Selected intern's day-to-day responsibilities include:
1. Understanding client's use-cases &amp; class definitions and accordingly annotating the unlabelled data to train the ML model with
2. Ensuring that the data is annotated with high accuracy at a low amount of time
3. Reviewing the labels that the ML model generates for the data to correct the incorrect labels
4. Providing any kind of support that the labeling and reviewing part of the pipeline needs
Who can apply
Only those candidates can apply who:
1. are available for the work from home job/internship
2. can start the work from home job/internship between 11th Oct'21 and 15th Nov'21
3. are available for duration of 2 months
4. have relevant skills and interests
* Women wanting to start/restart their career can also apply.
Perks
Certificate
Letter of recommendation</t>
  </si>
  <si>
    <t>About the work from home job/internship
Selected intern's day-to-day responsibilities include:
1. Writing effective and scalable Python codes
2. Designing and implementing robust applications
3. Debugging applications to ensure low-latency and high-availability
4. Integrating user-facing elements with server-side logic
5. Implementing security and data protection
6. Accommodating various data storage solutions
Skill(s) required
HTML CSS JavaScript Python Django Flask
Who can apply
Only those candidates can apply who:
1. are available for the work from home job/internship
2. can start the work from home job/internship between 11th Oct'21 and 15th Nov'21
3. are available for duration of 3 months
4. have relevant skills and interests
Other requirements
1. Good knowledge of Django, Flask, or similar Python frameworks
2. Familiarity with front-end technologies such as JavaScript, HTML5, and CSS3
3. Should have done work in AI/ML
Perks
Certificate
Flexible work hours
5 days a week</t>
  </si>
  <si>
    <t>About part time job/internship
Selected intern's day-to-day responsibilities include:
1. Analyzing data, developing predictive algorithms, designing, and recommending code algorithms using
advanced machine learning algorithms
2. Designing, developing, and testing sales recommendation solutions
3. Performing explanatory data analysis
4. Preparing &amp; analyzing data and identifying patterns
Skill(s) required
Python Data Analytics Machine Learning
Who can apply
Only those candidates can apply who:
1. are available for the part time job/internship
2. can start the part time job/internship between 12th Oct'21 and 16th Nov'21
3. are available for duration of 2 months
4. have relevant skills and interests
Perks
Certificate
Letter of recommendation
5 days a week</t>
  </si>
  <si>
    <t>About the work from home job/internship
Selected intern's day-to-day responsibilities include designing and developing machine learning models and modules using appropriate ML algorithms and tools.
Skill(s) required
Python
Machine Learning
Data Science
Who can apply
Only those candidates can apply who:
1. are available for the work from home job/internship
2. can start the work from home job/internship between 11th Oct'21 and 15th Nov'21
3. are available for duration of 6 months
4. have relevant skills and interests
* Women wanting to start/restart their career can also apply.
Perks
Certificate
Letter of recommendation
Flexible work hours
5 days a week</t>
  </si>
  <si>
    <t>About the work from home job/internship
Selected intern's day-to-day responsibilities include:
1. Building and training machine learning models for our API and app
2. Building data pipelines and integrating the models in the parent app and on AWS
3. Reporting in regular briefings
4. Collaborating with other teams and people
5. Maintaining proper documentation of the work
6. Working with GPT and cutting-edge GAN-based algorithms to test possible new products
Skill(s) required
Python
Machine Learning
Computer Vision
Neural Networks
Artifical Intelligence
Who can apply
Only those candidates can apply who:
1. are available for the work from home job/internship
2. can start the work from home job/internship between 10th Oct'21 and 14th Nov'21
3. are available for duration of 3 months
4. have relevant skills and interests
Perks
Certificate
Letter of recommendation
Flexible work hours
5 days a week</t>
  </si>
  <si>
    <t>About the work from home job/internship
Selected intern's day-to-day responsibilities include:
1. Using Python/R/statistical tools for creating health solutions
2. Working on predictive analytics using Python/R
3. Working on the visualization of solution using Excel/Tableau
We are developing some cutting-edge AI/ML product prototypes for healthcare. This is going to be a good learning experience for those looking to make a difference in public health using analytics. Only serious Python and R developers should apply as there will be a written test to judge the skills.
Skill(s) required
Python
MS-Excel
R Programming
Who can apply
Only those candidates can apply who:
1. are available for the work from home job/internship
2. can start the work from home job/internship between 11th Oct'21 and 15th Nov'21
3. are available for duration of 3 months
4. have relevant skills and interests
* Women wanting to start/restart their career can also apply.
Perks
Certificate
Letter of recommendation
Flexible work hours
Additional Information
Stipend structure: This is a performance-based internship. In addition to the minimum-assured stipend, you will also be paid a performance-linked incentive (₹ 10000 per development of prototype ).</t>
  </si>
  <si>
    <t>20030111 (doubt)</t>
  </si>
  <si>
    <t>About the work from home job/internship
Selected intern's day-to-day responsibilities include:
1. Working on research projects
2. Working on AI, ML, and predictive modeling using Python &amp; R
3. Working on a research draft
4. Working on abstract literature reviews, problem description, introduction, analysis, and results, along with references
5. Working on drafts such as research papers, journal papers with section abstract, literature reviews, problem description, introduction, analysis, and results, along with references
6. Working on research methods, research study, etc.
Skill(s) required
Python
SQL
Data Analytics
Machine Learning
Data Science
Artifical Intelligence
Who can apply
Only those candidates can apply who:
1. are available for the work from home job/internship
2. can start the work from home job/internship between 9th Oct'21 and 13th Nov'21
3. are available for duration of 6 months
4. have relevant skills and interests
Perks
Certificate
Letter of recommendation
Flexible work hours</t>
  </si>
  <si>
    <t>About the work from home job/internship
Selected intern's day-to-day responsibilities include:
1. Learn computer vision techniques and go through ML resources
2. Train new computer vision models
3. Present results in precise, short meetings
Who can apply
Only those candidates can apply who:
1. are available for the work from home job/internship
2. can start the work from home job/internship between 11th Oct'21 and 15th Nov'21
3. are available for duration of 2 months
4. have relevant skills and interests
Perks
Certificate
Letter of recommendation</t>
  </si>
  <si>
    <t>About the internship
Selected intern's day-to-day responsibilities include:
1. Working on content annotation and testing
2. Creating content annotations for AI/ML algorithms and testing software products
3. Working closely with the AI/ML engineers and product team to test product developed and in creating annotated datasets
Note: Based on performance, the intern could be offered a full-time role.
Skill(s) required
MS-Excel
Who can apply
Only those candidates can apply who:
1. are available for full time (in-office) internship
2. can start the internship between 9th Oct'21 and 13th Nov'21
3. are available for duration of 6 months
4. are from Chennai and neighboring cities
5. have relevant skills and interests
* Women wanting to start/restart their career can also apply.
Perks
Certificate
Letter of recommendation
Flexible work hours
Informal dress code</t>
  </si>
  <si>
    <t>About the work from home job/internship
Selected intern's day-to-day responsibilities include:
Designing and developing machine learning and deep learning systems
Running machine learning tests and experiments
Implementing appropriate ML algorithms
Who can apply
Only those candidates can apply who:
1. are available for the work from home job/internship
2. can start the work from home job/internship between 10th Oct'21 and 14th Nov'21
3. are available for duration of 1 month
4. have relevant skills and interests
Perks
Certificate
Letter of recommendation</t>
  </si>
  <si>
    <t>About the work from home job/internship
Selected intern's day-to-day responsibilities include:
1. Analyzing data, developing predictive algorithms, designing, and recommending code algorithms using
advanced machine learning algorithms
2. Designing, developing, and testing sales recommendation solutions
3. Performing explanatory data analysis
4. Preparing &amp; analyzing data and identifying patterns
Skill(s) required
Python
Data Analytics
Machine Learning
Who can apply
Only those candidates can apply who:
1. are available for the work from home job/internship
2. can start the work from home job/internship between 10th Oct'21 and 14th Nov'21
3. are available for duration of 2 months
4. have relevant skills and interests
Perks
Certificate
Letter of recommendation
5 days a week</t>
  </si>
  <si>
    <t>About the work from home job/internship
Selected intern's day-to-day responsibilities include:
Study and transform data science prototypes
Design machine learning systems
Research and implement appropriate ML algorithms and tools
Develop machine learning applications according to requirements
Select appropriate datasets and data representation methods
Run machine learning tests and experiments
Perform statistical analysis and fine-tuning using test results
Train and retrain systems when necessary
Extend existing ML libraries and frameworks
Keep abreast of developments in the field
Who can apply
Only those candidates can apply who:
1. are available for the work from home job/internship
2. can start the work from home job/internship between 9th Oct'21 and 13th Nov'21
3. are available for duration of 2 months
4. have relevant skills and interests
Perks
Certificate
Letter of recommendation
Flexible work hours
5 days a week</t>
  </si>
  <si>
    <t>About the internship
Selected intern's day-to-day responsibilities include:
Understanding business objectives and developing models that help to achieve them, along with metrics to track their progress
Managing available resources such as hardware, data, and personnel so that deadlines are met
Analyzing the ML algorithms that could be used to solve a given problem and ranking them by their success probability
Exploring and visualizing data to gain an understanding of it, then identifying differences in data distribution that could affect performance when deploying the model in the real world
Verifying data quality, and/or ensuring it via data cleaning
Supervising the data acquisition process if more data is needed
Finding available datasets online that could be used for training
Defining validation strategies
Defining the preprocessing or feature engineering to be done on a given dataset
Defining data augmentation pipelines
Training models and tuning their hyperparameters
Analyzing the errors of the model and designing strategies to overcome them
Deploying models to production
Who can apply
Only those candidates can apply who:
1. are available for full time (in-office) internship
2. can start the internship between 9th Oct'21 and 13th Nov'21
3. are available for duration of 6 months
4. have relevant skills and interests
Perks
Certificate
Flexible work hours
Informal dress code
Free snacks &amp; beverages
Job offer</t>
  </si>
  <si>
    <t>About the work from home job/internship
Selected intern's day-to-day responsibilities include running machine learning experiments using various pre-trained networks (e.g. Yolo, Faster R-CNN, R-FCN, SSD, FPN), DeepOCR, and image enhancement techniques (e.g. color enhancement).
Skill(s) required
Python
Computer Vision
Who can apply
Only those candidates can apply who:
1. are available for the work from home job/internship
2. can start the work from home job/internship between 8th Oct'21 and 12th Nov'21
3. are available for duration of 3 months
4. have relevant skills and interests
Perks
Certificate
Letter of recommendation
Flexible work hours
5 days a week</t>
  </si>
  <si>
    <t>About the work from home job/internship
Selected intern's day-to-day responsibilities include:
1. Conduct live classes to teach machine learning (change according to requirements) to students
2. Create the lesson plan to teach the students
3. Maintain high quality while delivering the session
4. Clear the doubts of the students
5. Create lecture presentations
Skill(s) required
Machine Learning
Online Teaching
Who can apply
Only those candidates can apply who:
1. are available for the work from home job/internship
2. can start the work from home job/internship between 7th Oct'21 and 11th Nov'21
3. are available for duration of 3 months
4. have relevant skills and interests
* Women wanting to start/restart their career can also apply.
Other requirements
1. Highly knowledgeable in their subject area
2. Passionate about connecting with students
Perks
Certificate
Letter of recommendation
Flexible work hours</t>
  </si>
  <si>
    <t>About the work from home job/internship
Selected intern's day-to-day responsibilities include:
Work on live projects involving core ML and CV techniques, on a variety of medical 1. data and imaging
2. Learn and implement state-of-the-art best practices to create accurate and lightweight models
3. Build end-to-end pipelines for the ongoing products
4. Apply your knowledge to analyze problems, devise solutions, and construct valid metrics with best practices
5. Come up with practical and deployable solutions
Skill(s) required
Python
Machine Learning
Who can apply
Only those candidates can apply who:
1. are available for the work from home job/internship
2. can start the work from home job/internship between 7th Oct'21 and 11th Nov'21
3. are available for duration of 3 months
4. have relevant skills and interests
Perks
Certificate
Letter of recommendation</t>
  </si>
  <si>
    <t>About the internship
We are creating a new product that involves working on video image analysis - detecting objects, vehicles, and people in real-time. The ideal candidate should be a self-starter who can do research on their own and come up with solutions. And since the product development involves hardware and software, we expect interns to do some fieldwork as well.
Selected intern's day-to-day responsibilities include:
1. Conducting research by implementing machine learning/deep learning models
2. Solving object detection, recognition, and image classification problems using machine learning and deep learning algorithms
3. Using OpenCV with TensorFlow for a number of object detection &amp; classification use-cases
4. Managing the dataset, training, testing, and analyzing the models
5. Building tools and frameworks to integrate machine learning tools into other company software
Skill(s) required
JavaScript
OpenCV
Python
Machine Learning
Image Processing
Artifical Intelligence
Who can apply
Only those candidates can apply who:
1. are available for full time (in-office) internship
2. can start the internship between 7th Oct'21 and 11th Nov'21
3. are available for duration of 6 months
4. have relevant skills and interests
* Women wanting to start/restart their career can also apply.
Perks
Certificate
Letter of recommendation
Flexible work hours
Informal dress code
5 days a week
Additional Information
Note: Please apply only if you are willing to be in Hyderabad during the course of the internship.</t>
  </si>
  <si>
    <t>About the work from home job/internship
Selected intern's day-to-day responsibilities include:
1. Work on text mining/natural language processing
2. Work on training an ML model
3. Work on sentiment extraction from text
Skill(s) required
Neural Networks
Natural Language Processing (NLP)
Who can apply
Only those candidates can apply who:
1. are available for the work from home job/internship
2. can start the work from home job/internship between 7th Oct'21 and 11th Nov'21
3. are available for duration of 6 months
4. have relevant skills and interests
* Women wanting to start/restart their career can also apply.
Perks
Certificate
Letter of recommendation
Flexible work hours</t>
  </si>
  <si>
    <t>About the work from home job/internship
Selected intern's day-to-day responsibilities include:
1. Working on real projects on ML/AI/NLP stack and building our existing AI stack
2. Handling the research, modeling, and prototyping of ML techniques generating data insights and optimizations
3. Working on algorithm and model development of advanced technologies in text processing and data analytics
4. Working on data capturing, analyzing, validating, and developing codes/scripts in a regression environment
Skill(s) required
Machine Learning
Natural Language Processing (NLP)
Artifical Intelligence
Who can apply
Only those candidates can apply who:
1. are available for the work from home job/internship
2. can start the work from home job/internship between 7th Oct'21 and 11th Nov'21
3. are available for duration of 6 months
4. have relevant skills and interests
* Women wanting to start/restart their career can also apply.
Perks
Certificate
Flexible work hours</t>
  </si>
  <si>
    <t>About the work from home job/internship
Selected intern's day-to-day responsibilities include:
1. Working on leveraging open-source code and libraries to experiment and building novel solutions
2. Engaging in thinking up solutions for complex requirements and application of logical skills
3. Analyzing current products in development, such as performance, diagnosis, and troubleshooting
4. Working with the existing framework and helping it evolve by building reusable code and libraries
5. Searching and introducing the new software-related technologies, processes, and tools to the team
Skill(s) required
MS-Office
OpenCV
Python
Linux
Machine Learning
Amazon Web Services (AWS)
Natural Language Processing (NLP)
Deep Learning
Who can apply
Only those candidates can apply who:
1. are available for the work from home job/internship
2. can start the work from home job/internship between 6th Oct'21 and 10th Nov'21
3. are available for duration of 3 months
4. have relevant skills and interests
Perks
Certificate
Letter of recommendation
Flexible work hours</t>
  </si>
  <si>
    <t>About the work from home job/internship
Selected intern's day-to-day responsibilities include:
1. Implement various data transformation and model processing operations
2. Develop various MLOps applications to support and speed up end-to-end machine learning workflows
3. Read literature to identify, experiment with, and compare various machine learning methods to develop efficient machine learning solutions
Skill(s) required
Python
Mathematics
Machine Learning
Who can apply
Only those candidates can apply who:
1. are available for the work from home job/internship
2. can start the work from home job/internship between 6th Oct'21 and 10th Nov'21
3. are available for duration of 6 months
4. have relevant skills and interests
* Women wanting to start/restart their career can also apply.
Perks
5 days a week</t>
  </si>
  <si>
    <t>Description</t>
  </si>
  <si>
    <t xml:space="preserve">Description </t>
  </si>
  <si>
    <t xml:space="preserve">✨ Looking for Social Media Marketing Interns ✨ 
 INGLU is hiring Social Media Marketing Interns .
 The details of the internship are :  ⚡ Duration - 2 months 
 ⚡ Type of Internship - Work from Home 
 ⚡ Incentives - ~ Certificate ~ Amazon / Hotstar / Zee5 Subscription (OTT Subscription) ~ INGLU membership - Discounts and Vouchers - Special Giveaways - Training opportunity ~ Promotion Opportunity ~ LOR to top performer
  ⚡ So what are you waiting for ?🤔 Join this group now - </t>
  </si>
  <si>
    <t>About Aivedi (Monin Technologies Private Limited)
Aivedi works towards the advancement of Jyotish Shastra. Jyotish is the study of "the science of light" or "the science of heavenly bodies". Everything within the effect of Grahas on the earth, astronomy, physics, mathematics, astrology, history, and even alien life and UFOs.
About the work from home job/internship
We are looking for interns who are keen on understanding the nature of life, the universe, extraterrestrials, astrology (Jyotish), religion, astronomy, and space research. With no biases against any specific ideology, the interns need to have an inquisitiveness and a thirst for knowledge. I need people with deep thoughts who question everything while probably are also on the quest for self-discovery.
Selected intern's day-to-day responsibilities include:
1. Researching and curating articles and videos relating to astronomy, astrology, and space
2. Sharing some of this curated content on the social media handles (this would be a daily task, though can be scheduled earlier)
3. Curating and publishing a weekly newsletter
Note: This would also evolve into the building and working on a website on Wix/Squarespace over a period of time.
Skill(s) required
Research and Analytics
Who can apply
Only those candidates can apply who:
1. are available for the work from home job/internship
2. can start the work from home job/internship between 25th Sep'21 and 30th Oct'21
3. are available for duration of 2 months
4. have relevant skills and interests
* Women wanting to start/restart their career can also apply.
Perks
Certificate
Letter of recommendation
Flexible work hours
Number of openings
About Aivedi (Monin Technologies Private Limited)
Aivedi works towards the advancement of Jyotish Shastra. Jyotish is the study of "the science of light" or "the science of heavenly bodies". Everything within the effect of Grahas on the earth, astronomy, physics, mathematics, astrology, history, and even alien life and UFOs.
About the work from home job/internship
We are looking for interns who are keen on understanding the nature of life, the universe, extraterrestrials, astrology (Jyotish), religion, astronomy, and space research. With no biases against any specific ideology, the interns need to have an inquisitiveness and a thirst for knowledge. I need people with deep thoughts who question everything while probably are also on the quest for self-discovery.
Selected intern's day-to-day responsibilities include:
1. Researching and curating articles and videos relating to astronomy, astrology, and space
2. Sharing some of this curated content on the social media handles (this would be a daily task, though can be scheduled earlier)
3. Curating and publishing a weekly newsletter
Note: This would also evolve into the building and working on a website on Wix/Squarespace over a period of time.
Skill(s) required
Research and Analytics
Who can apply
Only those candidates can apply who:
1. are available for the work from home job/internship
2. can start the work from home job/internship between 25th Sep'21 and 30th Oct'21
3. are available for duration of 2 months
4. have relevant skills and interests
* Women wanting to start/restart their career can also apply.
Perks
Certificate
Letter of recommendation
Flexible work hours
Number of openings
1</t>
  </si>
  <si>
    <t>About QUIQR HR Services
We have 15 years of vast experience in the training and placement industry. Apart from this, we are in the education field too. As we all are living in the digital era, everything is now becoming digitalized. Even the education field has not remained untouched. So as per the demand of time, we have also updated ourselves and launched our learning platform via app - Quiqr Hr Group. Now we can reach the whole globe via this app. Now anyone can easily seek our services despite their distance or region, etc.
Quiqr HR app is meant for aspiring students. It has faculties pan India for multi streams(humanities, HR, business, mechanical, civil, computer application, etc.).
About the internship
Selected intern's day-to-day responsibilities include:
1. Handle court cases of the company
2. Give the notice to the client for payment recovery
Who can apply
Only those candidates can apply who:
1. are available for full time (in-office) internship
2. can start the internship between 25th Sep'21 and 30th Oct'21
3. are available for duration of 6 months
4. have relevant skills and interests
Other requirements
1. Must have good knowledge of company law
2. Must have a good knowledge of criminal law</t>
  </si>
  <si>
    <t>Eligibility:
GraduatePostgraduateEngineering Students
Details
Responsibilities of the Intern:
Work energetically and actively with Cadence clients
Provide technical assistance for Cadence products, technologies, and solution flows
Apply his/her extensive design flow knowledge to aid with the most complex technical difficulties through diagnosis and resolution
Requirements:
BE/B.Tech Or ME/M.Tech
Excellent digital/analog skills 
Excellent time management skills
Excellent organizational skills
Creative problem solver
Motivated &amp; ambitious
Ability to adapt
Duration: 11 months
Internship Type
In-Office
Internship Timing
Full-Time</t>
  </si>
  <si>
    <t>Eligibility:
Engineering StudentsGraduatePostgraduate
Details
Responsibilities of the Intern:
Own delivery of targeted engagements intended to increase product awareness, share industry-leading practices, and drive overall product consumption and business value
Ensure every customer engagement is a success while also actively participating in the global CSS Community where they collaborate with their peers to share best practices and customer success stories
Combine deep technical knowledge with solid understanding of business priorities to provide consultative solutions pivotal to helping customers realize value faster
Requirements:
Recent graduate or on your final year of studies towards a Bachelor's or Master's degree in a technical field, such as Networking, Computer Science, Information Technology, Electrical/Computer Engineering or a similar field
Minimum GPA of 8.5 and above
This requirement is only for 2022 pass out students only
Excellent analytical, problem-solving and decision-making skills
High levels of customer orientation and service excellence
Efficient collaboration skills with internal/external customers and cross-functional teams
Excellent communication skills
Good time management skills and the ability to prioritize work capacity
Ability to multitask, self-start, and work in a fast-paced team environment and the ability to work independently 
Internship Type
In-Office
Internship Timing
Full-Time</t>
  </si>
  <si>
    <t>Responsibilities of the Intern:
Support the South Quantitative CPG/Retail team in their project work in terms of questionnaire assessment or any other assistance
Work on report presentation and data analysis
Manage timelines for various tasks, and meet deadlines
Requirements:
Post Graduate in MBA (Marketing as majors/ specialization subject) or any other related field
Adept in MS Excel, Word, and PowerPoint with good presentation skills
Strong analytic skills and ability to structure high-volume data
High degree of ownership, agility and willingness to get tasks completed within short durations
Team working skills
Data interpretation &amp; problem-solving skills
Excellent communication skills
Duration: 3 months
Internship Type
In-Office
Internship Timing</t>
  </si>
  <si>
    <t xml:space="preserve">Client Communication 
At- InspectHOA 
Location- Work from home 
Duration- 6 months 
Stipend- Rs. 20000-30000/ month 
Last date- 30 Sep'21 </t>
  </si>
  <si>
    <t>Title: Virtual Intern or CO-OP 
Experience: 0 - 5 years
Location: India (Remote/Work from Home)  
Duration: 3 months, 20 Hours per Week
About the Company : GAO Tek Inc. is a member of GAO Group of
    Companies, headquartered in New York City,USA &amp;Toronto, Canada with a
    strong global presence. With 20 years of innovations together with its sister
    companies.GAO Tek has grown into a North America- based global leading supplier
    of advanced fiber optic products such as ODTR, fusion splicers and fault
    ocators, telecommunication testers, electronic testers, electronic measurement
    instruments, civil engineering, mechanical engineering, chemical engineering
    and other engineering products that satisfy the needs of global technical
    professionals. 
GAO Tek is inviting applicants to various job positions
    given below: 
1. Tech Support, Engineering, Tech, or Science
 2. Software
    Development
 3. Tech Writing 
4. Tech Marketing
5. Tech Sales
    Trainees
6. Writing or
    Journalism 
7. Conferences/Events Promotions, Organization Assistants 
8. Event Management
9. e-Commerce
    Assistant or Marketing for e-Commerce 
10. Social Media Marketing – Virtual Intern or CO-OP
11. Administrative or
    Secretarial Assistant 
12. Human Resource 
13. Digital Marketing 
14. Graphics, Visual Design 
15. Chinese Speaking Intern
 Requirements 
• Studying in or completed a university or college program
• Able to
    self-manage, self-discipline, and be honest, dependable, and hard-working. 
• Possess high productivity and quality for your results.
• Remote work at a
    place of your choice, but you need to follow certain schedules specified by our
    company. 
Benefits of this internship include 
• Real world work experiences at an internationally
    reputable high tech company;
• World knowledge,
    work ethics, team spirits;
• Receive 3
    certificates; 
• Become more much employable and competitive in the job
    market; and 
• Virtual
    internship taken from anywhere, including your home</t>
  </si>
  <si>
    <t>Details
Responsibilities of the Intern:
Analyzing and understanding the existing Selection Model, which eventually will help in research
Working on research, hypotheses, insights, and engagement processes
Assisting in making strategic and operational decisions that can improve the Fellowship Selection Model and processes
Contributing in brainstorming sessions with team members to identify problems and hypothesize causes and solutions
Requirements:                                 
Good communication skills
Critical thinking and data analysis skills
Understanding of MS Office
Project management skills
Preceding research experience would be preferred</t>
  </si>
  <si>
    <t>Education Requirements:Stipend: 10,000/month
A Master’s or PhD is preferred (Computer Science / Machine Learning, etc.,) from tier 1 institutions
Job Requirements
Good knowledge of Computer vision algorithms and hands-on experience in Opencv, Machine learning and deep learning for Vision data.
Experience in Medical or Industry domain on Computer Vision will be preferable
Ability to drive product class algorithm development including data acquisition, processing and deployment in edge or cloud
Partner closely with product and engineering leaders throughout the lifecycle of project. Ensure that necessary data is captured; analytic needs are well-defined up front and coordinate the analytic needs.
Drive efforts to enable product and engineering leaders to share your knowledge and insights through clear and concise communication, education, and data visualization.
Should have independently handled a project technically and provided directions to the other Team Members.
Experience in turning ideas into actionable designs.
Able to persuade stakeholders and champion effective techniques through development.
Ongoing technical authority role with our larger customers.
Strong interpersonal and communication skills: ability to tell a clear, concise, actionable story with data, to folks across various levels of the company.
Able to lead the project independently.
Technical directions to junior in team, like to sort the respective task for responsible team members.
Technical Skills
Expertise with one of the following DL frameworks;
Tensorflow, Keras, Caffe, Pytorch
Proficient in OpenCV – and image processing stacks.
Knowledge in Machine learning algorithms – like regression, SVM, clustering etc.,
Good to have – programming skills – C/C++
Good to have – knowledge in containers – like Dockerization
Good to have – knowledge in CI/CD pipelines
Preferable : knowledge working with IP cameras / GIGE cameras / live data acquisition / data acquisition optimization
Domain expertize in one the areas : Automotive or Medical or Industry
Should have experience in Cloud or Edge deployment architectures
Tech savy and willing to work with open-Source Tools
Applying statistical and machine learning techniques, such as, mean-variance, k-means, nearest-neighbor, support vector, Bayesian time-series and network analysis to identify outliers, classify events or actors, and correlate anomalous sequences of events.
Qualifications
Master's/PhD with 3 + years of total experience with end to end Data Science Project execution</t>
  </si>
  <si>
    <t>Responsibilities of the Intern:
Designing thumbnails for courses
Preparing eye-catching graphics for social media posts 
Designing logos
Designing graphics content and visuals for emailer, banners, etc. 
Designing flyers and brochures for the company
Working with the user interface development team to improvise the design of the user interface
Communicating effectively with the development and content writing team and understanding their need to build appropriate graphics
Coming up with new product ideas and designs
Standardizing the graphic themes on the website as well as the media posts
Creating posters
Skill(s) Required: Adobe Photoshop, CorelDRAW, Adobe Illustrator, Video Editing, Photography, and Adobe After Effects
Knowledge: Must have a good understanding of the English language
Requirement: Team Player, Communication Skills, Content Writing, Creativity and Content Planning
Preferred Qualification: Experience in running the aforementioned field
Duration: 3 Months
Hours per Day: 4-5 Hours
Travel: Negligible
Stipend  unpaid</t>
  </si>
  <si>
    <t>About Eternal Robotics
Website
Activity on Internshala
Hiring since April 2019
22 opportunities posted
6 candidates hired
About The Internship lor
Selected intern's day-to-day responsibilities include:
Work on data collection, labeling, cleaning, augmentation for various computer vision applications
Build and deploy solutions using computer vision and image processing techniques for various applications like quality inspection in process industries, surveillance automation, and law enforcement
Optimize the vision algorithms to efficiently run on resource-constrained hardware on the edge for autonomous robotic applications
Work closely with the multidisciplinary team at eternal robotics for successful deployment of solutions
Skill(s) required
Python Machine Learning Computer Vision Deep Learning
Learn these skills on Internshala Trainings
Learn Python
Learn Machine Learning
Learn Computer Vision
Learn Deep Learning
Stipend :1000
Who can apply
Only Those Candidates Can Apply Who
are available for full time (in-office) internship
can start the internship between 5th Oct'21 and 9th Nov'21
are available for duration of 6 months
have relevant skills and interests
Perks
Certificate Informal dress code 5 days a week
Number of openings
2</t>
  </si>
  <si>
    <t xml:space="preserve">Activity on Internshala
Hiring since April 2021
578 opportunities posted
12 candidates hired
About the work from home job/internship
Selected intern's day-to-day responsibilities include:
1. Developing novel camera calibration, image processing, and computer vision algorithms
2. Simulating and modeling imaging optics and projective geometry
3. Designing and prototyping bench-top optical imaging and sensing systems
4. Developing iOS and/or OSX software for use case data collection and prototyping
5. Defining and documenting the systems architectures and system specifications for new features
6. Analyzing and characterizing electrical, optical, and optoelectronic components for new systems
7. Using computer control (MATLAB, Python, etc.) to automate repetitive measurements
8. Managing project deliverables and schedules to meet commitments to product development teams
Skill(s) required
Python
Learn these skills on Internshala Trainings
Learn Python
Learn Web Development
Who can apply
Only those candidates can apply who:
1. are available for the work from home job/internship
2. can start the work from home job/internship between 29th Sep'21 and 3rd Nov'21
3. are available for duration of 3 months
4. have relevant skills and interests
Perks
Certificate
Letter of recommendation
Flexible work hours
Number of openings
1
</t>
  </si>
  <si>
    <t xml:space="preserve">
Activity on Internshala
Hiring since January 2020
18 opportunities posted
17 candidates hired
About the work from home job/internship
Selected intern's day-to-day responsibilities include:
1. Understand objective/problem statement
2. Define datasets required, annotations required for training new models, and work with the data team to get the right dataset
3. Train models on the cloud, generate testing results
4. Support deployment of the model into production
Skill(s) required
OpenCV
Python
Computer Vision
Learn these skills on Internshala Trainings
Who can apply
Only those candidates can apply who:
1. are available for the work from home job/internship
2. can start the work from home job/internship between 30th Sep'21 and 4th Nov'21
3. are available for duration of 3 months
4. have relevant skills and interests
* Women wanting to start/restart their career can also apply.
Perks
Certificate
Letter of recommendation
Flexible work hours
5 days a week
Number of openings
2</t>
  </si>
  <si>
    <t>delhi</t>
  </si>
  <si>
    <t>Mumbai</t>
  </si>
  <si>
    <t>Chennai</t>
  </si>
  <si>
    <t>contribution</t>
  </si>
  <si>
    <t>sales</t>
  </si>
  <si>
    <t>contribution according to state</t>
  </si>
  <si>
    <t>Delhi</t>
  </si>
  <si>
    <t>Sales according to state</t>
  </si>
  <si>
    <t>P/V ratio</t>
  </si>
  <si>
    <t>Overall contribution</t>
  </si>
  <si>
    <t>Overall sales</t>
  </si>
  <si>
    <t>Overall p/v</t>
  </si>
  <si>
    <t>Margin of safety</t>
  </si>
  <si>
    <t>Total sales - BEP</t>
  </si>
  <si>
    <t>Fixed cost</t>
  </si>
  <si>
    <t xml:space="preserve">P/V </t>
  </si>
  <si>
    <t>Point 1</t>
  </si>
  <si>
    <t>Rent</t>
  </si>
  <si>
    <t>Salary</t>
  </si>
  <si>
    <t>Overhead</t>
  </si>
  <si>
    <t>Total Fixed cost</t>
  </si>
  <si>
    <t>There is no total contribution there is a composite contribution</t>
  </si>
  <si>
    <t>Composite contribution  = contribution per unit * sales ratio</t>
  </si>
  <si>
    <t>Sales Ratio</t>
  </si>
  <si>
    <t>Composite Contribuiton</t>
  </si>
  <si>
    <t>BEP (in unit) = Fixed cost/composite contribution</t>
  </si>
  <si>
    <t>BEP (in Rs)</t>
  </si>
  <si>
    <t>Point 4</t>
  </si>
  <si>
    <t>BEP (Desired Level)</t>
  </si>
  <si>
    <t>BEP(per unit)</t>
  </si>
  <si>
    <t>cotton</t>
  </si>
  <si>
    <t>viscose</t>
  </si>
  <si>
    <t>Silk</t>
  </si>
  <si>
    <t>Point 5</t>
  </si>
  <si>
    <t>total</t>
  </si>
  <si>
    <t>Overhead expenses non-cash</t>
  </si>
  <si>
    <t>case BEP</t>
  </si>
  <si>
    <t>Point 6</t>
  </si>
  <si>
    <t>vc</t>
  </si>
  <si>
    <t>VC after increse</t>
  </si>
  <si>
    <t>It gives me immense pleasure to introduce ourselves as one of the top leading and emerging edtech platforms in India with our head office in Bangalore.
We offer project based training, Internship and placement assistance programs for engineering and management students.
Our aim is to provide quality education via real time training and upskill the students so as to make them industry ready.
We offer internship programs which span over a period of two months which include training under industry experts as well as industrial project experience.
-Cloud Computing
-Data Science
-Cyber Security
-Web Development
-Android Development 
-Machine Learning
-Artificial Intelligence
-Python
-Finance
-Marketing and Sales
-Stock Market 
-Digital Marketing
-Embedded Systems
-Robotics
-Internet of Things- IoT 
-Hybrid and Electric Vehicles 
-Autocad
-IC Engine design (only recorded)
-Hybrid and Electric Vehicle
-Construction planning 
The students may opt for any domain under the respective fields
The internship program is the same for all of these domains. 
1st Month : Industrial Training
The first month is for training in which the students will be taught in their selected domains via live/recorded lectures. The training will cover from the basics in all the domains such that students with no prior experience may also be able to learn effectively.
2nd Month : Industrial Projects
The second month features two project opportunities for the students to implement the knowledge they have acquired. The first is a minor or individual project for 7 days which is to encourage every student to bring into practice what they have learnt and the second is a major or group project in which the students will be working in teams of 5-10 members to simulate an office work environment similar to that in MNCs. The students would have access to the study material for a total period of 6 months as well as intellectual property rights to the completed projects.. 
The entire program is supervised by industry experts from our affiliated MNCs who will be guiding the students through their projects with the help of planned curriculum as well as their personal experiences.</t>
  </si>
  <si>
    <t>Internship</t>
  </si>
  <si>
    <t>code</t>
  </si>
  <si>
    <t>Job Requirements
JOB TITLE - Machine Learning Engineer – Intern
Company Description
Phenom People is the leader in Talent Experience Marketing (TXM for short.) We’re an early-stage startup on a mission to fundamentally transform how companies acquire talent. As a category creator, our goals are two-fold: to educate talent acquisition and HR leaders on the benefits of TXM and to help solve their recruiting pain points.
Position Summary
We’re offering an internship with our machine learning team at Phenom. This division is responsible for building various ML/AI use cases in the TXM platform.
The duration of the internship would last upto 4 months and this is an Intern-to-Hire role based on performance.
You will get to work on problems related to NLP &amp; build various machine learning models required in the talent recruitment industry.
Job Responsibilities
Take a system/feature from an initial POC all the way to a merged PR in our conversational TXM platform.
Research and develop innovative, scalable and dynamic solutions to hard problems
Work closely with Machine Learning Scientists (PhDs), ML engineers, data scientists and data engineers to address challenges head on
Use the latest advances in NLP, data science and machine learning to enhance our products and create new experiences
You will be part of our Data Science &amp; Algorithms team and collaborate product management and other team members
Be part of a fast pace, fun focused, agile team
Work Experience
Work Experience
Good To Haves
knowledge in python(preferred) or another programming language
MS/BTech in computer science, information systems, or similar technical field
Strong mathematics behind machine learning, statistics, and data analytics
Used at least one machine learning framework (Good to have, Not mandatory)
Good to have Knowledge of Information Extraction, NLP algorithms coupled with Deep Learning
Benefits
Build your own ideas with a team of innovative and top caliber computer scientists, engineers and ML experts in a fun environment
Wok on solving unique and hard problem with data science and machine learning
Create world-class products, solutions and cutting edge concepts
Work in an Open Space Environment (no cube walls)</t>
  </si>
  <si>
    <t>We are an energetic team, co-creating empowered brands for the digital space. Ensuring effective digital brand connect with quality interactions! We are the digital thought leaders for design, content and technology since 1996 . Our experts help you integrate all the digital platforms seamlessly for bringing about a leveraged online brand experience. We have collaborated with the best brands globally, helping them leverage their web presence.
We are looking for a Graphic Designer with up-to-date knowledge to interpret our clients needs and to design solutions with high visual impact. You will work on a variety of products, including websites, Social Media Posts, GDN’s, Microsites, Landing Pages, Emailers, Mobile Applications etc. and you will cooperate with our designers and sales team.
Responsibilities
Cultivate a solid body of work
Take the design “brief” to record requirements and clients needs
Schedule project implementation and define timeline
Work with a wide range of media and use graphic design software
Think creatively and develop new design concepts, graphics and layouts
Prepare rough drafts and present your ideas
Amend final designs to clients comments and gain full approval
Work as part of a team with copywriters, designers, account managers etc.
Requirements
Proven web/graphic designing experience with Motion graphics experience.
Possession of creative flair, versatility, conceptual/visual ability and
originality
Demonstrable graphic design skills with a strong portfolio
Ability to interact, communicate and present ideas
Up to date with industry leading software and technologies (Photoshop,
Illustrator,After Effects etc)
Highly proficient in all design aspects
Professionalism regarding time and deadlines</t>
  </si>
  <si>
    <t>Fashion Content
Envision Fashion Content of Myntra with elevated fashion propositions
Establish Myntra as a leader in best class story telling wrt. latest fashion trends.
Streamline the processes across curation,biz &amp; shoots for efficient functioning.
Redefine the creative approach to enable international standards when it comes to visual identity.
Customer first approach when it comes to executing the above points.
Fast Fashion
Establish StyleCast as No.1 fashion destination in India for younger consumers.
Revamp the visual identity to capture the most hip and happening trends the young social media frenzy consumers are currently embracing.
Redefine the look and feel, usage of models , images and callouts to form a strong identity which Gen-Z relates to.
Build a unique identity in terms of creative storytelling that captures the latest trends in the world of fashion .
Build a property that stands out from the rest of Myntra with young, bold &amp; elevated fashion propositions.
Topical Activations
Envision unique customer experiences through differentiated story telling, brand and offers wrt creatives.
Elevated visual communication with a 'customer first' mindset.
Creative Innovation from event to event basis which has worked with a carefully analysed scope for innovation.
Studio &amp; M-Live
Bringing innovations in design by adapting the essence of social media trends in Myntra influencer charter that drives exclusive shopping experiences.
Work closely with the studio team to manage daily &amp; weekly refreshes.
Bringing creative innovations to increase engagement of live properties.
Ensure smoother creative process and TAT
Acquisitions
Ensure innovations in bringing more NU through unique NUHP experiences.
Establish a strong identity for MMC creatives.
Ensure User delight &amp; brand love metrics are always high
Team Management
Build an enthusiastic team that will drive unique &amp; updated storytelling across different platforms
Ensure the pulse of the team is always positive.
Bring improvisations in teams creative thinking and execution
Ensure the Myntra-culture is valued and followed in every aspect.
Ideal Candidate
Exceptional graphic and aesthetic skills wrt creative design, enthusiastic, problem solving, good managerial, communication &amp; coordination skills, should be able to manage different projects and people.
Pay range unavailable</t>
  </si>
  <si>
    <t>Fashion Content
Envision Fashion Content of Myntra with elevated fashion propositions
Establish Myntra as a leader in best class story telling wrt. latest fashion trends.
Streamline the processes across curation,biz &amp; shoots for efficient functioning.
Redefine the creative approach to enable international standards when it comes to visual identity.
Customer first approach when it comes to executing the above points.
Fast Fashion
Establish StyleCast as No.1 fashion destination in India for younger consumers.
Revamp the visual identity to capture the most hip and happening trends the young social media frenzy consumers are currently embracing.
Redefine the look and feel, usage of models , images and callouts to form a strong identity which Gen-Z relates to.
Build a unique identity in terms of creative storytelling that captures the latest trends in the world of fashion .
Build a property that stands out from the rest of Myntra with young, bold &amp; elevated fashion propositions.
Topical Activations
Envision unique customer experiences through differentiated story telling, brand and offers wrt creatives.
Elevated visual communication with a 'customer first' mindset.
Creative Innovation from event to event basis which has worked with a carefully analysed scope for innovation.
Studio &amp; M-Live
Bringing innovations in design by adapting the essence of social media trends in Myntra influencer charter that drives exclusive shopping experiences.
Work closely with the studio team to manage daily &amp; weekly refreshes.
Bringing creative innovations to increase engagement of live properties.
Ensure smoother creative process and TAT
Acquisitions
Ensure innovations in bringing more NU through unique NUHP experiences.
Establish a strong identity for MMC creatives.
Ensure User delight &amp; brand love metrics are always high
Team Management
Build an enthusiastic team that will drive unique &amp; updated storytelling across different platforms
Ensure the pulse of the team is always positive.
Bring improvisations in teams creative thinking and execution
Ensure the Myntra-culture is valued and followed in every aspect.
Ideal Candidate
Exceptional graphic and aesthetic skills wrt creative design, enthusiastic, problem solving, good managerial, communication &amp; coordination skills, should be able to manage different projects and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</si>
</sst>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theme="1"/>
      <name val="Arial"/>
      <family val="2"/>
    </font>
    <font>
      <sz val="11"/>
      <color theme="1"/>
      <name val="Arial"/>
      <family val="2"/>
    </font>
    <font>
      <sz val="12"/>
      <color rgb="FF000000"/>
      <name val="Arial"/>
      <family val="2"/>
    </font>
    <font>
      <sz val="10"/>
      <color rgb="FF333333"/>
      <name val="Arial"/>
      <family val="2"/>
    </font>
    <font>
      <sz val="10"/>
      <color rgb="FF000000"/>
      <name val="Arial"/>
      <family val="2"/>
    </font>
    <font>
      <sz val="14"/>
      <color rgb="FF000000"/>
      <name val="Arial"/>
      <family val="2"/>
    </font>
    <font>
      <b/>
      <sz val="10"/>
      <color rgb="FF000000"/>
      <name val="Arial"/>
      <family val="2"/>
    </font>
    <font>
      <b/>
      <sz val="15"/>
      <color rgb="FF00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3" fillId="2" borderId="0" xfId="0" applyFont="1" applyFill="1" applyAlignment="1">
      <alignment horizontal="left"/>
    </xf>
    <xf numFmtId="0" fontId="1" fillId="0" borderId="0" xfId="0" applyFont="1" applyAlignment="1"/>
    <xf numFmtId="0" fontId="0" fillId="0" borderId="0" xfId="0" applyFont="1" applyAlignment="1"/>
    <xf numFmtId="0" fontId="2" fillId="0" borderId="0" xfId="0" applyFont="1" applyAlignment="1"/>
    <xf numFmtId="0" fontId="5" fillId="0" borderId="0" xfId="0" applyFont="1" applyAlignment="1">
      <alignment wrapText="1"/>
    </xf>
    <xf numFmtId="0" fontId="5" fillId="0" borderId="0" xfId="0" applyFont="1" applyAlignment="1"/>
    <xf numFmtId="0" fontId="1" fillId="0" borderId="0" xfId="0" applyFont="1" applyAlignment="1"/>
    <xf numFmtId="0" fontId="0" fillId="0" borderId="0" xfId="0" applyFont="1" applyAlignment="1"/>
    <xf numFmtId="0" fontId="6" fillId="0" borderId="1" xfId="0" applyFont="1" applyBorder="1" applyAlignment="1">
      <alignment horizontal="right" wrapText="1"/>
    </xf>
    <xf numFmtId="0" fontId="7" fillId="0" borderId="0" xfId="0" applyFont="1" applyAlignment="1"/>
    <xf numFmtId="0" fontId="1" fillId="0" borderId="0" xfId="0" applyFont="1" applyAlignment="1"/>
    <xf numFmtId="0" fontId="2" fillId="0" borderId="0" xfId="0" applyFont="1" applyAlignment="1"/>
    <xf numFmtId="0" fontId="0" fillId="0" borderId="0" xfId="0" applyFont="1" applyAlignment="1"/>
    <xf numFmtId="0" fontId="5" fillId="0" borderId="0" xfId="0" applyFont="1" applyAlignment="1">
      <alignment wrapText="1"/>
    </xf>
    <xf numFmtId="0" fontId="5" fillId="0" borderId="0" xfId="0" applyFont="1" applyAlignment="1">
      <alignment horizontal="center"/>
    </xf>
    <xf numFmtId="0" fontId="2" fillId="0" borderId="0" xfId="0" applyFont="1" applyAlignment="1">
      <alignment wrapText="1"/>
    </xf>
    <xf numFmtId="0" fontId="1" fillId="0" borderId="0" xfId="0" applyFont="1" applyAlignment="1">
      <alignment wrapText="1"/>
    </xf>
    <xf numFmtId="0" fontId="5"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xf numFmtId="0" fontId="4" fillId="2" borderId="0" xfId="0" applyFont="1" applyFill="1" applyAlignment="1">
      <alignment horizontal="left" wrapText="1"/>
    </xf>
    <xf numFmtId="0" fontId="8"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3"/>
  <sheetViews>
    <sheetView workbookViewId="0">
      <selection activeCell="F20" sqref="F20"/>
    </sheetView>
  </sheetViews>
  <sheetFormatPr defaultColWidth="14.42578125" defaultRowHeight="15.75" customHeight="1" x14ac:dyDescent="0.2"/>
  <sheetData>
    <row r="1" spans="1:11" ht="15.75" customHeight="1" x14ac:dyDescent="0.2">
      <c r="A1" s="7" t="s">
        <v>57</v>
      </c>
      <c r="B1" s="7" t="s">
        <v>12</v>
      </c>
    </row>
    <row r="4" spans="1:11" ht="12.75" x14ac:dyDescent="0.2">
      <c r="A4" s="4"/>
      <c r="B4" s="3" t="s">
        <v>0</v>
      </c>
      <c r="C4" s="3" t="s">
        <v>1</v>
      </c>
      <c r="D4" s="3" t="s">
        <v>2</v>
      </c>
      <c r="E4" s="3" t="s">
        <v>3</v>
      </c>
      <c r="F4" s="3" t="s">
        <v>4</v>
      </c>
      <c r="G4" s="4"/>
      <c r="H4" s="4"/>
      <c r="I4" s="4"/>
      <c r="J4" s="4"/>
      <c r="K4" s="4"/>
    </row>
    <row r="5" spans="1:11" ht="12.75" x14ac:dyDescent="0.2">
      <c r="A5" s="4"/>
      <c r="B5" s="3" t="s">
        <v>5</v>
      </c>
      <c r="C5" s="3" t="s">
        <v>6</v>
      </c>
      <c r="D5" s="3">
        <v>3</v>
      </c>
      <c r="E5" s="3">
        <v>1</v>
      </c>
      <c r="F5" s="3">
        <v>1</v>
      </c>
      <c r="G5" s="4"/>
      <c r="H5" s="4"/>
      <c r="I5" s="4"/>
      <c r="J5" s="4"/>
      <c r="K5" s="4"/>
    </row>
    <row r="6" spans="1:11" ht="12.75" x14ac:dyDescent="0.2">
      <c r="A6" s="4"/>
      <c r="B6" s="3">
        <v>2</v>
      </c>
      <c r="C6" s="3">
        <v>1</v>
      </c>
      <c r="D6" s="3">
        <v>2</v>
      </c>
      <c r="E6" s="3">
        <v>2</v>
      </c>
      <c r="F6" s="3">
        <v>1</v>
      </c>
      <c r="G6" s="4"/>
      <c r="H6" s="4"/>
      <c r="I6" s="4"/>
      <c r="J6" s="4"/>
      <c r="K6" s="4"/>
    </row>
    <row r="7" spans="1:11" ht="12.75" x14ac:dyDescent="0.2">
      <c r="A7" s="4"/>
      <c r="B7" s="3">
        <v>2</v>
      </c>
      <c r="C7" s="3">
        <v>1</v>
      </c>
      <c r="D7" s="3">
        <v>2</v>
      </c>
      <c r="E7" s="3">
        <v>3</v>
      </c>
      <c r="F7" s="3">
        <v>0</v>
      </c>
      <c r="G7" s="4"/>
      <c r="H7" s="4"/>
      <c r="I7" s="4"/>
      <c r="J7" s="4"/>
      <c r="K7" s="4"/>
    </row>
    <row r="11" spans="1:11" ht="12.75" x14ac:dyDescent="0.2">
      <c r="A11" s="4"/>
      <c r="B11" s="3" t="s">
        <v>7</v>
      </c>
      <c r="C11" s="4"/>
      <c r="D11" s="3"/>
      <c r="E11" s="4"/>
      <c r="F11" s="4"/>
      <c r="G11" s="4"/>
      <c r="H11" s="4"/>
      <c r="I11" s="4"/>
      <c r="J11" s="4"/>
      <c r="K11" s="3" t="s">
        <v>7</v>
      </c>
    </row>
    <row r="12" spans="1:11" ht="14.25" x14ac:dyDescent="0.2">
      <c r="A12" s="4"/>
      <c r="B12" s="12" t="s">
        <v>8</v>
      </c>
      <c r="C12" s="12"/>
      <c r="D12" s="12"/>
      <c r="E12" s="12"/>
      <c r="F12" s="12"/>
      <c r="G12" s="12"/>
      <c r="H12" s="12"/>
      <c r="I12" s="12"/>
      <c r="J12" s="12"/>
      <c r="K12" s="5">
        <v>30010101</v>
      </c>
    </row>
    <row r="13" spans="1:11" ht="12.75" x14ac:dyDescent="0.2">
      <c r="A13" s="4"/>
      <c r="B13" s="3" t="s">
        <v>9</v>
      </c>
      <c r="C13" s="4"/>
      <c r="D13" s="4"/>
      <c r="E13" s="4"/>
      <c r="F13" s="4"/>
      <c r="G13" s="4"/>
      <c r="H13" s="4"/>
      <c r="I13" s="4"/>
      <c r="J13" s="4"/>
      <c r="K13" s="3">
        <v>10010111</v>
      </c>
    </row>
    <row r="14" spans="1:11" ht="12.75" x14ac:dyDescent="0.2">
      <c r="A14" s="4"/>
      <c r="B14" s="3" t="s">
        <v>10</v>
      </c>
      <c r="C14" s="4"/>
      <c r="D14" s="4"/>
      <c r="E14" s="4"/>
      <c r="F14" s="4"/>
      <c r="G14" s="4"/>
      <c r="H14" s="4"/>
      <c r="I14" s="4"/>
      <c r="J14" s="4"/>
      <c r="K14" s="3">
        <v>30940111</v>
      </c>
    </row>
    <row r="15" spans="1:11" ht="12.75" x14ac:dyDescent="0.2">
      <c r="A15" s="4"/>
      <c r="B15" s="3" t="s">
        <v>11</v>
      </c>
      <c r="C15" s="4"/>
      <c r="D15" s="4"/>
      <c r="E15" s="4"/>
      <c r="F15" s="4"/>
      <c r="G15" s="4"/>
      <c r="H15" s="4"/>
      <c r="I15" s="4"/>
      <c r="J15" s="4"/>
      <c r="K15" s="3">
        <v>10931111</v>
      </c>
    </row>
    <row r="17" spans="3:4" ht="15.75" customHeight="1" thickBot="1" x14ac:dyDescent="0.25"/>
    <row r="18" spans="3:4" ht="15.75" customHeight="1" thickBot="1" x14ac:dyDescent="0.3">
      <c r="C18" s="10">
        <v>7</v>
      </c>
      <c r="D18">
        <f>RANK(C18,$C$18:$C$33,1)</f>
        <v>14</v>
      </c>
    </row>
    <row r="19" spans="3:4" ht="15.75" customHeight="1" thickBot="1" x14ac:dyDescent="0.3">
      <c r="C19" s="10">
        <v>2</v>
      </c>
      <c r="D19" s="9">
        <f t="shared" ref="D19:D33" si="0">RANK(C19,$C$18:$C$33,1)</f>
        <v>2</v>
      </c>
    </row>
    <row r="20" spans="3:4" ht="15.75" customHeight="1" thickBot="1" x14ac:dyDescent="0.3">
      <c r="C20" s="10">
        <v>9</v>
      </c>
      <c r="D20" s="9">
        <f t="shared" si="0"/>
        <v>16</v>
      </c>
    </row>
    <row r="21" spans="3:4" ht="15.75" customHeight="1" thickBot="1" x14ac:dyDescent="0.3">
      <c r="C21" s="10">
        <v>5</v>
      </c>
      <c r="D21" s="9">
        <f>RANK(C21,$C$18:$C$33,1)</f>
        <v>8</v>
      </c>
    </row>
    <row r="22" spans="3:4" ht="15.75" customHeight="1" thickBot="1" x14ac:dyDescent="0.3">
      <c r="C22" s="10">
        <v>6</v>
      </c>
      <c r="D22" s="9">
        <f t="shared" si="0"/>
        <v>10</v>
      </c>
    </row>
    <row r="23" spans="3:4" ht="15.75" customHeight="1" thickBot="1" x14ac:dyDescent="0.3">
      <c r="C23" s="10">
        <v>7</v>
      </c>
      <c r="D23" s="9">
        <f t="shared" si="0"/>
        <v>14</v>
      </c>
    </row>
    <row r="24" spans="3:4" ht="15.75" customHeight="1" thickBot="1" x14ac:dyDescent="0.3">
      <c r="C24" s="10">
        <v>5</v>
      </c>
      <c r="D24" s="9">
        <f t="shared" si="0"/>
        <v>8</v>
      </c>
    </row>
    <row r="25" spans="3:4" ht="15.75" customHeight="1" thickBot="1" x14ac:dyDescent="0.3">
      <c r="C25" s="10">
        <v>6</v>
      </c>
      <c r="D25" s="9">
        <f t="shared" si="0"/>
        <v>10</v>
      </c>
    </row>
    <row r="26" spans="3:4" ht="15.75" customHeight="1" thickBot="1" x14ac:dyDescent="0.3">
      <c r="C26" s="10">
        <v>6</v>
      </c>
      <c r="D26" s="9">
        <f t="shared" si="0"/>
        <v>10</v>
      </c>
    </row>
    <row r="27" spans="3:4" ht="15.75" customHeight="1" thickBot="1" x14ac:dyDescent="0.3">
      <c r="C27" s="10">
        <v>4</v>
      </c>
      <c r="D27" s="9">
        <f t="shared" si="0"/>
        <v>5</v>
      </c>
    </row>
    <row r="28" spans="3:4" ht="15.75" customHeight="1" thickBot="1" x14ac:dyDescent="0.3">
      <c r="C28" s="10">
        <v>4</v>
      </c>
      <c r="D28" s="9">
        <f t="shared" si="0"/>
        <v>5</v>
      </c>
    </row>
    <row r="29" spans="3:4" ht="15.75" customHeight="1" thickBot="1" x14ac:dyDescent="0.3">
      <c r="C29" s="10">
        <v>4</v>
      </c>
      <c r="D29" s="9">
        <f t="shared" si="0"/>
        <v>5</v>
      </c>
    </row>
    <row r="30" spans="3:4" ht="15.75" customHeight="1" thickBot="1" x14ac:dyDescent="0.3">
      <c r="C30" s="10">
        <v>3</v>
      </c>
      <c r="D30" s="9">
        <f t="shared" si="0"/>
        <v>3</v>
      </c>
    </row>
    <row r="31" spans="3:4" ht="15.75" customHeight="1" thickBot="1" x14ac:dyDescent="0.3">
      <c r="C31" s="10">
        <v>3</v>
      </c>
      <c r="D31" s="9">
        <f t="shared" si="0"/>
        <v>3</v>
      </c>
    </row>
    <row r="32" spans="3:4" ht="15.75" customHeight="1" thickBot="1" x14ac:dyDescent="0.3">
      <c r="C32" s="10">
        <v>1</v>
      </c>
      <c r="D32" s="9">
        <f t="shared" si="0"/>
        <v>1</v>
      </c>
    </row>
    <row r="33" spans="3:4" ht="15.75" customHeight="1" thickBot="1" x14ac:dyDescent="0.3">
      <c r="C33" s="10">
        <v>6</v>
      </c>
      <c r="D33" s="9">
        <f t="shared" si="0"/>
        <v>10</v>
      </c>
    </row>
  </sheetData>
  <mergeCells count="1">
    <mergeCell ref="B12:J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FAC6-3E9B-409E-AF05-17EAA1DAF552}">
  <dimension ref="A1:N46"/>
  <sheetViews>
    <sheetView workbookViewId="0">
      <selection activeCell="D43" sqref="D43"/>
    </sheetView>
  </sheetViews>
  <sheetFormatPr defaultRowHeight="12.75" x14ac:dyDescent="0.2"/>
  <cols>
    <col min="2" max="2" width="10.140625" customWidth="1"/>
    <col min="3" max="3" width="16.85546875" bestFit="1" customWidth="1"/>
    <col min="4" max="4" width="26.5703125" bestFit="1" customWidth="1"/>
    <col min="5" max="5" width="12" bestFit="1" customWidth="1"/>
    <col min="6" max="6" width="8" bestFit="1" customWidth="1"/>
    <col min="8" max="8" width="8" bestFit="1" customWidth="1"/>
    <col min="9" max="9" width="16.42578125" customWidth="1"/>
    <col min="10" max="10" width="8" bestFit="1" customWidth="1"/>
  </cols>
  <sheetData>
    <row r="1" spans="1:14" x14ac:dyDescent="0.2">
      <c r="A1" s="7" t="s">
        <v>111</v>
      </c>
      <c r="B1" s="7" t="s">
        <v>77</v>
      </c>
      <c r="C1" s="7" t="s">
        <v>76</v>
      </c>
      <c r="D1" s="7" t="s">
        <v>73</v>
      </c>
      <c r="E1" s="7" t="s">
        <v>74</v>
      </c>
      <c r="F1" s="7" t="s">
        <v>75</v>
      </c>
      <c r="J1" s="7" t="s">
        <v>88</v>
      </c>
      <c r="K1" s="7" t="s">
        <v>96</v>
      </c>
      <c r="L1" s="7" t="s">
        <v>97</v>
      </c>
    </row>
    <row r="2" spans="1:14" x14ac:dyDescent="0.2">
      <c r="A2">
        <f>B2-C2</f>
        <v>150</v>
      </c>
      <c r="B2" s="7">
        <v>300</v>
      </c>
      <c r="C2">
        <v>150</v>
      </c>
      <c r="D2">
        <v>8500</v>
      </c>
      <c r="E2">
        <v>9000</v>
      </c>
      <c r="F2">
        <v>6500</v>
      </c>
      <c r="G2">
        <f>SUM(D2:F2)</f>
        <v>24000</v>
      </c>
      <c r="H2">
        <f>C2*G2</f>
        <v>3600000</v>
      </c>
      <c r="I2">
        <f>B2*G2</f>
        <v>7200000</v>
      </c>
      <c r="J2">
        <f>H2/I2</f>
        <v>0.5</v>
      </c>
      <c r="K2">
        <f>G2/$G$5</f>
        <v>0.4</v>
      </c>
      <c r="L2">
        <f>K2*C2</f>
        <v>60</v>
      </c>
    </row>
    <row r="3" spans="1:14" x14ac:dyDescent="0.2">
      <c r="A3" s="9">
        <f t="shared" ref="A3:A4" si="0">B3-C3</f>
        <v>120</v>
      </c>
      <c r="B3" s="7">
        <v>160</v>
      </c>
      <c r="C3">
        <v>40</v>
      </c>
      <c r="D3">
        <v>10000</v>
      </c>
      <c r="E3">
        <v>10000</v>
      </c>
      <c r="F3">
        <v>7500</v>
      </c>
      <c r="G3" s="9">
        <f t="shared" ref="G3:G4" si="1">SUM(D3:F3)</f>
        <v>27500</v>
      </c>
      <c r="H3" s="9">
        <f t="shared" ref="H3:H4" si="2">C3*G3</f>
        <v>1100000</v>
      </c>
      <c r="I3" s="9">
        <f t="shared" ref="I3:I4" si="3">B3*G3</f>
        <v>4400000</v>
      </c>
      <c r="J3" s="9">
        <f>H3/I3</f>
        <v>0.25</v>
      </c>
      <c r="K3" s="9">
        <f t="shared" ref="K3:K5" si="4">G3/$G$5</f>
        <v>0.45833333333333331</v>
      </c>
      <c r="L3" s="9">
        <f t="shared" ref="L3:L4" si="5">K3*C3</f>
        <v>18.333333333333332</v>
      </c>
    </row>
    <row r="4" spans="1:14" x14ac:dyDescent="0.2">
      <c r="A4" s="9">
        <f t="shared" si="0"/>
        <v>300</v>
      </c>
      <c r="B4">
        <v>750</v>
      </c>
      <c r="C4">
        <v>450</v>
      </c>
      <c r="D4">
        <v>2500</v>
      </c>
      <c r="E4">
        <v>2000</v>
      </c>
      <c r="F4">
        <v>4000</v>
      </c>
      <c r="G4" s="9">
        <f t="shared" si="1"/>
        <v>8500</v>
      </c>
      <c r="H4" s="9">
        <f t="shared" si="2"/>
        <v>3825000</v>
      </c>
      <c r="I4" s="9">
        <f t="shared" si="3"/>
        <v>6375000</v>
      </c>
      <c r="J4" s="9">
        <f>H4/I4</f>
        <v>0.6</v>
      </c>
      <c r="K4" s="9">
        <f t="shared" si="4"/>
        <v>0.14166666666666666</v>
      </c>
      <c r="L4" s="9">
        <f t="shared" si="5"/>
        <v>63.75</v>
      </c>
    </row>
    <row r="5" spans="1:14" x14ac:dyDescent="0.2">
      <c r="B5">
        <f>SUM(B2:B4)</f>
        <v>1210</v>
      </c>
      <c r="C5">
        <f>SUM(C2:C4)</f>
        <v>640</v>
      </c>
      <c r="D5">
        <f>SUM(D2:D4)</f>
        <v>21000</v>
      </c>
      <c r="E5" s="9">
        <f t="shared" ref="E5:G5" si="6">SUM(E2:E4)</f>
        <v>21000</v>
      </c>
      <c r="F5" s="9">
        <f t="shared" si="6"/>
        <v>18000</v>
      </c>
      <c r="G5" s="9">
        <f t="shared" si="6"/>
        <v>60000</v>
      </c>
      <c r="K5" s="9">
        <f t="shared" si="4"/>
        <v>1</v>
      </c>
      <c r="L5">
        <f>SUM(L2:L4)</f>
        <v>142.08333333333331</v>
      </c>
    </row>
    <row r="11" spans="1:14" x14ac:dyDescent="0.2">
      <c r="C11" s="7" t="s">
        <v>81</v>
      </c>
      <c r="D11">
        <f>H16/L16</f>
        <v>0.46473029045643155</v>
      </c>
      <c r="E11" s="9">
        <f>I16/M16</f>
        <v>0.45689655172413796</v>
      </c>
      <c r="F11" s="9">
        <f>J16/N16</f>
        <v>0.5</v>
      </c>
      <c r="H11" s="7" t="s">
        <v>78</v>
      </c>
      <c r="M11" s="7" t="s">
        <v>80</v>
      </c>
    </row>
    <row r="12" spans="1:14" x14ac:dyDescent="0.2">
      <c r="C12" s="7" t="s">
        <v>82</v>
      </c>
      <c r="D12">
        <f>SUM(H16:J16)</f>
        <v>8525000</v>
      </c>
      <c r="H12" s="7" t="s">
        <v>79</v>
      </c>
      <c r="I12" s="7" t="s">
        <v>74</v>
      </c>
      <c r="J12" s="7" t="s">
        <v>75</v>
      </c>
      <c r="L12" s="7" t="s">
        <v>79</v>
      </c>
      <c r="M12" s="7" t="s">
        <v>74</v>
      </c>
      <c r="N12" s="7" t="s">
        <v>75</v>
      </c>
    </row>
    <row r="13" spans="1:14" x14ac:dyDescent="0.2">
      <c r="C13" s="7" t="s">
        <v>83</v>
      </c>
      <c r="D13">
        <f>SUM(L16:N16)</f>
        <v>17975000</v>
      </c>
      <c r="E13">
        <f>D13</f>
        <v>17975000</v>
      </c>
      <c r="H13">
        <f>D2*C2</f>
        <v>1275000</v>
      </c>
      <c r="I13">
        <f>E2*C2</f>
        <v>1350000</v>
      </c>
      <c r="J13">
        <f>F2*C2</f>
        <v>975000</v>
      </c>
      <c r="L13">
        <f>$D$2*B2</f>
        <v>2550000</v>
      </c>
      <c r="M13" s="9">
        <f>B2*E2</f>
        <v>2700000</v>
      </c>
      <c r="N13" s="9">
        <f>B2*F2</f>
        <v>1950000</v>
      </c>
    </row>
    <row r="14" spans="1:14" x14ac:dyDescent="0.2">
      <c r="C14" s="7" t="s">
        <v>84</v>
      </c>
      <c r="D14">
        <f>D12/D13</f>
        <v>0.47426981919332406</v>
      </c>
      <c r="H14" s="9">
        <f>D3*C3</f>
        <v>400000</v>
      </c>
      <c r="I14" s="9">
        <f>E3*C3</f>
        <v>400000</v>
      </c>
      <c r="J14" s="9">
        <f>F3*C3</f>
        <v>300000</v>
      </c>
      <c r="L14" s="9">
        <f>D3*B3</f>
        <v>1600000</v>
      </c>
      <c r="M14" s="9">
        <f>B3*E3</f>
        <v>1600000</v>
      </c>
      <c r="N14" s="9">
        <f>B3*F3</f>
        <v>1200000</v>
      </c>
    </row>
    <row r="15" spans="1:14" x14ac:dyDescent="0.2">
      <c r="H15" s="9">
        <f>D4*C4</f>
        <v>1125000</v>
      </c>
      <c r="I15" s="9">
        <f>E4*C4</f>
        <v>900000</v>
      </c>
      <c r="J15" s="9">
        <f>F4*C4</f>
        <v>1800000</v>
      </c>
      <c r="L15" s="9">
        <f>D4*B4</f>
        <v>1875000</v>
      </c>
      <c r="M15" s="9">
        <f>B4*E4</f>
        <v>1500000</v>
      </c>
      <c r="N15" s="9">
        <f>B4*F4</f>
        <v>3000000</v>
      </c>
    </row>
    <row r="16" spans="1:14" x14ac:dyDescent="0.2">
      <c r="C16" s="7" t="s">
        <v>85</v>
      </c>
      <c r="D16" s="7" t="s">
        <v>86</v>
      </c>
      <c r="H16">
        <f>SUM(H13:H15)</f>
        <v>2800000</v>
      </c>
      <c r="I16" s="9">
        <f>SUM(I13:I15)</f>
        <v>2650000</v>
      </c>
      <c r="J16" s="9">
        <f t="shared" ref="J16" si="7">SUM(J13:J15)</f>
        <v>3075000</v>
      </c>
      <c r="L16">
        <f>SUM(L13:L15)</f>
        <v>6025000</v>
      </c>
      <c r="M16" s="9">
        <f t="shared" ref="M16:N16" si="8">SUM(M13:M15)</f>
        <v>5800000</v>
      </c>
      <c r="N16" s="9">
        <f t="shared" si="8"/>
        <v>6150000</v>
      </c>
    </row>
    <row r="17" spans="1:7" x14ac:dyDescent="0.2">
      <c r="C17" s="7" t="s">
        <v>99</v>
      </c>
      <c r="D17">
        <f>D25/D12</f>
        <v>0.4518475073313783</v>
      </c>
      <c r="E17">
        <f>D17*D13</f>
        <v>8121958.944281525</v>
      </c>
      <c r="F17">
        <f>D25/142.083</f>
        <v>27110.9140432001</v>
      </c>
    </row>
    <row r="18" spans="1:7" x14ac:dyDescent="0.2">
      <c r="C18" s="7" t="s">
        <v>98</v>
      </c>
    </row>
    <row r="20" spans="1:7" x14ac:dyDescent="0.2">
      <c r="A20" s="11" t="s">
        <v>89</v>
      </c>
      <c r="D20" s="7" t="s">
        <v>79</v>
      </c>
      <c r="E20" s="7" t="s">
        <v>74</v>
      </c>
      <c r="F20" s="7" t="s">
        <v>75</v>
      </c>
      <c r="G20" s="7" t="s">
        <v>107</v>
      </c>
    </row>
    <row r="21" spans="1:7" x14ac:dyDescent="0.2">
      <c r="C21" s="7" t="s">
        <v>90</v>
      </c>
      <c r="E21" s="7">
        <f>100000*12</f>
        <v>1200000</v>
      </c>
      <c r="F21">
        <f>12*35000</f>
        <v>420000</v>
      </c>
      <c r="G21">
        <f>SUM(D21:F21)</f>
        <v>1620000</v>
      </c>
    </row>
    <row r="22" spans="1:7" x14ac:dyDescent="0.2">
      <c r="C22" s="7" t="s">
        <v>91</v>
      </c>
      <c r="D22">
        <f>12000*12*3</f>
        <v>432000</v>
      </c>
      <c r="E22">
        <f>15000*12*3</f>
        <v>540000</v>
      </c>
      <c r="F22" s="9">
        <f>12*10000 *3</f>
        <v>360000</v>
      </c>
      <c r="G22" s="9">
        <f t="shared" ref="G22:G24" si="9">SUM(D22:F22)</f>
        <v>1332000</v>
      </c>
    </row>
    <row r="23" spans="1:7" x14ac:dyDescent="0.2">
      <c r="C23" s="7" t="s">
        <v>92</v>
      </c>
      <c r="D23">
        <f>25000*12</f>
        <v>300000</v>
      </c>
      <c r="E23">
        <f>25000*12</f>
        <v>300000</v>
      </c>
      <c r="F23">
        <f>25000*12</f>
        <v>300000</v>
      </c>
      <c r="G23" s="9">
        <f t="shared" si="9"/>
        <v>900000</v>
      </c>
    </row>
    <row r="24" spans="1:7" x14ac:dyDescent="0.2">
      <c r="C24" s="7" t="s">
        <v>87</v>
      </c>
      <c r="D24">
        <f>SUM(D21:D23)</f>
        <v>732000</v>
      </c>
      <c r="E24" s="9">
        <f t="shared" ref="E24:F24" si="10">SUM(E21:E23)</f>
        <v>2040000</v>
      </c>
      <c r="F24" s="9">
        <f t="shared" si="10"/>
        <v>1080000</v>
      </c>
      <c r="G24" s="9">
        <f t="shared" si="9"/>
        <v>3852000</v>
      </c>
    </row>
    <row r="25" spans="1:7" x14ac:dyDescent="0.2">
      <c r="C25" s="7" t="s">
        <v>93</v>
      </c>
      <c r="D25" s="7">
        <f>SUM(D21:F23)</f>
        <v>3852000</v>
      </c>
      <c r="E25">
        <f>0.1*D25</f>
        <v>385200</v>
      </c>
      <c r="F25">
        <f>D25-E25</f>
        <v>3466800</v>
      </c>
      <c r="G25" s="9">
        <f>D25-90000</f>
        <v>3762000</v>
      </c>
    </row>
    <row r="27" spans="1:7" x14ac:dyDescent="0.2">
      <c r="C27" s="7" t="s">
        <v>94</v>
      </c>
    </row>
    <row r="28" spans="1:7" x14ac:dyDescent="0.2">
      <c r="C28" s="7" t="s">
        <v>95</v>
      </c>
    </row>
    <row r="31" spans="1:7" x14ac:dyDescent="0.2">
      <c r="A31" s="11" t="s">
        <v>100</v>
      </c>
      <c r="C31" s="7" t="s">
        <v>101</v>
      </c>
      <c r="D31">
        <f>(D25+6000000)/D14</f>
        <v>20772985.337243401</v>
      </c>
    </row>
    <row r="32" spans="1:7" x14ac:dyDescent="0.2">
      <c r="C32" s="7" t="s">
        <v>102</v>
      </c>
      <c r="D32">
        <f>(D25+6000000)/L5</f>
        <v>69339.589442815253</v>
      </c>
    </row>
    <row r="33" spans="1:7" x14ac:dyDescent="0.2">
      <c r="B33" s="7" t="s">
        <v>103</v>
      </c>
      <c r="C33">
        <v>0.4</v>
      </c>
      <c r="D33">
        <f>C33*D32</f>
        <v>27735.835777126103</v>
      </c>
    </row>
    <row r="34" spans="1:7" x14ac:dyDescent="0.2">
      <c r="B34" s="7" t="s">
        <v>104</v>
      </c>
      <c r="C34">
        <v>0.45833333333333331</v>
      </c>
      <c r="D34" s="9">
        <f t="shared" ref="D34:D35" si="11">C34*D33</f>
        <v>12712.258064516131</v>
      </c>
    </row>
    <row r="35" spans="1:7" x14ac:dyDescent="0.2">
      <c r="B35" s="7" t="s">
        <v>105</v>
      </c>
      <c r="C35">
        <v>0.14166666666666666</v>
      </c>
      <c r="D35" s="9">
        <f t="shared" si="11"/>
        <v>1800.9032258064517</v>
      </c>
    </row>
    <row r="36" spans="1:7" x14ac:dyDescent="0.2">
      <c r="C36">
        <v>1</v>
      </c>
    </row>
    <row r="37" spans="1:7" x14ac:dyDescent="0.2">
      <c r="A37" s="11" t="s">
        <v>106</v>
      </c>
    </row>
    <row r="38" spans="1:7" x14ac:dyDescent="0.2">
      <c r="A38" s="7" t="s">
        <v>108</v>
      </c>
      <c r="C38">
        <v>90000</v>
      </c>
    </row>
    <row r="39" spans="1:7" x14ac:dyDescent="0.2">
      <c r="A39" s="7" t="s">
        <v>109</v>
      </c>
      <c r="C39">
        <f>(D25-C38)/L5</f>
        <v>26477.419354838712</v>
      </c>
    </row>
    <row r="41" spans="1:7" x14ac:dyDescent="0.2">
      <c r="A41" s="11" t="s">
        <v>110</v>
      </c>
    </row>
    <row r="42" spans="1:7" x14ac:dyDescent="0.2">
      <c r="B42" s="7" t="s">
        <v>112</v>
      </c>
      <c r="D42" s="7">
        <f>5000*74</f>
        <v>370000</v>
      </c>
    </row>
    <row r="43" spans="1:7" x14ac:dyDescent="0.2">
      <c r="B43">
        <f>1.1*A2</f>
        <v>165</v>
      </c>
    </row>
    <row r="44" spans="1:7" x14ac:dyDescent="0.2">
      <c r="B44">
        <f>1.05*A3</f>
        <v>126</v>
      </c>
      <c r="D44" s="9"/>
      <c r="F44" s="9"/>
      <c r="G44" s="9"/>
    </row>
    <row r="45" spans="1:7" x14ac:dyDescent="0.2">
      <c r="B45">
        <f>1.08*300</f>
        <v>324</v>
      </c>
      <c r="D45" s="9"/>
      <c r="F45" s="9"/>
      <c r="G45" s="9"/>
    </row>
    <row r="46" spans="1:7" x14ac:dyDescent="0.2">
      <c r="F4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8"/>
  <sheetViews>
    <sheetView topLeftCell="A34" workbookViewId="0">
      <selection activeCell="B68" sqref="B68"/>
    </sheetView>
  </sheetViews>
  <sheetFormatPr defaultColWidth="14.42578125" defaultRowHeight="15.75" customHeight="1" x14ac:dyDescent="0.2"/>
  <sheetData>
    <row r="1" spans="1:12" ht="15" x14ac:dyDescent="0.2">
      <c r="A1" s="12" t="s">
        <v>57</v>
      </c>
      <c r="B1" s="14"/>
      <c r="C1" s="14"/>
      <c r="D1" s="14"/>
      <c r="E1" s="14"/>
      <c r="F1" s="14"/>
      <c r="G1" s="14"/>
      <c r="H1" s="14"/>
      <c r="I1" s="14"/>
      <c r="J1" s="14"/>
      <c r="K1" s="14"/>
      <c r="L1" s="2" t="s">
        <v>12</v>
      </c>
    </row>
    <row r="2" spans="1:12" ht="14.25" x14ac:dyDescent="0.2">
      <c r="A2" s="13" t="s">
        <v>17</v>
      </c>
      <c r="B2" s="14"/>
      <c r="C2" s="14"/>
      <c r="D2" s="14"/>
      <c r="E2" s="14"/>
      <c r="F2" s="14"/>
      <c r="G2" s="14"/>
      <c r="H2" s="14"/>
      <c r="I2" s="14"/>
      <c r="J2" s="14"/>
      <c r="K2" s="14"/>
      <c r="L2" s="1">
        <v>0</v>
      </c>
    </row>
    <row r="3" spans="1:12" ht="14.25" x14ac:dyDescent="0.2">
      <c r="A3" s="13" t="s">
        <v>18</v>
      </c>
      <c r="B3" s="14"/>
      <c r="C3" s="14"/>
      <c r="D3" s="14"/>
      <c r="E3" s="14"/>
      <c r="F3" s="14"/>
      <c r="G3" s="14"/>
      <c r="H3" s="14"/>
      <c r="I3" s="14"/>
      <c r="J3" s="14"/>
      <c r="K3" s="14"/>
      <c r="L3" s="1">
        <v>0</v>
      </c>
    </row>
    <row r="4" spans="1:12" ht="14.25" x14ac:dyDescent="0.2">
      <c r="A4" s="13" t="s">
        <v>19</v>
      </c>
      <c r="B4" s="14"/>
      <c r="C4" s="14"/>
      <c r="D4" s="14"/>
      <c r="E4" s="14"/>
      <c r="F4" s="14"/>
      <c r="G4" s="14"/>
      <c r="H4" s="14"/>
      <c r="I4" s="14"/>
      <c r="J4" s="14"/>
      <c r="K4" s="14"/>
      <c r="L4" s="1">
        <v>0</v>
      </c>
    </row>
    <row r="5" spans="1:12" ht="14.25" x14ac:dyDescent="0.2">
      <c r="A5" s="13" t="s">
        <v>20</v>
      </c>
      <c r="B5" s="14"/>
      <c r="C5" s="14"/>
      <c r="D5" s="14"/>
      <c r="E5" s="14"/>
      <c r="F5" s="14"/>
      <c r="G5" s="14"/>
      <c r="H5" s="14"/>
      <c r="I5" s="14"/>
      <c r="J5" s="14"/>
      <c r="K5" s="14"/>
      <c r="L5" s="1">
        <v>0</v>
      </c>
    </row>
    <row r="6" spans="1:12" ht="14.25" x14ac:dyDescent="0.2">
      <c r="A6" s="13" t="s">
        <v>21</v>
      </c>
      <c r="B6" s="14"/>
      <c r="C6" s="14"/>
      <c r="D6" s="14"/>
      <c r="E6" s="14"/>
      <c r="F6" s="14"/>
      <c r="G6" s="14"/>
      <c r="H6" s="14"/>
      <c r="I6" s="14"/>
      <c r="J6" s="14"/>
      <c r="K6" s="14"/>
      <c r="L6" s="1">
        <v>0</v>
      </c>
    </row>
    <row r="7" spans="1:12" ht="14.25" x14ac:dyDescent="0.2">
      <c r="A7" s="13" t="s">
        <v>22</v>
      </c>
      <c r="B7" s="14"/>
      <c r="C7" s="14"/>
      <c r="D7" s="14"/>
      <c r="E7" s="14"/>
      <c r="F7" s="14"/>
      <c r="G7" s="14"/>
      <c r="H7" s="14"/>
      <c r="I7" s="14"/>
      <c r="J7" s="14"/>
      <c r="K7" s="14"/>
      <c r="L7" s="1">
        <v>0</v>
      </c>
    </row>
    <row r="8" spans="1:12" ht="14.25" x14ac:dyDescent="0.2">
      <c r="A8" s="13" t="s">
        <v>23</v>
      </c>
      <c r="B8" s="14"/>
      <c r="C8" s="14"/>
      <c r="D8" s="14"/>
      <c r="E8" s="14"/>
      <c r="F8" s="14"/>
      <c r="G8" s="14"/>
      <c r="H8" s="14"/>
      <c r="I8" s="14"/>
      <c r="J8" s="14"/>
      <c r="K8" s="14"/>
      <c r="L8" s="1">
        <v>0</v>
      </c>
    </row>
    <row r="9" spans="1:12" ht="14.25" x14ac:dyDescent="0.2">
      <c r="A9" s="13" t="s">
        <v>24</v>
      </c>
      <c r="B9" s="14"/>
      <c r="C9" s="14"/>
      <c r="D9" s="14"/>
      <c r="E9" s="14"/>
      <c r="F9" s="14"/>
      <c r="G9" s="14"/>
      <c r="H9" s="14"/>
      <c r="I9" s="14"/>
      <c r="J9" s="14"/>
      <c r="K9" s="14"/>
      <c r="L9" s="1">
        <v>0</v>
      </c>
    </row>
    <row r="10" spans="1:12" ht="14.25" x14ac:dyDescent="0.2">
      <c r="A10" s="13" t="s">
        <v>25</v>
      </c>
      <c r="B10" s="14"/>
      <c r="C10" s="14"/>
      <c r="D10" s="14"/>
      <c r="E10" s="14"/>
      <c r="F10" s="14"/>
      <c r="G10" s="14"/>
      <c r="H10" s="14"/>
      <c r="I10" s="14"/>
      <c r="J10" s="14"/>
      <c r="K10" s="14"/>
      <c r="L10" s="1">
        <v>0</v>
      </c>
    </row>
    <row r="11" spans="1:12" ht="14.25" x14ac:dyDescent="0.2">
      <c r="A11" s="13" t="s">
        <v>26</v>
      </c>
      <c r="B11" s="14"/>
      <c r="C11" s="14"/>
      <c r="D11" s="14"/>
      <c r="E11" s="14"/>
      <c r="F11" s="14"/>
      <c r="G11" s="14"/>
      <c r="H11" s="14"/>
      <c r="I11" s="14"/>
      <c r="J11" s="14"/>
      <c r="K11" s="14"/>
      <c r="L11" s="1">
        <v>0</v>
      </c>
    </row>
    <row r="12" spans="1:12" ht="14.25" x14ac:dyDescent="0.2">
      <c r="A12" s="13" t="s">
        <v>27</v>
      </c>
      <c r="B12" s="14"/>
      <c r="C12" s="14"/>
      <c r="D12" s="14"/>
      <c r="E12" s="14"/>
      <c r="F12" s="14"/>
      <c r="G12" s="14"/>
      <c r="H12" s="14"/>
      <c r="I12" s="14"/>
      <c r="J12" s="14"/>
      <c r="K12" s="14"/>
      <c r="L12" s="1">
        <v>0</v>
      </c>
    </row>
    <row r="13" spans="1:12" ht="14.25" x14ac:dyDescent="0.2">
      <c r="A13" s="13" t="s">
        <v>28</v>
      </c>
      <c r="B13" s="14"/>
      <c r="C13" s="14"/>
      <c r="D13" s="14"/>
      <c r="E13" s="14"/>
      <c r="F13" s="14"/>
      <c r="G13" s="14"/>
      <c r="H13" s="14"/>
      <c r="I13" s="14"/>
      <c r="J13" s="14"/>
      <c r="K13" s="14"/>
      <c r="L13" s="1">
        <v>0</v>
      </c>
    </row>
    <row r="14" spans="1:12" ht="14.25" x14ac:dyDescent="0.2">
      <c r="A14" s="13" t="s">
        <v>29</v>
      </c>
      <c r="B14" s="14"/>
      <c r="C14" s="14"/>
      <c r="D14" s="14"/>
      <c r="E14" s="14"/>
      <c r="F14" s="14"/>
      <c r="G14" s="14"/>
      <c r="H14" s="14"/>
      <c r="I14" s="14"/>
      <c r="J14" s="14"/>
      <c r="K14" s="14"/>
      <c r="L14" s="1">
        <v>0</v>
      </c>
    </row>
    <row r="15" spans="1:12" ht="14.25" x14ac:dyDescent="0.2">
      <c r="A15" s="13" t="s">
        <v>30</v>
      </c>
      <c r="B15" s="14"/>
      <c r="C15" s="14"/>
      <c r="D15" s="14"/>
      <c r="E15" s="14"/>
      <c r="F15" s="14"/>
      <c r="G15" s="14"/>
      <c r="H15" s="14"/>
      <c r="I15" s="14"/>
      <c r="J15" s="14"/>
      <c r="K15" s="14"/>
      <c r="L15" s="1">
        <v>0</v>
      </c>
    </row>
    <row r="16" spans="1:12" ht="14.25" x14ac:dyDescent="0.2">
      <c r="A16" s="13" t="s">
        <v>31</v>
      </c>
      <c r="B16" s="14"/>
      <c r="C16" s="14"/>
      <c r="D16" s="14"/>
      <c r="E16" s="14"/>
      <c r="F16" s="14"/>
      <c r="G16" s="14"/>
      <c r="H16" s="14"/>
      <c r="I16" s="14"/>
      <c r="J16" s="14"/>
      <c r="K16" s="14"/>
      <c r="L16" s="1">
        <v>0</v>
      </c>
    </row>
    <row r="17" spans="1:12" ht="14.25" x14ac:dyDescent="0.2">
      <c r="A17" s="13" t="s">
        <v>32</v>
      </c>
      <c r="B17" s="14"/>
      <c r="C17" s="14"/>
      <c r="D17" s="14"/>
      <c r="E17" s="14"/>
      <c r="F17" s="14"/>
      <c r="G17" s="14"/>
      <c r="H17" s="14"/>
      <c r="I17" s="14"/>
      <c r="J17" s="14"/>
      <c r="K17" s="14"/>
      <c r="L17" s="1">
        <v>0</v>
      </c>
    </row>
    <row r="18" spans="1:12" ht="14.25" x14ac:dyDescent="0.2">
      <c r="A18" s="13" t="s">
        <v>33</v>
      </c>
      <c r="B18" s="14"/>
      <c r="C18" s="14"/>
      <c r="D18" s="14"/>
      <c r="E18" s="14"/>
      <c r="F18" s="14"/>
      <c r="G18" s="14"/>
      <c r="H18" s="14"/>
      <c r="I18" s="14"/>
      <c r="J18" s="14"/>
      <c r="K18" s="14"/>
      <c r="L18" s="1">
        <v>0</v>
      </c>
    </row>
    <row r="19" spans="1:12" ht="12.75" x14ac:dyDescent="0.2">
      <c r="A19" s="12" t="s">
        <v>36</v>
      </c>
      <c r="B19" s="12"/>
      <c r="C19" s="12"/>
      <c r="D19" s="12"/>
      <c r="E19" s="12"/>
      <c r="F19" s="12"/>
      <c r="G19" s="12"/>
      <c r="H19" s="12"/>
      <c r="I19" s="12"/>
      <c r="J19" s="12"/>
      <c r="K19" s="12"/>
      <c r="L19" s="1">
        <v>0</v>
      </c>
    </row>
    <row r="20" spans="1:12" ht="12.75" x14ac:dyDescent="0.2">
      <c r="A20" s="12" t="s">
        <v>37</v>
      </c>
      <c r="B20" s="12"/>
      <c r="C20" s="12"/>
      <c r="D20" s="12"/>
      <c r="E20" s="12"/>
      <c r="F20" s="12"/>
      <c r="G20" s="12"/>
      <c r="H20" s="12"/>
      <c r="I20" s="12"/>
      <c r="J20" s="12"/>
      <c r="K20" s="12"/>
      <c r="L20" s="1">
        <v>0</v>
      </c>
    </row>
    <row r="21" spans="1:12" ht="12.75" x14ac:dyDescent="0.2">
      <c r="A21" s="12" t="s">
        <v>38</v>
      </c>
      <c r="B21" s="12"/>
      <c r="C21" s="12"/>
      <c r="D21" s="12"/>
      <c r="E21" s="12"/>
      <c r="F21" s="12"/>
      <c r="G21" s="12"/>
      <c r="H21" s="12"/>
      <c r="I21" s="12"/>
      <c r="J21" s="12"/>
      <c r="K21" s="12"/>
      <c r="L21" s="1">
        <v>0</v>
      </c>
    </row>
    <row r="22" spans="1:12" ht="15.75" customHeight="1" x14ac:dyDescent="0.2">
      <c r="A22" s="12" t="s">
        <v>39</v>
      </c>
      <c r="B22" s="12"/>
      <c r="C22" s="12"/>
      <c r="D22" s="12"/>
      <c r="E22" s="12"/>
      <c r="F22" s="12"/>
      <c r="G22" s="12"/>
      <c r="H22" s="12"/>
      <c r="I22" s="12"/>
      <c r="J22" s="12"/>
      <c r="K22" s="12"/>
      <c r="L22" s="1">
        <v>0</v>
      </c>
    </row>
    <row r="23" spans="1:12" ht="15.75" customHeight="1" x14ac:dyDescent="0.2">
      <c r="A23" s="12" t="s">
        <v>40</v>
      </c>
      <c r="B23" s="12"/>
      <c r="C23" s="12"/>
      <c r="D23" s="12"/>
      <c r="E23" s="12"/>
      <c r="F23" s="12"/>
      <c r="G23" s="12"/>
      <c r="H23" s="12"/>
      <c r="I23" s="12"/>
      <c r="J23" s="12"/>
      <c r="K23" s="12"/>
      <c r="L23" s="1">
        <v>0</v>
      </c>
    </row>
    <row r="24" spans="1:12" ht="15.75" customHeight="1" x14ac:dyDescent="0.2">
      <c r="A24" s="12" t="s">
        <v>42</v>
      </c>
      <c r="B24" s="12"/>
      <c r="C24" s="12"/>
      <c r="D24" s="12"/>
      <c r="E24" s="12"/>
      <c r="F24" s="12"/>
      <c r="G24" s="12"/>
      <c r="H24" s="12"/>
      <c r="I24" s="12"/>
      <c r="J24" s="12"/>
      <c r="K24" s="12"/>
      <c r="L24" s="1">
        <v>0</v>
      </c>
    </row>
    <row r="25" spans="1:12" ht="12.75" x14ac:dyDescent="0.2">
      <c r="A25" s="12" t="s">
        <v>43</v>
      </c>
      <c r="B25" s="12"/>
      <c r="C25" s="12"/>
      <c r="D25" s="12"/>
      <c r="E25" s="12"/>
      <c r="F25" s="12"/>
      <c r="G25" s="12"/>
      <c r="H25" s="12"/>
      <c r="I25" s="12"/>
      <c r="J25" s="12"/>
      <c r="K25" s="12"/>
      <c r="L25" s="1">
        <v>0</v>
      </c>
    </row>
    <row r="26" spans="1:12" ht="15.75" customHeight="1" x14ac:dyDescent="0.2">
      <c r="A26" s="12" t="s">
        <v>44</v>
      </c>
      <c r="B26" s="12"/>
      <c r="C26" s="12"/>
      <c r="D26" s="12"/>
      <c r="E26" s="12"/>
      <c r="F26" s="12"/>
      <c r="G26" s="12"/>
      <c r="H26" s="12"/>
      <c r="I26" s="12"/>
      <c r="J26" s="12"/>
      <c r="K26" s="12"/>
      <c r="L26" s="1">
        <v>0</v>
      </c>
    </row>
    <row r="27" spans="1:12" ht="15.75" customHeight="1" x14ac:dyDescent="0.2">
      <c r="A27" s="12" t="s">
        <v>45</v>
      </c>
      <c r="B27" s="12"/>
      <c r="C27" s="12"/>
      <c r="D27" s="12"/>
      <c r="E27" s="12"/>
      <c r="F27" s="12"/>
      <c r="G27" s="12"/>
      <c r="H27" s="12"/>
      <c r="I27" s="12"/>
      <c r="J27" s="12"/>
      <c r="K27" s="12"/>
      <c r="L27" s="1">
        <v>0</v>
      </c>
    </row>
    <row r="28" spans="1:12" ht="15.75" customHeight="1" x14ac:dyDescent="0.2">
      <c r="A28" s="12" t="s">
        <v>46</v>
      </c>
      <c r="B28" s="12"/>
      <c r="C28" s="12"/>
      <c r="D28" s="12"/>
      <c r="E28" s="12"/>
      <c r="F28" s="12"/>
      <c r="G28" s="12"/>
      <c r="H28" s="12"/>
      <c r="I28" s="12"/>
      <c r="J28" s="12"/>
      <c r="K28" s="12"/>
      <c r="L28" s="1">
        <v>0</v>
      </c>
    </row>
    <row r="29" spans="1:12" ht="15.75" customHeight="1" x14ac:dyDescent="0.2">
      <c r="A29" s="12" t="s">
        <v>47</v>
      </c>
      <c r="B29" s="12"/>
      <c r="C29" s="12"/>
      <c r="D29" s="12"/>
      <c r="E29" s="12"/>
      <c r="F29" s="12"/>
      <c r="G29" s="12"/>
      <c r="H29" s="12"/>
      <c r="I29" s="12"/>
      <c r="J29" s="12"/>
      <c r="K29" s="12"/>
      <c r="L29" s="1">
        <v>0</v>
      </c>
    </row>
    <row r="30" spans="1:12" ht="15.75" customHeight="1" x14ac:dyDescent="0.2">
      <c r="A30" s="12" t="s">
        <v>48</v>
      </c>
      <c r="B30" s="12"/>
      <c r="C30" s="12"/>
      <c r="D30" s="12"/>
      <c r="E30" s="12"/>
      <c r="F30" s="12"/>
      <c r="G30" s="12"/>
      <c r="H30" s="12"/>
      <c r="I30" s="12"/>
      <c r="J30" s="12"/>
      <c r="K30" s="12"/>
      <c r="L30" s="1">
        <v>0</v>
      </c>
    </row>
    <row r="31" spans="1:12" ht="15.75" customHeight="1" x14ac:dyDescent="0.2">
      <c r="A31" s="12" t="s">
        <v>49</v>
      </c>
      <c r="B31" s="12"/>
      <c r="C31" s="12"/>
      <c r="D31" s="12"/>
      <c r="E31" s="12"/>
      <c r="F31" s="12"/>
      <c r="G31" s="12"/>
      <c r="H31" s="12"/>
      <c r="I31" s="12"/>
      <c r="J31" s="12"/>
      <c r="K31" s="12"/>
      <c r="L31" s="1">
        <v>0</v>
      </c>
    </row>
    <row r="32" spans="1:12" ht="15.75" customHeight="1" x14ac:dyDescent="0.2">
      <c r="A32" s="12" t="s">
        <v>50</v>
      </c>
      <c r="B32" s="12"/>
      <c r="C32" s="12"/>
      <c r="D32" s="12"/>
      <c r="E32" s="12"/>
      <c r="F32" s="12"/>
      <c r="G32" s="12"/>
      <c r="H32" s="12"/>
      <c r="I32" s="12"/>
      <c r="J32" s="12"/>
      <c r="K32" s="12"/>
      <c r="L32" s="1">
        <v>0</v>
      </c>
    </row>
    <row r="33" spans="1:12" ht="15.75" customHeight="1" x14ac:dyDescent="0.2">
      <c r="A33" s="12" t="s">
        <v>51</v>
      </c>
      <c r="B33" s="12"/>
      <c r="C33" s="12"/>
      <c r="D33" s="12"/>
      <c r="E33" s="12"/>
      <c r="F33" s="12"/>
      <c r="G33" s="12"/>
      <c r="H33" s="12"/>
      <c r="I33" s="12"/>
      <c r="J33" s="12"/>
      <c r="K33" s="12"/>
      <c r="L33" s="1">
        <v>0</v>
      </c>
    </row>
    <row r="34" spans="1:12" ht="15.75" customHeight="1" x14ac:dyDescent="0.2">
      <c r="A34" s="12" t="s">
        <v>52</v>
      </c>
      <c r="B34" s="12"/>
      <c r="C34" s="12"/>
      <c r="D34" s="12"/>
      <c r="E34" s="12"/>
      <c r="F34" s="12"/>
      <c r="G34" s="12"/>
      <c r="H34" s="12"/>
      <c r="I34" s="12"/>
      <c r="J34" s="12"/>
      <c r="K34" s="12"/>
      <c r="L34" s="1">
        <v>0</v>
      </c>
    </row>
    <row r="35" spans="1:12" ht="15.75" customHeight="1" x14ac:dyDescent="0.2">
      <c r="A35" s="12" t="s">
        <v>53</v>
      </c>
      <c r="B35" s="12"/>
      <c r="C35" s="12"/>
      <c r="D35" s="12"/>
      <c r="E35" s="12"/>
      <c r="F35" s="12"/>
      <c r="G35" s="12"/>
      <c r="H35" s="12"/>
      <c r="I35" s="12"/>
      <c r="J35" s="12"/>
      <c r="K35" s="12"/>
      <c r="L35" s="1">
        <v>0</v>
      </c>
    </row>
    <row r="36" spans="1:12" ht="15.75" customHeight="1" x14ac:dyDescent="0.2">
      <c r="A36" s="12" t="s">
        <v>54</v>
      </c>
      <c r="B36" s="12"/>
      <c r="C36" s="12"/>
      <c r="D36" s="12"/>
      <c r="E36" s="12"/>
      <c r="F36" s="12"/>
      <c r="G36" s="12"/>
      <c r="H36" s="12"/>
      <c r="I36" s="12"/>
      <c r="J36" s="12"/>
      <c r="K36" s="12"/>
      <c r="L36" s="1">
        <v>0</v>
      </c>
    </row>
    <row r="37" spans="1:12" ht="15.75" customHeight="1" x14ac:dyDescent="0.2">
      <c r="A37" s="12" t="s">
        <v>55</v>
      </c>
      <c r="B37" s="12"/>
      <c r="C37" s="12"/>
      <c r="D37" s="12"/>
      <c r="E37" s="12"/>
      <c r="F37" s="12"/>
      <c r="G37" s="12"/>
      <c r="H37" s="12"/>
      <c r="I37" s="12"/>
      <c r="J37" s="12"/>
      <c r="K37" s="12"/>
      <c r="L37" s="1">
        <v>0</v>
      </c>
    </row>
    <row r="38" spans="1:12" ht="15.75" customHeight="1" x14ac:dyDescent="0.2">
      <c r="A38" s="12" t="s">
        <v>56</v>
      </c>
      <c r="B38" s="12"/>
      <c r="C38" s="12"/>
      <c r="D38" s="12"/>
      <c r="E38" s="12"/>
      <c r="F38" s="12"/>
      <c r="G38" s="12"/>
      <c r="H38" s="12"/>
      <c r="I38" s="12"/>
      <c r="J38" s="12"/>
      <c r="K38" s="12"/>
      <c r="L38" s="1">
        <v>0</v>
      </c>
    </row>
    <row r="39" spans="1:12" ht="15.75" customHeight="1" x14ac:dyDescent="0.2">
      <c r="A39" s="16" t="s">
        <v>59</v>
      </c>
      <c r="B39" s="16"/>
      <c r="C39" s="16"/>
      <c r="D39" s="16"/>
      <c r="E39" s="16"/>
      <c r="F39" s="16"/>
      <c r="G39" s="16"/>
      <c r="H39" s="16"/>
      <c r="I39" s="16"/>
      <c r="J39" s="16"/>
      <c r="K39" s="16"/>
      <c r="L39" s="3">
        <v>0</v>
      </c>
    </row>
    <row r="40" spans="1:12" ht="15.75" customHeight="1" x14ac:dyDescent="0.2">
      <c r="A40" s="16" t="s">
        <v>60</v>
      </c>
      <c r="B40" s="16"/>
      <c r="C40" s="16"/>
      <c r="D40" s="16"/>
      <c r="E40" s="16"/>
      <c r="F40" s="16"/>
      <c r="G40" s="16"/>
      <c r="H40" s="16"/>
      <c r="I40" s="16"/>
      <c r="J40" s="16"/>
      <c r="K40" s="16"/>
      <c r="L40" s="3">
        <v>0</v>
      </c>
    </row>
    <row r="41" spans="1:12" ht="15.75" customHeight="1" x14ac:dyDescent="0.2">
      <c r="A41" s="16" t="s">
        <v>61</v>
      </c>
      <c r="B41" s="16"/>
      <c r="C41" s="16"/>
      <c r="D41" s="16"/>
      <c r="E41" s="16"/>
      <c r="F41" s="16"/>
      <c r="G41" s="16"/>
      <c r="H41" s="16"/>
      <c r="I41" s="16"/>
      <c r="J41" s="16"/>
      <c r="K41" s="16"/>
      <c r="L41" s="3">
        <v>0</v>
      </c>
    </row>
    <row r="42" spans="1:12" ht="15.75" customHeight="1" x14ac:dyDescent="0.2">
      <c r="A42" s="16" t="s">
        <v>62</v>
      </c>
      <c r="B42" s="16"/>
      <c r="C42" s="16"/>
      <c r="D42" s="16"/>
      <c r="E42" s="16"/>
      <c r="F42" s="16"/>
      <c r="G42" s="16"/>
      <c r="H42" s="16"/>
      <c r="I42" s="16"/>
      <c r="J42" s="16"/>
      <c r="K42" s="16"/>
      <c r="L42" s="3">
        <v>0</v>
      </c>
    </row>
    <row r="43" spans="1:12" ht="15.75" customHeight="1" x14ac:dyDescent="0.2">
      <c r="A43" s="16" t="s">
        <v>63</v>
      </c>
      <c r="B43" s="16"/>
      <c r="C43" s="16"/>
      <c r="D43" s="16"/>
      <c r="E43" s="16"/>
      <c r="F43" s="16"/>
      <c r="G43" s="16"/>
      <c r="H43" s="16"/>
      <c r="I43" s="16"/>
      <c r="J43" s="16"/>
      <c r="K43" s="16"/>
      <c r="L43" s="3">
        <v>0</v>
      </c>
    </row>
    <row r="44" spans="1:12" ht="15.75" customHeight="1" x14ac:dyDescent="0.2">
      <c r="A44" s="16" t="s">
        <v>64</v>
      </c>
      <c r="B44" s="16"/>
      <c r="C44" s="16"/>
      <c r="D44" s="16"/>
      <c r="E44" s="16"/>
      <c r="F44" s="16"/>
      <c r="G44" s="16"/>
      <c r="H44" s="16"/>
      <c r="I44" s="16"/>
      <c r="J44" s="16"/>
      <c r="K44" s="16"/>
      <c r="L44" s="3">
        <v>0</v>
      </c>
    </row>
    <row r="45" spans="1:12" ht="15.75" customHeight="1" x14ac:dyDescent="0.2">
      <c r="A45" s="16" t="s">
        <v>65</v>
      </c>
      <c r="B45" s="16"/>
      <c r="C45" s="16"/>
      <c r="D45" s="16"/>
      <c r="E45" s="16"/>
      <c r="F45" s="16"/>
      <c r="G45" s="16"/>
      <c r="H45" s="16"/>
      <c r="I45" s="16"/>
      <c r="J45" s="16"/>
      <c r="K45" s="16"/>
      <c r="L45" s="3">
        <v>0</v>
      </c>
    </row>
    <row r="46" spans="1:12" ht="15.75" customHeight="1" x14ac:dyDescent="0.2">
      <c r="A46" s="16" t="s">
        <v>66</v>
      </c>
      <c r="B46" s="16"/>
      <c r="C46" s="16"/>
      <c r="D46" s="16"/>
      <c r="E46" s="16"/>
      <c r="F46" s="16"/>
      <c r="G46" s="16"/>
      <c r="H46" s="16"/>
      <c r="I46" s="16"/>
      <c r="J46" s="16"/>
      <c r="K46" s="16"/>
      <c r="L46" s="3">
        <v>0</v>
      </c>
    </row>
    <row r="47" spans="1:12" ht="15.75" customHeight="1" x14ac:dyDescent="0.2">
      <c r="A47" s="16" t="s">
        <v>67</v>
      </c>
      <c r="B47" s="16"/>
      <c r="C47" s="16"/>
      <c r="D47" s="16"/>
      <c r="E47" s="16"/>
      <c r="F47" s="16"/>
      <c r="G47" s="16"/>
      <c r="H47" s="16"/>
      <c r="I47" s="16"/>
      <c r="J47" s="16"/>
      <c r="K47" s="16"/>
      <c r="L47" s="3">
        <v>0</v>
      </c>
    </row>
    <row r="48" spans="1:12" ht="15.75" customHeight="1" x14ac:dyDescent="0.2">
      <c r="A48" s="15"/>
      <c r="B48" s="15"/>
      <c r="C48" s="15"/>
      <c r="D48" s="15"/>
      <c r="E48" s="15"/>
      <c r="F48" s="15"/>
      <c r="G48" s="15"/>
      <c r="H48" s="15"/>
      <c r="I48" s="15"/>
      <c r="J48" s="15"/>
      <c r="K48" s="15"/>
    </row>
  </sheetData>
  <autoFilter ref="A1:L38" xr:uid="{00000000-0001-0000-01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48">
    <mergeCell ref="A44:K44"/>
    <mergeCell ref="A45:K45"/>
    <mergeCell ref="A46:K46"/>
    <mergeCell ref="A47:K47"/>
    <mergeCell ref="A39:K39"/>
    <mergeCell ref="A40:K40"/>
    <mergeCell ref="A41:K41"/>
    <mergeCell ref="A42:K42"/>
    <mergeCell ref="A43:K43"/>
    <mergeCell ref="A34:K34"/>
    <mergeCell ref="A35:K35"/>
    <mergeCell ref="A36:K36"/>
    <mergeCell ref="A37:K37"/>
    <mergeCell ref="A38:K38"/>
    <mergeCell ref="A32:K32"/>
    <mergeCell ref="A33:K33"/>
    <mergeCell ref="A24:K24"/>
    <mergeCell ref="A25:K25"/>
    <mergeCell ref="A26:K26"/>
    <mergeCell ref="A27:K27"/>
    <mergeCell ref="A28:K28"/>
    <mergeCell ref="A11:K11"/>
    <mergeCell ref="A1:K1"/>
    <mergeCell ref="A2:K2"/>
    <mergeCell ref="A3:K3"/>
    <mergeCell ref="A4:K4"/>
    <mergeCell ref="A5:K5"/>
    <mergeCell ref="A6:K6"/>
    <mergeCell ref="A7:K7"/>
    <mergeCell ref="A8:K8"/>
    <mergeCell ref="A9:K9"/>
    <mergeCell ref="A10:K10"/>
    <mergeCell ref="A12:K12"/>
    <mergeCell ref="A13:K13"/>
    <mergeCell ref="A14:K14"/>
    <mergeCell ref="A15:K15"/>
    <mergeCell ref="A48:K48"/>
    <mergeCell ref="A16:K16"/>
    <mergeCell ref="A17:K17"/>
    <mergeCell ref="A29:K29"/>
    <mergeCell ref="A30:K30"/>
    <mergeCell ref="A31:K31"/>
    <mergeCell ref="A19:K19"/>
    <mergeCell ref="A20:K20"/>
    <mergeCell ref="A21:K21"/>
    <mergeCell ref="A22:K22"/>
    <mergeCell ref="A23:K23"/>
    <mergeCell ref="A18:K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4:K33"/>
  <sheetViews>
    <sheetView topLeftCell="A8" workbookViewId="0">
      <selection activeCell="B33" sqref="B33:J33"/>
    </sheetView>
  </sheetViews>
  <sheetFormatPr defaultColWidth="14.42578125" defaultRowHeight="15.75" customHeight="1" x14ac:dyDescent="0.2"/>
  <sheetData>
    <row r="4" spans="2:11" x14ac:dyDescent="0.2">
      <c r="B4" s="1" t="s">
        <v>0</v>
      </c>
      <c r="C4" s="1" t="s">
        <v>1</v>
      </c>
      <c r="D4" s="1" t="s">
        <v>34</v>
      </c>
      <c r="E4" s="1" t="s">
        <v>13</v>
      </c>
      <c r="F4" s="1" t="s">
        <v>4</v>
      </c>
      <c r="G4" s="1" t="s">
        <v>14</v>
      </c>
      <c r="H4" s="1" t="s">
        <v>15</v>
      </c>
      <c r="I4" s="1" t="s">
        <v>16</v>
      </c>
    </row>
    <row r="5" spans="2:11" x14ac:dyDescent="0.2">
      <c r="B5" s="1" t="s">
        <v>5</v>
      </c>
      <c r="C5" s="1" t="s">
        <v>6</v>
      </c>
      <c r="D5" s="1">
        <v>3</v>
      </c>
      <c r="E5" s="1">
        <v>1</v>
      </c>
      <c r="F5" s="1">
        <v>1</v>
      </c>
      <c r="G5" s="1">
        <v>1</v>
      </c>
      <c r="H5" s="1">
        <v>1</v>
      </c>
      <c r="I5" s="1">
        <v>1</v>
      </c>
    </row>
    <row r="6" spans="2:11" x14ac:dyDescent="0.2">
      <c r="B6" s="1">
        <v>2</v>
      </c>
      <c r="C6" s="1">
        <v>1</v>
      </c>
      <c r="D6" s="1">
        <v>2</v>
      </c>
      <c r="F6" s="1">
        <v>1</v>
      </c>
      <c r="G6" s="1">
        <v>1</v>
      </c>
      <c r="H6" s="1">
        <v>1</v>
      </c>
      <c r="I6" s="1">
        <v>1</v>
      </c>
    </row>
    <row r="7" spans="2:11" x14ac:dyDescent="0.2">
      <c r="B7" s="1">
        <v>2</v>
      </c>
      <c r="C7" s="1">
        <v>1</v>
      </c>
      <c r="D7" s="1">
        <v>2</v>
      </c>
      <c r="F7" s="1">
        <v>0</v>
      </c>
      <c r="G7" s="1">
        <v>1</v>
      </c>
      <c r="H7" s="1">
        <v>1</v>
      </c>
      <c r="I7" s="1">
        <v>1</v>
      </c>
    </row>
    <row r="11" spans="2:11" x14ac:dyDescent="0.2">
      <c r="B11" s="1" t="s">
        <v>7</v>
      </c>
      <c r="D11" s="1"/>
      <c r="K11" s="1" t="s">
        <v>12</v>
      </c>
    </row>
    <row r="12" spans="2:11" x14ac:dyDescent="0.2">
      <c r="B12" s="22" t="s">
        <v>35</v>
      </c>
      <c r="C12" s="22"/>
      <c r="D12" s="22"/>
      <c r="E12" s="22"/>
      <c r="F12" s="22"/>
      <c r="G12" s="22"/>
      <c r="H12" s="22"/>
      <c r="I12" s="22"/>
      <c r="J12" s="22"/>
      <c r="K12" s="1">
        <v>20020110</v>
      </c>
    </row>
    <row r="13" spans="2:11" x14ac:dyDescent="0.2">
      <c r="B13" s="12" t="s">
        <v>36</v>
      </c>
      <c r="C13" s="12"/>
      <c r="D13" s="12"/>
      <c r="E13" s="12"/>
      <c r="F13" s="12"/>
      <c r="G13" s="12"/>
      <c r="H13" s="12"/>
      <c r="I13" s="12"/>
      <c r="J13" s="12"/>
      <c r="K13" s="1">
        <v>20030101</v>
      </c>
    </row>
    <row r="14" spans="2:11" x14ac:dyDescent="0.2">
      <c r="B14" s="12" t="s">
        <v>37</v>
      </c>
      <c r="C14" s="12"/>
      <c r="D14" s="12"/>
      <c r="E14" s="12"/>
      <c r="F14" s="12"/>
      <c r="G14" s="12"/>
      <c r="H14" s="12"/>
      <c r="I14" s="12"/>
      <c r="J14" s="12"/>
      <c r="K14" s="1">
        <v>20021110</v>
      </c>
    </row>
    <row r="15" spans="2:11" x14ac:dyDescent="0.2">
      <c r="B15" s="12" t="s">
        <v>38</v>
      </c>
      <c r="C15" s="12"/>
      <c r="D15" s="12"/>
      <c r="E15" s="12"/>
      <c r="F15" s="12"/>
      <c r="G15" s="12"/>
      <c r="H15" s="12"/>
      <c r="I15" s="12"/>
      <c r="J15" s="12"/>
      <c r="K15" s="1">
        <v>20060111</v>
      </c>
    </row>
    <row r="16" spans="2:11" x14ac:dyDescent="0.2">
      <c r="B16" s="12" t="s">
        <v>39</v>
      </c>
      <c r="C16" s="12"/>
      <c r="D16" s="12"/>
      <c r="E16" s="12"/>
      <c r="F16" s="12"/>
      <c r="G16" s="12"/>
      <c r="H16" s="12"/>
      <c r="I16" s="12"/>
      <c r="J16" s="12"/>
      <c r="K16" s="1">
        <v>20030111</v>
      </c>
    </row>
    <row r="17" spans="2:11" x14ac:dyDescent="0.2">
      <c r="B17" s="12" t="s">
        <v>40</v>
      </c>
      <c r="C17" s="12"/>
      <c r="D17" s="12"/>
      <c r="E17" s="12"/>
      <c r="F17" s="12"/>
      <c r="G17" s="12"/>
      <c r="H17" s="12"/>
      <c r="I17" s="12"/>
      <c r="J17" s="12"/>
      <c r="K17" s="1" t="s">
        <v>41</v>
      </c>
    </row>
    <row r="18" spans="2:11" x14ac:dyDescent="0.2">
      <c r="B18" s="12" t="s">
        <v>42</v>
      </c>
      <c r="C18" s="12"/>
      <c r="D18" s="12"/>
      <c r="E18" s="12"/>
      <c r="F18" s="12"/>
      <c r="G18" s="12"/>
      <c r="H18" s="12"/>
      <c r="I18" s="12"/>
      <c r="J18" s="12"/>
      <c r="K18" s="1">
        <v>20060111</v>
      </c>
    </row>
    <row r="19" spans="2:11" x14ac:dyDescent="0.2">
      <c r="B19" s="12" t="s">
        <v>43</v>
      </c>
      <c r="C19" s="12"/>
      <c r="D19" s="12"/>
      <c r="E19" s="12"/>
      <c r="F19" s="12"/>
      <c r="G19" s="12"/>
      <c r="H19" s="12"/>
      <c r="I19" s="12"/>
      <c r="J19" s="12"/>
      <c r="K19" s="1">
        <v>20020110</v>
      </c>
    </row>
    <row r="20" spans="2:11" x14ac:dyDescent="0.2">
      <c r="B20" s="12" t="s">
        <v>44</v>
      </c>
      <c r="C20" s="12"/>
      <c r="D20" s="12"/>
      <c r="E20" s="12"/>
      <c r="F20" s="12"/>
      <c r="G20" s="12"/>
      <c r="H20" s="12"/>
      <c r="I20" s="12"/>
      <c r="J20" s="12"/>
      <c r="K20" s="1">
        <v>20061111</v>
      </c>
    </row>
    <row r="21" spans="2:11" x14ac:dyDescent="0.2">
      <c r="B21" s="12" t="s">
        <v>45</v>
      </c>
      <c r="C21" s="12"/>
      <c r="D21" s="12"/>
      <c r="E21" s="12"/>
      <c r="F21" s="12"/>
      <c r="G21" s="12"/>
      <c r="H21" s="12"/>
      <c r="I21" s="12"/>
      <c r="J21" s="12"/>
      <c r="K21" s="1">
        <v>20010110</v>
      </c>
    </row>
    <row r="22" spans="2:11" x14ac:dyDescent="0.2">
      <c r="B22" s="18" t="s">
        <v>46</v>
      </c>
      <c r="C22" s="18"/>
      <c r="D22" s="18"/>
      <c r="E22" s="18"/>
      <c r="F22" s="18"/>
      <c r="G22" s="18"/>
      <c r="H22" s="18"/>
      <c r="I22" s="18"/>
      <c r="J22" s="18"/>
      <c r="K22" s="1">
        <v>20020110</v>
      </c>
    </row>
    <row r="23" spans="2:11" x14ac:dyDescent="0.2">
      <c r="B23" s="12" t="s">
        <v>47</v>
      </c>
      <c r="C23" s="12"/>
      <c r="D23" s="12"/>
      <c r="E23" s="12"/>
      <c r="F23" s="12"/>
      <c r="G23" s="12"/>
      <c r="H23" s="12"/>
      <c r="I23" s="12"/>
      <c r="J23" s="12"/>
      <c r="K23" s="1">
        <v>20020111</v>
      </c>
    </row>
    <row r="24" spans="2:11" x14ac:dyDescent="0.2">
      <c r="B24" s="1" t="s">
        <v>48</v>
      </c>
      <c r="K24" s="1">
        <v>20061101</v>
      </c>
    </row>
    <row r="25" spans="2:11" x14ac:dyDescent="0.2">
      <c r="B25" s="1" t="s">
        <v>49</v>
      </c>
      <c r="K25" s="1">
        <v>20030111</v>
      </c>
    </row>
    <row r="26" spans="2:11" x14ac:dyDescent="0.2">
      <c r="B26" s="1" t="s">
        <v>50</v>
      </c>
      <c r="K26" s="1">
        <v>20030111</v>
      </c>
    </row>
    <row r="27" spans="2:11" x14ac:dyDescent="0.2">
      <c r="B27" s="1" t="s">
        <v>51</v>
      </c>
      <c r="K27" s="1">
        <v>20030110</v>
      </c>
    </row>
    <row r="28" spans="2:11" x14ac:dyDescent="0.2">
      <c r="B28" s="1" t="s">
        <v>52</v>
      </c>
      <c r="K28" s="1">
        <v>20061111</v>
      </c>
    </row>
    <row r="29" spans="2:11" x14ac:dyDescent="0.2">
      <c r="B29" s="1" t="s">
        <v>53</v>
      </c>
      <c r="K29" s="1">
        <v>20060111</v>
      </c>
    </row>
    <row r="30" spans="2:11" x14ac:dyDescent="0.2">
      <c r="B30" s="1" t="s">
        <v>54</v>
      </c>
      <c r="K30" s="1">
        <v>20060101</v>
      </c>
    </row>
    <row r="31" spans="2:11" x14ac:dyDescent="0.2">
      <c r="B31" s="1" t="s">
        <v>55</v>
      </c>
      <c r="K31" s="1">
        <v>20030111</v>
      </c>
    </row>
    <row r="32" spans="2:11" x14ac:dyDescent="0.2">
      <c r="B32" s="18" t="s">
        <v>56</v>
      </c>
      <c r="C32" s="18"/>
      <c r="D32" s="18"/>
      <c r="E32" s="18"/>
      <c r="F32" s="18"/>
      <c r="G32" s="18"/>
      <c r="H32" s="18"/>
      <c r="I32" s="18"/>
      <c r="J32" s="18"/>
      <c r="K32" s="1">
        <v>20060000</v>
      </c>
    </row>
    <row r="33" spans="2:10" ht="15.75" customHeight="1" x14ac:dyDescent="0.2">
      <c r="B33" s="15" t="s">
        <v>113</v>
      </c>
      <c r="C33" s="15"/>
      <c r="D33" s="15"/>
      <c r="E33" s="15"/>
      <c r="F33" s="15"/>
      <c r="G33" s="15"/>
      <c r="H33" s="15"/>
      <c r="I33" s="15"/>
      <c r="J33" s="15"/>
    </row>
  </sheetData>
  <mergeCells count="14">
    <mergeCell ref="B20:J20"/>
    <mergeCell ref="B21:J21"/>
    <mergeCell ref="B22:J22"/>
    <mergeCell ref="B23:J23"/>
    <mergeCell ref="B32:J32"/>
    <mergeCell ref="B33:J33"/>
    <mergeCell ref="B12:J12"/>
    <mergeCell ref="B13:J13"/>
    <mergeCell ref="B14:J14"/>
    <mergeCell ref="B15:J15"/>
    <mergeCell ref="B16:J16"/>
    <mergeCell ref="B17:J17"/>
    <mergeCell ref="B18:J18"/>
    <mergeCell ref="B19:J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D8453-C38D-40A8-90DB-404F9563A81B}">
  <dimension ref="A1:B10"/>
  <sheetViews>
    <sheetView topLeftCell="A10" workbookViewId="0">
      <selection activeCell="A13" sqref="A13"/>
    </sheetView>
  </sheetViews>
  <sheetFormatPr defaultRowHeight="12.75" x14ac:dyDescent="0.2"/>
  <cols>
    <col min="1" max="1" width="75.42578125" customWidth="1"/>
  </cols>
  <sheetData>
    <row r="1" spans="1:2" x14ac:dyDescent="0.2">
      <c r="A1" t="s">
        <v>58</v>
      </c>
      <c r="B1" s="7" t="s">
        <v>12</v>
      </c>
    </row>
    <row r="2" spans="1:2" ht="165.75" x14ac:dyDescent="0.2">
      <c r="A2" s="6" t="s">
        <v>59</v>
      </c>
      <c r="B2">
        <v>0</v>
      </c>
    </row>
    <row r="3" spans="1:2" ht="409.5" x14ac:dyDescent="0.2">
      <c r="A3" s="6" t="s">
        <v>60</v>
      </c>
      <c r="B3">
        <v>0</v>
      </c>
    </row>
    <row r="4" spans="1:2" ht="409.5" x14ac:dyDescent="0.2">
      <c r="A4" s="6" t="s">
        <v>61</v>
      </c>
      <c r="B4">
        <v>0</v>
      </c>
    </row>
    <row r="5" spans="1:2" ht="357" x14ac:dyDescent="0.2">
      <c r="A5" s="6" t="s">
        <v>62</v>
      </c>
      <c r="B5">
        <v>0</v>
      </c>
    </row>
    <row r="6" spans="1:2" ht="409.5" x14ac:dyDescent="0.2">
      <c r="A6" s="6" t="s">
        <v>63</v>
      </c>
      <c r="B6">
        <v>0</v>
      </c>
    </row>
    <row r="7" spans="1:2" ht="306" x14ac:dyDescent="0.2">
      <c r="A7" s="6" t="s">
        <v>64</v>
      </c>
      <c r="B7">
        <v>0</v>
      </c>
    </row>
    <row r="8" spans="1:2" ht="140.25" x14ac:dyDescent="0.2">
      <c r="A8" s="6" t="s">
        <v>65</v>
      </c>
      <c r="B8">
        <v>6</v>
      </c>
    </row>
    <row r="9" spans="1:2" ht="409.5" x14ac:dyDescent="0.2">
      <c r="A9" s="6" t="s">
        <v>66</v>
      </c>
      <c r="B9">
        <v>0</v>
      </c>
    </row>
    <row r="10" spans="1:2" ht="216.75" x14ac:dyDescent="0.2">
      <c r="A10" s="6" t="s">
        <v>67</v>
      </c>
      <c r="B1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72C0D-95DF-477B-B524-925BB9DE55C5}">
  <dimension ref="A1:L48"/>
  <sheetViews>
    <sheetView tabSelected="1" workbookViewId="0">
      <selection activeCell="M42" sqref="M42"/>
    </sheetView>
  </sheetViews>
  <sheetFormatPr defaultRowHeight="12.75" x14ac:dyDescent="0.2"/>
  <cols>
    <col min="1" max="1" width="52.42578125" customWidth="1"/>
  </cols>
  <sheetData>
    <row r="1" spans="1:12" ht="15" x14ac:dyDescent="0.2">
      <c r="A1" s="12" t="s">
        <v>57</v>
      </c>
      <c r="B1" s="14"/>
      <c r="C1" s="14"/>
      <c r="D1" s="14"/>
      <c r="E1" s="14"/>
      <c r="F1" s="14"/>
      <c r="G1" s="14"/>
      <c r="H1" s="14"/>
      <c r="I1" s="14"/>
      <c r="J1" s="14"/>
      <c r="K1" s="14"/>
      <c r="L1" s="2" t="s">
        <v>12</v>
      </c>
    </row>
    <row r="2" spans="1:12" ht="13.5" customHeight="1" x14ac:dyDescent="0.2">
      <c r="A2" s="17" t="s">
        <v>68</v>
      </c>
      <c r="B2" s="14"/>
      <c r="C2" s="14"/>
      <c r="D2" s="14"/>
      <c r="E2" s="14"/>
      <c r="F2" s="14"/>
      <c r="G2" s="14"/>
      <c r="H2" s="14"/>
      <c r="I2" s="14"/>
      <c r="J2" s="14"/>
      <c r="K2" s="14"/>
      <c r="L2" s="3">
        <v>1</v>
      </c>
    </row>
    <row r="3" spans="1:12" x14ac:dyDescent="0.2">
      <c r="A3" s="17" t="s">
        <v>70</v>
      </c>
      <c r="B3" s="14"/>
      <c r="C3" s="14"/>
      <c r="D3" s="14"/>
      <c r="E3" s="14"/>
      <c r="F3" s="14"/>
      <c r="G3" s="14"/>
      <c r="H3" s="14"/>
      <c r="I3" s="14"/>
      <c r="J3" s="14"/>
      <c r="K3" s="14"/>
      <c r="L3" s="3">
        <v>1</v>
      </c>
    </row>
    <row r="4" spans="1:12" x14ac:dyDescent="0.2">
      <c r="A4" s="17" t="s">
        <v>19</v>
      </c>
      <c r="B4" s="14"/>
      <c r="C4" s="14"/>
      <c r="D4" s="14"/>
      <c r="E4" s="14"/>
      <c r="F4" s="14"/>
      <c r="G4" s="14"/>
      <c r="H4" s="14"/>
      <c r="I4" s="14"/>
      <c r="J4" s="14"/>
      <c r="K4" s="14"/>
      <c r="L4" s="3">
        <v>1</v>
      </c>
    </row>
    <row r="5" spans="1:12" x14ac:dyDescent="0.2">
      <c r="A5" s="17" t="s">
        <v>20</v>
      </c>
      <c r="B5" s="14"/>
      <c r="C5" s="14"/>
      <c r="D5" s="14"/>
      <c r="E5" s="14"/>
      <c r="F5" s="14"/>
      <c r="G5" s="14"/>
      <c r="H5" s="14"/>
      <c r="I5" s="14"/>
      <c r="J5" s="14"/>
      <c r="K5" s="14"/>
      <c r="L5" s="3">
        <v>1</v>
      </c>
    </row>
    <row r="6" spans="1:12" x14ac:dyDescent="0.2">
      <c r="A6" s="17" t="s">
        <v>21</v>
      </c>
      <c r="B6" s="14"/>
      <c r="C6" s="14"/>
      <c r="D6" s="14"/>
      <c r="E6" s="14"/>
      <c r="F6" s="14"/>
      <c r="G6" s="14"/>
      <c r="H6" s="14"/>
      <c r="I6" s="14"/>
      <c r="J6" s="14"/>
      <c r="K6" s="14"/>
      <c r="L6" s="3">
        <v>1</v>
      </c>
    </row>
    <row r="7" spans="1:12" x14ac:dyDescent="0.2">
      <c r="A7" s="17" t="s">
        <v>72</v>
      </c>
      <c r="B7" s="14"/>
      <c r="C7" s="14"/>
      <c r="D7" s="14"/>
      <c r="E7" s="14"/>
      <c r="F7" s="14"/>
      <c r="G7" s="14"/>
      <c r="H7" s="14"/>
      <c r="I7" s="14"/>
      <c r="J7" s="14"/>
      <c r="K7" s="14"/>
      <c r="L7" s="3">
        <v>1</v>
      </c>
    </row>
    <row r="8" spans="1:12" x14ac:dyDescent="0.2">
      <c r="A8" s="17" t="s">
        <v>71</v>
      </c>
      <c r="B8" s="14"/>
      <c r="C8" s="14"/>
      <c r="D8" s="14"/>
      <c r="E8" s="14"/>
      <c r="F8" s="14"/>
      <c r="G8" s="14"/>
      <c r="H8" s="14"/>
      <c r="I8" s="14"/>
      <c r="J8" s="14"/>
      <c r="K8" s="14"/>
      <c r="L8" s="3">
        <v>0</v>
      </c>
    </row>
    <row r="9" spans="1:12" x14ac:dyDescent="0.2">
      <c r="A9" s="17" t="s">
        <v>24</v>
      </c>
      <c r="B9" s="14"/>
      <c r="C9" s="14"/>
      <c r="D9" s="14"/>
      <c r="E9" s="14"/>
      <c r="F9" s="14"/>
      <c r="G9" s="14"/>
      <c r="H9" s="14"/>
      <c r="I9" s="14"/>
      <c r="J9" s="14"/>
      <c r="K9" s="14"/>
      <c r="L9" s="3">
        <v>1</v>
      </c>
    </row>
    <row r="10" spans="1:12" x14ac:dyDescent="0.2">
      <c r="A10" s="17" t="s">
        <v>25</v>
      </c>
      <c r="B10" s="14"/>
      <c r="C10" s="14"/>
      <c r="D10" s="14"/>
      <c r="E10" s="14"/>
      <c r="F10" s="14"/>
      <c r="G10" s="14"/>
      <c r="H10" s="14"/>
      <c r="I10" s="14"/>
      <c r="J10" s="14"/>
      <c r="K10" s="14"/>
      <c r="L10" s="3">
        <v>0</v>
      </c>
    </row>
    <row r="11" spans="1:12" x14ac:dyDescent="0.2">
      <c r="A11" s="17" t="s">
        <v>26</v>
      </c>
      <c r="B11" s="14"/>
      <c r="C11" s="14"/>
      <c r="D11" s="14"/>
      <c r="E11" s="14"/>
      <c r="F11" s="14"/>
      <c r="G11" s="14"/>
      <c r="H11" s="14"/>
      <c r="I11" s="14"/>
      <c r="J11" s="14"/>
      <c r="K11" s="14"/>
      <c r="L11" s="3">
        <v>0</v>
      </c>
    </row>
    <row r="12" spans="1:12" x14ac:dyDescent="0.2">
      <c r="A12" s="17" t="s">
        <v>27</v>
      </c>
      <c r="B12" s="14"/>
      <c r="C12" s="14"/>
      <c r="D12" s="14"/>
      <c r="E12" s="14"/>
      <c r="F12" s="14"/>
      <c r="G12" s="14"/>
      <c r="H12" s="14"/>
      <c r="I12" s="14"/>
      <c r="J12" s="14"/>
      <c r="K12" s="14"/>
      <c r="L12" s="3">
        <v>0</v>
      </c>
    </row>
    <row r="13" spans="1:12" x14ac:dyDescent="0.2">
      <c r="A13" s="17" t="s">
        <v>28</v>
      </c>
      <c r="B13" s="14"/>
      <c r="C13" s="14"/>
      <c r="D13" s="14"/>
      <c r="E13" s="14"/>
      <c r="F13" s="14"/>
      <c r="G13" s="14"/>
      <c r="H13" s="14"/>
      <c r="I13" s="14"/>
      <c r="J13" s="14"/>
      <c r="K13" s="14"/>
      <c r="L13" s="3">
        <v>0</v>
      </c>
    </row>
    <row r="14" spans="1:12" x14ac:dyDescent="0.2">
      <c r="A14" s="17" t="s">
        <v>29</v>
      </c>
      <c r="B14" s="14"/>
      <c r="C14" s="14"/>
      <c r="D14" s="14"/>
      <c r="E14" s="14"/>
      <c r="F14" s="14"/>
      <c r="G14" s="14"/>
      <c r="H14" s="14"/>
      <c r="I14" s="14"/>
      <c r="J14" s="14"/>
      <c r="K14" s="14"/>
      <c r="L14" s="3">
        <v>0</v>
      </c>
    </row>
    <row r="15" spans="1:12" x14ac:dyDescent="0.2">
      <c r="A15" s="17" t="s">
        <v>30</v>
      </c>
      <c r="B15" s="14"/>
      <c r="C15" s="14"/>
      <c r="D15" s="14"/>
      <c r="E15" s="14"/>
      <c r="F15" s="14"/>
      <c r="G15" s="14"/>
      <c r="H15" s="14"/>
      <c r="I15" s="14"/>
      <c r="J15" s="14"/>
      <c r="K15" s="14"/>
      <c r="L15" s="3">
        <v>0</v>
      </c>
    </row>
    <row r="16" spans="1:12" x14ac:dyDescent="0.2">
      <c r="A16" s="17" t="s">
        <v>31</v>
      </c>
      <c r="B16" s="14"/>
      <c r="C16" s="14"/>
      <c r="D16" s="14"/>
      <c r="E16" s="14"/>
      <c r="F16" s="14"/>
      <c r="G16" s="14"/>
      <c r="H16" s="14"/>
      <c r="I16" s="14"/>
      <c r="J16" s="14"/>
      <c r="K16" s="14"/>
      <c r="L16" s="3">
        <v>0</v>
      </c>
    </row>
    <row r="17" spans="1:12" x14ac:dyDescent="0.2">
      <c r="A17" s="17" t="s">
        <v>32</v>
      </c>
      <c r="B17" s="14"/>
      <c r="C17" s="14"/>
      <c r="D17" s="14"/>
      <c r="E17" s="14"/>
      <c r="F17" s="14"/>
      <c r="G17" s="14"/>
      <c r="H17" s="14"/>
      <c r="I17" s="14"/>
      <c r="J17" s="14"/>
      <c r="K17" s="14"/>
      <c r="L17" s="3">
        <v>1</v>
      </c>
    </row>
    <row r="18" spans="1:12" x14ac:dyDescent="0.2">
      <c r="A18" s="17" t="s">
        <v>33</v>
      </c>
      <c r="B18" s="14"/>
      <c r="C18" s="14"/>
      <c r="D18" s="14"/>
      <c r="E18" s="14"/>
      <c r="F18" s="14"/>
      <c r="G18" s="14"/>
      <c r="H18" s="14"/>
      <c r="I18" s="14"/>
      <c r="J18" s="14"/>
      <c r="K18" s="14"/>
      <c r="L18" s="3">
        <v>0</v>
      </c>
    </row>
    <row r="19" spans="1:12" x14ac:dyDescent="0.2">
      <c r="A19" s="18" t="s">
        <v>36</v>
      </c>
      <c r="B19" s="12"/>
      <c r="C19" s="12"/>
      <c r="D19" s="12"/>
      <c r="E19" s="12"/>
      <c r="F19" s="12"/>
      <c r="G19" s="12"/>
      <c r="H19" s="12"/>
      <c r="I19" s="12"/>
      <c r="J19" s="12"/>
      <c r="K19" s="12"/>
      <c r="L19" s="3">
        <v>0</v>
      </c>
    </row>
    <row r="20" spans="1:12" x14ac:dyDescent="0.2">
      <c r="A20" s="18" t="s">
        <v>37</v>
      </c>
      <c r="B20" s="12"/>
      <c r="C20" s="12"/>
      <c r="D20" s="12"/>
      <c r="E20" s="12"/>
      <c r="F20" s="12"/>
      <c r="G20" s="12"/>
      <c r="H20" s="12"/>
      <c r="I20" s="12"/>
      <c r="J20" s="12"/>
      <c r="K20" s="12"/>
      <c r="L20" s="8">
        <v>1</v>
      </c>
    </row>
    <row r="21" spans="1:12" x14ac:dyDescent="0.2">
      <c r="A21" s="18" t="s">
        <v>38</v>
      </c>
      <c r="B21" s="12"/>
      <c r="C21" s="12"/>
      <c r="D21" s="12"/>
      <c r="E21" s="12"/>
      <c r="F21" s="12"/>
      <c r="G21" s="12"/>
      <c r="H21" s="12"/>
      <c r="I21" s="12"/>
      <c r="J21" s="12"/>
      <c r="K21" s="12"/>
      <c r="L21" s="8">
        <v>1</v>
      </c>
    </row>
    <row r="22" spans="1:12" x14ac:dyDescent="0.2">
      <c r="A22" s="18" t="s">
        <v>39</v>
      </c>
      <c r="B22" s="12"/>
      <c r="C22" s="12"/>
      <c r="D22" s="12"/>
      <c r="E22" s="12"/>
      <c r="F22" s="12"/>
      <c r="G22" s="12"/>
      <c r="H22" s="12"/>
      <c r="I22" s="12"/>
      <c r="J22" s="12"/>
      <c r="K22" s="12"/>
      <c r="L22" s="8">
        <v>1</v>
      </c>
    </row>
    <row r="23" spans="1:12" x14ac:dyDescent="0.2">
      <c r="A23" s="12" t="s">
        <v>40</v>
      </c>
      <c r="B23" s="12"/>
      <c r="C23" s="12"/>
      <c r="D23" s="12"/>
      <c r="E23" s="12"/>
      <c r="F23" s="12"/>
      <c r="G23" s="12"/>
      <c r="H23" s="12"/>
      <c r="I23" s="12"/>
      <c r="J23" s="12"/>
      <c r="K23" s="12"/>
      <c r="L23" s="8">
        <v>1</v>
      </c>
    </row>
    <row r="24" spans="1:12" x14ac:dyDescent="0.2">
      <c r="A24" s="12" t="s">
        <v>42</v>
      </c>
      <c r="B24" s="12"/>
      <c r="C24" s="12"/>
      <c r="D24" s="12"/>
      <c r="E24" s="12"/>
      <c r="F24" s="12"/>
      <c r="G24" s="12"/>
      <c r="H24" s="12"/>
      <c r="I24" s="12"/>
      <c r="J24" s="12"/>
      <c r="K24" s="12"/>
      <c r="L24" s="8">
        <v>1</v>
      </c>
    </row>
    <row r="25" spans="1:12" x14ac:dyDescent="0.2">
      <c r="A25" s="12" t="s">
        <v>43</v>
      </c>
      <c r="B25" s="12"/>
      <c r="C25" s="12"/>
      <c r="D25" s="12"/>
      <c r="E25" s="12"/>
      <c r="F25" s="12"/>
      <c r="G25" s="12"/>
      <c r="H25" s="12"/>
      <c r="I25" s="12"/>
      <c r="J25" s="12"/>
      <c r="K25" s="12"/>
      <c r="L25" s="8">
        <v>1</v>
      </c>
    </row>
    <row r="26" spans="1:12" x14ac:dyDescent="0.2">
      <c r="A26" s="12" t="s">
        <v>44</v>
      </c>
      <c r="B26" s="12"/>
      <c r="C26" s="12"/>
      <c r="D26" s="12"/>
      <c r="E26" s="12"/>
      <c r="F26" s="12"/>
      <c r="G26" s="12"/>
      <c r="H26" s="12"/>
      <c r="I26" s="12"/>
      <c r="J26" s="12"/>
      <c r="K26" s="12"/>
      <c r="L26" s="8">
        <v>1</v>
      </c>
    </row>
    <row r="27" spans="1:12" x14ac:dyDescent="0.2">
      <c r="A27" s="12" t="s">
        <v>45</v>
      </c>
      <c r="B27" s="12"/>
      <c r="C27" s="12"/>
      <c r="D27" s="12"/>
      <c r="E27" s="12"/>
      <c r="F27" s="12"/>
      <c r="G27" s="12"/>
      <c r="H27" s="12"/>
      <c r="I27" s="12"/>
      <c r="J27" s="12"/>
      <c r="K27" s="12"/>
      <c r="L27" s="8">
        <v>1</v>
      </c>
    </row>
    <row r="28" spans="1:12" x14ac:dyDescent="0.2">
      <c r="A28" s="12" t="s">
        <v>46</v>
      </c>
      <c r="B28" s="12"/>
      <c r="C28" s="12"/>
      <c r="D28" s="12"/>
      <c r="E28" s="12"/>
      <c r="F28" s="12"/>
      <c r="G28" s="12"/>
      <c r="H28" s="12"/>
      <c r="I28" s="12"/>
      <c r="J28" s="12"/>
      <c r="K28" s="12"/>
      <c r="L28" s="8">
        <v>1</v>
      </c>
    </row>
    <row r="29" spans="1:12" x14ac:dyDescent="0.2">
      <c r="A29" s="18" t="s">
        <v>47</v>
      </c>
      <c r="B29" s="12"/>
      <c r="C29" s="12"/>
      <c r="D29" s="12"/>
      <c r="E29" s="12"/>
      <c r="F29" s="12"/>
      <c r="G29" s="12"/>
      <c r="H29" s="12"/>
      <c r="I29" s="12"/>
      <c r="J29" s="12"/>
      <c r="K29" s="12"/>
      <c r="L29" s="8">
        <v>1</v>
      </c>
    </row>
    <row r="30" spans="1:12" x14ac:dyDescent="0.2">
      <c r="A30" s="12" t="s">
        <v>48</v>
      </c>
      <c r="B30" s="12"/>
      <c r="C30" s="12"/>
      <c r="D30" s="12"/>
      <c r="E30" s="12"/>
      <c r="F30" s="12"/>
      <c r="G30" s="12"/>
      <c r="H30" s="12"/>
      <c r="I30" s="12"/>
      <c r="J30" s="12"/>
      <c r="K30" s="12"/>
      <c r="L30" s="8">
        <v>1</v>
      </c>
    </row>
    <row r="31" spans="1:12" x14ac:dyDescent="0.2">
      <c r="A31" s="12" t="s">
        <v>49</v>
      </c>
      <c r="B31" s="12"/>
      <c r="C31" s="12"/>
      <c r="D31" s="12"/>
      <c r="E31" s="12"/>
      <c r="F31" s="12"/>
      <c r="G31" s="12"/>
      <c r="H31" s="12"/>
      <c r="I31" s="12"/>
      <c r="J31" s="12"/>
      <c r="K31" s="12"/>
      <c r="L31" s="8">
        <v>1</v>
      </c>
    </row>
    <row r="32" spans="1:12" x14ac:dyDescent="0.2">
      <c r="A32" s="12" t="s">
        <v>50</v>
      </c>
      <c r="B32" s="12"/>
      <c r="C32" s="12"/>
      <c r="D32" s="12"/>
      <c r="E32" s="12"/>
      <c r="F32" s="12"/>
      <c r="G32" s="12"/>
      <c r="H32" s="12"/>
      <c r="I32" s="12"/>
      <c r="J32" s="12"/>
      <c r="K32" s="12"/>
      <c r="L32" s="8">
        <v>1</v>
      </c>
    </row>
    <row r="33" spans="1:12" x14ac:dyDescent="0.2">
      <c r="A33" s="12" t="s">
        <v>51</v>
      </c>
      <c r="B33" s="12"/>
      <c r="C33" s="12"/>
      <c r="D33" s="12"/>
      <c r="E33" s="12"/>
      <c r="F33" s="12"/>
      <c r="G33" s="12"/>
      <c r="H33" s="12"/>
      <c r="I33" s="12"/>
      <c r="J33" s="12"/>
      <c r="K33" s="12"/>
      <c r="L33" s="8">
        <v>1</v>
      </c>
    </row>
    <row r="34" spans="1:12" x14ac:dyDescent="0.2">
      <c r="A34" s="12" t="s">
        <v>52</v>
      </c>
      <c r="B34" s="12"/>
      <c r="C34" s="12"/>
      <c r="D34" s="12"/>
      <c r="E34" s="12"/>
      <c r="F34" s="12"/>
      <c r="G34" s="12"/>
      <c r="H34" s="12"/>
      <c r="I34" s="12"/>
      <c r="J34" s="12"/>
      <c r="K34" s="12"/>
      <c r="L34" s="8">
        <v>1</v>
      </c>
    </row>
    <row r="35" spans="1:12" x14ac:dyDescent="0.2">
      <c r="A35" s="12" t="s">
        <v>53</v>
      </c>
      <c r="B35" s="12"/>
      <c r="C35" s="12"/>
      <c r="D35" s="12"/>
      <c r="E35" s="12"/>
      <c r="F35" s="12"/>
      <c r="G35" s="12"/>
      <c r="H35" s="12"/>
      <c r="I35" s="12"/>
      <c r="J35" s="12"/>
      <c r="K35" s="12"/>
      <c r="L35" s="8">
        <v>1</v>
      </c>
    </row>
    <row r="36" spans="1:12" x14ac:dyDescent="0.2">
      <c r="A36" s="12" t="s">
        <v>54</v>
      </c>
      <c r="B36" s="12"/>
      <c r="C36" s="12"/>
      <c r="D36" s="12"/>
      <c r="E36" s="12"/>
      <c r="F36" s="12"/>
      <c r="G36" s="12"/>
      <c r="H36" s="12"/>
      <c r="I36" s="12"/>
      <c r="J36" s="12"/>
      <c r="K36" s="12"/>
      <c r="L36" s="3">
        <v>1</v>
      </c>
    </row>
    <row r="37" spans="1:12" x14ac:dyDescent="0.2">
      <c r="A37" s="18" t="s">
        <v>55</v>
      </c>
      <c r="B37" s="12"/>
      <c r="C37" s="12"/>
      <c r="D37" s="12"/>
      <c r="E37" s="12"/>
      <c r="F37" s="12"/>
      <c r="G37" s="12"/>
      <c r="H37" s="12"/>
      <c r="I37" s="12"/>
      <c r="J37" s="12"/>
      <c r="K37" s="12"/>
      <c r="L37" s="3">
        <v>1</v>
      </c>
    </row>
    <row r="38" spans="1:12" x14ac:dyDescent="0.2">
      <c r="A38" s="18" t="s">
        <v>56</v>
      </c>
      <c r="B38" s="12"/>
      <c r="C38" s="12"/>
      <c r="D38" s="12"/>
      <c r="E38" s="12"/>
      <c r="F38" s="12"/>
      <c r="G38" s="12"/>
      <c r="H38" s="12"/>
      <c r="I38" s="12"/>
      <c r="J38" s="12"/>
      <c r="K38" s="12"/>
      <c r="L38" s="3">
        <v>1</v>
      </c>
    </row>
    <row r="39" spans="1:12" x14ac:dyDescent="0.2">
      <c r="A39" s="19" t="s">
        <v>59</v>
      </c>
      <c r="B39" s="16"/>
      <c r="C39" s="16"/>
      <c r="D39" s="16"/>
      <c r="E39" s="16"/>
      <c r="F39" s="16"/>
      <c r="G39" s="16"/>
      <c r="H39" s="16"/>
      <c r="I39" s="16"/>
      <c r="J39" s="16"/>
      <c r="K39" s="16"/>
      <c r="L39" s="3">
        <v>0</v>
      </c>
    </row>
    <row r="40" spans="1:12" x14ac:dyDescent="0.2">
      <c r="A40" s="19" t="s">
        <v>60</v>
      </c>
      <c r="B40" s="16"/>
      <c r="C40" s="16"/>
      <c r="D40" s="16"/>
      <c r="E40" s="16"/>
      <c r="F40" s="16"/>
      <c r="G40" s="16"/>
      <c r="H40" s="16"/>
      <c r="I40" s="16"/>
      <c r="J40" s="16"/>
      <c r="K40" s="16"/>
      <c r="L40" s="3">
        <v>0</v>
      </c>
    </row>
    <row r="41" spans="1:12" x14ac:dyDescent="0.2">
      <c r="A41" s="19" t="s">
        <v>61</v>
      </c>
      <c r="B41" s="16"/>
      <c r="C41" s="16"/>
      <c r="D41" s="16"/>
      <c r="E41" s="16"/>
      <c r="F41" s="16"/>
      <c r="G41" s="16"/>
      <c r="H41" s="16"/>
      <c r="I41" s="16"/>
      <c r="J41" s="16"/>
      <c r="K41" s="16"/>
      <c r="L41" s="3">
        <v>0</v>
      </c>
    </row>
    <row r="42" spans="1:12" x14ac:dyDescent="0.2">
      <c r="A42" s="19" t="s">
        <v>62</v>
      </c>
      <c r="B42" s="16"/>
      <c r="C42" s="16"/>
      <c r="D42" s="16"/>
      <c r="E42" s="16"/>
      <c r="F42" s="16"/>
      <c r="G42" s="16"/>
      <c r="H42" s="16"/>
      <c r="I42" s="16"/>
      <c r="J42" s="16"/>
      <c r="K42" s="16"/>
      <c r="L42" s="3">
        <v>0</v>
      </c>
    </row>
    <row r="43" spans="1:12" x14ac:dyDescent="0.2">
      <c r="A43" s="19" t="s">
        <v>63</v>
      </c>
      <c r="B43" s="16"/>
      <c r="C43" s="16"/>
      <c r="D43" s="16"/>
      <c r="E43" s="16"/>
      <c r="F43" s="16"/>
      <c r="G43" s="16"/>
      <c r="H43" s="16"/>
      <c r="I43" s="16"/>
      <c r="J43" s="16"/>
      <c r="K43" s="16"/>
      <c r="L43" s="3">
        <v>0</v>
      </c>
    </row>
    <row r="44" spans="1:12" x14ac:dyDescent="0.2">
      <c r="A44" s="19" t="s">
        <v>64</v>
      </c>
      <c r="B44" s="16"/>
      <c r="C44" s="16"/>
      <c r="D44" s="16"/>
      <c r="E44" s="16"/>
      <c r="F44" s="16"/>
      <c r="G44" s="16"/>
      <c r="H44" s="16"/>
      <c r="I44" s="16"/>
      <c r="J44" s="16"/>
      <c r="K44" s="16"/>
      <c r="L44" s="3">
        <v>0</v>
      </c>
    </row>
    <row r="45" spans="1:12" x14ac:dyDescent="0.2">
      <c r="A45" s="19" t="s">
        <v>65</v>
      </c>
      <c r="B45" s="16"/>
      <c r="C45" s="16"/>
      <c r="D45" s="16"/>
      <c r="E45" s="16"/>
      <c r="F45" s="16"/>
      <c r="G45" s="16"/>
      <c r="H45" s="16"/>
      <c r="I45" s="16"/>
      <c r="J45" s="16"/>
      <c r="K45" s="16"/>
      <c r="L45" s="3">
        <v>0</v>
      </c>
    </row>
    <row r="46" spans="1:12" x14ac:dyDescent="0.2">
      <c r="A46" s="19" t="s">
        <v>66</v>
      </c>
      <c r="B46" s="16"/>
      <c r="C46" s="16"/>
      <c r="D46" s="16"/>
      <c r="E46" s="16"/>
      <c r="F46" s="16"/>
      <c r="G46" s="16"/>
      <c r="H46" s="16"/>
      <c r="I46" s="16"/>
      <c r="J46" s="16"/>
      <c r="K46" s="16"/>
      <c r="L46" s="3">
        <v>0</v>
      </c>
    </row>
    <row r="47" spans="1:12" x14ac:dyDescent="0.2">
      <c r="A47" s="19" t="s">
        <v>67</v>
      </c>
      <c r="B47" s="16"/>
      <c r="C47" s="16"/>
      <c r="D47" s="16"/>
      <c r="E47" s="16"/>
      <c r="F47" s="16"/>
      <c r="G47" s="16"/>
      <c r="H47" s="16"/>
      <c r="I47" s="16"/>
      <c r="J47" s="16"/>
      <c r="K47" s="16"/>
      <c r="L47" s="3">
        <v>0</v>
      </c>
    </row>
    <row r="48" spans="1:12" ht="12.75" customHeight="1" x14ac:dyDescent="0.2">
      <c r="A48" s="20" t="s">
        <v>69</v>
      </c>
      <c r="B48" s="21"/>
      <c r="C48" s="21"/>
      <c r="D48" s="21"/>
      <c r="E48" s="21"/>
      <c r="F48" s="21"/>
      <c r="G48" s="21"/>
      <c r="H48" s="21"/>
      <c r="I48" s="21"/>
      <c r="J48" s="21"/>
      <c r="K48" s="21"/>
      <c r="L48" s="8">
        <v>0</v>
      </c>
    </row>
  </sheetData>
  <mergeCells count="48">
    <mergeCell ref="A48:K48"/>
    <mergeCell ref="A43:K43"/>
    <mergeCell ref="A44:K44"/>
    <mergeCell ref="A45:K45"/>
    <mergeCell ref="A46:K46"/>
    <mergeCell ref="A47:K47"/>
    <mergeCell ref="A42:K42"/>
    <mergeCell ref="A31:K31"/>
    <mergeCell ref="A32:K32"/>
    <mergeCell ref="A33:K33"/>
    <mergeCell ref="A34:K34"/>
    <mergeCell ref="A35:K35"/>
    <mergeCell ref="A36:K36"/>
    <mergeCell ref="A37:K37"/>
    <mergeCell ref="A38:K38"/>
    <mergeCell ref="A39:K39"/>
    <mergeCell ref="A40:K40"/>
    <mergeCell ref="A41:K41"/>
    <mergeCell ref="A30:K30"/>
    <mergeCell ref="A19:K19"/>
    <mergeCell ref="A20:K20"/>
    <mergeCell ref="A21:K21"/>
    <mergeCell ref="A22:K22"/>
    <mergeCell ref="A23:K23"/>
    <mergeCell ref="A24:K24"/>
    <mergeCell ref="A25:K25"/>
    <mergeCell ref="A26:K26"/>
    <mergeCell ref="A27:K27"/>
    <mergeCell ref="A28:K28"/>
    <mergeCell ref="A29:K29"/>
    <mergeCell ref="A18:K18"/>
    <mergeCell ref="A7:K7"/>
    <mergeCell ref="A8:K8"/>
    <mergeCell ref="A9:K9"/>
    <mergeCell ref="A10:K10"/>
    <mergeCell ref="A11:K11"/>
    <mergeCell ref="A12:K12"/>
    <mergeCell ref="A13:K13"/>
    <mergeCell ref="A14:K14"/>
    <mergeCell ref="A15:K15"/>
    <mergeCell ref="A16:K16"/>
    <mergeCell ref="A17:K17"/>
    <mergeCell ref="A6:K6"/>
    <mergeCell ref="A1:K1"/>
    <mergeCell ref="A2:K2"/>
    <mergeCell ref="A3:K3"/>
    <mergeCell ref="A4:K4"/>
    <mergeCell ref="A5:K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D22DA-A2BB-4A66-8230-023DA73F2BCE}">
  <dimension ref="A1:J18"/>
  <sheetViews>
    <sheetView workbookViewId="0">
      <selection activeCell="A4" sqref="A4:I4"/>
    </sheetView>
  </sheetViews>
  <sheetFormatPr defaultRowHeight="12.75" x14ac:dyDescent="0.2"/>
  <sheetData>
    <row r="1" spans="1:10" ht="19.5" x14ac:dyDescent="0.3">
      <c r="A1" s="23" t="s">
        <v>114</v>
      </c>
      <c r="B1" s="23"/>
      <c r="C1" s="23"/>
      <c r="D1" s="23"/>
      <c r="E1" s="23"/>
      <c r="F1" s="23"/>
      <c r="G1" s="23"/>
      <c r="H1" s="23"/>
      <c r="I1" s="23"/>
      <c r="J1" s="7" t="s">
        <v>115</v>
      </c>
    </row>
    <row r="2" spans="1:10" x14ac:dyDescent="0.2">
      <c r="A2" s="22" t="s">
        <v>35</v>
      </c>
      <c r="B2" s="22"/>
      <c r="C2" s="22"/>
      <c r="D2" s="22"/>
      <c r="E2" s="22"/>
      <c r="F2" s="22"/>
      <c r="G2" s="22"/>
      <c r="H2" s="22"/>
      <c r="I2" s="22"/>
    </row>
    <row r="3" spans="1:10" x14ac:dyDescent="0.2">
      <c r="A3" s="12" t="s">
        <v>36</v>
      </c>
      <c r="B3" s="12"/>
      <c r="C3" s="12"/>
      <c r="D3" s="12"/>
      <c r="E3" s="12"/>
      <c r="F3" s="12"/>
      <c r="G3" s="12"/>
      <c r="H3" s="12"/>
      <c r="I3" s="12"/>
    </row>
    <row r="4" spans="1:10" x14ac:dyDescent="0.2">
      <c r="A4" s="12" t="s">
        <v>37</v>
      </c>
      <c r="B4" s="12"/>
      <c r="C4" s="12"/>
      <c r="D4" s="12"/>
      <c r="E4" s="12"/>
      <c r="F4" s="12"/>
      <c r="G4" s="12"/>
      <c r="H4" s="12"/>
      <c r="I4" s="12"/>
    </row>
    <row r="5" spans="1:10" x14ac:dyDescent="0.2">
      <c r="A5" s="12" t="s">
        <v>38</v>
      </c>
      <c r="B5" s="12"/>
      <c r="C5" s="12"/>
      <c r="D5" s="12"/>
      <c r="E5" s="12"/>
      <c r="F5" s="12"/>
      <c r="G5" s="12"/>
      <c r="H5" s="12"/>
      <c r="I5" s="12"/>
    </row>
    <row r="6" spans="1:10" x14ac:dyDescent="0.2">
      <c r="A6" s="12" t="s">
        <v>39</v>
      </c>
      <c r="B6" s="12"/>
      <c r="C6" s="12"/>
      <c r="D6" s="12"/>
      <c r="E6" s="12"/>
      <c r="F6" s="12"/>
      <c r="G6" s="12"/>
      <c r="H6" s="12"/>
      <c r="I6" s="12"/>
    </row>
    <row r="7" spans="1:10" x14ac:dyDescent="0.2">
      <c r="A7" s="12" t="s">
        <v>40</v>
      </c>
      <c r="B7" s="12"/>
      <c r="C7" s="12"/>
      <c r="D7" s="12"/>
      <c r="E7" s="12"/>
      <c r="F7" s="12"/>
      <c r="G7" s="12"/>
      <c r="H7" s="12"/>
      <c r="I7" s="12"/>
    </row>
    <row r="8" spans="1:10" x14ac:dyDescent="0.2">
      <c r="A8" s="12" t="s">
        <v>42</v>
      </c>
      <c r="B8" s="12"/>
      <c r="C8" s="12"/>
      <c r="D8" s="12"/>
      <c r="E8" s="12"/>
      <c r="F8" s="12"/>
      <c r="G8" s="12"/>
      <c r="H8" s="12"/>
      <c r="I8" s="12"/>
    </row>
    <row r="9" spans="1:10" x14ac:dyDescent="0.2">
      <c r="A9" s="12" t="s">
        <v>43</v>
      </c>
      <c r="B9" s="12"/>
      <c r="C9" s="12"/>
      <c r="D9" s="12"/>
      <c r="E9" s="12"/>
      <c r="F9" s="12"/>
      <c r="G9" s="12"/>
      <c r="H9" s="12"/>
      <c r="I9" s="12"/>
    </row>
    <row r="10" spans="1:10" x14ac:dyDescent="0.2">
      <c r="A10" s="12" t="s">
        <v>44</v>
      </c>
      <c r="B10" s="12"/>
      <c r="C10" s="12"/>
      <c r="D10" s="12"/>
      <c r="E10" s="12"/>
      <c r="F10" s="12"/>
      <c r="G10" s="12"/>
      <c r="H10" s="12"/>
      <c r="I10" s="12"/>
    </row>
    <row r="11" spans="1:10" x14ac:dyDescent="0.2">
      <c r="A11" s="12" t="s">
        <v>45</v>
      </c>
      <c r="B11" s="12"/>
      <c r="C11" s="12"/>
      <c r="D11" s="12"/>
      <c r="E11" s="12"/>
      <c r="F11" s="12"/>
      <c r="G11" s="12"/>
      <c r="H11" s="12"/>
      <c r="I11" s="12"/>
    </row>
    <row r="12" spans="1:10" x14ac:dyDescent="0.2">
      <c r="A12" s="18" t="s">
        <v>46</v>
      </c>
      <c r="B12" s="18"/>
      <c r="C12" s="18"/>
      <c r="D12" s="18"/>
      <c r="E12" s="18"/>
      <c r="F12" s="18"/>
      <c r="G12" s="18"/>
      <c r="H12" s="18"/>
      <c r="I12" s="18"/>
    </row>
    <row r="13" spans="1:10" x14ac:dyDescent="0.2">
      <c r="A13" s="12" t="s">
        <v>47</v>
      </c>
      <c r="B13" s="12"/>
      <c r="C13" s="12"/>
      <c r="D13" s="12"/>
      <c r="E13" s="12"/>
      <c r="F13" s="12"/>
      <c r="G13" s="12"/>
      <c r="H13" s="12"/>
      <c r="I13" s="12"/>
    </row>
    <row r="14" spans="1:10" x14ac:dyDescent="0.2">
      <c r="A14" s="15" t="s">
        <v>113</v>
      </c>
      <c r="B14" s="14"/>
      <c r="C14" s="14"/>
      <c r="D14" s="14"/>
      <c r="E14" s="14"/>
      <c r="F14" s="14"/>
      <c r="G14" s="14"/>
      <c r="H14" s="14"/>
      <c r="I14" s="14"/>
    </row>
    <row r="15" spans="1:10" ht="15.75" customHeight="1" x14ac:dyDescent="0.2">
      <c r="A15" s="15" t="s">
        <v>116</v>
      </c>
      <c r="B15" s="15"/>
      <c r="C15" s="15"/>
      <c r="D15" s="15"/>
      <c r="E15" s="15"/>
      <c r="F15" s="15"/>
      <c r="G15" s="15"/>
      <c r="H15" s="15"/>
      <c r="I15" s="15"/>
    </row>
    <row r="16" spans="1:10" ht="15" customHeight="1" x14ac:dyDescent="0.2">
      <c r="A16" s="15" t="s">
        <v>117</v>
      </c>
      <c r="B16" s="15"/>
      <c r="C16" s="15"/>
      <c r="D16" s="15"/>
      <c r="E16" s="15"/>
      <c r="F16" s="15"/>
      <c r="G16" s="15"/>
      <c r="H16" s="15"/>
      <c r="I16" s="15"/>
    </row>
    <row r="17" spans="1:9" ht="19.5" customHeight="1" x14ac:dyDescent="0.2">
      <c r="A17" s="15" t="s">
        <v>118</v>
      </c>
      <c r="B17" s="15"/>
      <c r="C17" s="15"/>
      <c r="D17" s="15"/>
      <c r="E17" s="15"/>
      <c r="F17" s="15"/>
      <c r="G17" s="15"/>
      <c r="H17" s="15"/>
      <c r="I17" s="15"/>
    </row>
    <row r="18" spans="1:9" ht="16.5" customHeight="1" x14ac:dyDescent="0.2">
      <c r="A18" s="24" t="s">
        <v>119</v>
      </c>
      <c r="B18" s="24"/>
      <c r="C18" s="24"/>
      <c r="D18" s="24"/>
      <c r="E18" s="24"/>
      <c r="F18" s="24"/>
      <c r="G18" s="24"/>
      <c r="H18" s="24"/>
      <c r="I18" s="24"/>
    </row>
  </sheetData>
  <mergeCells count="18">
    <mergeCell ref="A13:I13"/>
    <mergeCell ref="A14:I14"/>
    <mergeCell ref="A15:I15"/>
    <mergeCell ref="A16:I16"/>
    <mergeCell ref="A17:I17"/>
    <mergeCell ref="A18:I18"/>
    <mergeCell ref="A7:I7"/>
    <mergeCell ref="A8:I8"/>
    <mergeCell ref="A9:I9"/>
    <mergeCell ref="A10:I10"/>
    <mergeCell ref="A11:I11"/>
    <mergeCell ref="A12:I12"/>
    <mergeCell ref="A1:I1"/>
    <mergeCell ref="A2:I2"/>
    <mergeCell ref="A3:I3"/>
    <mergeCell ref="A4:I4"/>
    <mergeCell ref="A5:I5"/>
    <mergeCell ref="A6: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Ashish</vt:lpstr>
      <vt:lpstr>Sheet 2</vt:lpstr>
      <vt:lpstr>Stipend</vt:lpstr>
      <vt:lpstr>Duration</vt:lpstr>
      <vt:lpstr>Work From Home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Jangra</cp:lastModifiedBy>
  <dcterms:modified xsi:type="dcterms:W3CDTF">2021-10-26T11:18:03Z</dcterms:modified>
</cp:coreProperties>
</file>