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Excel\"/>
    </mc:Choice>
  </mc:AlternateContent>
  <bookViews>
    <workbookView xWindow="0" yWindow="0" windowWidth="20490" windowHeight="7530" firstSheet="3" activeTab="9"/>
  </bookViews>
  <sheets>
    <sheet name="Sheet1" sheetId="1" r:id="rId1"/>
    <sheet name="ans_1" sheetId="2" r:id="rId2"/>
    <sheet name="ans_2" sheetId="3" r:id="rId3"/>
    <sheet name="ans_3_sheet" sheetId="4" r:id="rId4"/>
    <sheet name="answer3_solution" sheetId="13" r:id="rId5"/>
    <sheet name="ans_4" sheetId="5" r:id="rId6"/>
    <sheet name="Ans_5" sheetId="8" r:id="rId7"/>
    <sheet name="solution_page_5" sheetId="7" r:id="rId8"/>
    <sheet name="ans_6" sheetId="9" r:id="rId9"/>
    <sheet name="Ans_7_sheet" sheetId="14" r:id="rId10"/>
  </sheets>
  <definedNames>
    <definedName name="_xlnm._FilterDatabase" localSheetId="2" hidden="1">ans_2!$A$1:$A$109</definedName>
    <definedName name="_xlnm._FilterDatabase" localSheetId="3" hidden="1">ans_3_sheet!$A$6:$H$114</definedName>
    <definedName name="_xlnm._FilterDatabase" localSheetId="0" hidden="1">Sheet1!$A$1:$T$109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5" l="1"/>
  <c r="F12" i="3" l="1"/>
  <c r="K9" i="9"/>
  <c r="L9" i="9"/>
  <c r="M9" i="9"/>
  <c r="N7" i="9"/>
  <c r="N8" i="9"/>
  <c r="D9" i="9"/>
  <c r="E9" i="9"/>
  <c r="F9" i="9"/>
  <c r="C9" i="9"/>
  <c r="G7" i="9"/>
  <c r="G8" i="9"/>
  <c r="G6" i="9"/>
  <c r="G9" i="5"/>
  <c r="E15" i="2"/>
  <c r="G8" i="3"/>
  <c r="E5" i="2"/>
  <c r="E12" i="2" s="1"/>
  <c r="E4" i="2"/>
  <c r="G9" i="9" l="1"/>
  <c r="J6" i="9" s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4" i="9" l="1"/>
  <c r="N6" i="9"/>
  <c r="N9" i="9" s="1"/>
  <c r="J9" i="9"/>
</calcChain>
</file>

<file path=xl/sharedStrings.xml><?xml version="1.0" encoding="utf-8"?>
<sst xmlns="http://schemas.openxmlformats.org/spreadsheetml/2006/main" count="1651" uniqueCount="94">
  <si>
    <t xml:space="preserve">CusId </t>
  </si>
  <si>
    <t>Viewed</t>
  </si>
  <si>
    <t>Cart Additions</t>
  </si>
  <si>
    <t xml:space="preserve">Revenue </t>
  </si>
  <si>
    <t xml:space="preserve">Order </t>
  </si>
  <si>
    <t>Monday</t>
  </si>
  <si>
    <t>Tuesday</t>
  </si>
  <si>
    <t>Wednesday</t>
  </si>
  <si>
    <t>Thursday</t>
  </si>
  <si>
    <t>Friday</t>
  </si>
  <si>
    <t>Saturday</t>
  </si>
  <si>
    <t>Sunday</t>
  </si>
  <si>
    <t>Time Spent on Site</t>
  </si>
  <si>
    <t>Bangalore</t>
  </si>
  <si>
    <t>Delhi/NCR</t>
  </si>
  <si>
    <t>Mumbai</t>
  </si>
  <si>
    <t>Chennai</t>
  </si>
  <si>
    <t>Hyderabad</t>
  </si>
  <si>
    <t>Pune</t>
  </si>
  <si>
    <t>Calcutta</t>
  </si>
  <si>
    <t>NA</t>
  </si>
  <si>
    <t>Revenue</t>
  </si>
  <si>
    <t>Std. Deviationof sample</t>
  </si>
  <si>
    <t>Mean of sample</t>
  </si>
  <si>
    <t xml:space="preserve">Given mean of Population is </t>
  </si>
  <si>
    <t>Std Deviation of population is equal to sample's std deviation / square root of sample size.</t>
  </si>
  <si>
    <t>sample size</t>
  </si>
  <si>
    <t xml:space="preserve">Std dev of populatioon </t>
  </si>
  <si>
    <t xml:space="preserve">normal distribution </t>
  </si>
  <si>
    <t>orders with revenue more than zero will be 108-28 ie 80.</t>
  </si>
  <si>
    <t>orders with 0 revenue is 28.</t>
  </si>
  <si>
    <t xml:space="preserve">order with revenues greater than zero in sample is </t>
  </si>
  <si>
    <t xml:space="preserve"> or 74%</t>
  </si>
  <si>
    <t>here distribution is binomial since orders either can be more than zero revenue(1) or less than orequal to zero revenue.</t>
  </si>
  <si>
    <t>p-value =</t>
  </si>
  <si>
    <t>average no of products in cart</t>
  </si>
  <si>
    <t>p-value</t>
  </si>
  <si>
    <t>Bangalore Customers time spent</t>
  </si>
  <si>
    <t>Delhi/NCR cutomers time spent</t>
  </si>
  <si>
    <t>mumbai customers time spent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</si>
  <si>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</si>
  <si>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</si>
  <si>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</si>
  <si>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</si>
  <si>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</si>
  <si>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</si>
  <si>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</si>
  <si>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</si>
  <si>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</si>
  <si>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</si>
  <si>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</si>
  <si>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</si>
  <si>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</si>
  <si>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</si>
  <si>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</si>
  <si>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</si>
  <si>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</si>
  <si>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</si>
  <si>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Observed</t>
  </si>
  <si>
    <t>B'lore</t>
  </si>
  <si>
    <t>Home</t>
  </si>
  <si>
    <t>Fashion</t>
  </si>
  <si>
    <t>Electronics</t>
  </si>
  <si>
    <t>Jewellery</t>
  </si>
  <si>
    <t>Expected</t>
  </si>
  <si>
    <t>p-value=</t>
  </si>
  <si>
    <t>There is no association betwenn location and category</t>
  </si>
  <si>
    <t>Ho   =</t>
  </si>
  <si>
    <r>
      <t>H</t>
    </r>
    <r>
      <rPr>
        <sz val="8"/>
        <color theme="1"/>
        <rFont val="Calibri"/>
        <family val="2"/>
        <scheme val="minor"/>
      </rPr>
      <t xml:space="preserve">A     </t>
    </r>
    <r>
      <rPr>
        <sz val="11"/>
        <color theme="1"/>
        <rFont val="Calibri"/>
        <family val="2"/>
        <scheme val="minor"/>
      </rPr>
      <t>=</t>
    </r>
  </si>
  <si>
    <t>There is an association betwenn location and category</t>
  </si>
  <si>
    <t>poisson distribution</t>
  </si>
  <si>
    <t>considering 5%(0.05) significance we will not reject Ho i.e. Sample is representative of population.</t>
  </si>
  <si>
    <t>p-value should be =1-BINOM.DIST(79,108,0.58,TRUE) as we are interested in 80 or more successes.</t>
  </si>
  <si>
    <t>considering 5% significance value our p-value is less than significance value so it is highly unlikely that this is due to randomness(Ho).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</si>
  <si>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</si>
  <si>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</si>
  <si>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</si>
  <si>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</si>
  <si>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</si>
  <si>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</si>
  <si>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</si>
  <si>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</si>
  <si>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Monday Only time Spent</t>
  </si>
  <si>
    <t>Sunday only time spent</t>
  </si>
  <si>
    <t>t-Test: Two-Sample Assuming Equal Variances</t>
  </si>
  <si>
    <t>Pooled Variance</t>
  </si>
  <si>
    <t>Yes there is a significant difference between average time spent for Monday only and Sunday only</t>
  </si>
  <si>
    <t>p-value should be =1-POISSON.DIST(2,1.38,TRUE) as we are interested in 3 or more cart additions.</t>
  </si>
  <si>
    <t>it is highly unlikely than any random customer will add 3 products to the cart.</t>
  </si>
  <si>
    <t>Since p-value is greater than significance value(5%), we will accept the Ho</t>
  </si>
  <si>
    <t>Considering alpha to be 5% here our p-vale is greater than significance value so we will accept the Ho and conclude there is an association between location and category.</t>
  </si>
  <si>
    <t>Banaglore revenue data</t>
  </si>
  <si>
    <t>Delhi Revenue data</t>
  </si>
  <si>
    <t>Since p-value is higher than 0.05(5%) significant level, so we will accept Ho which would be yes a localised strategy might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</si>
</sst>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89999084444715716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3" fontId="0" fillId="0" borderId="0" xfId="0" applyNumberFormat="1"/>
    <xf numFmtId="0" fontId="0" fillId="0" borderId="0" xfId="0" applyAlignment="1">
      <alignment vertical="top"/>
    </xf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0" xfId="0"/>
    <xf numFmtId="3" fontId="0" fillId="0" borderId="0" xfId="0" applyNumberFormat="1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4" borderId="0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164" fontId="0" fillId="0" borderId="3" xfId="0" applyNumberFormat="1" applyBorder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5" borderId="0" xfId="0" applyFont="1" applyFill="1" applyBorder="1" applyAlignment="1"/>
    <xf numFmtId="0" fontId="4" fillId="5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109"/>
  <sheetViews>
    <sheetView zoomScale="85" zoomScaleNormal="85" workbookViewId="0">
      <selection activeCell="F112" sqref="F112"/>
    </sheetView>
  </sheetViews>
  <sheetFormatPr defaultRowHeight="15" x14ac:dyDescent="0.25"/>
  <cols>
    <col min="1" max="1" width="9.42578125" bestFit="1" customWidth="1"/>
    <col min="2" max="2" width="10.7109375" bestFit="1" customWidth="1"/>
    <col min="3" max="3" width="17" bestFit="1" customWidth="1"/>
    <col min="4" max="4" width="12.28515625" bestFit="1" customWidth="1"/>
    <col min="5" max="5" width="9.42578125" bestFit="1" customWidth="1"/>
    <col min="6" max="6" width="11" bestFit="1" customWidth="1"/>
    <col min="7" max="7" width="11.42578125" bestFit="1" customWidth="1"/>
    <col min="8" max="8" width="14.5703125" bestFit="1" customWidth="1"/>
    <col min="9" max="9" width="12.140625" bestFit="1" customWidth="1"/>
    <col min="10" max="10" width="9.42578125" bestFit="1" customWidth="1"/>
    <col min="11" max="11" width="11.7109375" bestFit="1" customWidth="1"/>
    <col min="12" max="12" width="10.42578125" bestFit="1" customWidth="1"/>
    <col min="13" max="13" width="21.28515625" bestFit="1" customWidth="1"/>
    <col min="14" max="15" width="13.28515625" bestFit="1" customWidth="1"/>
    <col min="16" max="17" width="11.42578125" bestFit="1" customWidth="1"/>
    <col min="18" max="18" width="13.7109375" bestFit="1" customWidth="1"/>
    <col min="19" max="19" width="8.42578125" bestFit="1" customWidth="1"/>
    <col min="20" max="20" width="11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hidden="1" x14ac:dyDescent="0.25">
      <c r="A2">
        <v>1</v>
      </c>
      <c r="B2">
        <v>3</v>
      </c>
      <c r="C2">
        <v>1</v>
      </c>
      <c r="D2">
        <v>0</v>
      </c>
      <c r="E2">
        <f>IF(D2&gt;0,1,0)</f>
        <v>0</v>
      </c>
      <c r="F2" t="s">
        <v>20</v>
      </c>
      <c r="G2" t="s">
        <v>20</v>
      </c>
      <c r="H2" t="s">
        <v>20</v>
      </c>
      <c r="I2" t="s">
        <v>8</v>
      </c>
      <c r="J2" t="s">
        <v>9</v>
      </c>
      <c r="K2" t="s">
        <v>20</v>
      </c>
      <c r="L2" t="s">
        <v>20</v>
      </c>
      <c r="M2">
        <v>790</v>
      </c>
      <c r="N2" t="s">
        <v>20</v>
      </c>
      <c r="O2" t="s">
        <v>14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</row>
    <row r="3" spans="1:20" hidden="1" x14ac:dyDescent="0.25">
      <c r="A3">
        <v>39</v>
      </c>
      <c r="B3">
        <v>0</v>
      </c>
      <c r="C3">
        <v>0</v>
      </c>
      <c r="D3">
        <v>8100</v>
      </c>
      <c r="E3">
        <f>IF(D3&gt;0,1,0)</f>
        <v>1</v>
      </c>
      <c r="F3" t="s">
        <v>5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>
        <v>456</v>
      </c>
      <c r="N3" t="s">
        <v>20</v>
      </c>
      <c r="O3" t="s">
        <v>20</v>
      </c>
      <c r="P3" t="s">
        <v>15</v>
      </c>
      <c r="Q3" t="s">
        <v>20</v>
      </c>
      <c r="R3" t="s">
        <v>20</v>
      </c>
      <c r="S3" t="s">
        <v>20</v>
      </c>
      <c r="T3" t="s">
        <v>20</v>
      </c>
    </row>
    <row r="4" spans="1:20" hidden="1" x14ac:dyDescent="0.25">
      <c r="A4">
        <v>40</v>
      </c>
      <c r="B4">
        <v>0</v>
      </c>
      <c r="C4">
        <v>0</v>
      </c>
      <c r="D4">
        <v>660</v>
      </c>
      <c r="E4">
        <f t="shared" ref="E4:E67" si="0">IF(D4&gt;0,1,0)</f>
        <v>1</v>
      </c>
      <c r="F4" t="s">
        <v>20</v>
      </c>
      <c r="G4" t="s">
        <v>20</v>
      </c>
      <c r="H4" t="s">
        <v>20</v>
      </c>
      <c r="I4" t="s">
        <v>20</v>
      </c>
      <c r="J4" t="s">
        <v>9</v>
      </c>
      <c r="K4" t="s">
        <v>20</v>
      </c>
      <c r="L4" t="s">
        <v>20</v>
      </c>
      <c r="M4">
        <v>633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</row>
    <row r="5" spans="1:20" hidden="1" x14ac:dyDescent="0.25">
      <c r="A5">
        <v>47</v>
      </c>
      <c r="B5">
        <v>1</v>
      </c>
      <c r="C5">
        <v>1</v>
      </c>
      <c r="D5">
        <v>0</v>
      </c>
      <c r="E5">
        <f t="shared" si="0"/>
        <v>0</v>
      </c>
      <c r="F5" t="s">
        <v>20</v>
      </c>
      <c r="G5" t="s">
        <v>20</v>
      </c>
      <c r="H5" t="s">
        <v>20</v>
      </c>
      <c r="I5" t="s">
        <v>20</v>
      </c>
      <c r="J5" t="s">
        <v>9</v>
      </c>
      <c r="K5" t="s">
        <v>10</v>
      </c>
      <c r="L5" t="s">
        <v>20</v>
      </c>
      <c r="M5">
        <v>232</v>
      </c>
      <c r="N5" t="s">
        <v>13</v>
      </c>
      <c r="O5" t="s">
        <v>20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</row>
    <row r="6" spans="1:20" hidden="1" x14ac:dyDescent="0.25">
      <c r="A6">
        <v>55</v>
      </c>
      <c r="B6">
        <v>1</v>
      </c>
      <c r="C6">
        <v>0</v>
      </c>
      <c r="D6">
        <v>0</v>
      </c>
      <c r="E6">
        <f t="shared" si="0"/>
        <v>0</v>
      </c>
      <c r="F6" t="s">
        <v>5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s="1">
        <v>1763</v>
      </c>
      <c r="N6" t="s">
        <v>20</v>
      </c>
      <c r="O6" t="s">
        <v>14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</row>
    <row r="7" spans="1:20" hidden="1" x14ac:dyDescent="0.25">
      <c r="A7">
        <v>64</v>
      </c>
      <c r="B7">
        <v>13</v>
      </c>
      <c r="C7">
        <v>9</v>
      </c>
      <c r="D7">
        <v>808</v>
      </c>
      <c r="E7">
        <f t="shared" si="0"/>
        <v>1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s="1">
        <v>1379</v>
      </c>
      <c r="N7" t="s">
        <v>13</v>
      </c>
      <c r="O7" t="s">
        <v>20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</row>
    <row r="8" spans="1:20" hidden="1" x14ac:dyDescent="0.25">
      <c r="A8">
        <v>84</v>
      </c>
      <c r="B8">
        <v>2</v>
      </c>
      <c r="C8">
        <v>1</v>
      </c>
      <c r="D8">
        <v>550</v>
      </c>
      <c r="E8">
        <f t="shared" si="0"/>
        <v>1</v>
      </c>
      <c r="F8" t="s">
        <v>20</v>
      </c>
      <c r="G8" t="s">
        <v>20</v>
      </c>
      <c r="H8" t="s">
        <v>7</v>
      </c>
      <c r="I8" t="s">
        <v>8</v>
      </c>
      <c r="J8" t="s">
        <v>20</v>
      </c>
      <c r="K8" t="s">
        <v>20</v>
      </c>
      <c r="L8" t="s">
        <v>20</v>
      </c>
      <c r="M8">
        <v>830</v>
      </c>
      <c r="N8" t="s">
        <v>20</v>
      </c>
      <c r="O8" t="s">
        <v>14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</row>
    <row r="9" spans="1:20" hidden="1" x14ac:dyDescent="0.25">
      <c r="A9">
        <v>106</v>
      </c>
      <c r="B9">
        <v>1</v>
      </c>
      <c r="C9">
        <v>1</v>
      </c>
      <c r="D9">
        <v>922</v>
      </c>
      <c r="E9">
        <f t="shared" si="0"/>
        <v>1</v>
      </c>
      <c r="F9" t="s">
        <v>5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>
        <v>606</v>
      </c>
      <c r="N9" t="s">
        <v>20</v>
      </c>
      <c r="O9" t="s">
        <v>14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</row>
    <row r="10" spans="1:20" hidden="1" x14ac:dyDescent="0.25">
      <c r="A10">
        <v>115</v>
      </c>
      <c r="B10">
        <v>1</v>
      </c>
      <c r="C10">
        <v>1</v>
      </c>
      <c r="D10">
        <v>45</v>
      </c>
      <c r="E10">
        <f t="shared" si="0"/>
        <v>1</v>
      </c>
      <c r="F10" t="s">
        <v>20</v>
      </c>
      <c r="G10" t="s">
        <v>6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>
        <v>304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</row>
    <row r="11" spans="1:20" hidden="1" x14ac:dyDescent="0.25">
      <c r="A11">
        <v>129</v>
      </c>
      <c r="B11">
        <v>4</v>
      </c>
      <c r="C11">
        <v>1</v>
      </c>
      <c r="D11">
        <v>6981</v>
      </c>
      <c r="E11">
        <f t="shared" si="0"/>
        <v>1</v>
      </c>
      <c r="F11" t="s">
        <v>20</v>
      </c>
      <c r="G11" t="s">
        <v>6</v>
      </c>
      <c r="H11" t="s">
        <v>7</v>
      </c>
      <c r="I11" t="s">
        <v>20</v>
      </c>
      <c r="J11" t="s">
        <v>9</v>
      </c>
      <c r="K11" t="s">
        <v>10</v>
      </c>
      <c r="L11" t="s">
        <v>20</v>
      </c>
      <c r="M11">
        <v>835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</row>
    <row r="12" spans="1:20" hidden="1" x14ac:dyDescent="0.25">
      <c r="A12">
        <v>145</v>
      </c>
      <c r="B12">
        <v>1</v>
      </c>
      <c r="C12">
        <v>0</v>
      </c>
      <c r="D12">
        <v>270</v>
      </c>
      <c r="E12">
        <f t="shared" si="0"/>
        <v>1</v>
      </c>
      <c r="F12" t="s">
        <v>20</v>
      </c>
      <c r="G12" t="s">
        <v>20</v>
      </c>
      <c r="H12" t="s">
        <v>20</v>
      </c>
      <c r="I12" t="s">
        <v>20</v>
      </c>
      <c r="J12" t="s">
        <v>9</v>
      </c>
      <c r="K12" t="s">
        <v>20</v>
      </c>
      <c r="L12" t="s">
        <v>20</v>
      </c>
      <c r="M12" s="1">
        <v>1087</v>
      </c>
      <c r="N12" t="s">
        <v>20</v>
      </c>
      <c r="O12" t="s">
        <v>14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</row>
    <row r="13" spans="1:20" hidden="1" x14ac:dyDescent="0.25">
      <c r="A13">
        <v>157</v>
      </c>
      <c r="B13">
        <v>1</v>
      </c>
      <c r="C13">
        <v>1</v>
      </c>
      <c r="D13">
        <v>0</v>
      </c>
      <c r="E13">
        <f t="shared" si="0"/>
        <v>0</v>
      </c>
      <c r="F13" t="s">
        <v>20</v>
      </c>
      <c r="G13" t="s">
        <v>6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 s="1">
        <v>1156</v>
      </c>
      <c r="N13" t="s">
        <v>20</v>
      </c>
      <c r="O13" t="s">
        <v>14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</row>
    <row r="14" spans="1:20" hidden="1" x14ac:dyDescent="0.25">
      <c r="A14">
        <v>159</v>
      </c>
      <c r="B14">
        <v>1</v>
      </c>
      <c r="C14">
        <v>0</v>
      </c>
      <c r="D14">
        <v>1599</v>
      </c>
      <c r="E14">
        <f t="shared" si="0"/>
        <v>1</v>
      </c>
      <c r="F14" t="s">
        <v>20</v>
      </c>
      <c r="G14" t="s">
        <v>20</v>
      </c>
      <c r="H14" t="s">
        <v>20</v>
      </c>
      <c r="I14" t="s">
        <v>20</v>
      </c>
      <c r="J14" t="s">
        <v>20</v>
      </c>
      <c r="K14" t="s">
        <v>10</v>
      </c>
      <c r="L14" t="s">
        <v>20</v>
      </c>
      <c r="M14">
        <v>290</v>
      </c>
      <c r="N14" t="s">
        <v>20</v>
      </c>
      <c r="O14" t="s">
        <v>14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</row>
    <row r="15" spans="1:20" hidden="1" x14ac:dyDescent="0.25">
      <c r="A15">
        <v>208</v>
      </c>
      <c r="B15">
        <v>2</v>
      </c>
      <c r="C15">
        <v>0</v>
      </c>
      <c r="D15">
        <v>0</v>
      </c>
      <c r="E15">
        <f t="shared" si="0"/>
        <v>0</v>
      </c>
      <c r="F15" t="s">
        <v>5</v>
      </c>
      <c r="G15" t="s">
        <v>20</v>
      </c>
      <c r="H15" t="s">
        <v>20</v>
      </c>
      <c r="I15" t="s">
        <v>20</v>
      </c>
      <c r="J15" t="s">
        <v>9</v>
      </c>
      <c r="K15" t="s">
        <v>20</v>
      </c>
      <c r="L15" t="s">
        <v>20</v>
      </c>
      <c r="M15" s="1">
        <v>1725</v>
      </c>
      <c r="N15" t="s">
        <v>20</v>
      </c>
      <c r="O15" t="s">
        <v>20</v>
      </c>
      <c r="P15" t="s">
        <v>15</v>
      </c>
      <c r="Q15" t="s">
        <v>20</v>
      </c>
      <c r="R15" t="s">
        <v>20</v>
      </c>
      <c r="S15" t="s">
        <v>20</v>
      </c>
      <c r="T15" t="s">
        <v>20</v>
      </c>
    </row>
    <row r="16" spans="1:20" hidden="1" x14ac:dyDescent="0.25">
      <c r="A16">
        <v>211</v>
      </c>
      <c r="B16">
        <v>1</v>
      </c>
      <c r="C16">
        <v>1</v>
      </c>
      <c r="D16">
        <v>0</v>
      </c>
      <c r="E16">
        <f t="shared" si="0"/>
        <v>0</v>
      </c>
      <c r="F16" t="s">
        <v>20</v>
      </c>
      <c r="G16" t="s">
        <v>20</v>
      </c>
      <c r="H16" t="s">
        <v>7</v>
      </c>
      <c r="I16" t="s">
        <v>20</v>
      </c>
      <c r="J16" t="s">
        <v>20</v>
      </c>
      <c r="K16" t="s">
        <v>20</v>
      </c>
      <c r="L16" t="s">
        <v>20</v>
      </c>
      <c r="M16">
        <v>364</v>
      </c>
      <c r="N16" t="s">
        <v>20</v>
      </c>
      <c r="O16" t="s">
        <v>14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</row>
    <row r="17" spans="1:20" hidden="1" x14ac:dyDescent="0.25">
      <c r="A17">
        <v>214</v>
      </c>
      <c r="B17">
        <v>15</v>
      </c>
      <c r="C17">
        <v>4</v>
      </c>
      <c r="D17">
        <v>569</v>
      </c>
      <c r="E17">
        <f t="shared" si="0"/>
        <v>1</v>
      </c>
      <c r="F17" t="s">
        <v>5</v>
      </c>
      <c r="G17" t="s">
        <v>6</v>
      </c>
      <c r="H17" t="s">
        <v>7</v>
      </c>
      <c r="I17" t="s">
        <v>8</v>
      </c>
      <c r="J17" t="s">
        <v>9</v>
      </c>
      <c r="K17" t="s">
        <v>10</v>
      </c>
      <c r="L17" t="s">
        <v>11</v>
      </c>
      <c r="M17">
        <v>463</v>
      </c>
      <c r="N17" t="s">
        <v>13</v>
      </c>
      <c r="O17" t="s">
        <v>20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</row>
    <row r="18" spans="1:20" hidden="1" x14ac:dyDescent="0.25">
      <c r="A18">
        <v>218</v>
      </c>
      <c r="B18">
        <v>1</v>
      </c>
      <c r="C18">
        <v>1</v>
      </c>
      <c r="D18">
        <v>320</v>
      </c>
      <c r="E18">
        <f t="shared" si="0"/>
        <v>1</v>
      </c>
      <c r="F18" t="s">
        <v>20</v>
      </c>
      <c r="G18" t="s">
        <v>20</v>
      </c>
      <c r="H18" t="s">
        <v>20</v>
      </c>
      <c r="I18" t="s">
        <v>20</v>
      </c>
      <c r="J18" t="s">
        <v>20</v>
      </c>
      <c r="K18" t="s">
        <v>20</v>
      </c>
      <c r="L18" t="s">
        <v>11</v>
      </c>
      <c r="M18" s="1">
        <v>2320</v>
      </c>
      <c r="N18" t="s">
        <v>20</v>
      </c>
      <c r="O18" t="s">
        <v>20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</row>
    <row r="19" spans="1:20" hidden="1" x14ac:dyDescent="0.25">
      <c r="A19">
        <v>219</v>
      </c>
      <c r="B19">
        <v>1</v>
      </c>
      <c r="C19">
        <v>0</v>
      </c>
      <c r="D19">
        <v>160</v>
      </c>
      <c r="E19">
        <f t="shared" si="0"/>
        <v>1</v>
      </c>
      <c r="F19" t="s">
        <v>20</v>
      </c>
      <c r="G19" t="s">
        <v>6</v>
      </c>
      <c r="H19" t="s">
        <v>20</v>
      </c>
      <c r="I19" t="s">
        <v>20</v>
      </c>
      <c r="J19" t="s">
        <v>20</v>
      </c>
      <c r="K19" t="s">
        <v>10</v>
      </c>
      <c r="L19" t="s">
        <v>20</v>
      </c>
      <c r="M19" s="1">
        <v>1165</v>
      </c>
      <c r="N19" t="s">
        <v>20</v>
      </c>
      <c r="O19" t="s">
        <v>14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</row>
    <row r="20" spans="1:20" hidden="1" x14ac:dyDescent="0.25">
      <c r="A20">
        <v>220</v>
      </c>
      <c r="B20">
        <v>1</v>
      </c>
      <c r="C20">
        <v>0</v>
      </c>
      <c r="D20">
        <v>490</v>
      </c>
      <c r="E20">
        <f t="shared" si="0"/>
        <v>1</v>
      </c>
      <c r="F20" t="s">
        <v>5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  <c r="L20" t="s">
        <v>20</v>
      </c>
      <c r="M20">
        <v>566</v>
      </c>
      <c r="N20" t="s">
        <v>13</v>
      </c>
      <c r="O20" t="s">
        <v>20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</row>
    <row r="21" spans="1:20" hidden="1" x14ac:dyDescent="0.25">
      <c r="A21">
        <v>221</v>
      </c>
      <c r="B21">
        <v>1</v>
      </c>
      <c r="C21">
        <v>0</v>
      </c>
      <c r="D21">
        <v>1440</v>
      </c>
      <c r="E21">
        <f t="shared" si="0"/>
        <v>1</v>
      </c>
      <c r="F21" t="s">
        <v>20</v>
      </c>
      <c r="G21" t="s">
        <v>6</v>
      </c>
      <c r="H21" t="s">
        <v>20</v>
      </c>
      <c r="I21" t="s">
        <v>20</v>
      </c>
      <c r="J21" t="s">
        <v>20</v>
      </c>
      <c r="K21" t="s">
        <v>10</v>
      </c>
      <c r="L21" t="s">
        <v>11</v>
      </c>
      <c r="M21">
        <v>194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</row>
    <row r="22" spans="1:20" hidden="1" x14ac:dyDescent="0.25">
      <c r="A22">
        <v>224</v>
      </c>
      <c r="B22">
        <v>2</v>
      </c>
      <c r="C22">
        <v>1</v>
      </c>
      <c r="D22">
        <v>255</v>
      </c>
      <c r="E22">
        <f t="shared" si="0"/>
        <v>1</v>
      </c>
      <c r="F22" t="s">
        <v>20</v>
      </c>
      <c r="G22" t="s">
        <v>6</v>
      </c>
      <c r="H22" t="s">
        <v>20</v>
      </c>
      <c r="I22" t="s">
        <v>20</v>
      </c>
      <c r="J22" t="s">
        <v>20</v>
      </c>
      <c r="K22" t="s">
        <v>10</v>
      </c>
      <c r="L22" t="s">
        <v>20</v>
      </c>
      <c r="M22" s="1">
        <v>1107</v>
      </c>
      <c r="N22" t="s">
        <v>20</v>
      </c>
      <c r="O22" t="s">
        <v>20</v>
      </c>
      <c r="P22" t="s">
        <v>20</v>
      </c>
      <c r="Q22" t="s">
        <v>20</v>
      </c>
      <c r="R22" t="s">
        <v>17</v>
      </c>
      <c r="S22" t="s">
        <v>18</v>
      </c>
      <c r="T22" t="s">
        <v>20</v>
      </c>
    </row>
    <row r="23" spans="1:20" hidden="1" x14ac:dyDescent="0.25">
      <c r="A23">
        <v>232</v>
      </c>
      <c r="B23">
        <v>1</v>
      </c>
      <c r="C23">
        <v>1</v>
      </c>
      <c r="D23">
        <v>123.33333330000001</v>
      </c>
      <c r="E23">
        <f t="shared" si="0"/>
        <v>1</v>
      </c>
      <c r="F23" t="s">
        <v>20</v>
      </c>
      <c r="G23" t="s">
        <v>20</v>
      </c>
      <c r="H23" t="s">
        <v>20</v>
      </c>
      <c r="I23" t="s">
        <v>20</v>
      </c>
      <c r="J23" t="s">
        <v>9</v>
      </c>
      <c r="K23" t="s">
        <v>10</v>
      </c>
      <c r="L23" t="s">
        <v>20</v>
      </c>
      <c r="M23" s="1">
        <v>2114</v>
      </c>
      <c r="N23" t="s">
        <v>20</v>
      </c>
      <c r="O23" t="s">
        <v>20</v>
      </c>
      <c r="P23" t="s">
        <v>20</v>
      </c>
      <c r="Q23" t="s">
        <v>16</v>
      </c>
      <c r="R23" t="s">
        <v>20</v>
      </c>
      <c r="S23" t="s">
        <v>20</v>
      </c>
      <c r="T23" t="s">
        <v>20</v>
      </c>
    </row>
    <row r="24" spans="1:20" hidden="1" x14ac:dyDescent="0.25">
      <c r="A24">
        <v>240</v>
      </c>
      <c r="B24">
        <v>1</v>
      </c>
      <c r="C24">
        <v>1</v>
      </c>
      <c r="D24">
        <v>899</v>
      </c>
      <c r="E24">
        <f t="shared" si="0"/>
        <v>1</v>
      </c>
      <c r="F24" t="s">
        <v>20</v>
      </c>
      <c r="G24" t="s">
        <v>6</v>
      </c>
      <c r="H24" t="s">
        <v>20</v>
      </c>
      <c r="I24" t="s">
        <v>20</v>
      </c>
      <c r="J24" t="s">
        <v>20</v>
      </c>
      <c r="K24" t="s">
        <v>20</v>
      </c>
      <c r="L24" t="s">
        <v>20</v>
      </c>
      <c r="M24" s="1">
        <v>1138</v>
      </c>
      <c r="N24" t="s">
        <v>20</v>
      </c>
      <c r="O24" t="s">
        <v>14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</row>
    <row r="25" spans="1:20" hidden="1" x14ac:dyDescent="0.25">
      <c r="A25">
        <v>243</v>
      </c>
      <c r="B25">
        <v>8</v>
      </c>
      <c r="C25">
        <v>4</v>
      </c>
      <c r="D25">
        <v>168</v>
      </c>
      <c r="E25">
        <f t="shared" si="0"/>
        <v>1</v>
      </c>
      <c r="F25" t="s">
        <v>5</v>
      </c>
      <c r="G25" t="s">
        <v>6</v>
      </c>
      <c r="H25" t="s">
        <v>20</v>
      </c>
      <c r="I25" t="s">
        <v>8</v>
      </c>
      <c r="J25" t="s">
        <v>9</v>
      </c>
      <c r="K25" t="s">
        <v>20</v>
      </c>
      <c r="L25" t="s">
        <v>20</v>
      </c>
      <c r="M25">
        <v>644</v>
      </c>
      <c r="N25" t="s">
        <v>13</v>
      </c>
      <c r="O25" t="s">
        <v>20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</row>
    <row r="26" spans="1:20" hidden="1" x14ac:dyDescent="0.25">
      <c r="A26">
        <v>247</v>
      </c>
      <c r="B26">
        <v>5</v>
      </c>
      <c r="C26">
        <v>3</v>
      </c>
      <c r="D26">
        <v>1188</v>
      </c>
      <c r="E26">
        <f t="shared" si="0"/>
        <v>1</v>
      </c>
      <c r="F26" t="s">
        <v>20</v>
      </c>
      <c r="G26" t="s">
        <v>20</v>
      </c>
      <c r="H26" t="s">
        <v>7</v>
      </c>
      <c r="I26" t="s">
        <v>8</v>
      </c>
      <c r="J26" t="s">
        <v>9</v>
      </c>
      <c r="K26" t="s">
        <v>20</v>
      </c>
      <c r="L26" t="s">
        <v>11</v>
      </c>
      <c r="M26">
        <v>877</v>
      </c>
      <c r="N26" t="s">
        <v>13</v>
      </c>
      <c r="O26" t="s">
        <v>20</v>
      </c>
      <c r="P26" t="s">
        <v>20</v>
      </c>
      <c r="Q26" t="s">
        <v>20</v>
      </c>
      <c r="R26" t="s">
        <v>20</v>
      </c>
      <c r="S26" t="s">
        <v>20</v>
      </c>
      <c r="T26" t="s">
        <v>20</v>
      </c>
    </row>
    <row r="27" spans="1:20" hidden="1" x14ac:dyDescent="0.25">
      <c r="A27">
        <v>248</v>
      </c>
      <c r="B27">
        <v>0</v>
      </c>
      <c r="C27">
        <v>0</v>
      </c>
      <c r="D27">
        <v>299</v>
      </c>
      <c r="E27">
        <f t="shared" si="0"/>
        <v>1</v>
      </c>
      <c r="F27" t="s">
        <v>20</v>
      </c>
      <c r="G27" t="s">
        <v>20</v>
      </c>
      <c r="H27" t="s">
        <v>20</v>
      </c>
      <c r="I27" t="s">
        <v>20</v>
      </c>
      <c r="J27" t="s">
        <v>20</v>
      </c>
      <c r="K27" t="s">
        <v>20</v>
      </c>
      <c r="L27" t="s">
        <v>11</v>
      </c>
      <c r="M27">
        <v>662</v>
      </c>
      <c r="N27" t="s">
        <v>20</v>
      </c>
      <c r="O27" t="s">
        <v>20</v>
      </c>
      <c r="P27" t="s">
        <v>20</v>
      </c>
      <c r="Q27" t="s">
        <v>20</v>
      </c>
      <c r="R27" t="s">
        <v>20</v>
      </c>
      <c r="S27" t="s">
        <v>20</v>
      </c>
      <c r="T27" t="s">
        <v>20</v>
      </c>
    </row>
    <row r="28" spans="1:20" hidden="1" x14ac:dyDescent="0.25">
      <c r="A28">
        <v>254</v>
      </c>
      <c r="B28">
        <v>2</v>
      </c>
      <c r="C28">
        <v>1</v>
      </c>
      <c r="D28">
        <v>599</v>
      </c>
      <c r="E28">
        <f t="shared" si="0"/>
        <v>1</v>
      </c>
      <c r="F28" t="s">
        <v>20</v>
      </c>
      <c r="G28" t="s">
        <v>20</v>
      </c>
      <c r="H28" t="s">
        <v>20</v>
      </c>
      <c r="I28" t="s">
        <v>20</v>
      </c>
      <c r="J28" t="s">
        <v>9</v>
      </c>
      <c r="K28" t="s">
        <v>10</v>
      </c>
      <c r="L28" t="s">
        <v>20</v>
      </c>
      <c r="M28">
        <v>332</v>
      </c>
      <c r="N28" t="s">
        <v>20</v>
      </c>
      <c r="O28" t="s">
        <v>20</v>
      </c>
      <c r="P28" t="s">
        <v>20</v>
      </c>
      <c r="Q28" t="s">
        <v>20</v>
      </c>
      <c r="R28" t="s">
        <v>17</v>
      </c>
      <c r="S28" t="s">
        <v>20</v>
      </c>
      <c r="T28" t="s">
        <v>20</v>
      </c>
    </row>
    <row r="29" spans="1:20" hidden="1" x14ac:dyDescent="0.25">
      <c r="A29">
        <v>256</v>
      </c>
      <c r="B29">
        <v>16</v>
      </c>
      <c r="C29">
        <v>5</v>
      </c>
      <c r="D29">
        <v>518</v>
      </c>
      <c r="E29">
        <f t="shared" si="0"/>
        <v>1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  <c r="L29" t="s">
        <v>11</v>
      </c>
      <c r="M29">
        <v>819</v>
      </c>
      <c r="N29" t="s">
        <v>13</v>
      </c>
      <c r="O29" t="s">
        <v>20</v>
      </c>
      <c r="P29" t="s">
        <v>20</v>
      </c>
      <c r="Q29" t="s">
        <v>20</v>
      </c>
      <c r="R29" t="s">
        <v>20</v>
      </c>
      <c r="S29" t="s">
        <v>20</v>
      </c>
      <c r="T29" t="s">
        <v>20</v>
      </c>
    </row>
    <row r="30" spans="1:20" hidden="1" x14ac:dyDescent="0.25">
      <c r="A30">
        <v>258</v>
      </c>
      <c r="B30">
        <v>2</v>
      </c>
      <c r="C30">
        <v>1</v>
      </c>
      <c r="D30">
        <v>0</v>
      </c>
      <c r="E30">
        <f t="shared" si="0"/>
        <v>0</v>
      </c>
      <c r="F30" t="s">
        <v>20</v>
      </c>
      <c r="G30" t="s">
        <v>20</v>
      </c>
      <c r="H30" t="s">
        <v>7</v>
      </c>
      <c r="I30" t="s">
        <v>20</v>
      </c>
      <c r="J30" t="s">
        <v>9</v>
      </c>
      <c r="K30" t="s">
        <v>20</v>
      </c>
      <c r="L30" t="s">
        <v>20</v>
      </c>
      <c r="M30">
        <v>318</v>
      </c>
      <c r="N30" t="s">
        <v>20</v>
      </c>
      <c r="O30" t="s">
        <v>20</v>
      </c>
      <c r="P30" t="s">
        <v>20</v>
      </c>
      <c r="Q30" t="s">
        <v>20</v>
      </c>
      <c r="R30" t="s">
        <v>17</v>
      </c>
      <c r="S30" t="s">
        <v>20</v>
      </c>
      <c r="T30" t="s">
        <v>20</v>
      </c>
    </row>
    <row r="31" spans="1:20" hidden="1" x14ac:dyDescent="0.25">
      <c r="A31">
        <v>262</v>
      </c>
      <c r="B31">
        <v>3</v>
      </c>
      <c r="C31">
        <v>2</v>
      </c>
      <c r="D31">
        <v>2908</v>
      </c>
      <c r="E31">
        <f t="shared" si="0"/>
        <v>1</v>
      </c>
      <c r="F31" t="s">
        <v>20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20</v>
      </c>
      <c r="M31">
        <v>865</v>
      </c>
      <c r="N31" t="s">
        <v>13</v>
      </c>
      <c r="O31" t="s">
        <v>20</v>
      </c>
      <c r="P31" t="s">
        <v>20</v>
      </c>
      <c r="Q31" t="s">
        <v>20</v>
      </c>
      <c r="R31" t="s">
        <v>20</v>
      </c>
      <c r="S31" t="s">
        <v>20</v>
      </c>
      <c r="T31" t="s">
        <v>20</v>
      </c>
    </row>
    <row r="32" spans="1:20" hidden="1" x14ac:dyDescent="0.25">
      <c r="A32">
        <v>263</v>
      </c>
      <c r="B32">
        <v>1</v>
      </c>
      <c r="C32">
        <v>0</v>
      </c>
      <c r="D32">
        <v>0</v>
      </c>
      <c r="E32">
        <f t="shared" si="0"/>
        <v>0</v>
      </c>
      <c r="F32" t="s">
        <v>5</v>
      </c>
      <c r="G32" t="s">
        <v>20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>
        <v>541</v>
      </c>
      <c r="N32" t="s">
        <v>20</v>
      </c>
      <c r="O32" t="s">
        <v>20</v>
      </c>
      <c r="P32" t="s">
        <v>20</v>
      </c>
      <c r="Q32" t="s">
        <v>20</v>
      </c>
      <c r="R32" t="s">
        <v>17</v>
      </c>
      <c r="S32" t="s">
        <v>20</v>
      </c>
      <c r="T32" t="s">
        <v>20</v>
      </c>
    </row>
    <row r="33" spans="1:20" x14ac:dyDescent="0.25">
      <c r="A33">
        <v>267</v>
      </c>
      <c r="B33">
        <v>3</v>
      </c>
      <c r="C33">
        <v>1</v>
      </c>
      <c r="D33">
        <v>0</v>
      </c>
      <c r="E33">
        <f t="shared" si="0"/>
        <v>0</v>
      </c>
      <c r="F33" t="s">
        <v>5</v>
      </c>
      <c r="G33" t="s">
        <v>20</v>
      </c>
      <c r="H33" t="s">
        <v>20</v>
      </c>
      <c r="I33" t="s">
        <v>20</v>
      </c>
      <c r="J33" t="s">
        <v>20</v>
      </c>
      <c r="K33" t="s">
        <v>20</v>
      </c>
      <c r="L33" t="s">
        <v>11</v>
      </c>
      <c r="M33">
        <v>808</v>
      </c>
      <c r="N33" t="s">
        <v>20</v>
      </c>
      <c r="O33" t="s">
        <v>14</v>
      </c>
      <c r="P33" t="s">
        <v>20</v>
      </c>
      <c r="Q33" t="s">
        <v>20</v>
      </c>
      <c r="R33" t="s">
        <v>20</v>
      </c>
      <c r="S33" t="s">
        <v>20</v>
      </c>
      <c r="T33" t="s">
        <v>20</v>
      </c>
    </row>
    <row r="34" spans="1:20" hidden="1" x14ac:dyDescent="0.25">
      <c r="A34">
        <v>275</v>
      </c>
      <c r="B34">
        <v>8</v>
      </c>
      <c r="C34">
        <v>4</v>
      </c>
      <c r="D34">
        <v>287</v>
      </c>
      <c r="E34">
        <f t="shared" si="0"/>
        <v>1</v>
      </c>
      <c r="F34" t="s">
        <v>5</v>
      </c>
      <c r="G34" t="s">
        <v>20</v>
      </c>
      <c r="H34" t="s">
        <v>7</v>
      </c>
      <c r="I34" t="s">
        <v>8</v>
      </c>
      <c r="J34" t="s">
        <v>9</v>
      </c>
      <c r="K34" t="s">
        <v>10</v>
      </c>
      <c r="L34" t="s">
        <v>11</v>
      </c>
      <c r="M34">
        <v>440</v>
      </c>
      <c r="N34" t="s">
        <v>13</v>
      </c>
      <c r="O34" t="s">
        <v>20</v>
      </c>
      <c r="P34" t="s">
        <v>20</v>
      </c>
      <c r="Q34" t="s">
        <v>20</v>
      </c>
      <c r="R34" t="s">
        <v>20</v>
      </c>
      <c r="S34" t="s">
        <v>20</v>
      </c>
      <c r="T34" t="s">
        <v>20</v>
      </c>
    </row>
    <row r="35" spans="1:20" hidden="1" x14ac:dyDescent="0.25">
      <c r="A35">
        <v>276</v>
      </c>
      <c r="B35">
        <v>2</v>
      </c>
      <c r="C35">
        <v>2</v>
      </c>
      <c r="D35">
        <v>0</v>
      </c>
      <c r="E35">
        <f t="shared" si="0"/>
        <v>0</v>
      </c>
      <c r="F35" t="s">
        <v>20</v>
      </c>
      <c r="G35" t="s">
        <v>6</v>
      </c>
      <c r="H35" t="s">
        <v>20</v>
      </c>
      <c r="I35" t="s">
        <v>20</v>
      </c>
      <c r="J35" t="s">
        <v>9</v>
      </c>
      <c r="K35" t="s">
        <v>20</v>
      </c>
      <c r="L35" t="s">
        <v>20</v>
      </c>
      <c r="M35">
        <v>412</v>
      </c>
      <c r="N35" t="s">
        <v>13</v>
      </c>
      <c r="O35" t="s">
        <v>20</v>
      </c>
      <c r="P35" t="s">
        <v>20</v>
      </c>
      <c r="Q35" t="s">
        <v>20</v>
      </c>
      <c r="R35" t="s">
        <v>20</v>
      </c>
      <c r="S35" t="s">
        <v>20</v>
      </c>
      <c r="T35" t="s">
        <v>20</v>
      </c>
    </row>
    <row r="36" spans="1:20" hidden="1" x14ac:dyDescent="0.25">
      <c r="A36">
        <v>278</v>
      </c>
      <c r="B36">
        <v>2</v>
      </c>
      <c r="C36">
        <v>2</v>
      </c>
      <c r="D36">
        <v>359.5</v>
      </c>
      <c r="E36">
        <f t="shared" si="0"/>
        <v>1</v>
      </c>
      <c r="F36" t="s">
        <v>20</v>
      </c>
      <c r="G36" t="s">
        <v>20</v>
      </c>
      <c r="H36" t="s">
        <v>20</v>
      </c>
      <c r="I36" t="s">
        <v>8</v>
      </c>
      <c r="J36" t="s">
        <v>9</v>
      </c>
      <c r="K36" t="s">
        <v>20</v>
      </c>
      <c r="L36" t="s">
        <v>11</v>
      </c>
      <c r="M36" s="1">
        <v>1225</v>
      </c>
      <c r="N36" t="s">
        <v>20</v>
      </c>
      <c r="O36" t="s">
        <v>20</v>
      </c>
      <c r="P36" t="s">
        <v>20</v>
      </c>
      <c r="Q36" t="s">
        <v>20</v>
      </c>
      <c r="R36" t="s">
        <v>20</v>
      </c>
      <c r="S36" t="s">
        <v>20</v>
      </c>
      <c r="T36" t="s">
        <v>20</v>
      </c>
    </row>
    <row r="37" spans="1:20" hidden="1" x14ac:dyDescent="0.25">
      <c r="A37">
        <v>280</v>
      </c>
      <c r="B37">
        <v>1</v>
      </c>
      <c r="C37">
        <v>1</v>
      </c>
      <c r="D37">
        <v>550</v>
      </c>
      <c r="E37">
        <f t="shared" si="0"/>
        <v>1</v>
      </c>
      <c r="F37" t="s">
        <v>20</v>
      </c>
      <c r="G37" t="s">
        <v>20</v>
      </c>
      <c r="H37" t="s">
        <v>20</v>
      </c>
      <c r="I37" t="s">
        <v>20</v>
      </c>
      <c r="J37" t="s">
        <v>20</v>
      </c>
      <c r="K37" t="s">
        <v>10</v>
      </c>
      <c r="L37" t="s">
        <v>20</v>
      </c>
      <c r="M37">
        <v>202</v>
      </c>
      <c r="N37" t="s">
        <v>20</v>
      </c>
      <c r="O37" t="s">
        <v>20</v>
      </c>
      <c r="P37" t="s">
        <v>20</v>
      </c>
      <c r="Q37" t="s">
        <v>20</v>
      </c>
      <c r="R37" t="s">
        <v>20</v>
      </c>
      <c r="S37" t="s">
        <v>20</v>
      </c>
      <c r="T37" t="s">
        <v>20</v>
      </c>
    </row>
    <row r="38" spans="1:20" hidden="1" x14ac:dyDescent="0.25">
      <c r="A38">
        <v>291</v>
      </c>
      <c r="B38">
        <v>1</v>
      </c>
      <c r="C38">
        <v>0</v>
      </c>
      <c r="D38">
        <v>299</v>
      </c>
      <c r="E38">
        <f t="shared" si="0"/>
        <v>1</v>
      </c>
      <c r="F38" t="s">
        <v>20</v>
      </c>
      <c r="G38" t="s">
        <v>20</v>
      </c>
      <c r="H38" t="s">
        <v>20</v>
      </c>
      <c r="I38" t="s">
        <v>20</v>
      </c>
      <c r="J38" t="s">
        <v>9</v>
      </c>
      <c r="K38" t="s">
        <v>20</v>
      </c>
      <c r="L38" t="s">
        <v>11</v>
      </c>
      <c r="M38" s="1">
        <v>1124</v>
      </c>
      <c r="N38" t="s">
        <v>20</v>
      </c>
      <c r="O38" t="s">
        <v>20</v>
      </c>
      <c r="P38" t="s">
        <v>20</v>
      </c>
      <c r="Q38" t="s">
        <v>20</v>
      </c>
      <c r="R38" t="s">
        <v>20</v>
      </c>
      <c r="S38" t="s">
        <v>18</v>
      </c>
      <c r="T38" t="s">
        <v>20</v>
      </c>
    </row>
    <row r="39" spans="1:20" hidden="1" x14ac:dyDescent="0.25">
      <c r="A39">
        <v>296</v>
      </c>
      <c r="B39">
        <v>11</v>
      </c>
      <c r="C39">
        <v>6</v>
      </c>
      <c r="D39">
        <v>222</v>
      </c>
      <c r="E39">
        <f t="shared" si="0"/>
        <v>1</v>
      </c>
      <c r="F39" t="s">
        <v>5</v>
      </c>
      <c r="G39" t="s">
        <v>6</v>
      </c>
      <c r="H39" t="s">
        <v>7</v>
      </c>
      <c r="I39" t="s">
        <v>8</v>
      </c>
      <c r="J39" t="s">
        <v>9</v>
      </c>
      <c r="K39" t="s">
        <v>10</v>
      </c>
      <c r="L39" t="s">
        <v>11</v>
      </c>
      <c r="M39" s="1">
        <v>1028</v>
      </c>
      <c r="N39" t="s">
        <v>13</v>
      </c>
      <c r="O39" t="s">
        <v>20</v>
      </c>
      <c r="P39" t="s">
        <v>20</v>
      </c>
      <c r="Q39" t="s">
        <v>20</v>
      </c>
      <c r="R39" t="s">
        <v>20</v>
      </c>
      <c r="S39" t="s">
        <v>20</v>
      </c>
      <c r="T39" t="s">
        <v>20</v>
      </c>
    </row>
    <row r="40" spans="1:20" hidden="1" x14ac:dyDescent="0.25">
      <c r="A40">
        <v>300</v>
      </c>
      <c r="B40">
        <v>12</v>
      </c>
      <c r="C40">
        <v>7</v>
      </c>
      <c r="D40">
        <v>646</v>
      </c>
      <c r="E40">
        <f t="shared" si="0"/>
        <v>1</v>
      </c>
      <c r="F40" t="s">
        <v>5</v>
      </c>
      <c r="G40" t="s">
        <v>20</v>
      </c>
      <c r="H40" t="s">
        <v>7</v>
      </c>
      <c r="I40" t="s">
        <v>8</v>
      </c>
      <c r="J40" t="s">
        <v>9</v>
      </c>
      <c r="K40" t="s">
        <v>10</v>
      </c>
      <c r="L40" t="s">
        <v>11</v>
      </c>
      <c r="M40" s="1">
        <v>1666</v>
      </c>
      <c r="N40" t="s">
        <v>13</v>
      </c>
      <c r="O40" t="s">
        <v>20</v>
      </c>
      <c r="P40" t="s">
        <v>20</v>
      </c>
      <c r="Q40" t="s">
        <v>20</v>
      </c>
      <c r="R40" t="s">
        <v>20</v>
      </c>
      <c r="S40" t="s">
        <v>20</v>
      </c>
      <c r="T40" t="s">
        <v>20</v>
      </c>
    </row>
    <row r="41" spans="1:20" x14ac:dyDescent="0.25">
      <c r="A41">
        <v>301</v>
      </c>
      <c r="B41">
        <v>8</v>
      </c>
      <c r="C41">
        <v>4</v>
      </c>
      <c r="D41">
        <v>184</v>
      </c>
      <c r="E41">
        <f t="shared" si="0"/>
        <v>1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10</v>
      </c>
      <c r="L41" t="s">
        <v>11</v>
      </c>
      <c r="M41">
        <v>896</v>
      </c>
      <c r="N41" t="s">
        <v>20</v>
      </c>
      <c r="O41" t="s">
        <v>14</v>
      </c>
      <c r="P41" t="s">
        <v>20</v>
      </c>
      <c r="Q41" t="s">
        <v>20</v>
      </c>
      <c r="R41" t="s">
        <v>20</v>
      </c>
      <c r="S41" t="s">
        <v>20</v>
      </c>
      <c r="T41" t="s">
        <v>20</v>
      </c>
    </row>
    <row r="42" spans="1:20" hidden="1" x14ac:dyDescent="0.25">
      <c r="A42">
        <v>310</v>
      </c>
      <c r="B42">
        <v>1</v>
      </c>
      <c r="C42">
        <v>1</v>
      </c>
      <c r="D42">
        <v>150</v>
      </c>
      <c r="E42">
        <f t="shared" si="0"/>
        <v>1</v>
      </c>
      <c r="F42" t="s">
        <v>5</v>
      </c>
      <c r="G42" t="s">
        <v>20</v>
      </c>
      <c r="H42" t="s">
        <v>20</v>
      </c>
      <c r="I42" t="s">
        <v>20</v>
      </c>
      <c r="J42" t="s">
        <v>20</v>
      </c>
      <c r="K42" t="s">
        <v>20</v>
      </c>
      <c r="L42" t="s">
        <v>20</v>
      </c>
      <c r="M42">
        <v>213</v>
      </c>
      <c r="N42" t="s">
        <v>20</v>
      </c>
      <c r="O42" t="s">
        <v>20</v>
      </c>
      <c r="P42" t="s">
        <v>15</v>
      </c>
      <c r="Q42" t="s">
        <v>20</v>
      </c>
      <c r="R42" t="s">
        <v>20</v>
      </c>
      <c r="S42" t="s">
        <v>20</v>
      </c>
      <c r="T42" t="s">
        <v>20</v>
      </c>
    </row>
    <row r="43" spans="1:20" hidden="1" x14ac:dyDescent="0.25">
      <c r="A43">
        <v>312</v>
      </c>
      <c r="B43">
        <v>1</v>
      </c>
      <c r="C43">
        <v>0</v>
      </c>
      <c r="D43">
        <v>0</v>
      </c>
      <c r="E43">
        <f t="shared" si="0"/>
        <v>0</v>
      </c>
      <c r="F43" t="s">
        <v>20</v>
      </c>
      <c r="G43" t="s">
        <v>20</v>
      </c>
      <c r="H43" t="s">
        <v>7</v>
      </c>
      <c r="I43" t="s">
        <v>20</v>
      </c>
      <c r="J43" t="s">
        <v>20</v>
      </c>
      <c r="K43" t="s">
        <v>20</v>
      </c>
      <c r="L43" t="s">
        <v>20</v>
      </c>
      <c r="M43">
        <v>442</v>
      </c>
      <c r="N43" t="s">
        <v>20</v>
      </c>
      <c r="O43" t="s">
        <v>20</v>
      </c>
      <c r="P43" t="s">
        <v>15</v>
      </c>
      <c r="Q43" t="s">
        <v>20</v>
      </c>
      <c r="R43" t="s">
        <v>20</v>
      </c>
      <c r="S43" t="s">
        <v>20</v>
      </c>
      <c r="T43" t="s">
        <v>20</v>
      </c>
    </row>
    <row r="44" spans="1:20" hidden="1" x14ac:dyDescent="0.25">
      <c r="A44">
        <v>319</v>
      </c>
      <c r="B44">
        <v>2</v>
      </c>
      <c r="C44">
        <v>2</v>
      </c>
      <c r="D44">
        <v>699</v>
      </c>
      <c r="E44">
        <f t="shared" si="0"/>
        <v>1</v>
      </c>
      <c r="F44" t="s">
        <v>20</v>
      </c>
      <c r="G44" t="s">
        <v>20</v>
      </c>
      <c r="H44" t="s">
        <v>20</v>
      </c>
      <c r="I44" t="s">
        <v>20</v>
      </c>
      <c r="J44" t="s">
        <v>20</v>
      </c>
      <c r="K44" t="s">
        <v>10</v>
      </c>
      <c r="L44" t="s">
        <v>20</v>
      </c>
      <c r="M44">
        <v>852</v>
      </c>
      <c r="N44" t="s">
        <v>20</v>
      </c>
      <c r="O44" t="s">
        <v>20</v>
      </c>
      <c r="P44" t="s">
        <v>20</v>
      </c>
      <c r="Q44" t="s">
        <v>20</v>
      </c>
      <c r="R44" t="s">
        <v>20</v>
      </c>
      <c r="S44" t="s">
        <v>18</v>
      </c>
      <c r="T44" t="s">
        <v>20</v>
      </c>
    </row>
    <row r="45" spans="1:20" x14ac:dyDescent="0.25">
      <c r="A45">
        <v>320</v>
      </c>
      <c r="B45" t="s">
        <v>20</v>
      </c>
      <c r="C45" t="s">
        <v>20</v>
      </c>
      <c r="D45">
        <v>399</v>
      </c>
      <c r="E45">
        <f t="shared" si="0"/>
        <v>1</v>
      </c>
      <c r="F45" t="s">
        <v>20</v>
      </c>
      <c r="G45" t="s">
        <v>20</v>
      </c>
      <c r="H45" t="s">
        <v>20</v>
      </c>
      <c r="I45" t="s">
        <v>20</v>
      </c>
      <c r="J45" t="s">
        <v>20</v>
      </c>
      <c r="K45" t="s">
        <v>20</v>
      </c>
      <c r="L45" t="s">
        <v>11</v>
      </c>
      <c r="M45" s="1">
        <v>1280</v>
      </c>
      <c r="N45" t="s">
        <v>20</v>
      </c>
      <c r="O45" t="s">
        <v>14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</row>
    <row r="46" spans="1:20" hidden="1" x14ac:dyDescent="0.25">
      <c r="A46">
        <v>325</v>
      </c>
      <c r="B46">
        <v>1</v>
      </c>
      <c r="C46">
        <v>0</v>
      </c>
      <c r="D46">
        <v>980</v>
      </c>
      <c r="E46">
        <f t="shared" si="0"/>
        <v>1</v>
      </c>
      <c r="F46" t="s">
        <v>20</v>
      </c>
      <c r="G46" t="s">
        <v>6</v>
      </c>
      <c r="H46" t="s">
        <v>20</v>
      </c>
      <c r="I46" t="s">
        <v>20</v>
      </c>
      <c r="J46" t="s">
        <v>20</v>
      </c>
      <c r="K46" t="s">
        <v>20</v>
      </c>
      <c r="L46" t="s">
        <v>20</v>
      </c>
      <c r="M46" s="1">
        <v>1609</v>
      </c>
      <c r="N46" t="s">
        <v>20</v>
      </c>
      <c r="O46" t="s">
        <v>14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</row>
    <row r="47" spans="1:20" hidden="1" x14ac:dyDescent="0.25">
      <c r="A47">
        <v>337</v>
      </c>
      <c r="B47">
        <v>1</v>
      </c>
      <c r="C47">
        <v>1</v>
      </c>
      <c r="D47">
        <v>0</v>
      </c>
      <c r="E47">
        <f t="shared" si="0"/>
        <v>0</v>
      </c>
      <c r="F47" t="s">
        <v>20</v>
      </c>
      <c r="G47" t="s">
        <v>20</v>
      </c>
      <c r="H47" t="s">
        <v>20</v>
      </c>
      <c r="I47" t="s">
        <v>8</v>
      </c>
      <c r="J47" t="s">
        <v>20</v>
      </c>
      <c r="K47" t="s">
        <v>20</v>
      </c>
      <c r="L47" t="s">
        <v>20</v>
      </c>
      <c r="M47">
        <v>600</v>
      </c>
      <c r="N47" t="s">
        <v>20</v>
      </c>
      <c r="O47" t="s">
        <v>20</v>
      </c>
      <c r="P47" t="s">
        <v>20</v>
      </c>
      <c r="Q47" t="s">
        <v>20</v>
      </c>
      <c r="R47" t="s">
        <v>20</v>
      </c>
      <c r="S47" t="s">
        <v>20</v>
      </c>
      <c r="T47" t="s">
        <v>20</v>
      </c>
    </row>
    <row r="48" spans="1:20" hidden="1" x14ac:dyDescent="0.25">
      <c r="A48">
        <v>338</v>
      </c>
      <c r="B48">
        <v>0</v>
      </c>
      <c r="C48">
        <v>0</v>
      </c>
      <c r="D48">
        <v>160</v>
      </c>
      <c r="E48">
        <f t="shared" si="0"/>
        <v>1</v>
      </c>
      <c r="F48" t="s">
        <v>5</v>
      </c>
      <c r="G48" t="s">
        <v>20</v>
      </c>
      <c r="H48" t="s">
        <v>20</v>
      </c>
      <c r="I48" t="s">
        <v>20</v>
      </c>
      <c r="J48" t="s">
        <v>20</v>
      </c>
      <c r="K48" t="s">
        <v>20</v>
      </c>
      <c r="L48" t="s">
        <v>20</v>
      </c>
      <c r="M48">
        <v>376</v>
      </c>
      <c r="N48" t="s">
        <v>20</v>
      </c>
      <c r="O48" t="s">
        <v>20</v>
      </c>
      <c r="P48" t="s">
        <v>15</v>
      </c>
      <c r="Q48" t="s">
        <v>20</v>
      </c>
      <c r="R48" t="s">
        <v>20</v>
      </c>
      <c r="S48" t="s">
        <v>20</v>
      </c>
      <c r="T48" t="s">
        <v>20</v>
      </c>
    </row>
    <row r="49" spans="1:20" hidden="1" x14ac:dyDescent="0.25">
      <c r="A49">
        <v>340</v>
      </c>
      <c r="B49">
        <v>1</v>
      </c>
      <c r="C49">
        <v>1</v>
      </c>
      <c r="D49">
        <v>791</v>
      </c>
      <c r="E49">
        <f t="shared" si="0"/>
        <v>1</v>
      </c>
      <c r="F49" t="s">
        <v>20</v>
      </c>
      <c r="G49" t="s">
        <v>20</v>
      </c>
      <c r="H49" t="s">
        <v>20</v>
      </c>
      <c r="I49" t="s">
        <v>8</v>
      </c>
      <c r="J49" t="s">
        <v>20</v>
      </c>
      <c r="K49" t="s">
        <v>20</v>
      </c>
      <c r="L49" t="s">
        <v>20</v>
      </c>
      <c r="M49" s="1">
        <v>1583</v>
      </c>
      <c r="N49" t="s">
        <v>13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</row>
    <row r="50" spans="1:20" hidden="1" x14ac:dyDescent="0.25">
      <c r="A50">
        <v>341</v>
      </c>
      <c r="B50">
        <v>2</v>
      </c>
      <c r="C50">
        <v>0</v>
      </c>
      <c r="D50">
        <v>160</v>
      </c>
      <c r="E50">
        <f t="shared" si="0"/>
        <v>1</v>
      </c>
      <c r="F50" t="s">
        <v>5</v>
      </c>
      <c r="G50" t="s">
        <v>6</v>
      </c>
      <c r="H50" t="s">
        <v>20</v>
      </c>
      <c r="I50" t="s">
        <v>20</v>
      </c>
      <c r="J50" t="s">
        <v>20</v>
      </c>
      <c r="K50" t="s">
        <v>20</v>
      </c>
      <c r="L50" t="s">
        <v>20</v>
      </c>
      <c r="M50">
        <v>252</v>
      </c>
      <c r="N50" t="s">
        <v>20</v>
      </c>
      <c r="O50" t="s">
        <v>14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</row>
    <row r="51" spans="1:20" hidden="1" x14ac:dyDescent="0.25">
      <c r="A51">
        <v>343</v>
      </c>
      <c r="B51">
        <v>0</v>
      </c>
      <c r="C51">
        <v>0</v>
      </c>
      <c r="D51">
        <v>120</v>
      </c>
      <c r="E51">
        <f t="shared" si="0"/>
        <v>1</v>
      </c>
      <c r="F51" t="s">
        <v>20</v>
      </c>
      <c r="G51" t="s">
        <v>20</v>
      </c>
      <c r="H51" t="s">
        <v>20</v>
      </c>
      <c r="I51" t="s">
        <v>20</v>
      </c>
      <c r="J51" t="s">
        <v>9</v>
      </c>
      <c r="K51" t="s">
        <v>20</v>
      </c>
      <c r="L51" t="s">
        <v>20</v>
      </c>
      <c r="M51">
        <v>53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19</v>
      </c>
    </row>
    <row r="52" spans="1:20" hidden="1" x14ac:dyDescent="0.25">
      <c r="A52">
        <v>344</v>
      </c>
      <c r="B52">
        <v>1</v>
      </c>
      <c r="C52">
        <v>1</v>
      </c>
      <c r="D52">
        <v>708</v>
      </c>
      <c r="E52">
        <f t="shared" si="0"/>
        <v>1</v>
      </c>
      <c r="F52" t="s">
        <v>20</v>
      </c>
      <c r="G52" t="s">
        <v>6</v>
      </c>
      <c r="H52" t="s">
        <v>7</v>
      </c>
      <c r="I52" t="s">
        <v>20</v>
      </c>
      <c r="J52" t="s">
        <v>9</v>
      </c>
      <c r="K52" t="s">
        <v>20</v>
      </c>
      <c r="L52" t="s">
        <v>20</v>
      </c>
      <c r="M52" s="1">
        <v>1160</v>
      </c>
      <c r="N52" t="s">
        <v>20</v>
      </c>
      <c r="O52" t="s">
        <v>20</v>
      </c>
      <c r="P52" t="s">
        <v>15</v>
      </c>
      <c r="Q52" t="s">
        <v>20</v>
      </c>
      <c r="R52" t="s">
        <v>20</v>
      </c>
      <c r="S52" t="s">
        <v>20</v>
      </c>
      <c r="T52" t="s">
        <v>20</v>
      </c>
    </row>
    <row r="53" spans="1:20" x14ac:dyDescent="0.25">
      <c r="A53">
        <v>345</v>
      </c>
      <c r="B53">
        <v>0</v>
      </c>
      <c r="C53">
        <v>0</v>
      </c>
      <c r="D53">
        <v>580</v>
      </c>
      <c r="E53">
        <f t="shared" si="0"/>
        <v>1</v>
      </c>
      <c r="F53" t="s">
        <v>20</v>
      </c>
      <c r="G53" t="s">
        <v>20</v>
      </c>
      <c r="H53" t="s">
        <v>20</v>
      </c>
      <c r="I53" t="s">
        <v>20</v>
      </c>
      <c r="J53" t="s">
        <v>20</v>
      </c>
      <c r="K53" t="s">
        <v>20</v>
      </c>
      <c r="L53" t="s">
        <v>11</v>
      </c>
      <c r="M53">
        <v>520</v>
      </c>
      <c r="N53" t="s">
        <v>20</v>
      </c>
      <c r="O53" t="s">
        <v>14</v>
      </c>
      <c r="P53" t="s">
        <v>20</v>
      </c>
      <c r="Q53" t="s">
        <v>20</v>
      </c>
      <c r="R53" t="s">
        <v>20</v>
      </c>
      <c r="S53" t="s">
        <v>20</v>
      </c>
      <c r="T53" t="s">
        <v>20</v>
      </c>
    </row>
    <row r="54" spans="1:20" hidden="1" x14ac:dyDescent="0.25">
      <c r="A54">
        <v>353</v>
      </c>
      <c r="B54">
        <v>2</v>
      </c>
      <c r="C54">
        <v>0</v>
      </c>
      <c r="D54">
        <v>490</v>
      </c>
      <c r="E54">
        <f t="shared" si="0"/>
        <v>1</v>
      </c>
      <c r="F54" t="s">
        <v>20</v>
      </c>
      <c r="G54" t="s">
        <v>6</v>
      </c>
      <c r="H54" t="s">
        <v>20</v>
      </c>
      <c r="I54" t="s">
        <v>20</v>
      </c>
      <c r="J54" t="s">
        <v>20</v>
      </c>
      <c r="K54" t="s">
        <v>20</v>
      </c>
      <c r="L54" t="s">
        <v>11</v>
      </c>
      <c r="M54">
        <v>464</v>
      </c>
      <c r="N54" t="s">
        <v>20</v>
      </c>
      <c r="O54" t="s">
        <v>20</v>
      </c>
      <c r="P54" t="s">
        <v>20</v>
      </c>
      <c r="Q54" t="s">
        <v>20</v>
      </c>
      <c r="R54" t="s">
        <v>20</v>
      </c>
      <c r="S54" t="s">
        <v>20</v>
      </c>
      <c r="T54" t="s">
        <v>20</v>
      </c>
    </row>
    <row r="55" spans="1:20" hidden="1" x14ac:dyDescent="0.25">
      <c r="A55">
        <v>364</v>
      </c>
      <c r="B55">
        <v>3</v>
      </c>
      <c r="C55">
        <v>0</v>
      </c>
      <c r="D55">
        <v>299</v>
      </c>
      <c r="E55">
        <f t="shared" si="0"/>
        <v>1</v>
      </c>
      <c r="F55" t="s">
        <v>5</v>
      </c>
      <c r="G55" t="s">
        <v>20</v>
      </c>
      <c r="H55" t="s">
        <v>7</v>
      </c>
      <c r="I55" t="s">
        <v>20</v>
      </c>
      <c r="J55" t="s">
        <v>20</v>
      </c>
      <c r="K55" t="s">
        <v>10</v>
      </c>
      <c r="L55" t="s">
        <v>20</v>
      </c>
      <c r="M55">
        <v>482</v>
      </c>
      <c r="N55" t="s">
        <v>20</v>
      </c>
      <c r="O55" t="s">
        <v>14</v>
      </c>
      <c r="P55" t="s">
        <v>20</v>
      </c>
      <c r="Q55" t="s">
        <v>20</v>
      </c>
      <c r="R55" t="s">
        <v>20</v>
      </c>
      <c r="S55" t="s">
        <v>20</v>
      </c>
      <c r="T55" t="s">
        <v>20</v>
      </c>
    </row>
    <row r="56" spans="1:20" hidden="1" x14ac:dyDescent="0.25">
      <c r="A56">
        <v>365</v>
      </c>
      <c r="B56">
        <v>1</v>
      </c>
      <c r="C56">
        <v>1</v>
      </c>
      <c r="D56">
        <v>0</v>
      </c>
      <c r="E56">
        <f t="shared" si="0"/>
        <v>0</v>
      </c>
      <c r="F56" t="s">
        <v>20</v>
      </c>
      <c r="G56" t="s">
        <v>20</v>
      </c>
      <c r="H56" t="s">
        <v>20</v>
      </c>
      <c r="I56" t="s">
        <v>8</v>
      </c>
      <c r="J56" t="s">
        <v>20</v>
      </c>
      <c r="K56" t="s">
        <v>20</v>
      </c>
      <c r="L56" t="s">
        <v>20</v>
      </c>
      <c r="M56">
        <v>129</v>
      </c>
      <c r="N56" t="s">
        <v>20</v>
      </c>
      <c r="O56" t="s">
        <v>14</v>
      </c>
      <c r="P56" t="s">
        <v>20</v>
      </c>
      <c r="Q56" t="s">
        <v>20</v>
      </c>
      <c r="R56" t="s">
        <v>20</v>
      </c>
      <c r="S56" t="s">
        <v>20</v>
      </c>
      <c r="T56" t="s">
        <v>20</v>
      </c>
    </row>
    <row r="57" spans="1:20" hidden="1" x14ac:dyDescent="0.25">
      <c r="A57">
        <v>366</v>
      </c>
      <c r="B57">
        <v>1</v>
      </c>
      <c r="C57">
        <v>0</v>
      </c>
      <c r="D57">
        <v>1600</v>
      </c>
      <c r="E57">
        <f t="shared" si="0"/>
        <v>1</v>
      </c>
      <c r="F57" t="s">
        <v>5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 t="s">
        <v>20</v>
      </c>
      <c r="M57" s="1">
        <v>1373</v>
      </c>
      <c r="N57" t="s">
        <v>20</v>
      </c>
      <c r="O57" t="s">
        <v>20</v>
      </c>
      <c r="P57" t="s">
        <v>20</v>
      </c>
      <c r="Q57" t="s">
        <v>20</v>
      </c>
      <c r="R57" t="s">
        <v>20</v>
      </c>
      <c r="S57" t="s">
        <v>20</v>
      </c>
      <c r="T57" t="s">
        <v>20</v>
      </c>
    </row>
    <row r="58" spans="1:20" hidden="1" x14ac:dyDescent="0.25">
      <c r="A58">
        <v>369</v>
      </c>
      <c r="B58">
        <v>2</v>
      </c>
      <c r="C58">
        <v>1</v>
      </c>
      <c r="D58">
        <v>0</v>
      </c>
      <c r="E58">
        <f t="shared" si="0"/>
        <v>0</v>
      </c>
      <c r="F58" t="s">
        <v>20</v>
      </c>
      <c r="G58" t="s">
        <v>6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>
        <v>284</v>
      </c>
      <c r="N58" t="s">
        <v>20</v>
      </c>
      <c r="O58" t="s">
        <v>20</v>
      </c>
      <c r="P58" t="s">
        <v>15</v>
      </c>
      <c r="Q58" t="s">
        <v>20</v>
      </c>
      <c r="R58" t="s">
        <v>20</v>
      </c>
      <c r="S58" t="s">
        <v>20</v>
      </c>
      <c r="T58" t="s">
        <v>20</v>
      </c>
    </row>
    <row r="59" spans="1:20" hidden="1" x14ac:dyDescent="0.25">
      <c r="A59">
        <v>371</v>
      </c>
      <c r="B59">
        <v>2</v>
      </c>
      <c r="C59">
        <v>1</v>
      </c>
      <c r="D59">
        <v>630</v>
      </c>
      <c r="E59">
        <f t="shared" si="0"/>
        <v>1</v>
      </c>
      <c r="F59" t="s">
        <v>5</v>
      </c>
      <c r="G59" t="s">
        <v>20</v>
      </c>
      <c r="H59" t="s">
        <v>20</v>
      </c>
      <c r="I59" t="s">
        <v>20</v>
      </c>
      <c r="J59" t="s">
        <v>20</v>
      </c>
      <c r="K59" t="s">
        <v>10</v>
      </c>
      <c r="L59" t="s">
        <v>20</v>
      </c>
      <c r="M59">
        <v>948</v>
      </c>
      <c r="N59" t="s">
        <v>20</v>
      </c>
      <c r="O59" t="s">
        <v>14</v>
      </c>
      <c r="P59" t="s">
        <v>20</v>
      </c>
      <c r="Q59" t="s">
        <v>20</v>
      </c>
      <c r="R59" t="s">
        <v>20</v>
      </c>
      <c r="S59" t="s">
        <v>20</v>
      </c>
      <c r="T59" t="s">
        <v>20</v>
      </c>
    </row>
    <row r="60" spans="1:20" x14ac:dyDescent="0.25">
      <c r="A60">
        <v>374</v>
      </c>
      <c r="B60">
        <v>2</v>
      </c>
      <c r="C60">
        <v>0</v>
      </c>
      <c r="D60">
        <v>399</v>
      </c>
      <c r="E60">
        <f t="shared" si="0"/>
        <v>1</v>
      </c>
      <c r="F60" t="s">
        <v>20</v>
      </c>
      <c r="G60" t="s">
        <v>20</v>
      </c>
      <c r="H60" t="s">
        <v>20</v>
      </c>
      <c r="I60" t="s">
        <v>20</v>
      </c>
      <c r="J60" t="s">
        <v>20</v>
      </c>
      <c r="K60" t="s">
        <v>10</v>
      </c>
      <c r="L60" t="s">
        <v>11</v>
      </c>
      <c r="M60">
        <v>162</v>
      </c>
      <c r="N60" t="s">
        <v>20</v>
      </c>
      <c r="O60" t="s">
        <v>14</v>
      </c>
      <c r="P60" t="s">
        <v>20</v>
      </c>
      <c r="Q60" t="s">
        <v>20</v>
      </c>
      <c r="R60" t="s">
        <v>20</v>
      </c>
      <c r="S60" t="s">
        <v>20</v>
      </c>
      <c r="T60" t="s">
        <v>20</v>
      </c>
    </row>
    <row r="61" spans="1:20" hidden="1" x14ac:dyDescent="0.25">
      <c r="A61">
        <v>379</v>
      </c>
      <c r="B61">
        <v>7</v>
      </c>
      <c r="C61">
        <v>3</v>
      </c>
      <c r="D61">
        <v>578</v>
      </c>
      <c r="E61">
        <f t="shared" si="0"/>
        <v>1</v>
      </c>
      <c r="F61" t="s">
        <v>5</v>
      </c>
      <c r="G61" t="s">
        <v>6</v>
      </c>
      <c r="H61" t="s">
        <v>7</v>
      </c>
      <c r="I61" t="s">
        <v>8</v>
      </c>
      <c r="J61" t="s">
        <v>9</v>
      </c>
      <c r="K61" t="s">
        <v>20</v>
      </c>
      <c r="L61" t="s">
        <v>11</v>
      </c>
      <c r="M61">
        <v>744</v>
      </c>
      <c r="N61" t="s">
        <v>13</v>
      </c>
      <c r="O61" t="s">
        <v>20</v>
      </c>
      <c r="P61" t="s">
        <v>20</v>
      </c>
      <c r="Q61" t="s">
        <v>20</v>
      </c>
      <c r="R61" t="s">
        <v>20</v>
      </c>
      <c r="S61" t="s">
        <v>20</v>
      </c>
      <c r="T61" t="s">
        <v>20</v>
      </c>
    </row>
    <row r="62" spans="1:20" x14ac:dyDescent="0.25">
      <c r="A62">
        <v>380</v>
      </c>
      <c r="B62">
        <v>2</v>
      </c>
      <c r="C62">
        <v>0</v>
      </c>
      <c r="D62">
        <v>115</v>
      </c>
      <c r="E62">
        <f t="shared" si="0"/>
        <v>1</v>
      </c>
      <c r="F62" t="s">
        <v>20</v>
      </c>
      <c r="G62" t="s">
        <v>6</v>
      </c>
      <c r="H62" t="s">
        <v>7</v>
      </c>
      <c r="I62" t="s">
        <v>20</v>
      </c>
      <c r="J62" t="s">
        <v>20</v>
      </c>
      <c r="K62" t="s">
        <v>20</v>
      </c>
      <c r="L62" t="s">
        <v>11</v>
      </c>
      <c r="M62">
        <v>712</v>
      </c>
      <c r="N62" t="s">
        <v>20</v>
      </c>
      <c r="O62" t="s">
        <v>14</v>
      </c>
      <c r="P62" t="s">
        <v>20</v>
      </c>
      <c r="Q62" t="s">
        <v>20</v>
      </c>
      <c r="R62" t="s">
        <v>20</v>
      </c>
      <c r="S62" t="s">
        <v>20</v>
      </c>
      <c r="T62" t="s">
        <v>20</v>
      </c>
    </row>
    <row r="63" spans="1:20" x14ac:dyDescent="0.25">
      <c r="A63">
        <v>384</v>
      </c>
      <c r="B63">
        <v>1</v>
      </c>
      <c r="C63">
        <v>0</v>
      </c>
      <c r="D63">
        <v>499</v>
      </c>
      <c r="E63">
        <f t="shared" si="0"/>
        <v>1</v>
      </c>
      <c r="F63" t="s">
        <v>20</v>
      </c>
      <c r="G63" t="s">
        <v>6</v>
      </c>
      <c r="H63" t="s">
        <v>20</v>
      </c>
      <c r="I63" t="s">
        <v>20</v>
      </c>
      <c r="J63" t="s">
        <v>20</v>
      </c>
      <c r="K63" t="s">
        <v>20</v>
      </c>
      <c r="L63" t="s">
        <v>11</v>
      </c>
      <c r="M63">
        <v>108</v>
      </c>
      <c r="N63" t="s">
        <v>20</v>
      </c>
      <c r="O63" t="s">
        <v>14</v>
      </c>
      <c r="P63" t="s">
        <v>20</v>
      </c>
      <c r="Q63" t="s">
        <v>20</v>
      </c>
      <c r="R63" t="s">
        <v>20</v>
      </c>
      <c r="S63" t="s">
        <v>20</v>
      </c>
      <c r="T63" t="s">
        <v>20</v>
      </c>
    </row>
    <row r="64" spans="1:20" hidden="1" x14ac:dyDescent="0.25">
      <c r="A64">
        <v>385</v>
      </c>
      <c r="B64">
        <v>2</v>
      </c>
      <c r="C64">
        <v>1</v>
      </c>
      <c r="D64">
        <v>710</v>
      </c>
      <c r="E64">
        <f t="shared" si="0"/>
        <v>1</v>
      </c>
      <c r="F64" t="s">
        <v>20</v>
      </c>
      <c r="G64" t="s">
        <v>20</v>
      </c>
      <c r="H64" t="s">
        <v>7</v>
      </c>
      <c r="I64" t="s">
        <v>20</v>
      </c>
      <c r="J64" t="s">
        <v>20</v>
      </c>
      <c r="K64" t="s">
        <v>20</v>
      </c>
      <c r="L64" t="s">
        <v>11</v>
      </c>
      <c r="M64">
        <v>188</v>
      </c>
      <c r="N64" t="s">
        <v>20</v>
      </c>
      <c r="O64" t="s">
        <v>20</v>
      </c>
      <c r="P64" t="s">
        <v>20</v>
      </c>
      <c r="Q64" t="s">
        <v>20</v>
      </c>
      <c r="R64" t="s">
        <v>17</v>
      </c>
      <c r="S64" t="s">
        <v>20</v>
      </c>
      <c r="T64" t="s">
        <v>20</v>
      </c>
    </row>
    <row r="65" spans="1:20" hidden="1" x14ac:dyDescent="0.25">
      <c r="A65">
        <v>386</v>
      </c>
      <c r="B65">
        <v>3</v>
      </c>
      <c r="C65">
        <v>1</v>
      </c>
      <c r="D65">
        <v>257</v>
      </c>
      <c r="E65">
        <f t="shared" si="0"/>
        <v>1</v>
      </c>
      <c r="F65" t="s">
        <v>5</v>
      </c>
      <c r="G65" t="s">
        <v>20</v>
      </c>
      <c r="H65" t="s">
        <v>20</v>
      </c>
      <c r="I65" t="s">
        <v>20</v>
      </c>
      <c r="J65" t="s">
        <v>9</v>
      </c>
      <c r="K65" t="s">
        <v>10</v>
      </c>
      <c r="L65" t="s">
        <v>20</v>
      </c>
      <c r="M65">
        <v>799</v>
      </c>
      <c r="N65" t="s">
        <v>20</v>
      </c>
      <c r="O65" t="s">
        <v>14</v>
      </c>
      <c r="P65" t="s">
        <v>20</v>
      </c>
      <c r="Q65" t="s">
        <v>20</v>
      </c>
      <c r="R65" t="s">
        <v>20</v>
      </c>
      <c r="S65" t="s">
        <v>20</v>
      </c>
      <c r="T65" t="s">
        <v>20</v>
      </c>
    </row>
    <row r="66" spans="1:20" hidden="1" x14ac:dyDescent="0.25">
      <c r="A66">
        <v>389</v>
      </c>
      <c r="B66">
        <v>1</v>
      </c>
      <c r="C66">
        <v>2</v>
      </c>
      <c r="D66">
        <v>114</v>
      </c>
      <c r="E66">
        <f t="shared" si="0"/>
        <v>1</v>
      </c>
      <c r="F66" t="s">
        <v>5</v>
      </c>
      <c r="G66" t="s">
        <v>20</v>
      </c>
      <c r="H66" t="s">
        <v>20</v>
      </c>
      <c r="I66" t="s">
        <v>20</v>
      </c>
      <c r="J66" t="s">
        <v>20</v>
      </c>
      <c r="K66" t="s">
        <v>20</v>
      </c>
      <c r="L66" t="s">
        <v>11</v>
      </c>
      <c r="M66">
        <v>164</v>
      </c>
      <c r="N66" t="s">
        <v>20</v>
      </c>
      <c r="O66" t="s">
        <v>20</v>
      </c>
      <c r="P66" t="s">
        <v>15</v>
      </c>
      <c r="Q66" t="s">
        <v>20</v>
      </c>
      <c r="R66" t="s">
        <v>20</v>
      </c>
      <c r="S66" t="s">
        <v>20</v>
      </c>
      <c r="T66" t="s">
        <v>20</v>
      </c>
    </row>
    <row r="67" spans="1:20" x14ac:dyDescent="0.25">
      <c r="A67">
        <v>392</v>
      </c>
      <c r="B67">
        <v>4</v>
      </c>
      <c r="C67">
        <v>2</v>
      </c>
      <c r="D67">
        <v>115</v>
      </c>
      <c r="E67">
        <f t="shared" si="0"/>
        <v>1</v>
      </c>
      <c r="F67" t="s">
        <v>20</v>
      </c>
      <c r="G67" t="s">
        <v>6</v>
      </c>
      <c r="H67" t="s">
        <v>20</v>
      </c>
      <c r="I67" t="s">
        <v>20</v>
      </c>
      <c r="J67" t="s">
        <v>9</v>
      </c>
      <c r="K67" t="s">
        <v>10</v>
      </c>
      <c r="L67" t="s">
        <v>11</v>
      </c>
      <c r="M67">
        <v>734</v>
      </c>
      <c r="N67" t="s">
        <v>20</v>
      </c>
      <c r="O67" t="s">
        <v>14</v>
      </c>
      <c r="P67" t="s">
        <v>20</v>
      </c>
      <c r="Q67" t="s">
        <v>20</v>
      </c>
      <c r="R67" t="s">
        <v>20</v>
      </c>
      <c r="S67" t="s">
        <v>20</v>
      </c>
      <c r="T67" t="s">
        <v>20</v>
      </c>
    </row>
    <row r="68" spans="1:20" hidden="1" x14ac:dyDescent="0.25">
      <c r="A68">
        <v>394</v>
      </c>
      <c r="B68">
        <v>1</v>
      </c>
      <c r="C68">
        <v>1</v>
      </c>
      <c r="D68">
        <v>0</v>
      </c>
      <c r="E68">
        <f t="shared" ref="E68:E109" si="1">IF(D68&gt;0,1,0)</f>
        <v>0</v>
      </c>
      <c r="F68" t="s">
        <v>20</v>
      </c>
      <c r="G68" t="s">
        <v>20</v>
      </c>
      <c r="H68" t="s">
        <v>20</v>
      </c>
      <c r="I68" t="s">
        <v>20</v>
      </c>
      <c r="J68" t="s">
        <v>20</v>
      </c>
      <c r="K68" t="s">
        <v>10</v>
      </c>
      <c r="L68" t="s">
        <v>20</v>
      </c>
      <c r="M68">
        <v>215</v>
      </c>
      <c r="N68" t="s">
        <v>13</v>
      </c>
      <c r="O68" t="s">
        <v>20</v>
      </c>
      <c r="P68" t="s">
        <v>20</v>
      </c>
      <c r="Q68" t="s">
        <v>20</v>
      </c>
      <c r="R68" t="s">
        <v>20</v>
      </c>
      <c r="S68" t="s">
        <v>20</v>
      </c>
      <c r="T68" t="s">
        <v>20</v>
      </c>
    </row>
    <row r="69" spans="1:20" hidden="1" x14ac:dyDescent="0.25">
      <c r="A69">
        <v>406</v>
      </c>
      <c r="B69">
        <v>5</v>
      </c>
      <c r="C69">
        <v>3</v>
      </c>
      <c r="D69">
        <v>1853</v>
      </c>
      <c r="E69">
        <f t="shared" si="1"/>
        <v>1</v>
      </c>
      <c r="F69" t="s">
        <v>5</v>
      </c>
      <c r="G69" t="s">
        <v>6</v>
      </c>
      <c r="H69" t="s">
        <v>7</v>
      </c>
      <c r="I69" t="s">
        <v>20</v>
      </c>
      <c r="J69" t="s">
        <v>20</v>
      </c>
      <c r="K69" t="s">
        <v>10</v>
      </c>
      <c r="L69" t="s">
        <v>11</v>
      </c>
      <c r="M69" s="1">
        <v>1942</v>
      </c>
      <c r="N69" t="s">
        <v>20</v>
      </c>
      <c r="O69" t="s">
        <v>20</v>
      </c>
      <c r="P69" t="s">
        <v>20</v>
      </c>
      <c r="Q69" t="s">
        <v>20</v>
      </c>
      <c r="R69" t="s">
        <v>20</v>
      </c>
      <c r="S69" t="s">
        <v>20</v>
      </c>
      <c r="T69" t="s">
        <v>20</v>
      </c>
    </row>
    <row r="70" spans="1:20" hidden="1" x14ac:dyDescent="0.25">
      <c r="A70">
        <v>412</v>
      </c>
      <c r="B70">
        <v>1</v>
      </c>
      <c r="C70">
        <v>0</v>
      </c>
      <c r="D70">
        <v>0</v>
      </c>
      <c r="E70">
        <f t="shared" si="1"/>
        <v>0</v>
      </c>
      <c r="F70" t="s">
        <v>20</v>
      </c>
      <c r="G70" t="s">
        <v>20</v>
      </c>
      <c r="H70" t="s">
        <v>20</v>
      </c>
      <c r="I70" t="s">
        <v>20</v>
      </c>
      <c r="J70" t="s">
        <v>20</v>
      </c>
      <c r="K70" t="s">
        <v>20</v>
      </c>
      <c r="L70" t="s">
        <v>11</v>
      </c>
      <c r="M70" s="1">
        <v>1711</v>
      </c>
      <c r="N70" t="s">
        <v>20</v>
      </c>
      <c r="O70" t="s">
        <v>20</v>
      </c>
      <c r="P70" t="s">
        <v>20</v>
      </c>
      <c r="Q70" t="s">
        <v>16</v>
      </c>
      <c r="R70" t="s">
        <v>20</v>
      </c>
      <c r="S70" t="s">
        <v>20</v>
      </c>
      <c r="T70" t="s">
        <v>20</v>
      </c>
    </row>
    <row r="71" spans="1:20" hidden="1" x14ac:dyDescent="0.25">
      <c r="A71">
        <v>417</v>
      </c>
      <c r="B71">
        <v>9</v>
      </c>
      <c r="C71">
        <v>3</v>
      </c>
      <c r="D71">
        <v>74</v>
      </c>
      <c r="E71">
        <f t="shared" si="1"/>
        <v>1</v>
      </c>
      <c r="F71" t="s">
        <v>5</v>
      </c>
      <c r="G71" t="s">
        <v>6</v>
      </c>
      <c r="H71" t="s">
        <v>7</v>
      </c>
      <c r="I71" t="s">
        <v>8</v>
      </c>
      <c r="J71" t="s">
        <v>20</v>
      </c>
      <c r="K71" t="s">
        <v>10</v>
      </c>
      <c r="L71" t="s">
        <v>20</v>
      </c>
      <c r="M71" s="1">
        <v>1552</v>
      </c>
      <c r="N71" t="s">
        <v>20</v>
      </c>
      <c r="O71" t="s">
        <v>14</v>
      </c>
      <c r="P71" t="s">
        <v>20</v>
      </c>
      <c r="Q71" t="s">
        <v>20</v>
      </c>
      <c r="R71" t="s">
        <v>20</v>
      </c>
      <c r="S71" t="s">
        <v>20</v>
      </c>
      <c r="T71" t="s">
        <v>20</v>
      </c>
    </row>
    <row r="72" spans="1:20" hidden="1" x14ac:dyDescent="0.25">
      <c r="A72">
        <v>421</v>
      </c>
      <c r="B72">
        <v>1</v>
      </c>
      <c r="C72">
        <v>1</v>
      </c>
      <c r="D72">
        <v>790</v>
      </c>
      <c r="E72">
        <f t="shared" si="1"/>
        <v>1</v>
      </c>
      <c r="F72" t="s">
        <v>20</v>
      </c>
      <c r="G72" t="s">
        <v>20</v>
      </c>
      <c r="H72" t="s">
        <v>7</v>
      </c>
      <c r="I72" t="s">
        <v>20</v>
      </c>
      <c r="J72" t="s">
        <v>20</v>
      </c>
      <c r="K72" t="s">
        <v>20</v>
      </c>
      <c r="L72" t="s">
        <v>20</v>
      </c>
      <c r="M72">
        <v>695</v>
      </c>
      <c r="N72" t="s">
        <v>20</v>
      </c>
      <c r="O72" t="s">
        <v>14</v>
      </c>
      <c r="P72" t="s">
        <v>20</v>
      </c>
      <c r="Q72" t="s">
        <v>20</v>
      </c>
      <c r="R72" t="s">
        <v>20</v>
      </c>
      <c r="S72" t="s">
        <v>20</v>
      </c>
      <c r="T72" t="s">
        <v>20</v>
      </c>
    </row>
    <row r="73" spans="1:20" hidden="1" x14ac:dyDescent="0.25">
      <c r="A73">
        <v>422</v>
      </c>
      <c r="B73">
        <v>2</v>
      </c>
      <c r="C73">
        <v>2</v>
      </c>
      <c r="D73">
        <v>0</v>
      </c>
      <c r="E73">
        <f t="shared" si="1"/>
        <v>0</v>
      </c>
      <c r="F73" t="s">
        <v>5</v>
      </c>
      <c r="G73" t="s">
        <v>20</v>
      </c>
      <c r="H73" t="s">
        <v>20</v>
      </c>
      <c r="I73" t="s">
        <v>20</v>
      </c>
      <c r="J73" t="s">
        <v>20</v>
      </c>
      <c r="K73" t="s">
        <v>20</v>
      </c>
      <c r="L73" t="s">
        <v>20</v>
      </c>
      <c r="M73" s="1">
        <v>1569</v>
      </c>
      <c r="N73" t="s">
        <v>20</v>
      </c>
      <c r="O73" t="s">
        <v>14</v>
      </c>
      <c r="P73" t="s">
        <v>20</v>
      </c>
      <c r="Q73" t="s">
        <v>20</v>
      </c>
      <c r="R73" t="s">
        <v>20</v>
      </c>
      <c r="S73" t="s">
        <v>20</v>
      </c>
      <c r="T73" t="s">
        <v>20</v>
      </c>
    </row>
    <row r="74" spans="1:20" x14ac:dyDescent="0.25">
      <c r="A74">
        <v>439</v>
      </c>
      <c r="B74" t="s">
        <v>20</v>
      </c>
      <c r="C74" t="s">
        <v>20</v>
      </c>
      <c r="D74">
        <v>0</v>
      </c>
      <c r="E74">
        <f t="shared" si="1"/>
        <v>0</v>
      </c>
      <c r="F74" t="s">
        <v>5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11</v>
      </c>
      <c r="M74" s="1">
        <v>2002</v>
      </c>
      <c r="N74" t="s">
        <v>20</v>
      </c>
      <c r="O74" t="s">
        <v>14</v>
      </c>
      <c r="P74" t="s">
        <v>20</v>
      </c>
      <c r="Q74" t="s">
        <v>20</v>
      </c>
      <c r="R74" t="s">
        <v>20</v>
      </c>
      <c r="S74" t="s">
        <v>20</v>
      </c>
      <c r="T74" t="s">
        <v>20</v>
      </c>
    </row>
    <row r="75" spans="1:20" hidden="1" x14ac:dyDescent="0.25">
      <c r="A75">
        <v>450</v>
      </c>
      <c r="B75">
        <v>2</v>
      </c>
      <c r="C75">
        <v>0</v>
      </c>
      <c r="D75">
        <v>999</v>
      </c>
      <c r="E75">
        <f t="shared" si="1"/>
        <v>1</v>
      </c>
      <c r="F75" t="s">
        <v>5</v>
      </c>
      <c r="G75" t="s">
        <v>6</v>
      </c>
      <c r="H75" t="s">
        <v>20</v>
      </c>
      <c r="I75" t="s">
        <v>20</v>
      </c>
      <c r="J75" t="s">
        <v>9</v>
      </c>
      <c r="K75" t="s">
        <v>20</v>
      </c>
      <c r="L75" t="s">
        <v>20</v>
      </c>
      <c r="M75">
        <v>676</v>
      </c>
      <c r="N75" t="s">
        <v>20</v>
      </c>
      <c r="O75" t="s">
        <v>20</v>
      </c>
      <c r="P75" t="s">
        <v>20</v>
      </c>
      <c r="Q75" t="s">
        <v>20</v>
      </c>
      <c r="R75" t="s">
        <v>20</v>
      </c>
      <c r="S75" t="s">
        <v>20</v>
      </c>
      <c r="T75" t="s">
        <v>20</v>
      </c>
    </row>
    <row r="76" spans="1:20" hidden="1" x14ac:dyDescent="0.25">
      <c r="A76">
        <v>453</v>
      </c>
      <c r="B76">
        <v>1</v>
      </c>
      <c r="C76">
        <v>1</v>
      </c>
      <c r="D76">
        <v>0</v>
      </c>
      <c r="E76">
        <f t="shared" si="1"/>
        <v>0</v>
      </c>
      <c r="F76" t="s">
        <v>20</v>
      </c>
      <c r="G76" t="s">
        <v>20</v>
      </c>
      <c r="H76" t="s">
        <v>20</v>
      </c>
      <c r="I76" t="s">
        <v>20</v>
      </c>
      <c r="J76" t="s">
        <v>20</v>
      </c>
      <c r="K76" t="s">
        <v>20</v>
      </c>
      <c r="L76" t="s">
        <v>11</v>
      </c>
      <c r="M76" s="1">
        <v>1193</v>
      </c>
      <c r="N76" t="s">
        <v>20</v>
      </c>
      <c r="O76" t="s">
        <v>20</v>
      </c>
      <c r="P76" t="s">
        <v>20</v>
      </c>
      <c r="Q76" t="s">
        <v>20</v>
      </c>
      <c r="R76" t="s">
        <v>20</v>
      </c>
      <c r="S76" t="s">
        <v>18</v>
      </c>
      <c r="T76" t="s">
        <v>20</v>
      </c>
    </row>
    <row r="77" spans="1:20" hidden="1" x14ac:dyDescent="0.25">
      <c r="A77">
        <v>458</v>
      </c>
      <c r="B77">
        <v>1</v>
      </c>
      <c r="C77">
        <v>0</v>
      </c>
      <c r="D77">
        <v>0</v>
      </c>
      <c r="E77">
        <f t="shared" si="1"/>
        <v>0</v>
      </c>
      <c r="F77" t="s">
        <v>20</v>
      </c>
      <c r="G77" t="s">
        <v>20</v>
      </c>
      <c r="H77" t="s">
        <v>20</v>
      </c>
      <c r="I77" t="s">
        <v>20</v>
      </c>
      <c r="J77" t="s">
        <v>20</v>
      </c>
      <c r="K77" t="s">
        <v>20</v>
      </c>
      <c r="L77" t="s">
        <v>11</v>
      </c>
      <c r="M77">
        <v>75</v>
      </c>
      <c r="N77" t="s">
        <v>20</v>
      </c>
      <c r="O77" t="s">
        <v>20</v>
      </c>
      <c r="P77" t="s">
        <v>20</v>
      </c>
      <c r="Q77" t="s">
        <v>20</v>
      </c>
      <c r="R77" t="s">
        <v>20</v>
      </c>
      <c r="S77" t="s">
        <v>18</v>
      </c>
      <c r="T77" t="s">
        <v>20</v>
      </c>
    </row>
    <row r="78" spans="1:20" hidden="1" x14ac:dyDescent="0.25">
      <c r="A78">
        <v>464</v>
      </c>
      <c r="B78">
        <v>1</v>
      </c>
      <c r="C78">
        <v>0</v>
      </c>
      <c r="D78">
        <v>0</v>
      </c>
      <c r="E78">
        <f t="shared" si="1"/>
        <v>0</v>
      </c>
      <c r="F78" t="s">
        <v>20</v>
      </c>
      <c r="G78" t="s">
        <v>20</v>
      </c>
      <c r="H78" t="s">
        <v>20</v>
      </c>
      <c r="I78" t="s">
        <v>8</v>
      </c>
      <c r="J78" t="s">
        <v>20</v>
      </c>
      <c r="K78" t="s">
        <v>20</v>
      </c>
      <c r="L78" t="s">
        <v>20</v>
      </c>
      <c r="M78">
        <v>839</v>
      </c>
      <c r="N78" t="s">
        <v>13</v>
      </c>
      <c r="O78" t="s">
        <v>20</v>
      </c>
      <c r="P78" t="s">
        <v>20</v>
      </c>
      <c r="Q78" t="s">
        <v>20</v>
      </c>
      <c r="R78" t="s">
        <v>20</v>
      </c>
      <c r="S78" t="s">
        <v>20</v>
      </c>
      <c r="T78" t="s">
        <v>20</v>
      </c>
    </row>
    <row r="79" spans="1:20" hidden="1" x14ac:dyDescent="0.25">
      <c r="A79">
        <v>469</v>
      </c>
      <c r="B79">
        <v>1</v>
      </c>
      <c r="C79">
        <v>0</v>
      </c>
      <c r="D79">
        <v>0</v>
      </c>
      <c r="E79">
        <f t="shared" si="1"/>
        <v>0</v>
      </c>
      <c r="F79" t="s">
        <v>20</v>
      </c>
      <c r="G79" t="s">
        <v>20</v>
      </c>
      <c r="H79" t="s">
        <v>20</v>
      </c>
      <c r="I79" t="s">
        <v>20</v>
      </c>
      <c r="J79" t="s">
        <v>9</v>
      </c>
      <c r="K79" t="s">
        <v>20</v>
      </c>
      <c r="L79" t="s">
        <v>20</v>
      </c>
      <c r="M79">
        <v>950</v>
      </c>
      <c r="N79" t="s">
        <v>20</v>
      </c>
      <c r="O79" t="s">
        <v>20</v>
      </c>
      <c r="P79" t="s">
        <v>20</v>
      </c>
      <c r="Q79" t="s">
        <v>20</v>
      </c>
      <c r="R79" t="s">
        <v>20</v>
      </c>
      <c r="S79" t="s">
        <v>20</v>
      </c>
      <c r="T79" t="s">
        <v>20</v>
      </c>
    </row>
    <row r="80" spans="1:20" hidden="1" x14ac:dyDescent="0.25">
      <c r="A80">
        <v>470</v>
      </c>
      <c r="B80">
        <v>2</v>
      </c>
      <c r="C80">
        <v>2</v>
      </c>
      <c r="D80">
        <v>0</v>
      </c>
      <c r="E80">
        <f t="shared" si="1"/>
        <v>0</v>
      </c>
      <c r="F80" t="s">
        <v>5</v>
      </c>
      <c r="G80" t="s">
        <v>20</v>
      </c>
      <c r="H80" t="s">
        <v>20</v>
      </c>
      <c r="I80" t="s">
        <v>20</v>
      </c>
      <c r="J80" t="s">
        <v>20</v>
      </c>
      <c r="K80" t="s">
        <v>10</v>
      </c>
      <c r="L80" t="s">
        <v>20</v>
      </c>
      <c r="M80">
        <v>579</v>
      </c>
      <c r="N80" t="s">
        <v>20</v>
      </c>
      <c r="O80" t="s">
        <v>14</v>
      </c>
      <c r="P80" t="s">
        <v>20</v>
      </c>
      <c r="Q80" t="s">
        <v>20</v>
      </c>
      <c r="R80" t="s">
        <v>20</v>
      </c>
      <c r="S80" t="s">
        <v>20</v>
      </c>
      <c r="T80" t="s">
        <v>20</v>
      </c>
    </row>
    <row r="81" spans="1:20" hidden="1" x14ac:dyDescent="0.25">
      <c r="A81">
        <v>473</v>
      </c>
      <c r="B81">
        <v>8</v>
      </c>
      <c r="C81">
        <v>1</v>
      </c>
      <c r="D81">
        <v>0</v>
      </c>
      <c r="E81">
        <f t="shared" si="1"/>
        <v>0</v>
      </c>
      <c r="F81" t="s">
        <v>5</v>
      </c>
      <c r="G81" t="s">
        <v>6</v>
      </c>
      <c r="H81" t="s">
        <v>7</v>
      </c>
      <c r="I81" t="s">
        <v>8</v>
      </c>
      <c r="J81" t="s">
        <v>9</v>
      </c>
      <c r="K81" t="s">
        <v>10</v>
      </c>
      <c r="L81" t="s">
        <v>20</v>
      </c>
      <c r="M81">
        <v>574</v>
      </c>
      <c r="N81" t="s">
        <v>13</v>
      </c>
      <c r="O81" t="s">
        <v>20</v>
      </c>
      <c r="P81" t="s">
        <v>20</v>
      </c>
      <c r="Q81" t="s">
        <v>20</v>
      </c>
      <c r="R81" t="s">
        <v>20</v>
      </c>
      <c r="S81" t="s">
        <v>20</v>
      </c>
      <c r="T81" t="s">
        <v>20</v>
      </c>
    </row>
    <row r="82" spans="1:20" hidden="1" x14ac:dyDescent="0.25">
      <c r="A82">
        <v>479</v>
      </c>
      <c r="B82">
        <v>1</v>
      </c>
      <c r="C82">
        <v>1</v>
      </c>
      <c r="D82">
        <v>290</v>
      </c>
      <c r="E82">
        <f t="shared" si="1"/>
        <v>1</v>
      </c>
      <c r="F82" t="s">
        <v>20</v>
      </c>
      <c r="G82" t="s">
        <v>20</v>
      </c>
      <c r="H82" t="s">
        <v>20</v>
      </c>
      <c r="I82" t="s">
        <v>20</v>
      </c>
      <c r="J82" t="s">
        <v>20</v>
      </c>
      <c r="K82" t="s">
        <v>10</v>
      </c>
      <c r="L82" t="s">
        <v>20</v>
      </c>
      <c r="M82" s="1">
        <v>1882</v>
      </c>
      <c r="N82" t="s">
        <v>13</v>
      </c>
      <c r="O82" t="s">
        <v>20</v>
      </c>
      <c r="P82" t="s">
        <v>20</v>
      </c>
      <c r="Q82" t="s">
        <v>20</v>
      </c>
      <c r="R82" t="s">
        <v>20</v>
      </c>
      <c r="S82" t="s">
        <v>20</v>
      </c>
      <c r="T82" t="s">
        <v>20</v>
      </c>
    </row>
    <row r="83" spans="1:20" hidden="1" x14ac:dyDescent="0.25">
      <c r="A83">
        <v>482</v>
      </c>
      <c r="B83">
        <v>2</v>
      </c>
      <c r="C83">
        <v>2</v>
      </c>
      <c r="D83">
        <v>543</v>
      </c>
      <c r="E83">
        <f t="shared" si="1"/>
        <v>1</v>
      </c>
      <c r="F83" t="s">
        <v>20</v>
      </c>
      <c r="G83" t="s">
        <v>20</v>
      </c>
      <c r="H83" t="s">
        <v>20</v>
      </c>
      <c r="I83" t="s">
        <v>8</v>
      </c>
      <c r="J83" t="s">
        <v>20</v>
      </c>
      <c r="K83" t="s">
        <v>20</v>
      </c>
      <c r="L83" t="s">
        <v>11</v>
      </c>
      <c r="M83" s="1">
        <v>2226</v>
      </c>
      <c r="N83" t="s">
        <v>13</v>
      </c>
      <c r="O83" t="s">
        <v>20</v>
      </c>
      <c r="P83" t="s">
        <v>20</v>
      </c>
      <c r="Q83" t="s">
        <v>20</v>
      </c>
      <c r="R83" t="s">
        <v>20</v>
      </c>
      <c r="S83" t="s">
        <v>20</v>
      </c>
      <c r="T83" t="s">
        <v>20</v>
      </c>
    </row>
    <row r="84" spans="1:20" hidden="1" x14ac:dyDescent="0.25">
      <c r="A84">
        <v>484</v>
      </c>
      <c r="B84">
        <v>2</v>
      </c>
      <c r="C84">
        <v>1</v>
      </c>
      <c r="D84">
        <v>0</v>
      </c>
      <c r="E84">
        <f t="shared" si="1"/>
        <v>0</v>
      </c>
      <c r="F84" t="s">
        <v>20</v>
      </c>
      <c r="G84" t="s">
        <v>20</v>
      </c>
      <c r="H84" t="s">
        <v>20</v>
      </c>
      <c r="I84" t="s">
        <v>8</v>
      </c>
      <c r="J84" t="s">
        <v>20</v>
      </c>
      <c r="K84" t="s">
        <v>20</v>
      </c>
      <c r="L84" t="s">
        <v>11</v>
      </c>
      <c r="M84">
        <v>357</v>
      </c>
      <c r="N84" t="s">
        <v>20</v>
      </c>
      <c r="O84" t="s">
        <v>20</v>
      </c>
      <c r="P84" t="s">
        <v>15</v>
      </c>
      <c r="Q84" t="s">
        <v>20</v>
      </c>
      <c r="R84" t="s">
        <v>20</v>
      </c>
      <c r="S84" t="s">
        <v>20</v>
      </c>
      <c r="T84" t="s">
        <v>20</v>
      </c>
    </row>
    <row r="85" spans="1:20" hidden="1" x14ac:dyDescent="0.25">
      <c r="A85">
        <v>487</v>
      </c>
      <c r="B85">
        <v>3</v>
      </c>
      <c r="C85">
        <v>2</v>
      </c>
      <c r="D85">
        <v>699</v>
      </c>
      <c r="E85">
        <f t="shared" si="1"/>
        <v>1</v>
      </c>
      <c r="F85" t="s">
        <v>20</v>
      </c>
      <c r="G85" t="s">
        <v>20</v>
      </c>
      <c r="H85" t="s">
        <v>7</v>
      </c>
      <c r="I85" t="s">
        <v>20</v>
      </c>
      <c r="J85" t="s">
        <v>20</v>
      </c>
      <c r="K85" t="s">
        <v>10</v>
      </c>
      <c r="L85" t="s">
        <v>11</v>
      </c>
      <c r="M85">
        <v>409</v>
      </c>
      <c r="N85" t="s">
        <v>13</v>
      </c>
      <c r="O85" t="s">
        <v>20</v>
      </c>
      <c r="P85" t="s">
        <v>20</v>
      </c>
      <c r="Q85" t="s">
        <v>20</v>
      </c>
      <c r="R85" t="s">
        <v>20</v>
      </c>
      <c r="S85" t="s">
        <v>20</v>
      </c>
      <c r="T85" t="s">
        <v>20</v>
      </c>
    </row>
    <row r="86" spans="1:20" hidden="1" x14ac:dyDescent="0.25">
      <c r="A86">
        <v>491</v>
      </c>
      <c r="B86">
        <v>4</v>
      </c>
      <c r="C86">
        <v>2</v>
      </c>
      <c r="D86">
        <v>3299</v>
      </c>
      <c r="E86">
        <f t="shared" si="1"/>
        <v>1</v>
      </c>
      <c r="F86" t="s">
        <v>20</v>
      </c>
      <c r="G86" t="s">
        <v>20</v>
      </c>
      <c r="H86" t="s">
        <v>7</v>
      </c>
      <c r="I86" t="s">
        <v>20</v>
      </c>
      <c r="J86" t="s">
        <v>9</v>
      </c>
      <c r="K86" t="s">
        <v>10</v>
      </c>
      <c r="L86" t="s">
        <v>11</v>
      </c>
      <c r="M86" s="1">
        <v>1295</v>
      </c>
      <c r="N86" t="s">
        <v>13</v>
      </c>
      <c r="O86" t="s">
        <v>20</v>
      </c>
      <c r="P86" t="s">
        <v>20</v>
      </c>
      <c r="Q86" t="s">
        <v>20</v>
      </c>
      <c r="R86" t="s">
        <v>20</v>
      </c>
      <c r="S86" t="s">
        <v>20</v>
      </c>
      <c r="T86" t="s">
        <v>20</v>
      </c>
    </row>
    <row r="87" spans="1:20" hidden="1" x14ac:dyDescent="0.25">
      <c r="A87">
        <v>493</v>
      </c>
      <c r="B87">
        <v>1</v>
      </c>
      <c r="C87">
        <v>1</v>
      </c>
      <c r="D87">
        <v>64.75</v>
      </c>
      <c r="E87">
        <f t="shared" si="1"/>
        <v>1</v>
      </c>
      <c r="F87" t="s">
        <v>20</v>
      </c>
      <c r="G87" t="s">
        <v>20</v>
      </c>
      <c r="H87" t="s">
        <v>7</v>
      </c>
      <c r="I87" t="s">
        <v>20</v>
      </c>
      <c r="J87" t="s">
        <v>20</v>
      </c>
      <c r="K87" t="s">
        <v>20</v>
      </c>
      <c r="L87" t="s">
        <v>20</v>
      </c>
      <c r="M87" s="1">
        <v>1192</v>
      </c>
      <c r="N87" t="s">
        <v>20</v>
      </c>
      <c r="O87" t="s">
        <v>20</v>
      </c>
      <c r="P87" t="s">
        <v>15</v>
      </c>
      <c r="Q87" t="s">
        <v>20</v>
      </c>
      <c r="R87" t="s">
        <v>20</v>
      </c>
      <c r="S87" t="s">
        <v>20</v>
      </c>
      <c r="T87" t="s">
        <v>20</v>
      </c>
    </row>
    <row r="88" spans="1:20" hidden="1" x14ac:dyDescent="0.25">
      <c r="A88">
        <v>496</v>
      </c>
      <c r="B88">
        <v>5</v>
      </c>
      <c r="C88">
        <v>3</v>
      </c>
      <c r="D88">
        <v>435</v>
      </c>
      <c r="E88">
        <f t="shared" si="1"/>
        <v>1</v>
      </c>
      <c r="F88" t="s">
        <v>20</v>
      </c>
      <c r="G88" t="s">
        <v>20</v>
      </c>
      <c r="H88" t="s">
        <v>20</v>
      </c>
      <c r="I88" t="s">
        <v>8</v>
      </c>
      <c r="J88" t="s">
        <v>9</v>
      </c>
      <c r="K88" t="s">
        <v>20</v>
      </c>
      <c r="L88" t="s">
        <v>11</v>
      </c>
      <c r="M88">
        <v>604</v>
      </c>
      <c r="N88" t="s">
        <v>13</v>
      </c>
      <c r="O88" t="s">
        <v>20</v>
      </c>
      <c r="P88" t="s">
        <v>20</v>
      </c>
      <c r="Q88" t="s">
        <v>20</v>
      </c>
      <c r="R88" t="s">
        <v>20</v>
      </c>
      <c r="S88" t="s">
        <v>20</v>
      </c>
      <c r="T88" t="s">
        <v>20</v>
      </c>
    </row>
    <row r="89" spans="1:20" hidden="1" x14ac:dyDescent="0.25">
      <c r="A89">
        <v>503</v>
      </c>
      <c r="B89">
        <v>1</v>
      </c>
      <c r="C89">
        <v>1</v>
      </c>
      <c r="D89">
        <v>529</v>
      </c>
      <c r="E89">
        <f t="shared" si="1"/>
        <v>1</v>
      </c>
      <c r="F89" t="s">
        <v>20</v>
      </c>
      <c r="G89" t="s">
        <v>6</v>
      </c>
      <c r="H89" t="s">
        <v>20</v>
      </c>
      <c r="I89" t="s">
        <v>20</v>
      </c>
      <c r="J89" t="s">
        <v>20</v>
      </c>
      <c r="K89" t="s">
        <v>20</v>
      </c>
      <c r="L89" t="s">
        <v>20</v>
      </c>
      <c r="M89">
        <v>935</v>
      </c>
      <c r="N89" t="s">
        <v>13</v>
      </c>
      <c r="O89" t="s">
        <v>20</v>
      </c>
      <c r="P89" t="s">
        <v>20</v>
      </c>
      <c r="Q89" t="s">
        <v>20</v>
      </c>
      <c r="R89" t="s">
        <v>20</v>
      </c>
      <c r="S89" t="s">
        <v>20</v>
      </c>
      <c r="T89" t="s">
        <v>20</v>
      </c>
    </row>
    <row r="90" spans="1:20" hidden="1" x14ac:dyDescent="0.25">
      <c r="A90">
        <v>506</v>
      </c>
      <c r="B90">
        <v>3</v>
      </c>
      <c r="C90">
        <v>2</v>
      </c>
      <c r="D90">
        <v>499</v>
      </c>
      <c r="E90">
        <f t="shared" si="1"/>
        <v>1</v>
      </c>
      <c r="F90" t="s">
        <v>5</v>
      </c>
      <c r="G90" t="s">
        <v>6</v>
      </c>
      <c r="H90" t="s">
        <v>7</v>
      </c>
      <c r="I90" t="s">
        <v>20</v>
      </c>
      <c r="J90" t="s">
        <v>20</v>
      </c>
      <c r="K90" t="s">
        <v>20</v>
      </c>
      <c r="L90" t="s">
        <v>20</v>
      </c>
      <c r="M90">
        <v>256</v>
      </c>
      <c r="N90" t="s">
        <v>20</v>
      </c>
      <c r="O90" t="s">
        <v>14</v>
      </c>
      <c r="P90" t="s">
        <v>20</v>
      </c>
      <c r="Q90" t="s">
        <v>20</v>
      </c>
      <c r="R90" t="s">
        <v>20</v>
      </c>
      <c r="S90" t="s">
        <v>20</v>
      </c>
      <c r="T90" t="s">
        <v>20</v>
      </c>
    </row>
    <row r="91" spans="1:20" hidden="1" x14ac:dyDescent="0.25">
      <c r="A91">
        <v>514</v>
      </c>
      <c r="B91">
        <v>6</v>
      </c>
      <c r="C91">
        <v>5</v>
      </c>
      <c r="D91">
        <v>436.09090909999998</v>
      </c>
      <c r="E91">
        <f t="shared" si="1"/>
        <v>1</v>
      </c>
      <c r="F91" t="s">
        <v>5</v>
      </c>
      <c r="G91" t="s">
        <v>20</v>
      </c>
      <c r="H91" t="s">
        <v>7</v>
      </c>
      <c r="I91" t="s">
        <v>20</v>
      </c>
      <c r="J91" t="s">
        <v>9</v>
      </c>
      <c r="K91" t="s">
        <v>10</v>
      </c>
      <c r="L91" t="s">
        <v>20</v>
      </c>
      <c r="M91">
        <v>846</v>
      </c>
      <c r="N91" t="s">
        <v>20</v>
      </c>
      <c r="O91" t="s">
        <v>20</v>
      </c>
      <c r="P91" t="s">
        <v>20</v>
      </c>
      <c r="Q91" t="s">
        <v>20</v>
      </c>
      <c r="R91" t="s">
        <v>20</v>
      </c>
      <c r="S91" t="s">
        <v>20</v>
      </c>
      <c r="T91" t="s">
        <v>19</v>
      </c>
    </row>
    <row r="92" spans="1:20" hidden="1" x14ac:dyDescent="0.25">
      <c r="A92">
        <v>518</v>
      </c>
      <c r="B92">
        <v>1</v>
      </c>
      <c r="C92">
        <v>0</v>
      </c>
      <c r="D92">
        <v>0</v>
      </c>
      <c r="E92">
        <f t="shared" si="1"/>
        <v>0</v>
      </c>
      <c r="F92" t="s">
        <v>20</v>
      </c>
      <c r="G92" t="s">
        <v>20</v>
      </c>
      <c r="H92" t="s">
        <v>20</v>
      </c>
      <c r="I92" t="s">
        <v>20</v>
      </c>
      <c r="J92" t="s">
        <v>9</v>
      </c>
      <c r="K92" t="s">
        <v>20</v>
      </c>
      <c r="L92" t="s">
        <v>20</v>
      </c>
      <c r="M92">
        <v>438</v>
      </c>
      <c r="N92" t="s">
        <v>20</v>
      </c>
      <c r="O92" t="s">
        <v>20</v>
      </c>
      <c r="P92" t="s">
        <v>20</v>
      </c>
      <c r="Q92" t="s">
        <v>20</v>
      </c>
      <c r="R92" t="s">
        <v>20</v>
      </c>
      <c r="S92" t="s">
        <v>20</v>
      </c>
      <c r="T92" t="s">
        <v>20</v>
      </c>
    </row>
    <row r="93" spans="1:20" hidden="1" x14ac:dyDescent="0.25">
      <c r="A93">
        <v>519</v>
      </c>
      <c r="B93">
        <v>2</v>
      </c>
      <c r="C93">
        <v>1</v>
      </c>
      <c r="D93">
        <v>570</v>
      </c>
      <c r="E93">
        <f t="shared" si="1"/>
        <v>1</v>
      </c>
      <c r="F93" t="s">
        <v>20</v>
      </c>
      <c r="G93" t="s">
        <v>20</v>
      </c>
      <c r="H93" t="s">
        <v>20</v>
      </c>
      <c r="I93" t="s">
        <v>8</v>
      </c>
      <c r="J93" t="s">
        <v>9</v>
      </c>
      <c r="K93" t="s">
        <v>20</v>
      </c>
      <c r="L93" t="s">
        <v>20</v>
      </c>
      <c r="M93" s="1">
        <v>4344</v>
      </c>
      <c r="N93" t="s">
        <v>20</v>
      </c>
      <c r="O93" t="s">
        <v>20</v>
      </c>
      <c r="P93" t="s">
        <v>20</v>
      </c>
      <c r="Q93" t="s">
        <v>16</v>
      </c>
      <c r="R93" t="s">
        <v>20</v>
      </c>
      <c r="S93" t="s">
        <v>20</v>
      </c>
      <c r="T93" t="s">
        <v>20</v>
      </c>
    </row>
    <row r="94" spans="1:20" hidden="1" x14ac:dyDescent="0.25">
      <c r="A94">
        <v>520</v>
      </c>
      <c r="B94">
        <v>3</v>
      </c>
      <c r="C94">
        <v>1</v>
      </c>
      <c r="D94">
        <v>369.66666670000001</v>
      </c>
      <c r="E94">
        <f t="shared" si="1"/>
        <v>1</v>
      </c>
      <c r="F94" t="s">
        <v>20</v>
      </c>
      <c r="G94" t="s">
        <v>6</v>
      </c>
      <c r="H94" t="s">
        <v>20</v>
      </c>
      <c r="I94" t="s">
        <v>20</v>
      </c>
      <c r="J94" t="s">
        <v>20</v>
      </c>
      <c r="K94" t="s">
        <v>20</v>
      </c>
      <c r="L94" t="s">
        <v>11</v>
      </c>
      <c r="M94" s="1">
        <v>1036</v>
      </c>
      <c r="N94" t="s">
        <v>13</v>
      </c>
      <c r="O94" t="s">
        <v>20</v>
      </c>
      <c r="P94" t="s">
        <v>20</v>
      </c>
      <c r="Q94" t="s">
        <v>20</v>
      </c>
      <c r="R94" t="s">
        <v>20</v>
      </c>
      <c r="S94" t="s">
        <v>20</v>
      </c>
      <c r="T94" t="s">
        <v>20</v>
      </c>
    </row>
    <row r="95" spans="1:20" hidden="1" x14ac:dyDescent="0.25">
      <c r="A95">
        <v>521</v>
      </c>
      <c r="B95">
        <v>1</v>
      </c>
      <c r="C95">
        <v>1</v>
      </c>
      <c r="D95">
        <v>720</v>
      </c>
      <c r="E95">
        <f t="shared" si="1"/>
        <v>1</v>
      </c>
      <c r="F95" t="s">
        <v>20</v>
      </c>
      <c r="G95" t="s">
        <v>20</v>
      </c>
      <c r="H95" t="s">
        <v>20</v>
      </c>
      <c r="I95" t="s">
        <v>8</v>
      </c>
      <c r="J95" t="s">
        <v>9</v>
      </c>
      <c r="K95" t="s">
        <v>20</v>
      </c>
      <c r="L95" t="s">
        <v>20</v>
      </c>
      <c r="M95" s="1">
        <v>1056</v>
      </c>
      <c r="N95" t="s">
        <v>13</v>
      </c>
      <c r="O95" t="s">
        <v>20</v>
      </c>
      <c r="P95" t="s">
        <v>20</v>
      </c>
      <c r="Q95" t="s">
        <v>20</v>
      </c>
      <c r="R95" t="s">
        <v>20</v>
      </c>
      <c r="S95" t="s">
        <v>20</v>
      </c>
      <c r="T95" t="s">
        <v>20</v>
      </c>
    </row>
    <row r="96" spans="1:20" hidden="1" x14ac:dyDescent="0.25">
      <c r="A96">
        <v>523</v>
      </c>
      <c r="B96">
        <v>2</v>
      </c>
      <c r="C96">
        <v>2</v>
      </c>
      <c r="D96">
        <v>1530</v>
      </c>
      <c r="E96">
        <f t="shared" si="1"/>
        <v>1</v>
      </c>
      <c r="F96" t="s">
        <v>20</v>
      </c>
      <c r="G96" t="s">
        <v>20</v>
      </c>
      <c r="H96" t="s">
        <v>20</v>
      </c>
      <c r="I96" t="s">
        <v>8</v>
      </c>
      <c r="J96" t="s">
        <v>9</v>
      </c>
      <c r="K96" t="s">
        <v>20</v>
      </c>
      <c r="L96" t="s">
        <v>20</v>
      </c>
      <c r="M96" s="1">
        <v>3014</v>
      </c>
      <c r="N96" t="s">
        <v>20</v>
      </c>
      <c r="O96" t="s">
        <v>20</v>
      </c>
      <c r="P96" t="s">
        <v>20</v>
      </c>
      <c r="Q96" t="s">
        <v>20</v>
      </c>
      <c r="R96" t="s">
        <v>20</v>
      </c>
      <c r="S96" t="s">
        <v>20</v>
      </c>
      <c r="T96" t="s">
        <v>20</v>
      </c>
    </row>
    <row r="97" spans="1:20" hidden="1" x14ac:dyDescent="0.25">
      <c r="A97">
        <v>524</v>
      </c>
      <c r="B97">
        <v>1</v>
      </c>
      <c r="C97">
        <v>1</v>
      </c>
      <c r="D97">
        <v>650</v>
      </c>
      <c r="E97">
        <f t="shared" si="1"/>
        <v>1</v>
      </c>
      <c r="F97" t="s">
        <v>20</v>
      </c>
      <c r="G97" t="s">
        <v>20</v>
      </c>
      <c r="H97" t="s">
        <v>7</v>
      </c>
      <c r="I97" t="s">
        <v>20</v>
      </c>
      <c r="J97" t="s">
        <v>20</v>
      </c>
      <c r="K97" t="s">
        <v>20</v>
      </c>
      <c r="L97" t="s">
        <v>20</v>
      </c>
      <c r="M97">
        <v>738</v>
      </c>
      <c r="N97" t="s">
        <v>20</v>
      </c>
      <c r="O97" t="s">
        <v>20</v>
      </c>
      <c r="P97" t="s">
        <v>20</v>
      </c>
      <c r="Q97" t="s">
        <v>20</v>
      </c>
      <c r="R97" t="s">
        <v>20</v>
      </c>
      <c r="S97" t="s">
        <v>20</v>
      </c>
      <c r="T97" t="s">
        <v>20</v>
      </c>
    </row>
    <row r="98" spans="1:20" x14ac:dyDescent="0.25">
      <c r="A98">
        <v>526</v>
      </c>
      <c r="B98">
        <v>4</v>
      </c>
      <c r="C98">
        <v>3</v>
      </c>
      <c r="D98">
        <v>1490</v>
      </c>
      <c r="E98">
        <f t="shared" si="1"/>
        <v>1</v>
      </c>
      <c r="F98" t="s">
        <v>5</v>
      </c>
      <c r="G98" t="s">
        <v>6</v>
      </c>
      <c r="H98" t="s">
        <v>20</v>
      </c>
      <c r="I98" t="s">
        <v>8</v>
      </c>
      <c r="J98" t="s">
        <v>20</v>
      </c>
      <c r="K98" t="s">
        <v>20</v>
      </c>
      <c r="L98" t="s">
        <v>11</v>
      </c>
      <c r="M98">
        <v>189</v>
      </c>
      <c r="N98" t="s">
        <v>20</v>
      </c>
      <c r="O98" t="s">
        <v>14</v>
      </c>
      <c r="P98" t="s">
        <v>20</v>
      </c>
      <c r="Q98" t="s">
        <v>20</v>
      </c>
      <c r="R98" t="s">
        <v>20</v>
      </c>
      <c r="S98" t="s">
        <v>20</v>
      </c>
      <c r="T98" t="s">
        <v>20</v>
      </c>
    </row>
    <row r="99" spans="1:20" hidden="1" x14ac:dyDescent="0.25">
      <c r="A99">
        <v>528</v>
      </c>
      <c r="B99">
        <v>1</v>
      </c>
      <c r="C99">
        <v>1</v>
      </c>
      <c r="D99">
        <v>390</v>
      </c>
      <c r="E99">
        <f t="shared" si="1"/>
        <v>1</v>
      </c>
      <c r="F99" t="s">
        <v>20</v>
      </c>
      <c r="G99" t="s">
        <v>20</v>
      </c>
      <c r="H99" t="s">
        <v>20</v>
      </c>
      <c r="I99" t="s">
        <v>20</v>
      </c>
      <c r="J99" t="s">
        <v>20</v>
      </c>
      <c r="K99" t="s">
        <v>10</v>
      </c>
      <c r="L99" t="s">
        <v>20</v>
      </c>
      <c r="M99">
        <v>365</v>
      </c>
      <c r="N99" t="s">
        <v>20</v>
      </c>
      <c r="O99" t="s">
        <v>20</v>
      </c>
      <c r="P99" t="s">
        <v>15</v>
      </c>
      <c r="Q99" t="s">
        <v>20</v>
      </c>
      <c r="R99" t="s">
        <v>20</v>
      </c>
      <c r="S99" t="s">
        <v>20</v>
      </c>
      <c r="T99" t="s">
        <v>20</v>
      </c>
    </row>
    <row r="100" spans="1:20" hidden="1" x14ac:dyDescent="0.25">
      <c r="A100">
        <v>535</v>
      </c>
      <c r="B100">
        <v>3</v>
      </c>
      <c r="C100">
        <v>1</v>
      </c>
      <c r="D100">
        <v>478</v>
      </c>
      <c r="E100">
        <f t="shared" si="1"/>
        <v>1</v>
      </c>
      <c r="F100" t="s">
        <v>20</v>
      </c>
      <c r="G100" t="s">
        <v>6</v>
      </c>
      <c r="H100" t="s">
        <v>20</v>
      </c>
      <c r="I100" t="s">
        <v>20</v>
      </c>
      <c r="J100" t="s">
        <v>9</v>
      </c>
      <c r="K100" t="s">
        <v>10</v>
      </c>
      <c r="L100" t="s">
        <v>11</v>
      </c>
      <c r="M100" s="1">
        <v>1066</v>
      </c>
      <c r="N100" t="s">
        <v>13</v>
      </c>
      <c r="O100" t="s">
        <v>20</v>
      </c>
      <c r="P100" t="s">
        <v>20</v>
      </c>
      <c r="Q100" t="s">
        <v>20</v>
      </c>
      <c r="R100" t="s">
        <v>20</v>
      </c>
      <c r="S100" t="s">
        <v>20</v>
      </c>
      <c r="T100" t="s">
        <v>20</v>
      </c>
    </row>
    <row r="101" spans="1:20" hidden="1" x14ac:dyDescent="0.25">
      <c r="A101">
        <v>536</v>
      </c>
      <c r="B101">
        <v>1</v>
      </c>
      <c r="C101">
        <v>0</v>
      </c>
      <c r="D101">
        <v>1490</v>
      </c>
      <c r="E101">
        <f t="shared" si="1"/>
        <v>1</v>
      </c>
      <c r="F101" t="s">
        <v>20</v>
      </c>
      <c r="G101" t="s">
        <v>6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>
        <v>812</v>
      </c>
      <c r="N101" t="s">
        <v>20</v>
      </c>
      <c r="O101" t="s">
        <v>20</v>
      </c>
      <c r="P101" t="s">
        <v>20</v>
      </c>
      <c r="Q101" t="s">
        <v>20</v>
      </c>
      <c r="R101" t="s">
        <v>20</v>
      </c>
      <c r="S101" t="s">
        <v>20</v>
      </c>
      <c r="T101" t="s">
        <v>20</v>
      </c>
    </row>
    <row r="102" spans="1:20" hidden="1" x14ac:dyDescent="0.25">
      <c r="A102">
        <v>538</v>
      </c>
      <c r="B102">
        <v>4</v>
      </c>
      <c r="C102">
        <v>3</v>
      </c>
      <c r="D102">
        <v>375</v>
      </c>
      <c r="E102">
        <f t="shared" si="1"/>
        <v>1</v>
      </c>
      <c r="F102" t="s">
        <v>5</v>
      </c>
      <c r="G102" t="s">
        <v>6</v>
      </c>
      <c r="H102" t="s">
        <v>20</v>
      </c>
      <c r="I102" t="s">
        <v>8</v>
      </c>
      <c r="J102" t="s">
        <v>20</v>
      </c>
      <c r="K102" t="s">
        <v>20</v>
      </c>
      <c r="L102" t="s">
        <v>11</v>
      </c>
      <c r="M102">
        <v>512</v>
      </c>
      <c r="N102" t="s">
        <v>13</v>
      </c>
      <c r="O102" t="s">
        <v>20</v>
      </c>
      <c r="P102" t="s">
        <v>20</v>
      </c>
      <c r="Q102" t="s">
        <v>20</v>
      </c>
      <c r="R102" t="s">
        <v>20</v>
      </c>
      <c r="S102" t="s">
        <v>20</v>
      </c>
      <c r="T102" t="s">
        <v>20</v>
      </c>
    </row>
    <row r="103" spans="1:20" hidden="1" x14ac:dyDescent="0.25">
      <c r="A103">
        <v>540</v>
      </c>
      <c r="B103">
        <v>1</v>
      </c>
      <c r="C103">
        <v>1</v>
      </c>
      <c r="D103">
        <v>0</v>
      </c>
      <c r="E103">
        <f t="shared" si="1"/>
        <v>0</v>
      </c>
      <c r="F103" t="s">
        <v>20</v>
      </c>
      <c r="G103" t="s">
        <v>20</v>
      </c>
      <c r="H103" t="s">
        <v>7</v>
      </c>
      <c r="I103" t="s">
        <v>20</v>
      </c>
      <c r="J103" t="s">
        <v>20</v>
      </c>
      <c r="K103" t="s">
        <v>20</v>
      </c>
      <c r="L103" t="s">
        <v>20</v>
      </c>
      <c r="M103">
        <v>404</v>
      </c>
      <c r="N103" t="s">
        <v>20</v>
      </c>
      <c r="O103" t="s">
        <v>20</v>
      </c>
      <c r="P103" t="s">
        <v>15</v>
      </c>
      <c r="Q103" t="s">
        <v>20</v>
      </c>
      <c r="R103" t="s">
        <v>20</v>
      </c>
      <c r="S103" t="s">
        <v>20</v>
      </c>
      <c r="T103" t="s">
        <v>20</v>
      </c>
    </row>
    <row r="104" spans="1:20" hidden="1" x14ac:dyDescent="0.25">
      <c r="A104">
        <v>543</v>
      </c>
      <c r="B104">
        <v>1</v>
      </c>
      <c r="C104">
        <v>0</v>
      </c>
      <c r="D104">
        <v>399</v>
      </c>
      <c r="E104">
        <f t="shared" si="1"/>
        <v>1</v>
      </c>
      <c r="F104" t="s">
        <v>20</v>
      </c>
      <c r="G104" t="s">
        <v>20</v>
      </c>
      <c r="H104" t="s">
        <v>20</v>
      </c>
      <c r="I104" t="s">
        <v>20</v>
      </c>
      <c r="J104" t="s">
        <v>20</v>
      </c>
      <c r="K104" t="s">
        <v>10</v>
      </c>
      <c r="L104" t="s">
        <v>20</v>
      </c>
      <c r="M104">
        <v>576</v>
      </c>
      <c r="N104" t="s">
        <v>20</v>
      </c>
      <c r="O104" t="s">
        <v>20</v>
      </c>
      <c r="P104" t="s">
        <v>20</v>
      </c>
      <c r="Q104" t="s">
        <v>20</v>
      </c>
      <c r="R104" t="s">
        <v>20</v>
      </c>
      <c r="S104" t="s">
        <v>20</v>
      </c>
      <c r="T104" t="s">
        <v>20</v>
      </c>
    </row>
    <row r="105" spans="1:20" hidden="1" x14ac:dyDescent="0.25">
      <c r="A105">
        <v>552</v>
      </c>
      <c r="B105">
        <v>1</v>
      </c>
      <c r="C105">
        <v>0</v>
      </c>
      <c r="D105">
        <v>0</v>
      </c>
      <c r="E105">
        <f t="shared" si="1"/>
        <v>0</v>
      </c>
      <c r="F105" t="s">
        <v>20</v>
      </c>
      <c r="G105" t="s">
        <v>20</v>
      </c>
      <c r="H105" t="s">
        <v>20</v>
      </c>
      <c r="I105" t="s">
        <v>20</v>
      </c>
      <c r="J105" t="s">
        <v>9</v>
      </c>
      <c r="K105" t="s">
        <v>20</v>
      </c>
      <c r="L105" t="s">
        <v>20</v>
      </c>
      <c r="M105">
        <v>127</v>
      </c>
      <c r="N105" t="s">
        <v>20</v>
      </c>
      <c r="O105" t="s">
        <v>20</v>
      </c>
      <c r="P105" t="s">
        <v>15</v>
      </c>
      <c r="Q105" t="s">
        <v>20</v>
      </c>
      <c r="R105" t="s">
        <v>20</v>
      </c>
      <c r="S105" t="s">
        <v>20</v>
      </c>
      <c r="T105" t="s">
        <v>20</v>
      </c>
    </row>
    <row r="106" spans="1:20" hidden="1" x14ac:dyDescent="0.25">
      <c r="A106">
        <v>555</v>
      </c>
      <c r="B106">
        <v>11</v>
      </c>
      <c r="C106">
        <v>6</v>
      </c>
      <c r="D106">
        <v>547</v>
      </c>
      <c r="E106">
        <f t="shared" si="1"/>
        <v>1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  <c r="K106" t="s">
        <v>10</v>
      </c>
      <c r="L106" t="s">
        <v>11</v>
      </c>
      <c r="M106" s="1">
        <v>1101</v>
      </c>
      <c r="N106" t="s">
        <v>13</v>
      </c>
      <c r="O106" t="s">
        <v>20</v>
      </c>
      <c r="P106" t="s">
        <v>20</v>
      </c>
      <c r="Q106" t="s">
        <v>20</v>
      </c>
      <c r="R106" t="s">
        <v>20</v>
      </c>
      <c r="S106" t="s">
        <v>20</v>
      </c>
      <c r="T106" t="s">
        <v>20</v>
      </c>
    </row>
    <row r="107" spans="1:20" hidden="1" x14ac:dyDescent="0.25">
      <c r="A107">
        <v>557</v>
      </c>
      <c r="B107">
        <v>4</v>
      </c>
      <c r="C107">
        <v>4</v>
      </c>
      <c r="D107">
        <v>406</v>
      </c>
      <c r="E107">
        <f t="shared" si="1"/>
        <v>1</v>
      </c>
      <c r="F107" t="s">
        <v>20</v>
      </c>
      <c r="G107" t="s">
        <v>20</v>
      </c>
      <c r="H107" t="s">
        <v>7</v>
      </c>
      <c r="I107" t="s">
        <v>20</v>
      </c>
      <c r="J107" t="s">
        <v>20</v>
      </c>
      <c r="K107" t="s">
        <v>10</v>
      </c>
      <c r="L107" t="s">
        <v>20</v>
      </c>
      <c r="M107" s="1">
        <v>1806</v>
      </c>
      <c r="N107" t="s">
        <v>20</v>
      </c>
      <c r="O107" t="s">
        <v>20</v>
      </c>
      <c r="P107" t="s">
        <v>15</v>
      </c>
      <c r="Q107" t="s">
        <v>20</v>
      </c>
      <c r="R107" t="s">
        <v>20</v>
      </c>
      <c r="S107" t="s">
        <v>20</v>
      </c>
      <c r="T107" t="s">
        <v>20</v>
      </c>
    </row>
    <row r="108" spans="1:20" hidden="1" x14ac:dyDescent="0.25">
      <c r="A108">
        <v>560</v>
      </c>
      <c r="B108">
        <v>1</v>
      </c>
      <c r="C108">
        <v>1</v>
      </c>
      <c r="D108">
        <v>299</v>
      </c>
      <c r="E108">
        <f t="shared" si="1"/>
        <v>1</v>
      </c>
      <c r="F108" t="s">
        <v>20</v>
      </c>
      <c r="G108" t="s">
        <v>20</v>
      </c>
      <c r="H108" t="s">
        <v>20</v>
      </c>
      <c r="I108" t="s">
        <v>20</v>
      </c>
      <c r="J108" t="s">
        <v>20</v>
      </c>
      <c r="K108" t="s">
        <v>20</v>
      </c>
      <c r="L108" t="s">
        <v>11</v>
      </c>
      <c r="M108" s="1">
        <v>1516</v>
      </c>
      <c r="N108" t="s">
        <v>20</v>
      </c>
      <c r="O108" t="s">
        <v>20</v>
      </c>
      <c r="P108" t="s">
        <v>20</v>
      </c>
      <c r="Q108" t="s">
        <v>20</v>
      </c>
      <c r="R108" t="s">
        <v>20</v>
      </c>
      <c r="S108" t="s">
        <v>20</v>
      </c>
      <c r="T108" t="s">
        <v>20</v>
      </c>
    </row>
    <row r="109" spans="1:20" hidden="1" x14ac:dyDescent="0.25">
      <c r="A109">
        <v>561</v>
      </c>
      <c r="B109">
        <v>0</v>
      </c>
      <c r="C109">
        <v>0</v>
      </c>
      <c r="D109">
        <v>499</v>
      </c>
      <c r="E109">
        <f t="shared" si="1"/>
        <v>1</v>
      </c>
      <c r="F109" t="s">
        <v>5</v>
      </c>
      <c r="G109" t="s">
        <v>20</v>
      </c>
      <c r="H109" t="s">
        <v>20</v>
      </c>
      <c r="I109" t="s">
        <v>20</v>
      </c>
      <c r="J109" t="s">
        <v>20</v>
      </c>
      <c r="K109" t="s">
        <v>20</v>
      </c>
      <c r="L109" t="s">
        <v>20</v>
      </c>
      <c r="M109">
        <v>413</v>
      </c>
      <c r="N109" t="s">
        <v>20</v>
      </c>
      <c r="O109" t="s">
        <v>14</v>
      </c>
      <c r="P109" t="s">
        <v>20</v>
      </c>
      <c r="Q109" t="s">
        <v>20</v>
      </c>
      <c r="R109" t="s">
        <v>20</v>
      </c>
      <c r="S109" t="s">
        <v>20</v>
      </c>
      <c r="T109" t="s">
        <v>20</v>
      </c>
    </row>
  </sheetData>
  <autoFilter ref="A1:T109">
    <filterColumn colId="11">
      <filters>
        <filter val="Sunday"/>
      </filters>
    </filterColumn>
    <filterColumn colId="14">
      <filters>
        <filter val="Delhi/NCR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D11" sqref="D11"/>
    </sheetView>
  </sheetViews>
  <sheetFormatPr defaultRowHeight="15" x14ac:dyDescent="0.25"/>
  <cols>
    <col min="1" max="1" width="12" bestFit="1" customWidth="1"/>
    <col min="2" max="2" width="8.85546875" bestFit="1" customWidth="1"/>
    <col min="7" max="7" width="22.42578125" bestFit="1" customWidth="1"/>
    <col min="8" max="13" width="12" bestFit="1" customWidth="1"/>
  </cols>
  <sheetData>
    <row r="1" spans="1:13" ht="60" x14ac:dyDescent="0.25">
      <c r="A1" s="4" t="s">
        <v>91</v>
      </c>
      <c r="B1" s="4" t="s">
        <v>92</v>
      </c>
    </row>
    <row r="2" spans="1:13" x14ac:dyDescent="0.25">
      <c r="A2" s="8">
        <v>808</v>
      </c>
      <c r="B2" s="8">
        <v>0</v>
      </c>
    </row>
    <row r="3" spans="1:13" x14ac:dyDescent="0.25">
      <c r="A3" s="8">
        <v>569</v>
      </c>
      <c r="B3" s="8">
        <v>184</v>
      </c>
      <c r="G3" t="s">
        <v>40</v>
      </c>
    </row>
    <row r="4" spans="1:13" x14ac:dyDescent="0.25">
      <c r="A4" s="8">
        <v>1188</v>
      </c>
      <c r="B4" s="8">
        <v>399</v>
      </c>
    </row>
    <row r="5" spans="1:13" ht="15.75" thickBot="1" x14ac:dyDescent="0.3">
      <c r="A5" s="8">
        <v>518</v>
      </c>
      <c r="B5" s="8">
        <v>580</v>
      </c>
      <c r="G5" t="s">
        <v>41</v>
      </c>
    </row>
    <row r="6" spans="1:13" x14ac:dyDescent="0.25">
      <c r="A6" s="8">
        <v>287</v>
      </c>
      <c r="B6" s="8">
        <v>399</v>
      </c>
      <c r="G6" s="12" t="s">
        <v>42</v>
      </c>
      <c r="H6" s="12" t="s">
        <v>43</v>
      </c>
      <c r="I6" s="12" t="s">
        <v>44</v>
      </c>
      <c r="J6" s="12" t="s">
        <v>45</v>
      </c>
      <c r="K6" s="12" t="s">
        <v>46</v>
      </c>
    </row>
    <row r="7" spans="1:13" x14ac:dyDescent="0.25">
      <c r="A7" s="8">
        <v>222</v>
      </c>
      <c r="B7" s="8">
        <v>115</v>
      </c>
      <c r="G7" s="10" t="s">
        <v>91</v>
      </c>
      <c r="H7" s="10">
        <v>16</v>
      </c>
      <c r="I7" s="10">
        <v>11561.666666700001</v>
      </c>
      <c r="J7" s="10">
        <v>722.60416666875005</v>
      </c>
      <c r="K7" s="10">
        <v>523058.99583176459</v>
      </c>
    </row>
    <row r="8" spans="1:13" ht="15.75" thickBot="1" x14ac:dyDescent="0.3">
      <c r="A8" s="8">
        <v>646</v>
      </c>
      <c r="B8" s="8">
        <v>499</v>
      </c>
      <c r="G8" s="11" t="s">
        <v>92</v>
      </c>
      <c r="H8" s="11">
        <v>10</v>
      </c>
      <c r="I8" s="11">
        <v>3781</v>
      </c>
      <c r="J8" s="11">
        <v>378.1</v>
      </c>
      <c r="K8" s="11">
        <v>194956.98888888888</v>
      </c>
    </row>
    <row r="9" spans="1:13" x14ac:dyDescent="0.25">
      <c r="A9" s="8">
        <v>578</v>
      </c>
      <c r="B9" s="8">
        <v>115</v>
      </c>
    </row>
    <row r="10" spans="1:13" x14ac:dyDescent="0.25">
      <c r="A10" s="8">
        <v>543</v>
      </c>
      <c r="B10" s="8">
        <v>0</v>
      </c>
    </row>
    <row r="11" spans="1:13" ht="15.75" thickBot="1" x14ac:dyDescent="0.3">
      <c r="A11" s="8">
        <v>699</v>
      </c>
      <c r="B11" s="8">
        <v>1490</v>
      </c>
      <c r="G11" t="s">
        <v>47</v>
      </c>
    </row>
    <row r="12" spans="1:13" x14ac:dyDescent="0.25">
      <c r="A12" s="8">
        <v>3299</v>
      </c>
      <c r="G12" s="12" t="s">
        <v>48</v>
      </c>
      <c r="H12" s="12" t="s">
        <v>49</v>
      </c>
      <c r="I12" s="12" t="s">
        <v>50</v>
      </c>
      <c r="J12" s="12" t="s">
        <v>51</v>
      </c>
      <c r="K12" s="12" t="s">
        <v>52</v>
      </c>
      <c r="L12" s="12" t="s">
        <v>53</v>
      </c>
      <c r="M12" s="12" t="s">
        <v>54</v>
      </c>
    </row>
    <row r="13" spans="1:13" x14ac:dyDescent="0.25">
      <c r="A13" s="8">
        <v>435</v>
      </c>
      <c r="G13" s="10" t="s">
        <v>55</v>
      </c>
      <c r="H13" s="10">
        <v>730357.66678234003</v>
      </c>
      <c r="I13" s="10">
        <v>1</v>
      </c>
      <c r="J13" s="10">
        <v>730357.66678234003</v>
      </c>
      <c r="K13" s="10">
        <v>1.8257994845175256</v>
      </c>
      <c r="L13" s="25">
        <v>0.1892255931826311</v>
      </c>
      <c r="M13" s="10">
        <v>4.2596772726902348</v>
      </c>
    </row>
    <row r="14" spans="1:13" x14ac:dyDescent="0.25">
      <c r="A14" s="8">
        <v>369.66666670000001</v>
      </c>
      <c r="G14" s="10" t="s">
        <v>56</v>
      </c>
      <c r="H14" s="10">
        <v>9600497.8374764714</v>
      </c>
      <c r="I14" s="10">
        <v>24</v>
      </c>
      <c r="J14" s="10">
        <v>400020.74322818633</v>
      </c>
      <c r="K14" s="10"/>
      <c r="L14" s="10"/>
      <c r="M14" s="10"/>
    </row>
    <row r="15" spans="1:13" x14ac:dyDescent="0.25">
      <c r="A15" s="8">
        <v>478</v>
      </c>
      <c r="G15" s="10"/>
      <c r="H15" s="10"/>
      <c r="I15" s="10"/>
      <c r="J15" s="10"/>
      <c r="K15" s="10"/>
      <c r="L15" s="10"/>
      <c r="M15" s="10"/>
    </row>
    <row r="16" spans="1:13" ht="15.75" thickBot="1" x14ac:dyDescent="0.3">
      <c r="A16" s="8">
        <v>375</v>
      </c>
      <c r="G16" s="11" t="s">
        <v>57</v>
      </c>
      <c r="H16" s="11">
        <v>10330855.504258811</v>
      </c>
      <c r="I16" s="11">
        <v>25</v>
      </c>
      <c r="J16" s="11"/>
      <c r="K16" s="11"/>
      <c r="L16" s="11"/>
      <c r="M16" s="11"/>
    </row>
    <row r="17" spans="1:7" x14ac:dyDescent="0.25">
      <c r="A17" s="8">
        <v>547</v>
      </c>
    </row>
    <row r="19" spans="1:7" x14ac:dyDescent="0.25">
      <c r="G19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opLeftCell="A2" workbookViewId="0">
      <selection activeCell="D19" sqref="D19"/>
    </sheetView>
  </sheetViews>
  <sheetFormatPr defaultRowHeight="15" x14ac:dyDescent="0.25"/>
  <cols>
    <col min="4" max="4" width="26.85546875" bestFit="1" customWidth="1"/>
    <col min="7" max="7" width="11.28515625" bestFit="1" customWidth="1"/>
    <col min="8" max="8" width="13.42578125" customWidth="1"/>
  </cols>
  <sheetData>
    <row r="1" spans="1:14" x14ac:dyDescent="0.25">
      <c r="A1" t="s">
        <v>21</v>
      </c>
    </row>
    <row r="2" spans="1:14" x14ac:dyDescent="0.25">
      <c r="A2">
        <v>0</v>
      </c>
    </row>
    <row r="3" spans="1:14" x14ac:dyDescent="0.25">
      <c r="A3">
        <v>8100</v>
      </c>
    </row>
    <row r="4" spans="1:14" x14ac:dyDescent="0.25">
      <c r="A4">
        <v>660</v>
      </c>
      <c r="D4" t="s">
        <v>23</v>
      </c>
      <c r="E4">
        <f>AVERAGE(A2:A109)</f>
        <v>589.7716750842593</v>
      </c>
      <c r="G4" s="2" t="s">
        <v>26</v>
      </c>
      <c r="H4" s="2">
        <v>108</v>
      </c>
      <c r="I4" s="2"/>
      <c r="J4" s="2"/>
      <c r="K4" s="2"/>
      <c r="L4" s="2"/>
      <c r="M4" s="2"/>
      <c r="N4" s="2"/>
    </row>
    <row r="5" spans="1:14" x14ac:dyDescent="0.25">
      <c r="A5">
        <v>0</v>
      </c>
      <c r="D5" t="s">
        <v>22</v>
      </c>
      <c r="E5">
        <f>STDEV(A2:A109)</f>
        <v>1111.5820196511236</v>
      </c>
      <c r="G5" s="2"/>
      <c r="H5" s="2"/>
      <c r="I5" s="2"/>
      <c r="J5" s="2"/>
      <c r="K5" s="2"/>
      <c r="L5" s="2"/>
      <c r="M5" s="2"/>
      <c r="N5" s="2"/>
    </row>
    <row r="6" spans="1:14" x14ac:dyDescent="0.25">
      <c r="A6">
        <v>0</v>
      </c>
      <c r="G6" s="2"/>
      <c r="H6" s="2"/>
      <c r="I6" s="2"/>
      <c r="J6" s="2"/>
      <c r="K6" s="2"/>
      <c r="L6" s="2"/>
      <c r="M6" s="2"/>
      <c r="N6" s="2"/>
    </row>
    <row r="7" spans="1:14" x14ac:dyDescent="0.25">
      <c r="A7">
        <v>808</v>
      </c>
      <c r="D7" t="s">
        <v>24</v>
      </c>
      <c r="E7">
        <v>614</v>
      </c>
      <c r="G7" s="2"/>
      <c r="H7" s="2"/>
      <c r="I7" s="2"/>
      <c r="J7" s="2"/>
      <c r="K7" s="2"/>
      <c r="L7" s="2"/>
      <c r="M7" s="2"/>
      <c r="N7" s="2"/>
    </row>
    <row r="8" spans="1:14" x14ac:dyDescent="0.25">
      <c r="A8">
        <v>550</v>
      </c>
      <c r="G8" s="2"/>
      <c r="H8" s="2"/>
      <c r="I8" s="2"/>
      <c r="J8" s="2"/>
      <c r="K8" s="2"/>
      <c r="L8" s="2"/>
      <c r="M8" s="2"/>
      <c r="N8" s="2"/>
    </row>
    <row r="9" spans="1:14" x14ac:dyDescent="0.25">
      <c r="A9">
        <v>922</v>
      </c>
      <c r="D9" s="20" t="s">
        <v>25</v>
      </c>
      <c r="E9" s="20"/>
      <c r="F9" s="20"/>
      <c r="G9" s="20"/>
      <c r="H9" s="20"/>
      <c r="I9" s="20"/>
      <c r="J9" s="20"/>
      <c r="K9" s="2"/>
      <c r="L9" s="2"/>
      <c r="M9" s="2"/>
      <c r="N9" s="2"/>
    </row>
    <row r="10" spans="1:14" x14ac:dyDescent="0.25">
      <c r="A10">
        <v>45</v>
      </c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>
        <v>6981</v>
      </c>
    </row>
    <row r="12" spans="1:14" x14ac:dyDescent="0.25">
      <c r="A12">
        <v>270</v>
      </c>
      <c r="D12" t="s">
        <v>27</v>
      </c>
      <c r="E12">
        <f>E5/H4^0.5</f>
        <v>106.96202971198734</v>
      </c>
    </row>
    <row r="13" spans="1:14" x14ac:dyDescent="0.25">
      <c r="A13">
        <v>0</v>
      </c>
    </row>
    <row r="14" spans="1:14" x14ac:dyDescent="0.25">
      <c r="A14">
        <v>1599</v>
      </c>
    </row>
    <row r="15" spans="1:14" x14ac:dyDescent="0.25">
      <c r="A15">
        <v>0</v>
      </c>
      <c r="D15" t="s">
        <v>28</v>
      </c>
      <c r="E15" s="7">
        <f>NORMDIST(589,614,107,TRUE)</f>
        <v>0.40763034918327851</v>
      </c>
    </row>
    <row r="16" spans="1:14" x14ac:dyDescent="0.25">
      <c r="A16">
        <v>0</v>
      </c>
      <c r="D16" t="s">
        <v>34</v>
      </c>
      <c r="E16" s="7">
        <v>0.4</v>
      </c>
    </row>
    <row r="17" spans="1:4" x14ac:dyDescent="0.25">
      <c r="A17">
        <v>569</v>
      </c>
    </row>
    <row r="18" spans="1:4" x14ac:dyDescent="0.25">
      <c r="A18">
        <v>320</v>
      </c>
      <c r="D18" t="s">
        <v>71</v>
      </c>
    </row>
    <row r="19" spans="1:4" x14ac:dyDescent="0.25">
      <c r="A19">
        <v>160</v>
      </c>
    </row>
    <row r="20" spans="1:4" x14ac:dyDescent="0.25">
      <c r="A20">
        <v>490</v>
      </c>
    </row>
    <row r="21" spans="1:4" x14ac:dyDescent="0.25">
      <c r="A21">
        <v>1440</v>
      </c>
    </row>
    <row r="22" spans="1:4" x14ac:dyDescent="0.25">
      <c r="A22">
        <v>255</v>
      </c>
    </row>
    <row r="23" spans="1:4" x14ac:dyDescent="0.25">
      <c r="A23">
        <v>123.33333330000001</v>
      </c>
    </row>
    <row r="24" spans="1:4" x14ac:dyDescent="0.25">
      <c r="A24">
        <v>899</v>
      </c>
    </row>
    <row r="25" spans="1:4" x14ac:dyDescent="0.25">
      <c r="A25">
        <v>168</v>
      </c>
    </row>
    <row r="26" spans="1:4" x14ac:dyDescent="0.25">
      <c r="A26">
        <v>1188</v>
      </c>
    </row>
    <row r="27" spans="1:4" x14ac:dyDescent="0.25">
      <c r="A27">
        <v>299</v>
      </c>
    </row>
    <row r="28" spans="1:4" x14ac:dyDescent="0.25">
      <c r="A28">
        <v>599</v>
      </c>
    </row>
    <row r="29" spans="1:4" x14ac:dyDescent="0.25">
      <c r="A29">
        <v>518</v>
      </c>
    </row>
    <row r="30" spans="1:4" x14ac:dyDescent="0.25">
      <c r="A30">
        <v>0</v>
      </c>
    </row>
    <row r="31" spans="1:4" x14ac:dyDescent="0.25">
      <c r="A31">
        <v>2908</v>
      </c>
    </row>
    <row r="32" spans="1:4" x14ac:dyDescent="0.25">
      <c r="A32">
        <v>0</v>
      </c>
    </row>
    <row r="33" spans="1:1" x14ac:dyDescent="0.25">
      <c r="A33">
        <v>0</v>
      </c>
    </row>
    <row r="34" spans="1:1" x14ac:dyDescent="0.25">
      <c r="A34">
        <v>287</v>
      </c>
    </row>
    <row r="35" spans="1:1" x14ac:dyDescent="0.25">
      <c r="A35">
        <v>0</v>
      </c>
    </row>
    <row r="36" spans="1:1" x14ac:dyDescent="0.25">
      <c r="A36">
        <v>359.5</v>
      </c>
    </row>
    <row r="37" spans="1:1" x14ac:dyDescent="0.25">
      <c r="A37">
        <v>550</v>
      </c>
    </row>
    <row r="38" spans="1:1" x14ac:dyDescent="0.25">
      <c r="A38">
        <v>299</v>
      </c>
    </row>
    <row r="39" spans="1:1" x14ac:dyDescent="0.25">
      <c r="A39">
        <v>222</v>
      </c>
    </row>
    <row r="40" spans="1:1" x14ac:dyDescent="0.25">
      <c r="A40">
        <v>646</v>
      </c>
    </row>
    <row r="41" spans="1:1" x14ac:dyDescent="0.25">
      <c r="A41">
        <v>184</v>
      </c>
    </row>
    <row r="42" spans="1:1" x14ac:dyDescent="0.25">
      <c r="A42">
        <v>150</v>
      </c>
    </row>
    <row r="43" spans="1:1" x14ac:dyDescent="0.25">
      <c r="A43">
        <v>0</v>
      </c>
    </row>
    <row r="44" spans="1:1" x14ac:dyDescent="0.25">
      <c r="A44">
        <v>699</v>
      </c>
    </row>
    <row r="45" spans="1:1" x14ac:dyDescent="0.25">
      <c r="A45">
        <v>399</v>
      </c>
    </row>
    <row r="46" spans="1:1" x14ac:dyDescent="0.25">
      <c r="A46">
        <v>980</v>
      </c>
    </row>
    <row r="47" spans="1:1" x14ac:dyDescent="0.25">
      <c r="A47">
        <v>0</v>
      </c>
    </row>
    <row r="48" spans="1:1" x14ac:dyDescent="0.25">
      <c r="A48">
        <v>160</v>
      </c>
    </row>
    <row r="49" spans="1:1" x14ac:dyDescent="0.25">
      <c r="A49">
        <v>791</v>
      </c>
    </row>
    <row r="50" spans="1:1" x14ac:dyDescent="0.25">
      <c r="A50">
        <v>160</v>
      </c>
    </row>
    <row r="51" spans="1:1" x14ac:dyDescent="0.25">
      <c r="A51">
        <v>120</v>
      </c>
    </row>
    <row r="52" spans="1:1" x14ac:dyDescent="0.25">
      <c r="A52">
        <v>708</v>
      </c>
    </row>
    <row r="53" spans="1:1" x14ac:dyDescent="0.25">
      <c r="A53">
        <v>580</v>
      </c>
    </row>
    <row r="54" spans="1:1" x14ac:dyDescent="0.25">
      <c r="A54">
        <v>490</v>
      </c>
    </row>
    <row r="55" spans="1:1" x14ac:dyDescent="0.25">
      <c r="A55">
        <v>299</v>
      </c>
    </row>
    <row r="56" spans="1:1" x14ac:dyDescent="0.25">
      <c r="A56">
        <v>0</v>
      </c>
    </row>
    <row r="57" spans="1:1" x14ac:dyDescent="0.25">
      <c r="A57">
        <v>1600</v>
      </c>
    </row>
    <row r="58" spans="1:1" x14ac:dyDescent="0.25">
      <c r="A58">
        <v>0</v>
      </c>
    </row>
    <row r="59" spans="1:1" x14ac:dyDescent="0.25">
      <c r="A59">
        <v>630</v>
      </c>
    </row>
    <row r="60" spans="1:1" x14ac:dyDescent="0.25">
      <c r="A60">
        <v>399</v>
      </c>
    </row>
    <row r="61" spans="1:1" x14ac:dyDescent="0.25">
      <c r="A61">
        <v>578</v>
      </c>
    </row>
    <row r="62" spans="1:1" x14ac:dyDescent="0.25">
      <c r="A62">
        <v>115</v>
      </c>
    </row>
    <row r="63" spans="1:1" x14ac:dyDescent="0.25">
      <c r="A63">
        <v>499</v>
      </c>
    </row>
    <row r="64" spans="1:1" x14ac:dyDescent="0.25">
      <c r="A64">
        <v>710</v>
      </c>
    </row>
    <row r="65" spans="1:1" x14ac:dyDescent="0.25">
      <c r="A65">
        <v>257</v>
      </c>
    </row>
    <row r="66" spans="1:1" x14ac:dyDescent="0.25">
      <c r="A66">
        <v>114</v>
      </c>
    </row>
    <row r="67" spans="1:1" x14ac:dyDescent="0.25">
      <c r="A67">
        <v>115</v>
      </c>
    </row>
    <row r="68" spans="1:1" x14ac:dyDescent="0.25">
      <c r="A68">
        <v>0</v>
      </c>
    </row>
    <row r="69" spans="1:1" x14ac:dyDescent="0.25">
      <c r="A69">
        <v>1853</v>
      </c>
    </row>
    <row r="70" spans="1:1" x14ac:dyDescent="0.25">
      <c r="A70">
        <v>0</v>
      </c>
    </row>
    <row r="71" spans="1:1" x14ac:dyDescent="0.25">
      <c r="A71">
        <v>74</v>
      </c>
    </row>
    <row r="72" spans="1:1" x14ac:dyDescent="0.25">
      <c r="A72">
        <v>790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999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290</v>
      </c>
    </row>
    <row r="83" spans="1:1" x14ac:dyDescent="0.25">
      <c r="A83">
        <v>543</v>
      </c>
    </row>
    <row r="84" spans="1:1" x14ac:dyDescent="0.25">
      <c r="A84">
        <v>0</v>
      </c>
    </row>
    <row r="85" spans="1:1" x14ac:dyDescent="0.25">
      <c r="A85">
        <v>699</v>
      </c>
    </row>
    <row r="86" spans="1:1" x14ac:dyDescent="0.25">
      <c r="A86">
        <v>3299</v>
      </c>
    </row>
    <row r="87" spans="1:1" x14ac:dyDescent="0.25">
      <c r="A87">
        <v>64.75</v>
      </c>
    </row>
    <row r="88" spans="1:1" x14ac:dyDescent="0.25">
      <c r="A88">
        <v>435</v>
      </c>
    </row>
    <row r="89" spans="1:1" x14ac:dyDescent="0.25">
      <c r="A89">
        <v>529</v>
      </c>
    </row>
    <row r="90" spans="1:1" x14ac:dyDescent="0.25">
      <c r="A90">
        <v>499</v>
      </c>
    </row>
    <row r="91" spans="1:1" x14ac:dyDescent="0.25">
      <c r="A91">
        <v>436.09090909999998</v>
      </c>
    </row>
    <row r="92" spans="1:1" x14ac:dyDescent="0.25">
      <c r="A92">
        <v>0</v>
      </c>
    </row>
    <row r="93" spans="1:1" x14ac:dyDescent="0.25">
      <c r="A93">
        <v>570</v>
      </c>
    </row>
    <row r="94" spans="1:1" x14ac:dyDescent="0.25">
      <c r="A94">
        <v>369.66666670000001</v>
      </c>
    </row>
    <row r="95" spans="1:1" x14ac:dyDescent="0.25">
      <c r="A95">
        <v>720</v>
      </c>
    </row>
    <row r="96" spans="1:1" x14ac:dyDescent="0.25">
      <c r="A96">
        <v>1530</v>
      </c>
    </row>
    <row r="97" spans="1:1" x14ac:dyDescent="0.25">
      <c r="A97">
        <v>650</v>
      </c>
    </row>
    <row r="98" spans="1:1" x14ac:dyDescent="0.25">
      <c r="A98">
        <v>1490</v>
      </c>
    </row>
    <row r="99" spans="1:1" x14ac:dyDescent="0.25">
      <c r="A99">
        <v>390</v>
      </c>
    </row>
    <row r="100" spans="1:1" x14ac:dyDescent="0.25">
      <c r="A100">
        <v>478</v>
      </c>
    </row>
    <row r="101" spans="1:1" x14ac:dyDescent="0.25">
      <c r="A101">
        <v>1490</v>
      </c>
    </row>
    <row r="102" spans="1:1" x14ac:dyDescent="0.25">
      <c r="A102">
        <v>375</v>
      </c>
    </row>
    <row r="103" spans="1:1" x14ac:dyDescent="0.25">
      <c r="A103">
        <v>0</v>
      </c>
    </row>
    <row r="104" spans="1:1" x14ac:dyDescent="0.25">
      <c r="A104">
        <v>399</v>
      </c>
    </row>
    <row r="105" spans="1:1" x14ac:dyDescent="0.25">
      <c r="A105">
        <v>0</v>
      </c>
    </row>
    <row r="106" spans="1:1" x14ac:dyDescent="0.25">
      <c r="A106">
        <v>547</v>
      </c>
    </row>
    <row r="107" spans="1:1" x14ac:dyDescent="0.25">
      <c r="A107">
        <v>406</v>
      </c>
    </row>
    <row r="108" spans="1:1" x14ac:dyDescent="0.25">
      <c r="A108">
        <v>299</v>
      </c>
    </row>
    <row r="109" spans="1:1" x14ac:dyDescent="0.25">
      <c r="A109">
        <v>499</v>
      </c>
    </row>
  </sheetData>
  <mergeCells count="1">
    <mergeCell ref="D9:J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workbookViewId="0">
      <selection activeCell="N14" sqref="N14"/>
    </sheetView>
  </sheetViews>
  <sheetFormatPr defaultRowHeight="15" x14ac:dyDescent="0.25"/>
  <cols>
    <col min="6" max="6" width="52" style="4" bestFit="1" customWidth="1"/>
    <col min="14" max="14" width="21.85546875" customWidth="1"/>
    <col min="15" max="17" width="9.140625" hidden="1" customWidth="1"/>
  </cols>
  <sheetData>
    <row r="1" spans="1:17" x14ac:dyDescent="0.25">
      <c r="A1" t="s">
        <v>3</v>
      </c>
    </row>
    <row r="2" spans="1:17" x14ac:dyDescent="0.25">
      <c r="A2">
        <v>0</v>
      </c>
    </row>
    <row r="3" spans="1:17" x14ac:dyDescent="0.25">
      <c r="A3">
        <v>8100</v>
      </c>
    </row>
    <row r="4" spans="1:17" x14ac:dyDescent="0.25">
      <c r="A4">
        <v>660</v>
      </c>
    </row>
    <row r="5" spans="1:17" x14ac:dyDescent="0.25">
      <c r="A5">
        <v>0</v>
      </c>
      <c r="F5" s="4" t="s">
        <v>30</v>
      </c>
    </row>
    <row r="6" spans="1:17" x14ac:dyDescent="0.25">
      <c r="A6">
        <v>0</v>
      </c>
      <c r="F6" s="4" t="s">
        <v>29</v>
      </c>
    </row>
    <row r="7" spans="1:17" x14ac:dyDescent="0.25">
      <c r="A7">
        <v>808</v>
      </c>
    </row>
    <row r="8" spans="1:17" x14ac:dyDescent="0.25">
      <c r="A8">
        <v>550</v>
      </c>
      <c r="F8" s="4" t="s">
        <v>31</v>
      </c>
      <c r="G8">
        <f>80/108</f>
        <v>0.7407407407407407</v>
      </c>
      <c r="H8" t="s">
        <v>32</v>
      </c>
    </row>
    <row r="9" spans="1:17" x14ac:dyDescent="0.25">
      <c r="A9">
        <v>922</v>
      </c>
    </row>
    <row r="10" spans="1:17" ht="45" x14ac:dyDescent="0.25">
      <c r="A10">
        <v>45</v>
      </c>
      <c r="F10" s="4" t="s">
        <v>33</v>
      </c>
    </row>
    <row r="11" spans="1:17" ht="17.25" customHeight="1" x14ac:dyDescent="0.25">
      <c r="A11">
        <v>6981</v>
      </c>
      <c r="F11" s="22" t="s">
        <v>72</v>
      </c>
      <c r="G11" s="22"/>
      <c r="H11" s="22"/>
      <c r="I11" s="22"/>
      <c r="J11" s="22"/>
      <c r="K11" s="22"/>
      <c r="L11" s="22"/>
    </row>
    <row r="12" spans="1:17" x14ac:dyDescent="0.25">
      <c r="A12">
        <v>270</v>
      </c>
      <c r="E12" s="3" t="s">
        <v>34</v>
      </c>
      <c r="F12" s="4">
        <f>1-BINOMDIST(80,108,0.58,TRUE)</f>
        <v>1.730062147577982E-4</v>
      </c>
    </row>
    <row r="13" spans="1:17" x14ac:dyDescent="0.25">
      <c r="A13">
        <v>0</v>
      </c>
    </row>
    <row r="14" spans="1:17" x14ac:dyDescent="0.25">
      <c r="A14">
        <v>1599</v>
      </c>
    </row>
    <row r="15" spans="1:17" x14ac:dyDescent="0.25">
      <c r="A15">
        <v>0</v>
      </c>
      <c r="F15" s="21" t="s">
        <v>73</v>
      </c>
      <c r="G15" s="21"/>
      <c r="H15" s="21"/>
      <c r="I15" s="21"/>
      <c r="J15" s="21"/>
      <c r="K15" s="21"/>
      <c r="L15" s="21"/>
      <c r="M15" s="21"/>
      <c r="N15" s="21"/>
      <c r="O15" s="5"/>
      <c r="P15" s="5"/>
      <c r="Q15" s="5"/>
    </row>
    <row r="16" spans="1:17" x14ac:dyDescent="0.25">
      <c r="A16">
        <v>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" x14ac:dyDescent="0.25">
      <c r="A17">
        <v>569</v>
      </c>
    </row>
    <row r="18" spans="1:1" x14ac:dyDescent="0.25">
      <c r="A18">
        <v>320</v>
      </c>
    </row>
    <row r="19" spans="1:1" x14ac:dyDescent="0.25">
      <c r="A19">
        <v>160</v>
      </c>
    </row>
    <row r="20" spans="1:1" x14ac:dyDescent="0.25">
      <c r="A20">
        <v>490</v>
      </c>
    </row>
    <row r="21" spans="1:1" x14ac:dyDescent="0.25">
      <c r="A21">
        <v>1440</v>
      </c>
    </row>
    <row r="22" spans="1:1" x14ac:dyDescent="0.25">
      <c r="A22">
        <v>255</v>
      </c>
    </row>
    <row r="23" spans="1:1" x14ac:dyDescent="0.25">
      <c r="A23">
        <v>123.33333330000001</v>
      </c>
    </row>
    <row r="24" spans="1:1" x14ac:dyDescent="0.25">
      <c r="A24">
        <v>899</v>
      </c>
    </row>
    <row r="25" spans="1:1" x14ac:dyDescent="0.25">
      <c r="A25">
        <v>168</v>
      </c>
    </row>
    <row r="26" spans="1:1" x14ac:dyDescent="0.25">
      <c r="A26">
        <v>1188</v>
      </c>
    </row>
    <row r="27" spans="1:1" x14ac:dyDescent="0.25">
      <c r="A27">
        <v>299</v>
      </c>
    </row>
    <row r="28" spans="1:1" x14ac:dyDescent="0.25">
      <c r="A28">
        <v>599</v>
      </c>
    </row>
    <row r="29" spans="1:1" x14ac:dyDescent="0.25">
      <c r="A29">
        <v>518</v>
      </c>
    </row>
    <row r="30" spans="1:1" x14ac:dyDescent="0.25">
      <c r="A30">
        <v>0</v>
      </c>
    </row>
    <row r="31" spans="1:1" x14ac:dyDescent="0.25">
      <c r="A31">
        <v>2908</v>
      </c>
    </row>
    <row r="32" spans="1:1" x14ac:dyDescent="0.25">
      <c r="A32">
        <v>0</v>
      </c>
    </row>
    <row r="33" spans="1:1" x14ac:dyDescent="0.25">
      <c r="A33">
        <v>0</v>
      </c>
    </row>
    <row r="34" spans="1:1" x14ac:dyDescent="0.25">
      <c r="A34">
        <v>287</v>
      </c>
    </row>
    <row r="35" spans="1:1" x14ac:dyDescent="0.25">
      <c r="A35">
        <v>0</v>
      </c>
    </row>
    <row r="36" spans="1:1" x14ac:dyDescent="0.25">
      <c r="A36">
        <v>359.5</v>
      </c>
    </row>
    <row r="37" spans="1:1" x14ac:dyDescent="0.25">
      <c r="A37">
        <v>550</v>
      </c>
    </row>
    <row r="38" spans="1:1" x14ac:dyDescent="0.25">
      <c r="A38">
        <v>299</v>
      </c>
    </row>
    <row r="39" spans="1:1" x14ac:dyDescent="0.25">
      <c r="A39">
        <v>222</v>
      </c>
    </row>
    <row r="40" spans="1:1" x14ac:dyDescent="0.25">
      <c r="A40">
        <v>646</v>
      </c>
    </row>
    <row r="41" spans="1:1" x14ac:dyDescent="0.25">
      <c r="A41">
        <v>184</v>
      </c>
    </row>
    <row r="42" spans="1:1" x14ac:dyDescent="0.25">
      <c r="A42">
        <v>150</v>
      </c>
    </row>
    <row r="43" spans="1:1" x14ac:dyDescent="0.25">
      <c r="A43">
        <v>0</v>
      </c>
    </row>
    <row r="44" spans="1:1" x14ac:dyDescent="0.25">
      <c r="A44">
        <v>699</v>
      </c>
    </row>
    <row r="45" spans="1:1" x14ac:dyDescent="0.25">
      <c r="A45">
        <v>399</v>
      </c>
    </row>
    <row r="46" spans="1:1" x14ac:dyDescent="0.25">
      <c r="A46">
        <v>980</v>
      </c>
    </row>
    <row r="47" spans="1:1" x14ac:dyDescent="0.25">
      <c r="A47">
        <v>0</v>
      </c>
    </row>
    <row r="48" spans="1:1" x14ac:dyDescent="0.25">
      <c r="A48">
        <v>160</v>
      </c>
    </row>
    <row r="49" spans="1:1" x14ac:dyDescent="0.25">
      <c r="A49">
        <v>791</v>
      </c>
    </row>
    <row r="50" spans="1:1" x14ac:dyDescent="0.25">
      <c r="A50">
        <v>160</v>
      </c>
    </row>
    <row r="51" spans="1:1" x14ac:dyDescent="0.25">
      <c r="A51">
        <v>120</v>
      </c>
    </row>
    <row r="52" spans="1:1" x14ac:dyDescent="0.25">
      <c r="A52">
        <v>708</v>
      </c>
    </row>
    <row r="53" spans="1:1" x14ac:dyDescent="0.25">
      <c r="A53">
        <v>580</v>
      </c>
    </row>
    <row r="54" spans="1:1" x14ac:dyDescent="0.25">
      <c r="A54">
        <v>490</v>
      </c>
    </row>
    <row r="55" spans="1:1" x14ac:dyDescent="0.25">
      <c r="A55">
        <v>299</v>
      </c>
    </row>
    <row r="56" spans="1:1" x14ac:dyDescent="0.25">
      <c r="A56">
        <v>0</v>
      </c>
    </row>
    <row r="57" spans="1:1" x14ac:dyDescent="0.25">
      <c r="A57">
        <v>1600</v>
      </c>
    </row>
    <row r="58" spans="1:1" x14ac:dyDescent="0.25">
      <c r="A58">
        <v>0</v>
      </c>
    </row>
    <row r="59" spans="1:1" x14ac:dyDescent="0.25">
      <c r="A59">
        <v>630</v>
      </c>
    </row>
    <row r="60" spans="1:1" x14ac:dyDescent="0.25">
      <c r="A60">
        <v>399</v>
      </c>
    </row>
    <row r="61" spans="1:1" x14ac:dyDescent="0.25">
      <c r="A61">
        <v>578</v>
      </c>
    </row>
    <row r="62" spans="1:1" x14ac:dyDescent="0.25">
      <c r="A62">
        <v>115</v>
      </c>
    </row>
    <row r="63" spans="1:1" x14ac:dyDescent="0.25">
      <c r="A63">
        <v>499</v>
      </c>
    </row>
    <row r="64" spans="1:1" x14ac:dyDescent="0.25">
      <c r="A64">
        <v>710</v>
      </c>
    </row>
    <row r="65" spans="1:1" x14ac:dyDescent="0.25">
      <c r="A65">
        <v>257</v>
      </c>
    </row>
    <row r="66" spans="1:1" x14ac:dyDescent="0.25">
      <c r="A66">
        <v>114</v>
      </c>
    </row>
    <row r="67" spans="1:1" x14ac:dyDescent="0.25">
      <c r="A67">
        <v>115</v>
      </c>
    </row>
    <row r="68" spans="1:1" x14ac:dyDescent="0.25">
      <c r="A68">
        <v>0</v>
      </c>
    </row>
    <row r="69" spans="1:1" x14ac:dyDescent="0.25">
      <c r="A69">
        <v>1853</v>
      </c>
    </row>
    <row r="70" spans="1:1" x14ac:dyDescent="0.25">
      <c r="A70">
        <v>0</v>
      </c>
    </row>
    <row r="71" spans="1:1" x14ac:dyDescent="0.25">
      <c r="A71">
        <v>74</v>
      </c>
    </row>
    <row r="72" spans="1:1" x14ac:dyDescent="0.25">
      <c r="A72">
        <v>790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999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290</v>
      </c>
    </row>
    <row r="83" spans="1:1" x14ac:dyDescent="0.25">
      <c r="A83">
        <v>543</v>
      </c>
    </row>
    <row r="84" spans="1:1" x14ac:dyDescent="0.25">
      <c r="A84">
        <v>0</v>
      </c>
    </row>
    <row r="85" spans="1:1" x14ac:dyDescent="0.25">
      <c r="A85">
        <v>699</v>
      </c>
    </row>
    <row r="86" spans="1:1" x14ac:dyDescent="0.25">
      <c r="A86">
        <v>3299</v>
      </c>
    </row>
    <row r="87" spans="1:1" x14ac:dyDescent="0.25">
      <c r="A87">
        <v>64.75</v>
      </c>
    </row>
    <row r="88" spans="1:1" x14ac:dyDescent="0.25">
      <c r="A88">
        <v>435</v>
      </c>
    </row>
    <row r="89" spans="1:1" x14ac:dyDescent="0.25">
      <c r="A89">
        <v>529</v>
      </c>
    </row>
    <row r="90" spans="1:1" x14ac:dyDescent="0.25">
      <c r="A90">
        <v>499</v>
      </c>
    </row>
    <row r="91" spans="1:1" x14ac:dyDescent="0.25">
      <c r="A91">
        <v>436.09090909999998</v>
      </c>
    </row>
    <row r="92" spans="1:1" x14ac:dyDescent="0.25">
      <c r="A92">
        <v>0</v>
      </c>
    </row>
    <row r="93" spans="1:1" x14ac:dyDescent="0.25">
      <c r="A93">
        <v>570</v>
      </c>
    </row>
    <row r="94" spans="1:1" x14ac:dyDescent="0.25">
      <c r="A94">
        <v>369.66666670000001</v>
      </c>
    </row>
    <row r="95" spans="1:1" x14ac:dyDescent="0.25">
      <c r="A95">
        <v>720</v>
      </c>
    </row>
    <row r="96" spans="1:1" x14ac:dyDescent="0.25">
      <c r="A96">
        <v>1530</v>
      </c>
    </row>
    <row r="97" spans="1:1" x14ac:dyDescent="0.25">
      <c r="A97">
        <v>650</v>
      </c>
    </row>
    <row r="98" spans="1:1" x14ac:dyDescent="0.25">
      <c r="A98">
        <v>1490</v>
      </c>
    </row>
    <row r="99" spans="1:1" x14ac:dyDescent="0.25">
      <c r="A99">
        <v>390</v>
      </c>
    </row>
    <row r="100" spans="1:1" x14ac:dyDescent="0.25">
      <c r="A100">
        <v>478</v>
      </c>
    </row>
    <row r="101" spans="1:1" x14ac:dyDescent="0.25">
      <c r="A101">
        <v>1490</v>
      </c>
    </row>
    <row r="102" spans="1:1" x14ac:dyDescent="0.25">
      <c r="A102">
        <v>375</v>
      </c>
    </row>
    <row r="103" spans="1:1" x14ac:dyDescent="0.25">
      <c r="A103">
        <v>0</v>
      </c>
    </row>
    <row r="104" spans="1:1" x14ac:dyDescent="0.25">
      <c r="A104">
        <v>399</v>
      </c>
    </row>
    <row r="105" spans="1:1" x14ac:dyDescent="0.25">
      <c r="A105">
        <v>0</v>
      </c>
    </row>
    <row r="106" spans="1:1" x14ac:dyDescent="0.25">
      <c r="A106">
        <v>547</v>
      </c>
    </row>
    <row r="107" spans="1:1" x14ac:dyDescent="0.25">
      <c r="A107">
        <v>406</v>
      </c>
    </row>
    <row r="108" spans="1:1" x14ac:dyDescent="0.25">
      <c r="A108">
        <v>299</v>
      </c>
    </row>
    <row r="109" spans="1:1" x14ac:dyDescent="0.25">
      <c r="A109">
        <v>499</v>
      </c>
    </row>
  </sheetData>
  <autoFilter ref="A1:A109"/>
  <mergeCells count="2">
    <mergeCell ref="F15:N15"/>
    <mergeCell ref="F11:L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opLeftCell="A20" workbookViewId="0">
      <selection activeCell="G13" sqref="G13"/>
    </sheetView>
  </sheetViews>
  <sheetFormatPr defaultRowHeight="15" x14ac:dyDescent="0.25"/>
  <cols>
    <col min="8" max="8" width="17.85546875" bestFit="1" customWidth="1"/>
  </cols>
  <sheetData>
    <row r="1" spans="1:8" ht="60" x14ac:dyDescent="0.25">
      <c r="A1" s="4" t="s">
        <v>82</v>
      </c>
      <c r="B1" s="4" t="s">
        <v>83</v>
      </c>
    </row>
    <row r="2" spans="1:8" x14ac:dyDescent="0.25">
      <c r="A2" s="8">
        <v>456</v>
      </c>
      <c r="B2" s="1">
        <v>1379</v>
      </c>
    </row>
    <row r="3" spans="1:8" x14ac:dyDescent="0.25">
      <c r="A3" s="1">
        <v>1763</v>
      </c>
      <c r="B3" s="8">
        <v>463</v>
      </c>
    </row>
    <row r="4" spans="1:8" x14ac:dyDescent="0.25">
      <c r="A4" s="1">
        <v>1379</v>
      </c>
      <c r="B4" s="1">
        <v>2320</v>
      </c>
    </row>
    <row r="5" spans="1:8" x14ac:dyDescent="0.25">
      <c r="A5" s="8">
        <v>606</v>
      </c>
      <c r="B5" s="8">
        <v>194</v>
      </c>
    </row>
    <row r="6" spans="1:8" x14ac:dyDescent="0.25">
      <c r="A6" s="1">
        <v>1725</v>
      </c>
      <c r="B6" s="8">
        <v>877</v>
      </c>
    </row>
    <row r="7" spans="1:8" ht="15" customHeight="1" x14ac:dyDescent="0.25">
      <c r="A7" s="8">
        <v>463</v>
      </c>
      <c r="B7" s="8">
        <v>662</v>
      </c>
    </row>
    <row r="8" spans="1:8" x14ac:dyDescent="0.25">
      <c r="A8" s="8">
        <v>566</v>
      </c>
      <c r="B8" s="8">
        <v>819</v>
      </c>
    </row>
    <row r="9" spans="1:8" ht="15" customHeight="1" x14ac:dyDescent="0.25">
      <c r="A9" s="8">
        <v>644</v>
      </c>
      <c r="B9" s="8">
        <v>808</v>
      </c>
    </row>
    <row r="10" spans="1:8" ht="15" customHeight="1" x14ac:dyDescent="0.25">
      <c r="A10" s="8">
        <v>819</v>
      </c>
      <c r="B10" s="8">
        <v>440</v>
      </c>
    </row>
    <row r="11" spans="1:8" x14ac:dyDescent="0.25">
      <c r="A11" s="8">
        <v>541</v>
      </c>
      <c r="B11" s="1">
        <v>1225</v>
      </c>
      <c r="H11" s="1"/>
    </row>
    <row r="12" spans="1:8" ht="15" customHeight="1" x14ac:dyDescent="0.25">
      <c r="A12" s="8">
        <v>808</v>
      </c>
      <c r="B12" s="1">
        <v>1124</v>
      </c>
      <c r="H12" s="1"/>
    </row>
    <row r="13" spans="1:8" ht="15" customHeight="1" x14ac:dyDescent="0.25">
      <c r="A13" s="8">
        <v>440</v>
      </c>
      <c r="B13" s="1">
        <v>1028</v>
      </c>
    </row>
    <row r="14" spans="1:8" x14ac:dyDescent="0.25">
      <c r="A14" s="1">
        <v>1028</v>
      </c>
      <c r="B14" s="1">
        <v>1666</v>
      </c>
    </row>
    <row r="15" spans="1:8" ht="15" customHeight="1" x14ac:dyDescent="0.25">
      <c r="A15" s="1">
        <v>1666</v>
      </c>
      <c r="B15" s="8">
        <v>896</v>
      </c>
    </row>
    <row r="16" spans="1:8" ht="15" customHeight="1" x14ac:dyDescent="0.25">
      <c r="A16" s="8">
        <v>896</v>
      </c>
      <c r="B16" s="1">
        <v>1280</v>
      </c>
    </row>
    <row r="17" spans="1:8" ht="15" customHeight="1" x14ac:dyDescent="0.25">
      <c r="A17" s="8">
        <v>213</v>
      </c>
      <c r="B17" s="8">
        <v>520</v>
      </c>
      <c r="H17" s="1"/>
    </row>
    <row r="18" spans="1:8" ht="15" customHeight="1" x14ac:dyDescent="0.25">
      <c r="A18" s="8">
        <v>376</v>
      </c>
      <c r="B18" s="8">
        <v>464</v>
      </c>
      <c r="H18" s="1"/>
    </row>
    <row r="19" spans="1:8" ht="15" customHeight="1" x14ac:dyDescent="0.25">
      <c r="A19" s="8">
        <v>252</v>
      </c>
      <c r="B19" s="8">
        <v>162</v>
      </c>
    </row>
    <row r="20" spans="1:8" ht="15" customHeight="1" x14ac:dyDescent="0.25">
      <c r="A20" s="8">
        <v>482</v>
      </c>
      <c r="B20" s="8">
        <v>744</v>
      </c>
      <c r="H20" s="1"/>
    </row>
    <row r="21" spans="1:8" ht="15" customHeight="1" x14ac:dyDescent="0.25">
      <c r="A21" s="1">
        <v>1373</v>
      </c>
      <c r="B21" s="8">
        <v>712</v>
      </c>
    </row>
    <row r="22" spans="1:8" ht="15" customHeight="1" x14ac:dyDescent="0.25">
      <c r="A22" s="8">
        <v>948</v>
      </c>
      <c r="B22" s="8">
        <v>108</v>
      </c>
    </row>
    <row r="23" spans="1:8" ht="15" customHeight="1" x14ac:dyDescent="0.25">
      <c r="A23" s="8">
        <v>744</v>
      </c>
      <c r="B23" s="8">
        <v>188</v>
      </c>
      <c r="H23" s="1"/>
    </row>
    <row r="24" spans="1:8" ht="15" customHeight="1" x14ac:dyDescent="0.25">
      <c r="A24" s="8">
        <v>799</v>
      </c>
      <c r="B24" s="8">
        <v>164</v>
      </c>
      <c r="H24" s="1"/>
    </row>
    <row r="25" spans="1:8" x14ac:dyDescent="0.25">
      <c r="A25" s="8">
        <v>164</v>
      </c>
      <c r="B25" s="8">
        <v>734</v>
      </c>
    </row>
    <row r="26" spans="1:8" ht="15" customHeight="1" x14ac:dyDescent="0.25">
      <c r="A26" s="1">
        <v>1942</v>
      </c>
      <c r="B26" s="1">
        <v>1942</v>
      </c>
    </row>
    <row r="27" spans="1:8" ht="15" customHeight="1" x14ac:dyDescent="0.25">
      <c r="A27" s="1">
        <v>1552</v>
      </c>
      <c r="B27" s="1">
        <v>1711</v>
      </c>
      <c r="H27" s="1"/>
    </row>
    <row r="28" spans="1:8" ht="15" customHeight="1" x14ac:dyDescent="0.25">
      <c r="A28" s="1">
        <v>1569</v>
      </c>
      <c r="B28" s="1">
        <v>2002</v>
      </c>
      <c r="H28" s="1"/>
    </row>
    <row r="29" spans="1:8" ht="15" customHeight="1" x14ac:dyDescent="0.25">
      <c r="A29" s="1">
        <v>2002</v>
      </c>
      <c r="B29" s="1">
        <v>1193</v>
      </c>
      <c r="H29" s="1"/>
    </row>
    <row r="30" spans="1:8" ht="15" customHeight="1" x14ac:dyDescent="0.25">
      <c r="A30" s="8">
        <v>676</v>
      </c>
      <c r="B30" s="8">
        <v>75</v>
      </c>
    </row>
    <row r="31" spans="1:8" ht="15" customHeight="1" x14ac:dyDescent="0.25">
      <c r="A31" s="8">
        <v>579</v>
      </c>
      <c r="B31" s="1">
        <v>2226</v>
      </c>
    </row>
    <row r="32" spans="1:8" ht="15" customHeight="1" x14ac:dyDescent="0.25">
      <c r="A32" s="8">
        <v>574</v>
      </c>
      <c r="B32" s="8">
        <v>357</v>
      </c>
    </row>
    <row r="33" spans="1:8" ht="15" customHeight="1" x14ac:dyDescent="0.25">
      <c r="A33" s="8">
        <v>256</v>
      </c>
      <c r="B33" s="8">
        <v>409</v>
      </c>
    </row>
    <row r="34" spans="1:8" ht="15" customHeight="1" x14ac:dyDescent="0.25">
      <c r="A34" s="8">
        <v>846</v>
      </c>
      <c r="B34" s="1">
        <v>1295</v>
      </c>
    </row>
    <row r="35" spans="1:8" ht="15" customHeight="1" x14ac:dyDescent="0.25">
      <c r="A35" s="8">
        <v>189</v>
      </c>
      <c r="B35" s="8">
        <v>604</v>
      </c>
    </row>
    <row r="36" spans="1:8" ht="15" customHeight="1" x14ac:dyDescent="0.25">
      <c r="A36" s="8">
        <v>512</v>
      </c>
      <c r="B36" s="1">
        <v>1036</v>
      </c>
    </row>
    <row r="37" spans="1:8" x14ac:dyDescent="0.25">
      <c r="A37" s="1">
        <v>1101</v>
      </c>
      <c r="B37" s="8">
        <v>189</v>
      </c>
    </row>
    <row r="38" spans="1:8" ht="15" customHeight="1" x14ac:dyDescent="0.25">
      <c r="A38" s="8">
        <v>413</v>
      </c>
      <c r="B38" s="1">
        <v>1066</v>
      </c>
    </row>
    <row r="39" spans="1:8" ht="15" customHeight="1" x14ac:dyDescent="0.25">
      <c r="B39" s="8">
        <v>512</v>
      </c>
    </row>
    <row r="40" spans="1:8" ht="15" customHeight="1" x14ac:dyDescent="0.25">
      <c r="B40" s="1">
        <v>1101</v>
      </c>
    </row>
    <row r="41" spans="1:8" ht="15" customHeight="1" x14ac:dyDescent="0.25">
      <c r="B41" s="1">
        <v>1516</v>
      </c>
      <c r="H41" s="1"/>
    </row>
    <row r="42" spans="1:8" ht="15" customHeight="1" x14ac:dyDescent="0.25"/>
    <row r="43" spans="1:8" ht="15" customHeight="1" x14ac:dyDescent="0.25">
      <c r="H43" s="1"/>
    </row>
    <row r="44" spans="1:8" ht="15" customHeight="1" x14ac:dyDescent="0.25">
      <c r="H44" s="1"/>
    </row>
    <row r="45" spans="1:8" ht="15" customHeight="1" x14ac:dyDescent="0.25">
      <c r="H45" s="1"/>
    </row>
    <row r="46" spans="1:8" ht="15" customHeight="1" x14ac:dyDescent="0.25"/>
    <row r="48" spans="1:8" ht="15" customHeight="1" x14ac:dyDescent="0.25"/>
    <row r="49" spans="8:8" ht="15" customHeight="1" x14ac:dyDescent="0.25"/>
    <row r="50" spans="8:8" ht="15" customHeight="1" x14ac:dyDescent="0.25">
      <c r="H50" s="1"/>
    </row>
    <row r="51" spans="8:8" ht="15" customHeight="1" x14ac:dyDescent="0.25">
      <c r="H51" s="1"/>
    </row>
    <row r="52" spans="8:8" ht="15" customHeight="1" x14ac:dyDescent="0.25"/>
    <row r="54" spans="8:8" ht="15" customHeight="1" x14ac:dyDescent="0.25">
      <c r="H54" s="1"/>
    </row>
    <row r="55" spans="8:8" ht="15" customHeight="1" x14ac:dyDescent="0.25"/>
    <row r="56" spans="8:8" ht="15" customHeight="1" x14ac:dyDescent="0.25"/>
    <row r="57" spans="8:8" ht="15" customHeight="1" x14ac:dyDescent="0.25">
      <c r="H57" s="1"/>
    </row>
    <row r="58" spans="8:8" ht="15" customHeight="1" x14ac:dyDescent="0.25"/>
    <row r="59" spans="8:8" ht="15" customHeight="1" x14ac:dyDescent="0.25"/>
    <row r="60" spans="8:8" ht="15" customHeight="1" x14ac:dyDescent="0.25"/>
    <row r="61" spans="8:8" ht="15" customHeight="1" x14ac:dyDescent="0.25"/>
    <row r="62" spans="8:8" x14ac:dyDescent="0.25">
      <c r="H62" s="1"/>
    </row>
    <row r="63" spans="8:8" ht="15" customHeight="1" x14ac:dyDescent="0.25"/>
    <row r="64" spans="8:8" ht="15" customHeight="1" x14ac:dyDescent="0.25"/>
    <row r="65" spans="8:8" ht="15" customHeight="1" x14ac:dyDescent="0.25"/>
    <row r="66" spans="8:8" ht="15" customHeight="1" x14ac:dyDescent="0.25"/>
    <row r="67" spans="8:8" ht="15" customHeight="1" x14ac:dyDescent="0.25"/>
    <row r="68" spans="8:8" ht="15" customHeight="1" x14ac:dyDescent="0.25"/>
    <row r="69" spans="8:8" ht="15" customHeight="1" x14ac:dyDescent="0.25"/>
    <row r="70" spans="8:8" ht="15" customHeight="1" x14ac:dyDescent="0.25"/>
    <row r="71" spans="8:8" ht="15" customHeight="1" x14ac:dyDescent="0.25"/>
    <row r="72" spans="8:8" ht="15" customHeight="1" x14ac:dyDescent="0.25"/>
    <row r="73" spans="8:8" ht="15" customHeight="1" x14ac:dyDescent="0.25"/>
    <row r="74" spans="8:8" ht="15" customHeight="1" x14ac:dyDescent="0.25">
      <c r="H74" s="1"/>
    </row>
    <row r="75" spans="8:8" ht="15" customHeight="1" x14ac:dyDescent="0.25">
      <c r="H75" s="1"/>
    </row>
    <row r="76" spans="8:8" ht="15" customHeight="1" x14ac:dyDescent="0.25">
      <c r="H76" s="1"/>
    </row>
    <row r="77" spans="8:8" ht="15" customHeight="1" x14ac:dyDescent="0.25"/>
    <row r="78" spans="8:8" x14ac:dyDescent="0.25">
      <c r="H78" s="1"/>
    </row>
    <row r="79" spans="8:8" ht="15" customHeight="1" x14ac:dyDescent="0.25">
      <c r="H79" s="1"/>
    </row>
    <row r="80" spans="8:8" ht="15" customHeight="1" x14ac:dyDescent="0.25"/>
    <row r="81" spans="8:8" ht="15" customHeight="1" x14ac:dyDescent="0.25">
      <c r="H81" s="1"/>
    </row>
    <row r="82" spans="8:8" ht="15" customHeight="1" x14ac:dyDescent="0.25"/>
    <row r="83" spans="8:8" ht="15" customHeight="1" x14ac:dyDescent="0.25"/>
    <row r="84" spans="8:8" ht="15" customHeight="1" x14ac:dyDescent="0.25"/>
    <row r="85" spans="8:8" ht="15" customHeight="1" x14ac:dyDescent="0.25"/>
    <row r="86" spans="8:8" ht="15" customHeight="1" x14ac:dyDescent="0.25"/>
    <row r="87" spans="8:8" ht="15" customHeight="1" x14ac:dyDescent="0.25">
      <c r="H87" s="1"/>
    </row>
    <row r="88" spans="8:8" ht="15" customHeight="1" x14ac:dyDescent="0.25">
      <c r="H88" s="1"/>
    </row>
    <row r="89" spans="8:8" ht="15" customHeight="1" x14ac:dyDescent="0.25"/>
    <row r="90" spans="8:8" ht="15" customHeight="1" x14ac:dyDescent="0.25"/>
    <row r="91" spans="8:8" ht="15" customHeight="1" x14ac:dyDescent="0.25">
      <c r="H91" s="1"/>
    </row>
    <row r="92" spans="8:8" ht="15" customHeight="1" x14ac:dyDescent="0.25">
      <c r="H92" s="1"/>
    </row>
    <row r="93" spans="8:8" ht="15" customHeight="1" x14ac:dyDescent="0.25"/>
    <row r="94" spans="8:8" ht="15" customHeight="1" x14ac:dyDescent="0.25"/>
    <row r="95" spans="8:8" ht="15" customHeight="1" x14ac:dyDescent="0.25"/>
    <row r="96" spans="8:8" ht="15" customHeight="1" x14ac:dyDescent="0.25"/>
    <row r="97" spans="8:8" ht="15" customHeight="1" x14ac:dyDescent="0.25"/>
    <row r="98" spans="8:8" ht="15" customHeight="1" x14ac:dyDescent="0.25">
      <c r="H98" s="1"/>
    </row>
    <row r="99" spans="8:8" ht="15" customHeight="1" x14ac:dyDescent="0.25">
      <c r="H99" s="1"/>
    </row>
    <row r="100" spans="8:8" ht="15" customHeight="1" x14ac:dyDescent="0.25">
      <c r="H100" s="1"/>
    </row>
    <row r="101" spans="8:8" ht="15" customHeight="1" x14ac:dyDescent="0.25">
      <c r="H101" s="1"/>
    </row>
    <row r="102" spans="8:8" ht="15" customHeight="1" x14ac:dyDescent="0.25"/>
    <row r="103" spans="8:8" ht="15" customHeight="1" x14ac:dyDescent="0.25"/>
    <row r="104" spans="8:8" ht="15" customHeight="1" x14ac:dyDescent="0.25"/>
    <row r="105" spans="8:8" ht="15" customHeight="1" x14ac:dyDescent="0.25">
      <c r="H105" s="1"/>
    </row>
    <row r="106" spans="8:8" ht="15" customHeight="1" x14ac:dyDescent="0.25"/>
    <row r="107" spans="8:8" ht="15" customHeight="1" x14ac:dyDescent="0.25"/>
    <row r="108" spans="8:8" ht="15" customHeight="1" x14ac:dyDescent="0.25"/>
    <row r="109" spans="8:8" ht="15" customHeight="1" x14ac:dyDescent="0.25"/>
    <row r="110" spans="8:8" ht="15" customHeight="1" x14ac:dyDescent="0.25"/>
    <row r="111" spans="8:8" ht="15" customHeight="1" x14ac:dyDescent="0.25">
      <c r="H111" s="1"/>
    </row>
    <row r="112" spans="8:8" ht="15" customHeight="1" x14ac:dyDescent="0.25">
      <c r="H112" s="1"/>
    </row>
    <row r="113" spans="8:8" ht="15" customHeight="1" x14ac:dyDescent="0.25">
      <c r="H11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H13" sqref="H13"/>
    </sheetView>
  </sheetViews>
  <sheetFormatPr defaultRowHeight="15" x14ac:dyDescent="0.25"/>
  <cols>
    <col min="1" max="1" width="42.5703125" bestFit="1" customWidth="1"/>
    <col min="2" max="2" width="23.5703125" bestFit="1" customWidth="1"/>
    <col min="3" max="3" width="22.28515625" bestFit="1" customWidth="1"/>
  </cols>
  <sheetData>
    <row r="1" spans="1:14" x14ac:dyDescent="0.25">
      <c r="A1" t="s">
        <v>84</v>
      </c>
    </row>
    <row r="2" spans="1:14" ht="15.75" thickBot="1" x14ac:dyDescent="0.3"/>
    <row r="3" spans="1:14" x14ac:dyDescent="0.25">
      <c r="A3" s="12"/>
      <c r="B3" s="12" t="s">
        <v>82</v>
      </c>
      <c r="C3" s="12" t="s">
        <v>83</v>
      </c>
    </row>
    <row r="4" spans="1:14" x14ac:dyDescent="0.25">
      <c r="A4" s="10" t="s">
        <v>74</v>
      </c>
      <c r="B4" s="10">
        <v>847.62162162162167</v>
      </c>
      <c r="C4" s="10">
        <v>905.27499999999998</v>
      </c>
    </row>
    <row r="5" spans="1:14" x14ac:dyDescent="0.25">
      <c r="A5" s="10" t="s">
        <v>46</v>
      </c>
      <c r="B5" s="10">
        <v>280296.46396396391</v>
      </c>
      <c r="C5" s="10">
        <v>362762.87115384621</v>
      </c>
    </row>
    <row r="6" spans="1:14" x14ac:dyDescent="0.25">
      <c r="A6" s="10" t="s">
        <v>75</v>
      </c>
      <c r="B6" s="10">
        <v>37</v>
      </c>
      <c r="C6" s="10">
        <v>40</v>
      </c>
    </row>
    <row r="7" spans="1:14" x14ac:dyDescent="0.25">
      <c r="A7" s="10" t="s">
        <v>85</v>
      </c>
      <c r="B7" s="10">
        <v>323178.99570270273</v>
      </c>
      <c r="C7" s="10"/>
    </row>
    <row r="8" spans="1:14" x14ac:dyDescent="0.25">
      <c r="A8" s="10" t="s">
        <v>76</v>
      </c>
      <c r="B8" s="10">
        <v>0</v>
      </c>
      <c r="C8" s="10"/>
      <c r="E8" s="20" t="s">
        <v>86</v>
      </c>
      <c r="F8" s="20"/>
      <c r="G8" s="20"/>
      <c r="H8" s="20"/>
      <c r="I8" s="20"/>
      <c r="J8" s="20"/>
      <c r="K8" s="20"/>
      <c r="L8" s="20"/>
      <c r="M8" s="20"/>
      <c r="N8" s="20"/>
    </row>
    <row r="9" spans="1:14" x14ac:dyDescent="0.25">
      <c r="A9" s="10" t="s">
        <v>50</v>
      </c>
      <c r="B9" s="10">
        <v>75</v>
      </c>
      <c r="C9" s="10"/>
    </row>
    <row r="10" spans="1:14" x14ac:dyDescent="0.25">
      <c r="A10" s="10" t="s">
        <v>77</v>
      </c>
      <c r="B10" s="10">
        <v>-0.444619691302577</v>
      </c>
      <c r="C10" s="10"/>
    </row>
    <row r="11" spans="1:14" x14ac:dyDescent="0.25">
      <c r="A11" s="10" t="s">
        <v>78</v>
      </c>
      <c r="B11" s="10">
        <v>0.32893752645407903</v>
      </c>
      <c r="C11" s="10"/>
    </row>
    <row r="12" spans="1:14" x14ac:dyDescent="0.25">
      <c r="A12" s="10" t="s">
        <v>79</v>
      </c>
      <c r="B12" s="10">
        <v>1.6654253733225626</v>
      </c>
      <c r="C12" s="10"/>
    </row>
    <row r="13" spans="1:14" x14ac:dyDescent="0.25">
      <c r="A13" s="10" t="s">
        <v>80</v>
      </c>
      <c r="B13" s="10">
        <v>0.65787505290815806</v>
      </c>
      <c r="C13" s="10"/>
    </row>
    <row r="14" spans="1:14" ht="15.75" thickBot="1" x14ac:dyDescent="0.3">
      <c r="A14" s="11" t="s">
        <v>81</v>
      </c>
      <c r="B14" s="11">
        <v>1.9921021540022406</v>
      </c>
      <c r="C14" s="11"/>
    </row>
  </sheetData>
  <mergeCells count="1">
    <mergeCell ref="E8:N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13"/>
  <sheetViews>
    <sheetView workbookViewId="0">
      <selection activeCell="L18" sqref="L18"/>
    </sheetView>
  </sheetViews>
  <sheetFormatPr defaultRowHeight="15" x14ac:dyDescent="0.25"/>
  <sheetData>
    <row r="5" spans="1:19" x14ac:dyDescent="0.25">
      <c r="E5" t="s">
        <v>35</v>
      </c>
      <c r="H5" s="6">
        <v>1.3773</v>
      </c>
    </row>
    <row r="8" spans="1:19" x14ac:dyDescent="0.25">
      <c r="E8" s="23" t="s">
        <v>70</v>
      </c>
      <c r="F8" s="23"/>
      <c r="G8" s="7">
        <f>POISSON(2,1.38,TRUE)</f>
        <v>0.8383100545057206</v>
      </c>
      <c r="J8" s="20" t="s">
        <v>87</v>
      </c>
      <c r="K8" s="20"/>
      <c r="L8" s="20"/>
      <c r="M8" s="20"/>
      <c r="N8" s="20"/>
      <c r="O8" s="20"/>
      <c r="P8" s="20"/>
      <c r="Q8" s="20"/>
      <c r="R8" s="20"/>
      <c r="S8" s="20"/>
    </row>
    <row r="9" spans="1:19" x14ac:dyDescent="0.25">
      <c r="F9" t="s">
        <v>36</v>
      </c>
      <c r="G9" s="6">
        <f>1-G8</f>
        <v>0.1616899454942794</v>
      </c>
    </row>
    <row r="13" spans="1:19" x14ac:dyDescent="0.25">
      <c r="A13" s="23" t="s">
        <v>88</v>
      </c>
      <c r="B13" s="23"/>
      <c r="C13" s="23"/>
      <c r="D13" s="23"/>
      <c r="E13" s="23"/>
      <c r="F13" s="23"/>
      <c r="G13" s="23"/>
      <c r="H13" s="23"/>
    </row>
  </sheetData>
  <mergeCells count="3">
    <mergeCell ref="E8:F8"/>
    <mergeCell ref="J8:S8"/>
    <mergeCell ref="A13:H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17" sqref="I17"/>
    </sheetView>
  </sheetViews>
  <sheetFormatPr defaultRowHeight="15" x14ac:dyDescent="0.25"/>
  <cols>
    <col min="1" max="1" width="22.5703125" customWidth="1"/>
  </cols>
  <sheetData>
    <row r="1" spans="1:12" x14ac:dyDescent="0.25">
      <c r="A1" s="3" t="s">
        <v>40</v>
      </c>
    </row>
    <row r="3" spans="1:12" ht="15.75" thickBot="1" x14ac:dyDescent="0.3">
      <c r="A3" s="3" t="s">
        <v>41</v>
      </c>
    </row>
    <row r="4" spans="1:12" x14ac:dyDescent="0.25">
      <c r="A4" s="12" t="s">
        <v>42</v>
      </c>
      <c r="B4" s="12" t="s">
        <v>43</v>
      </c>
      <c r="C4" s="12" t="s">
        <v>44</v>
      </c>
      <c r="D4" s="12" t="s">
        <v>45</v>
      </c>
      <c r="E4" s="12" t="s">
        <v>46</v>
      </c>
    </row>
    <row r="5" spans="1:12" x14ac:dyDescent="0.25">
      <c r="A5" s="10" t="s">
        <v>37</v>
      </c>
      <c r="B5" s="10">
        <v>28</v>
      </c>
      <c r="C5" s="10">
        <v>25468</v>
      </c>
      <c r="D5" s="10">
        <v>909.57142857142856</v>
      </c>
      <c r="E5" s="10">
        <v>246010.62433862439</v>
      </c>
    </row>
    <row r="6" spans="1:12" x14ac:dyDescent="0.25">
      <c r="A6" s="10" t="s">
        <v>38</v>
      </c>
      <c r="B6" s="10">
        <v>32</v>
      </c>
      <c r="C6" s="10">
        <v>25883</v>
      </c>
      <c r="D6" s="10">
        <v>808.84375</v>
      </c>
      <c r="E6" s="10">
        <v>261128.26512096773</v>
      </c>
    </row>
    <row r="7" spans="1:12" ht="15.75" thickBot="1" x14ac:dyDescent="0.3">
      <c r="A7" s="11" t="s">
        <v>39</v>
      </c>
      <c r="B7" s="11">
        <v>14</v>
      </c>
      <c r="C7" s="11">
        <v>9071</v>
      </c>
      <c r="D7" s="11">
        <v>647.92857142857144</v>
      </c>
      <c r="E7" s="11">
        <v>327998.53296703292</v>
      </c>
    </row>
    <row r="10" spans="1:12" ht="15.75" thickBot="1" x14ac:dyDescent="0.3">
      <c r="A10" s="3" t="s">
        <v>47</v>
      </c>
    </row>
    <row r="11" spans="1:12" x14ac:dyDescent="0.25">
      <c r="A11" s="12" t="s">
        <v>48</v>
      </c>
      <c r="B11" s="12" t="s">
        <v>49</v>
      </c>
      <c r="C11" s="12" t="s">
        <v>50</v>
      </c>
      <c r="D11" s="12" t="s">
        <v>51</v>
      </c>
      <c r="E11" s="12" t="s">
        <v>52</v>
      </c>
      <c r="F11" s="12" t="s">
        <v>53</v>
      </c>
      <c r="G11" s="12" t="s">
        <v>54</v>
      </c>
    </row>
    <row r="12" spans="1:12" x14ac:dyDescent="0.25">
      <c r="A12" s="10" t="s">
        <v>55</v>
      </c>
      <c r="B12" s="10">
        <v>642248.48202219605</v>
      </c>
      <c r="C12" s="10">
        <v>2</v>
      </c>
      <c r="D12" s="10">
        <v>321124.24101109803</v>
      </c>
      <c r="E12" s="10">
        <v>1.1999120218882096</v>
      </c>
      <c r="F12" s="24">
        <v>0.30725447065702749</v>
      </c>
      <c r="G12" s="10">
        <v>3.1257642368606362</v>
      </c>
    </row>
    <row r="13" spans="1:12" x14ac:dyDescent="0.25">
      <c r="A13" s="10" t="s">
        <v>56</v>
      </c>
      <c r="B13" s="10">
        <v>19001244.004464287</v>
      </c>
      <c r="C13" s="10">
        <v>71</v>
      </c>
      <c r="D13" s="10">
        <v>267623.15499245474</v>
      </c>
      <c r="E13" s="10"/>
      <c r="F13" s="10"/>
      <c r="G13" s="10"/>
      <c r="L13" s="3" t="s">
        <v>89</v>
      </c>
    </row>
    <row r="14" spans="1:12" x14ac:dyDescent="0.25">
      <c r="A14" s="10"/>
      <c r="B14" s="10"/>
      <c r="C14" s="10"/>
      <c r="D14" s="10"/>
      <c r="E14" s="10"/>
      <c r="F14" s="10"/>
      <c r="G14" s="10"/>
    </row>
    <row r="15" spans="1:12" ht="15.75" thickBot="1" x14ac:dyDescent="0.3">
      <c r="A15" s="11" t="s">
        <v>57</v>
      </c>
      <c r="B15" s="11">
        <v>19643492.486486483</v>
      </c>
      <c r="C15" s="11">
        <v>73</v>
      </c>
      <c r="D15" s="11"/>
      <c r="E15" s="11"/>
      <c r="F15" s="11"/>
      <c r="G15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K20" sqref="K20"/>
    </sheetView>
  </sheetViews>
  <sheetFormatPr defaultRowHeight="15" x14ac:dyDescent="0.25"/>
  <cols>
    <col min="1" max="1" width="11.7109375" style="4" customWidth="1"/>
    <col min="2" max="2" width="11.85546875" style="4" customWidth="1"/>
    <col min="3" max="3" width="13.28515625" style="4" customWidth="1"/>
  </cols>
  <sheetData>
    <row r="1" spans="1:3" s="3" customFormat="1" ht="43.5" customHeight="1" x14ac:dyDescent="0.25">
      <c r="A1" s="4" t="s">
        <v>37</v>
      </c>
      <c r="B1" s="4" t="s">
        <v>38</v>
      </c>
      <c r="C1" s="4" t="s">
        <v>39</v>
      </c>
    </row>
    <row r="2" spans="1:3" x14ac:dyDescent="0.25">
      <c r="A2" s="4">
        <v>232</v>
      </c>
      <c r="B2" s="4">
        <v>790</v>
      </c>
      <c r="C2" s="3">
        <v>456</v>
      </c>
    </row>
    <row r="3" spans="1:3" x14ac:dyDescent="0.25">
      <c r="A3" s="9">
        <v>1379</v>
      </c>
      <c r="B3" s="9">
        <v>1763</v>
      </c>
      <c r="C3" s="1">
        <v>1725</v>
      </c>
    </row>
    <row r="4" spans="1:3" x14ac:dyDescent="0.25">
      <c r="A4" s="4">
        <v>463</v>
      </c>
      <c r="B4" s="4">
        <v>830</v>
      </c>
      <c r="C4" s="3">
        <v>213</v>
      </c>
    </row>
    <row r="5" spans="1:3" x14ac:dyDescent="0.25">
      <c r="A5" s="4">
        <v>566</v>
      </c>
      <c r="B5" s="4">
        <v>606</v>
      </c>
      <c r="C5" s="3">
        <v>442</v>
      </c>
    </row>
    <row r="6" spans="1:3" x14ac:dyDescent="0.25">
      <c r="A6" s="4">
        <v>644</v>
      </c>
      <c r="B6" s="9">
        <v>1087</v>
      </c>
      <c r="C6" s="3">
        <v>376</v>
      </c>
    </row>
    <row r="7" spans="1:3" x14ac:dyDescent="0.25">
      <c r="A7" s="4">
        <v>877</v>
      </c>
      <c r="B7" s="9">
        <v>1156</v>
      </c>
      <c r="C7" s="1">
        <v>1160</v>
      </c>
    </row>
    <row r="8" spans="1:3" x14ac:dyDescent="0.25">
      <c r="A8" s="4">
        <v>819</v>
      </c>
      <c r="B8" s="4">
        <v>290</v>
      </c>
      <c r="C8" s="3">
        <v>284</v>
      </c>
    </row>
    <row r="9" spans="1:3" x14ac:dyDescent="0.25">
      <c r="A9" s="4">
        <v>865</v>
      </c>
      <c r="B9" s="4">
        <v>364</v>
      </c>
      <c r="C9" s="3">
        <v>164</v>
      </c>
    </row>
    <row r="10" spans="1:3" x14ac:dyDescent="0.25">
      <c r="A10" s="4">
        <v>440</v>
      </c>
      <c r="B10" s="9">
        <v>1165</v>
      </c>
      <c r="C10" s="3">
        <v>357</v>
      </c>
    </row>
    <row r="11" spans="1:3" x14ac:dyDescent="0.25">
      <c r="A11" s="4">
        <v>412</v>
      </c>
      <c r="B11" s="9">
        <v>1138</v>
      </c>
      <c r="C11" s="1">
        <v>1192</v>
      </c>
    </row>
    <row r="12" spans="1:3" x14ac:dyDescent="0.25">
      <c r="A12" s="9">
        <v>1028</v>
      </c>
      <c r="B12" s="4">
        <v>808</v>
      </c>
      <c r="C12" s="3">
        <v>365</v>
      </c>
    </row>
    <row r="13" spans="1:3" x14ac:dyDescent="0.25">
      <c r="A13" s="9">
        <v>1666</v>
      </c>
      <c r="B13" s="4">
        <v>896</v>
      </c>
      <c r="C13" s="3">
        <v>404</v>
      </c>
    </row>
    <row r="14" spans="1:3" x14ac:dyDescent="0.25">
      <c r="A14" s="9">
        <v>1583</v>
      </c>
      <c r="B14" s="9">
        <v>1280</v>
      </c>
      <c r="C14" s="3">
        <v>127</v>
      </c>
    </row>
    <row r="15" spans="1:3" x14ac:dyDescent="0.25">
      <c r="A15" s="4">
        <v>744</v>
      </c>
      <c r="B15" s="9">
        <v>1609</v>
      </c>
      <c r="C15" s="1">
        <v>1806</v>
      </c>
    </row>
    <row r="16" spans="1:3" x14ac:dyDescent="0.25">
      <c r="A16" s="4">
        <v>215</v>
      </c>
      <c r="B16" s="4">
        <v>252</v>
      </c>
    </row>
    <row r="17" spans="1:2" x14ac:dyDescent="0.25">
      <c r="A17" s="4">
        <v>839</v>
      </c>
      <c r="B17" s="4">
        <v>520</v>
      </c>
    </row>
    <row r="18" spans="1:2" x14ac:dyDescent="0.25">
      <c r="A18" s="4">
        <v>574</v>
      </c>
      <c r="B18" s="4">
        <v>482</v>
      </c>
    </row>
    <row r="19" spans="1:2" x14ac:dyDescent="0.25">
      <c r="A19" s="9">
        <v>1882</v>
      </c>
      <c r="B19" s="4">
        <v>129</v>
      </c>
    </row>
    <row r="20" spans="1:2" x14ac:dyDescent="0.25">
      <c r="A20" s="9">
        <v>2226</v>
      </c>
      <c r="B20" s="4">
        <v>948</v>
      </c>
    </row>
    <row r="21" spans="1:2" x14ac:dyDescent="0.25">
      <c r="A21" s="4">
        <v>409</v>
      </c>
      <c r="B21" s="4">
        <v>162</v>
      </c>
    </row>
    <row r="22" spans="1:2" x14ac:dyDescent="0.25">
      <c r="A22" s="9">
        <v>1295</v>
      </c>
      <c r="B22" s="4">
        <v>712</v>
      </c>
    </row>
    <row r="23" spans="1:2" x14ac:dyDescent="0.25">
      <c r="A23" s="4">
        <v>604</v>
      </c>
      <c r="B23" s="4">
        <v>108</v>
      </c>
    </row>
    <row r="24" spans="1:2" x14ac:dyDescent="0.25">
      <c r="A24" s="4">
        <v>935</v>
      </c>
      <c r="B24" s="4">
        <v>799</v>
      </c>
    </row>
    <row r="25" spans="1:2" x14ac:dyDescent="0.25">
      <c r="A25" s="9">
        <v>1036</v>
      </c>
      <c r="B25" s="4">
        <v>734</v>
      </c>
    </row>
    <row r="26" spans="1:2" x14ac:dyDescent="0.25">
      <c r="A26" s="9">
        <v>1056</v>
      </c>
      <c r="B26" s="9">
        <v>1552</v>
      </c>
    </row>
    <row r="27" spans="1:2" x14ac:dyDescent="0.25">
      <c r="A27" s="9">
        <v>1066</v>
      </c>
      <c r="B27" s="4">
        <v>695</v>
      </c>
    </row>
    <row r="28" spans="1:2" x14ac:dyDescent="0.25">
      <c r="A28" s="4">
        <v>512</v>
      </c>
      <c r="B28" s="9">
        <v>1569</v>
      </c>
    </row>
    <row r="29" spans="1:2" x14ac:dyDescent="0.25">
      <c r="A29" s="9">
        <v>1101</v>
      </c>
      <c r="B29" s="9">
        <v>2002</v>
      </c>
    </row>
    <row r="30" spans="1:2" x14ac:dyDescent="0.25">
      <c r="B30" s="4">
        <v>579</v>
      </c>
    </row>
    <row r="31" spans="1:2" x14ac:dyDescent="0.25">
      <c r="B31" s="4">
        <v>256</v>
      </c>
    </row>
    <row r="32" spans="1:2" x14ac:dyDescent="0.25">
      <c r="B32" s="4">
        <v>189</v>
      </c>
    </row>
    <row r="33" spans="2:2" x14ac:dyDescent="0.25">
      <c r="B33" s="4">
        <v>413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16"/>
  <sheetViews>
    <sheetView workbookViewId="0">
      <selection activeCell="D16" sqref="D16"/>
    </sheetView>
  </sheetViews>
  <sheetFormatPr defaultRowHeight="15" x14ac:dyDescent="0.25"/>
  <cols>
    <col min="5" max="5" width="10.5703125" bestFit="1" customWidth="1"/>
  </cols>
  <sheetData>
    <row r="5" spans="2:14" x14ac:dyDescent="0.25">
      <c r="B5" s="13" t="s">
        <v>58</v>
      </c>
      <c r="C5" s="18" t="s">
        <v>60</v>
      </c>
      <c r="D5" s="18" t="s">
        <v>61</v>
      </c>
      <c r="E5" s="18" t="s">
        <v>62</v>
      </c>
      <c r="F5" s="18" t="s">
        <v>63</v>
      </c>
      <c r="G5" s="16" t="s">
        <v>57</v>
      </c>
      <c r="I5" s="13" t="s">
        <v>64</v>
      </c>
      <c r="J5" s="18" t="s">
        <v>60</v>
      </c>
      <c r="K5" s="18" t="s">
        <v>61</v>
      </c>
      <c r="L5" s="18" t="s">
        <v>62</v>
      </c>
      <c r="M5" s="18" t="s">
        <v>63</v>
      </c>
      <c r="N5" s="16" t="s">
        <v>57</v>
      </c>
    </row>
    <row r="6" spans="2:14" x14ac:dyDescent="0.25">
      <c r="B6" s="17" t="s">
        <v>15</v>
      </c>
      <c r="C6" s="14">
        <v>15</v>
      </c>
      <c r="D6" s="14">
        <v>18</v>
      </c>
      <c r="E6" s="14">
        <v>12</v>
      </c>
      <c r="F6" s="14">
        <v>11</v>
      </c>
      <c r="G6" s="14">
        <f>SUM(C6:F6)</f>
        <v>56</v>
      </c>
      <c r="I6" s="17" t="s">
        <v>15</v>
      </c>
      <c r="J6" s="19">
        <f>(G6*C9)/$G$9</f>
        <v>17.562130177514792</v>
      </c>
      <c r="K6" s="19">
        <v>17.23</v>
      </c>
      <c r="L6" s="19">
        <v>10.28</v>
      </c>
      <c r="M6" s="19">
        <v>10.93</v>
      </c>
      <c r="N6" s="19">
        <f>SUM(J6:M6)</f>
        <v>56.002130177514793</v>
      </c>
    </row>
    <row r="7" spans="2:14" x14ac:dyDescent="0.25">
      <c r="B7" s="17" t="s">
        <v>59</v>
      </c>
      <c r="C7" s="14">
        <v>12</v>
      </c>
      <c r="D7" s="14">
        <v>22</v>
      </c>
      <c r="E7" s="14">
        <v>10</v>
      </c>
      <c r="F7" s="14">
        <v>9</v>
      </c>
      <c r="G7" s="14">
        <f t="shared" ref="G7:G8" si="0">SUM(C7:F7)</f>
        <v>53</v>
      </c>
      <c r="I7" s="17" t="s">
        <v>59</v>
      </c>
      <c r="J7" s="19">
        <v>16.62</v>
      </c>
      <c r="K7" s="14">
        <v>16.3</v>
      </c>
      <c r="L7" s="19">
        <v>9.7200000000000006</v>
      </c>
      <c r="M7" s="19">
        <v>10.34</v>
      </c>
      <c r="N7" s="19">
        <f t="shared" ref="N7:N8" si="1">SUM(J7:M7)</f>
        <v>52.980000000000004</v>
      </c>
    </row>
    <row r="8" spans="2:14" x14ac:dyDescent="0.25">
      <c r="B8" s="17" t="s">
        <v>16</v>
      </c>
      <c r="C8" s="14">
        <v>26</v>
      </c>
      <c r="D8" s="14">
        <v>12</v>
      </c>
      <c r="E8" s="14">
        <v>9</v>
      </c>
      <c r="F8" s="14">
        <v>13</v>
      </c>
      <c r="G8" s="14">
        <f t="shared" si="0"/>
        <v>60</v>
      </c>
      <c r="I8" s="17" t="s">
        <v>16</v>
      </c>
      <c r="J8" s="19">
        <v>18.809999999999999</v>
      </c>
      <c r="K8" s="19">
        <v>18.46</v>
      </c>
      <c r="L8" s="14">
        <v>11</v>
      </c>
      <c r="M8" s="14">
        <v>11.7</v>
      </c>
      <c r="N8" s="19">
        <f t="shared" si="1"/>
        <v>59.97</v>
      </c>
    </row>
    <row r="9" spans="2:14" x14ac:dyDescent="0.25">
      <c r="B9" s="15" t="s">
        <v>57</v>
      </c>
      <c r="C9" s="14">
        <f>SUM(C6:C8)</f>
        <v>53</v>
      </c>
      <c r="D9" s="14">
        <f t="shared" ref="D9:F9" si="2">SUM(D6:D8)</f>
        <v>52</v>
      </c>
      <c r="E9" s="14">
        <f t="shared" si="2"/>
        <v>31</v>
      </c>
      <c r="F9" s="14">
        <f t="shared" si="2"/>
        <v>33</v>
      </c>
      <c r="G9" s="14">
        <f>SUM(G6:G8)</f>
        <v>169</v>
      </c>
      <c r="I9" s="15" t="s">
        <v>57</v>
      </c>
      <c r="J9" s="19">
        <f>SUM(J6:J8)</f>
        <v>52.992130177514795</v>
      </c>
      <c r="K9" s="19">
        <f t="shared" ref="K9:M9" si="3">SUM(K6:K8)</f>
        <v>51.99</v>
      </c>
      <c r="L9" s="19">
        <f t="shared" si="3"/>
        <v>31</v>
      </c>
      <c r="M9" s="19">
        <f t="shared" si="3"/>
        <v>32.97</v>
      </c>
      <c r="N9" s="19">
        <f>SUM(N6:N8)</f>
        <v>168.95213017751479</v>
      </c>
    </row>
    <row r="11" spans="2:14" x14ac:dyDescent="0.25">
      <c r="G11" s="3" t="s">
        <v>67</v>
      </c>
      <c r="H11" s="3" t="s">
        <v>66</v>
      </c>
    </row>
    <row r="12" spans="2:14" x14ac:dyDescent="0.25">
      <c r="G12" s="3" t="s">
        <v>68</v>
      </c>
      <c r="H12" s="3" t="s">
        <v>69</v>
      </c>
    </row>
    <row r="14" spans="2:14" x14ac:dyDescent="0.25">
      <c r="B14" s="3" t="s">
        <v>65</v>
      </c>
      <c r="C14" s="6">
        <f>CHITEST(C6:F8,J6:M8)</f>
        <v>0.13912823959601162</v>
      </c>
    </row>
    <row r="16" spans="2:14" x14ac:dyDescent="0.25">
      <c r="D16" s="3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ans_1</vt:lpstr>
      <vt:lpstr>ans_2</vt:lpstr>
      <vt:lpstr>ans_3_sheet</vt:lpstr>
      <vt:lpstr>answer3_solution</vt:lpstr>
      <vt:lpstr>ans_4</vt:lpstr>
      <vt:lpstr>Ans_5</vt:lpstr>
      <vt:lpstr>solution_page_5</vt:lpstr>
      <vt:lpstr>ans_6</vt:lpstr>
      <vt:lpstr>Ans_7_sheet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Sarita</dc:creator>
  <cp:lastModifiedBy>Ashish Dubey</cp:lastModifiedBy>
  <dcterms:created xsi:type="dcterms:W3CDTF">2015-11-26T12:56:28Z</dcterms:created>
  <dcterms:modified xsi:type="dcterms:W3CDTF">2017-12-31T20:49:54Z</dcterms:modified>
</cp:coreProperties>
</file>