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720" tabRatio="739"/>
  </bookViews>
  <sheets>
    <sheet name="AGRA ZONE" sheetId="3" r:id="rId1"/>
    <sheet name="EDC- FATEHABAD" sheetId="1" r:id="rId2"/>
    <sheet name="EDC AGRA  " sheetId="2" r:id="rId3"/>
    <sheet name="EDD BAH" sheetId="4" r:id="rId4"/>
    <sheet name="EDD ETMADPUR" sheetId="5" r:id="rId5"/>
    <sheet name="EDD III AGRA" sheetId="6" r:id="rId6"/>
    <sheet name="EDD I AGRA" sheetId="7" r:id="rId7"/>
    <sheet name="EDD II AGRA" sheetId="8" r:id="rId8"/>
    <sheet name="EDD KIRAWALI " sheetId="9" r:id="rId9"/>
    <sheet name="EDD KHERAGARH" sheetId="10" r:id="rId10"/>
  </sheets>
  <definedNames>
    <definedName name="_xlnm.Print_Area" localSheetId="0">'AGRA ZONE'!$A$1:$U$11</definedName>
    <definedName name="_xlnm.Print_Area" localSheetId="2">'EDC AGRA  '!$A$1:$U$11</definedName>
    <definedName name="_xlnm.Print_Area" localSheetId="1">'EDC- FATEHABAD'!$A$1:$U$11</definedName>
    <definedName name="_xlnm.Print_Area" localSheetId="3">'EDD BAH'!$A$1:$U$11</definedName>
    <definedName name="_xlnm.Print_Area" localSheetId="4">'EDD ETMADPUR'!$A$1:$U$11</definedName>
    <definedName name="_xlnm.Print_Area" localSheetId="6">'EDD I AGRA'!$A$1:$U$11</definedName>
    <definedName name="_xlnm.Print_Area" localSheetId="7">'EDD II AGRA'!$A$1:$U$11</definedName>
    <definedName name="_xlnm.Print_Area" localSheetId="5">'EDD III AGRA'!$A$1:$U$11</definedName>
    <definedName name="_xlnm.Print_Area" localSheetId="9">'EDD KHERAGARH'!$A$1:$U$11</definedName>
    <definedName name="_xlnm.Print_Area" localSheetId="8">'EDD KIRAWALI '!$A$1:$U$11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7" i="6"/>
  <c r="L8" i="6"/>
  <c r="L9" i="6"/>
  <c r="L10" i="6"/>
  <c r="L11" i="6"/>
  <c r="L5" i="6"/>
  <c r="L6" i="5"/>
  <c r="L7" i="5"/>
  <c r="L8" i="5"/>
  <c r="L9" i="5"/>
  <c r="L10" i="5"/>
  <c r="L11" i="5"/>
  <c r="L5" i="5"/>
  <c r="L6" i="4"/>
  <c r="L7" i="4"/>
  <c r="L8" i="4"/>
  <c r="L9" i="4"/>
  <c r="L10" i="4"/>
  <c r="L11" i="4"/>
  <c r="L5" i="4"/>
  <c r="L6" i="10"/>
  <c r="L7" i="10"/>
  <c r="L8" i="10"/>
  <c r="L9" i="10"/>
  <c r="L10" i="10"/>
  <c r="L11" i="10"/>
  <c r="L5" i="10"/>
  <c r="L6" i="9"/>
  <c r="L7" i="9"/>
  <c r="L8" i="9"/>
  <c r="L9" i="9"/>
  <c r="L10" i="9"/>
  <c r="L11" i="9"/>
  <c r="L5" i="9"/>
  <c r="L6" i="8"/>
  <c r="L7" i="8"/>
  <c r="L8" i="8"/>
  <c r="L9" i="8"/>
  <c r="L10" i="8"/>
  <c r="L11" i="8"/>
  <c r="L5" i="8"/>
  <c r="L6" i="7"/>
  <c r="L7" i="7"/>
  <c r="L8" i="7"/>
  <c r="L9" i="7"/>
  <c r="L10" i="7"/>
  <c r="L11" i="7"/>
  <c r="L5" i="7"/>
  <c r="L6" i="1"/>
  <c r="L7" i="1"/>
  <c r="L8" i="1"/>
  <c r="L9" i="1"/>
  <c r="L10" i="1"/>
  <c r="L11" i="1"/>
  <c r="L5" i="1"/>
  <c r="L6" i="2"/>
  <c r="L7" i="2"/>
  <c r="L8" i="2"/>
  <c r="L9" i="2"/>
  <c r="L10" i="2"/>
  <c r="L11" i="2"/>
  <c r="L5" i="2"/>
  <c r="L6" i="3"/>
  <c r="L7" i="3"/>
  <c r="L8" i="3"/>
  <c r="L9" i="3"/>
  <c r="L10" i="3"/>
  <c r="L11" i="3"/>
  <c r="L5" i="3"/>
  <c r="T6" i="1"/>
  <c r="T7" i="1"/>
  <c r="T8" i="1"/>
  <c r="T9" i="1"/>
  <c r="T10" i="1"/>
  <c r="T11" i="1"/>
  <c r="T6" i="2"/>
  <c r="T7" i="2"/>
  <c r="T8" i="2"/>
  <c r="T9" i="2"/>
  <c r="T10" i="2"/>
  <c r="T11" i="2"/>
  <c r="T6" i="4"/>
  <c r="T7" i="4"/>
  <c r="T8" i="4"/>
  <c r="T9" i="4"/>
  <c r="T10" i="4"/>
  <c r="T11" i="4"/>
  <c r="T6" i="5"/>
  <c r="T7" i="5"/>
  <c r="T8" i="5"/>
  <c r="T9" i="5"/>
  <c r="T10" i="5"/>
  <c r="T11" i="5"/>
  <c r="T6" i="6"/>
  <c r="T7" i="6"/>
  <c r="T8" i="6"/>
  <c r="T9" i="6"/>
  <c r="T10" i="6"/>
  <c r="T11" i="6"/>
  <c r="T6" i="7"/>
  <c r="T7" i="7"/>
  <c r="T8" i="7"/>
  <c r="T9" i="7"/>
  <c r="T10" i="7"/>
  <c r="T11" i="7"/>
  <c r="T6" i="8"/>
  <c r="T7" i="8"/>
  <c r="T8" i="8"/>
  <c r="T9" i="8"/>
  <c r="T10" i="8"/>
  <c r="T11" i="8"/>
  <c r="T6" i="10"/>
  <c r="T7" i="10"/>
  <c r="T8" i="10"/>
  <c r="T9" i="10"/>
  <c r="T10" i="10"/>
  <c r="T11" i="10"/>
  <c r="T6" i="9"/>
  <c r="T7" i="9"/>
  <c r="T8" i="9"/>
  <c r="T9" i="9"/>
  <c r="T10" i="9"/>
  <c r="T11" i="9"/>
  <c r="T6" i="3"/>
  <c r="T7" i="3"/>
  <c r="T8" i="3"/>
  <c r="T9" i="3"/>
  <c r="T10" i="3"/>
  <c r="T11" i="3"/>
  <c r="T5" i="1"/>
  <c r="T5" i="2"/>
  <c r="T5" i="4"/>
  <c r="T5" i="5"/>
  <c r="T5" i="6"/>
  <c r="T5" i="7"/>
  <c r="T5" i="8"/>
  <c r="T5" i="10"/>
  <c r="T5" i="9"/>
  <c r="T5" i="3"/>
  <c r="S10" i="1"/>
  <c r="S10" i="2"/>
  <c r="S10" i="4"/>
  <c r="S10" i="5"/>
  <c r="S10" i="6"/>
  <c r="S10" i="7"/>
  <c r="S10" i="8"/>
  <c r="S10" i="10"/>
  <c r="S10" i="9"/>
  <c r="S10" i="3"/>
  <c r="S7" i="1"/>
  <c r="S7" i="2"/>
  <c r="S7" i="4"/>
  <c r="S7" i="5"/>
  <c r="S7" i="6"/>
  <c r="S7" i="7"/>
  <c r="S7" i="8"/>
  <c r="S7" i="10"/>
  <c r="S7" i="9"/>
  <c r="S7" i="3"/>
  <c r="Q10" i="1"/>
  <c r="Q10" i="2"/>
  <c r="Q10" i="4"/>
  <c r="Q10" i="5"/>
  <c r="Q10" i="6"/>
  <c r="Q10" i="7"/>
  <c r="Q10" i="8"/>
  <c r="Q10" i="10"/>
  <c r="Q10" i="9"/>
  <c r="Q10" i="3"/>
  <c r="Q7" i="1"/>
  <c r="Q7" i="2"/>
  <c r="Q7" i="4"/>
  <c r="Q7" i="5"/>
  <c r="Q7" i="6"/>
  <c r="Q7" i="7"/>
  <c r="Q7" i="8"/>
  <c r="Q7" i="10"/>
  <c r="Q7" i="9"/>
  <c r="Q7" i="3"/>
  <c r="P10" i="1"/>
  <c r="P10" i="2"/>
  <c r="P10" i="4"/>
  <c r="P10" i="5"/>
  <c r="P10" i="6"/>
  <c r="P10" i="7"/>
  <c r="P10" i="8"/>
  <c r="P10" i="10"/>
  <c r="P10" i="9"/>
  <c r="P10" i="3"/>
  <c r="P7" i="1"/>
  <c r="P7" i="2"/>
  <c r="P7" i="4"/>
  <c r="P7" i="5"/>
  <c r="P7" i="6"/>
  <c r="P7" i="7"/>
  <c r="P7" i="8"/>
  <c r="P7" i="10"/>
  <c r="P7" i="9"/>
  <c r="P7" i="3"/>
  <c r="O10" i="1"/>
  <c r="O10" i="2"/>
  <c r="O10" i="4"/>
  <c r="O10" i="5"/>
  <c r="O10" i="6"/>
  <c r="O10" i="7"/>
  <c r="O10" i="8"/>
  <c r="O10" i="10"/>
  <c r="O10" i="9"/>
  <c r="O10" i="3"/>
  <c r="O7" i="1"/>
  <c r="O7" i="2"/>
  <c r="O7" i="4"/>
  <c r="O7" i="5"/>
  <c r="O7" i="6"/>
  <c r="O7" i="7"/>
  <c r="O7" i="8"/>
  <c r="O7" i="10"/>
  <c r="O7" i="9"/>
  <c r="O7" i="3"/>
  <c r="I10" i="1"/>
  <c r="I10" i="2"/>
  <c r="I10" i="4"/>
  <c r="I10" i="5"/>
  <c r="I10" i="6"/>
  <c r="I10" i="7"/>
  <c r="I10" i="8"/>
  <c r="I10" i="10"/>
  <c r="I10" i="9"/>
  <c r="I10" i="3"/>
  <c r="I7" i="1"/>
  <c r="I7" i="2"/>
  <c r="I7" i="4"/>
  <c r="I7" i="5"/>
  <c r="I7" i="6"/>
  <c r="I7" i="7"/>
  <c r="I7" i="8"/>
  <c r="I7" i="10"/>
  <c r="I7" i="9"/>
  <c r="I7" i="3"/>
  <c r="I6" i="3"/>
  <c r="I8" i="3"/>
  <c r="I9" i="3"/>
  <c r="I11" i="3"/>
  <c r="I6" i="9"/>
  <c r="I8" i="9"/>
  <c r="I9" i="9"/>
  <c r="I11" i="9"/>
  <c r="I6" i="10"/>
  <c r="I8" i="10"/>
  <c r="I9" i="10"/>
  <c r="I11" i="10"/>
  <c r="I6" i="8"/>
  <c r="I8" i="8"/>
  <c r="I9" i="8"/>
  <c r="I11" i="8"/>
  <c r="I6" i="7"/>
  <c r="I8" i="7"/>
  <c r="I9" i="7"/>
  <c r="I11" i="7"/>
  <c r="I6" i="6"/>
  <c r="I9" i="6"/>
  <c r="I11" i="6"/>
  <c r="I6" i="5"/>
  <c r="I8" i="5"/>
  <c r="I9" i="5"/>
  <c r="I11" i="5"/>
  <c r="I6" i="4"/>
  <c r="I8" i="4"/>
  <c r="I9" i="4"/>
  <c r="I11" i="4"/>
  <c r="I6" i="2"/>
  <c r="I8" i="2"/>
  <c r="I9" i="2"/>
  <c r="I11" i="2"/>
  <c r="I6" i="1"/>
  <c r="I8" i="1"/>
  <c r="I9" i="1"/>
  <c r="I11" i="1"/>
  <c r="F10" i="1"/>
  <c r="F10" i="2"/>
  <c r="F10" i="4"/>
  <c r="F10" i="5"/>
  <c r="F10" i="6"/>
  <c r="F10" i="7"/>
  <c r="F10" i="8"/>
  <c r="F10" i="10"/>
  <c r="F10" i="9"/>
  <c r="F10" i="3"/>
  <c r="F7" i="1"/>
  <c r="F7" i="2"/>
  <c r="F7" i="4"/>
  <c r="F7" i="5"/>
  <c r="F7" i="6"/>
  <c r="F7" i="7"/>
  <c r="F7" i="8"/>
  <c r="F7" i="10"/>
  <c r="F7" i="9"/>
  <c r="F7" i="3"/>
  <c r="F6" i="3"/>
  <c r="F8" i="3"/>
  <c r="F9" i="3"/>
  <c r="F11" i="3"/>
  <c r="F6" i="9"/>
  <c r="F8" i="9"/>
  <c r="F9" i="9"/>
  <c r="F11" i="9"/>
  <c r="F6" i="10"/>
  <c r="F8" i="10"/>
  <c r="F9" i="10"/>
  <c r="F11" i="10"/>
  <c r="F6" i="8"/>
  <c r="F8" i="8"/>
  <c r="F9" i="8"/>
  <c r="F11" i="8"/>
  <c r="F6" i="7"/>
  <c r="F8" i="7"/>
  <c r="F9" i="7"/>
  <c r="F11" i="7"/>
  <c r="F6" i="6"/>
  <c r="F8" i="6"/>
  <c r="F9" i="6"/>
  <c r="F11" i="6"/>
  <c r="F6" i="5"/>
  <c r="F8" i="5"/>
  <c r="F9" i="5"/>
  <c r="F11" i="5"/>
  <c r="F6" i="4"/>
  <c r="F8" i="4"/>
  <c r="F9" i="4"/>
  <c r="F11" i="4"/>
  <c r="F6" i="2"/>
  <c r="F8" i="2"/>
  <c r="F9" i="2"/>
  <c r="F11" i="2"/>
  <c r="F6" i="1"/>
  <c r="F8" i="1"/>
  <c r="F9" i="1"/>
  <c r="F11" i="1"/>
  <c r="O8" i="1"/>
  <c r="P8" i="1"/>
  <c r="Q8" i="1"/>
  <c r="S8" i="1"/>
  <c r="O8" i="2"/>
  <c r="P8" i="2"/>
  <c r="Q8" i="2"/>
  <c r="S8" i="2"/>
  <c r="O9" i="1"/>
  <c r="P9" i="1"/>
  <c r="Q9" i="1"/>
  <c r="S9" i="1"/>
  <c r="O9" i="2"/>
  <c r="P9" i="2"/>
  <c r="Q9" i="2"/>
  <c r="S9" i="2"/>
  <c r="U7" i="10" l="1"/>
  <c r="R7" i="7"/>
  <c r="R10" i="5"/>
  <c r="R7" i="6"/>
  <c r="R10" i="4"/>
  <c r="R10" i="3"/>
  <c r="R10" i="9"/>
  <c r="U7" i="5"/>
  <c r="R10" i="1"/>
  <c r="R7" i="4"/>
  <c r="R7" i="2"/>
  <c r="U7" i="1"/>
  <c r="U10" i="5"/>
  <c r="U7" i="7"/>
  <c r="U7" i="8"/>
  <c r="U10" i="6"/>
  <c r="R7" i="3"/>
  <c r="R10" i="10"/>
  <c r="R7" i="1"/>
  <c r="R7" i="9"/>
  <c r="R10" i="8"/>
  <c r="R7" i="10"/>
  <c r="R10" i="7"/>
  <c r="R7" i="5"/>
  <c r="R10" i="2"/>
  <c r="R7" i="8"/>
  <c r="R10" i="6"/>
  <c r="U10" i="8"/>
  <c r="U10" i="9"/>
  <c r="U7" i="9"/>
  <c r="U10" i="2"/>
  <c r="U7" i="4"/>
  <c r="U10" i="1"/>
  <c r="U7" i="2"/>
  <c r="U10" i="3"/>
  <c r="U10" i="4"/>
  <c r="U10" i="7"/>
  <c r="U10" i="10"/>
  <c r="U7" i="6"/>
  <c r="U7" i="3"/>
  <c r="R8" i="2"/>
  <c r="U9" i="2"/>
  <c r="U8" i="2"/>
  <c r="R8" i="1"/>
  <c r="U8" i="1"/>
  <c r="Q8" i="3"/>
  <c r="U9" i="1"/>
  <c r="R9" i="1"/>
  <c r="R9" i="2"/>
  <c r="O9" i="3"/>
  <c r="O8" i="3"/>
  <c r="S8" i="3"/>
  <c r="U8" i="3" s="1"/>
  <c r="P8" i="3"/>
  <c r="S9" i="3"/>
  <c r="Q9" i="3"/>
  <c r="P9" i="3"/>
  <c r="R8" i="3" l="1"/>
  <c r="U9" i="3"/>
  <c r="R9" i="3"/>
  <c r="Q6" i="1"/>
  <c r="Q5" i="1"/>
  <c r="O6" i="9"/>
  <c r="O8" i="9"/>
  <c r="O9" i="9"/>
  <c r="O5" i="9"/>
  <c r="O6" i="10"/>
  <c r="O8" i="10"/>
  <c r="O9" i="10"/>
  <c r="O5" i="10"/>
  <c r="O6" i="8"/>
  <c r="O8" i="8"/>
  <c r="O9" i="8"/>
  <c r="O5" i="8"/>
  <c r="O6" i="7"/>
  <c r="O8" i="7"/>
  <c r="O9" i="7"/>
  <c r="O5" i="7"/>
  <c r="O6" i="6"/>
  <c r="O8" i="6"/>
  <c r="O9" i="6"/>
  <c r="O5" i="6"/>
  <c r="O6" i="5"/>
  <c r="O8" i="5"/>
  <c r="O9" i="5"/>
  <c r="O5" i="5"/>
  <c r="O6" i="4"/>
  <c r="O8" i="4"/>
  <c r="O9" i="4"/>
  <c r="O5" i="4"/>
  <c r="O6" i="2"/>
  <c r="O5" i="2"/>
  <c r="O6" i="1"/>
  <c r="O5" i="1"/>
  <c r="I5" i="9"/>
  <c r="I5" i="10"/>
  <c r="I5" i="8"/>
  <c r="I5" i="7"/>
  <c r="I5" i="6"/>
  <c r="I5" i="5"/>
  <c r="I5" i="4"/>
  <c r="I5" i="2"/>
  <c r="I5" i="1"/>
  <c r="F5" i="9"/>
  <c r="F5" i="10"/>
  <c r="F5" i="8"/>
  <c r="F5" i="7"/>
  <c r="F5" i="6"/>
  <c r="F5" i="5"/>
  <c r="F5" i="4"/>
  <c r="F5" i="2"/>
  <c r="F5" i="1"/>
  <c r="S5" i="7"/>
  <c r="U5" i="7" s="1"/>
  <c r="S6" i="9"/>
  <c r="S8" i="9"/>
  <c r="S9" i="9"/>
  <c r="S5" i="9"/>
  <c r="U5" i="9" s="1"/>
  <c r="S6" i="10"/>
  <c r="S8" i="10"/>
  <c r="S9" i="10"/>
  <c r="S5" i="10"/>
  <c r="U5" i="10" s="1"/>
  <c r="S6" i="8"/>
  <c r="S8" i="8"/>
  <c r="S9" i="8"/>
  <c r="S5" i="8"/>
  <c r="U5" i="8" s="1"/>
  <c r="S6" i="7"/>
  <c r="S8" i="7"/>
  <c r="S9" i="7"/>
  <c r="S6" i="6"/>
  <c r="S8" i="6"/>
  <c r="S9" i="6"/>
  <c r="S5" i="6"/>
  <c r="U5" i="6" s="1"/>
  <c r="S6" i="5"/>
  <c r="S8" i="5"/>
  <c r="S9" i="5"/>
  <c r="S5" i="5"/>
  <c r="U5" i="5" s="1"/>
  <c r="S6" i="4"/>
  <c r="S8" i="4"/>
  <c r="S9" i="4"/>
  <c r="S5" i="4"/>
  <c r="U5" i="4" s="1"/>
  <c r="S6" i="2"/>
  <c r="S5" i="2"/>
  <c r="U5" i="2" s="1"/>
  <c r="S6" i="1"/>
  <c r="S5" i="1"/>
  <c r="U5" i="1" s="1"/>
  <c r="Q6" i="9"/>
  <c r="Q8" i="9"/>
  <c r="Q9" i="9"/>
  <c r="Q5" i="9"/>
  <c r="P6" i="9"/>
  <c r="P8" i="9"/>
  <c r="P9" i="9"/>
  <c r="P5" i="9"/>
  <c r="Q6" i="10"/>
  <c r="Q8" i="10"/>
  <c r="Q9" i="10"/>
  <c r="Q5" i="10"/>
  <c r="P6" i="10"/>
  <c r="P8" i="10"/>
  <c r="P9" i="10"/>
  <c r="P5" i="10"/>
  <c r="Q6" i="8"/>
  <c r="Q8" i="8"/>
  <c r="Q9" i="8"/>
  <c r="Q5" i="8"/>
  <c r="P6" i="8"/>
  <c r="P8" i="8"/>
  <c r="P9" i="8"/>
  <c r="P5" i="8"/>
  <c r="Q6" i="7"/>
  <c r="Q8" i="7"/>
  <c r="Q9" i="7"/>
  <c r="Q5" i="7"/>
  <c r="P6" i="7"/>
  <c r="P8" i="7"/>
  <c r="P9" i="7"/>
  <c r="P5" i="7"/>
  <c r="Q6" i="6"/>
  <c r="Q8" i="6"/>
  <c r="Q9" i="6"/>
  <c r="Q5" i="6"/>
  <c r="P6" i="6"/>
  <c r="P8" i="6"/>
  <c r="P9" i="6"/>
  <c r="P5" i="6"/>
  <c r="Q6" i="5"/>
  <c r="Q8" i="5"/>
  <c r="Q9" i="5"/>
  <c r="Q5" i="5"/>
  <c r="P6" i="5"/>
  <c r="P8" i="5"/>
  <c r="P9" i="5"/>
  <c r="P5" i="5"/>
  <c r="Q6" i="2"/>
  <c r="Q5" i="2"/>
  <c r="P6" i="2"/>
  <c r="P5" i="2"/>
  <c r="P6" i="1"/>
  <c r="P5" i="1"/>
  <c r="Q6" i="4"/>
  <c r="Q8" i="4"/>
  <c r="Q9" i="4"/>
  <c r="Q5" i="4"/>
  <c r="P6" i="4"/>
  <c r="P8" i="4"/>
  <c r="P9" i="4"/>
  <c r="P5" i="4"/>
  <c r="R9" i="5" l="1"/>
  <c r="U6" i="7"/>
  <c r="R5" i="5"/>
  <c r="R6" i="4"/>
  <c r="R6" i="9"/>
  <c r="U9" i="7"/>
  <c r="U8" i="7"/>
  <c r="R6" i="6"/>
  <c r="R9" i="4"/>
  <c r="R8" i="4"/>
  <c r="R5" i="4"/>
  <c r="R6" i="8"/>
  <c r="U9" i="10"/>
  <c r="U9" i="5"/>
  <c r="U8" i="5"/>
  <c r="U6" i="9"/>
  <c r="R5" i="10"/>
  <c r="R9" i="10"/>
  <c r="R6" i="10"/>
  <c r="U9" i="8"/>
  <c r="R5" i="7"/>
  <c r="R9" i="7"/>
  <c r="R6" i="7"/>
  <c r="R6" i="5"/>
  <c r="U9" i="4"/>
  <c r="U6" i="4"/>
  <c r="U8" i="10"/>
  <c r="R8" i="5"/>
  <c r="R8" i="7"/>
  <c r="R8" i="10"/>
  <c r="U8" i="4"/>
  <c r="U8" i="9"/>
  <c r="U6" i="1"/>
  <c r="U9" i="9"/>
  <c r="R8" i="8"/>
  <c r="U6" i="8"/>
  <c r="U9" i="6"/>
  <c r="U8" i="6"/>
  <c r="U6" i="6"/>
  <c r="R5" i="1"/>
  <c r="U6" i="2"/>
  <c r="R6" i="2"/>
  <c r="R5" i="9"/>
  <c r="R9" i="9"/>
  <c r="R8" i="9"/>
  <c r="U6" i="10"/>
  <c r="R5" i="8"/>
  <c r="R9" i="8"/>
  <c r="U8" i="8"/>
  <c r="R5" i="6"/>
  <c r="R9" i="6"/>
  <c r="R8" i="6"/>
  <c r="U6" i="5"/>
  <c r="R5" i="2"/>
  <c r="R6" i="1"/>
  <c r="S11" i="4"/>
  <c r="S11" i="5"/>
  <c r="S11" i="6"/>
  <c r="S11" i="7"/>
  <c r="S11" i="8"/>
  <c r="S11" i="10"/>
  <c r="S11" i="9"/>
  <c r="S11" i="2"/>
  <c r="S11" i="1"/>
  <c r="Q11" i="4"/>
  <c r="Q11" i="5"/>
  <c r="Q11" i="6"/>
  <c r="Q11" i="7"/>
  <c r="Q11" i="8"/>
  <c r="Q11" i="10"/>
  <c r="Q11" i="9"/>
  <c r="Q11" i="2"/>
  <c r="Q11" i="1"/>
  <c r="O11" i="2"/>
  <c r="P11" i="2"/>
  <c r="O11" i="1"/>
  <c r="P11" i="1"/>
  <c r="O11" i="4"/>
  <c r="P11" i="4"/>
  <c r="O11" i="5"/>
  <c r="P11" i="5"/>
  <c r="O11" i="6"/>
  <c r="P11" i="6"/>
  <c r="O11" i="7"/>
  <c r="P11" i="7"/>
  <c r="O11" i="8"/>
  <c r="P11" i="8"/>
  <c r="O11" i="10"/>
  <c r="P11" i="10"/>
  <c r="O11" i="9"/>
  <c r="P11" i="9"/>
  <c r="R11" i="8" l="1"/>
  <c r="R11" i="6"/>
  <c r="R11" i="5"/>
  <c r="R11" i="2"/>
  <c r="R11" i="9"/>
  <c r="R11" i="4"/>
  <c r="R11" i="10"/>
  <c r="R11" i="7"/>
  <c r="R11" i="1"/>
  <c r="U11" i="1"/>
  <c r="U11" i="2"/>
  <c r="U11" i="9"/>
  <c r="U11" i="10"/>
  <c r="U11" i="8"/>
  <c r="U11" i="7"/>
  <c r="U11" i="6"/>
  <c r="U11" i="5"/>
  <c r="U11" i="4"/>
  <c r="O6" i="3"/>
  <c r="O11" i="3"/>
  <c r="O5" i="3"/>
  <c r="Q6" i="3"/>
  <c r="F5" i="3" l="1"/>
  <c r="I5" i="3"/>
  <c r="P6" i="3"/>
  <c r="R6" i="3" s="1"/>
  <c r="S5" i="3"/>
  <c r="U5" i="3" s="1"/>
  <c r="S11" i="3"/>
  <c r="S6" i="3"/>
  <c r="Q5" i="3"/>
  <c r="P5" i="3"/>
  <c r="P11" i="3"/>
  <c r="Q11" i="3"/>
  <c r="U11" i="3" l="1"/>
  <c r="U6" i="3"/>
  <c r="R5" i="3"/>
  <c r="R11" i="3"/>
</calcChain>
</file>

<file path=xl/sharedStrings.xml><?xml version="1.0" encoding="utf-8"?>
<sst xmlns="http://schemas.openxmlformats.org/spreadsheetml/2006/main" count="261" uniqueCount="30">
  <si>
    <t>LMV-1</t>
  </si>
  <si>
    <t>TOTAL</t>
  </si>
  <si>
    <t>CATEGORY</t>
  </si>
  <si>
    <t>% INC/ DEC</t>
  </si>
  <si>
    <t>%  INC/ DEC</t>
  </si>
  <si>
    <t>COLLECTION EFFICENCY</t>
  </si>
  <si>
    <t>ABR</t>
  </si>
  <si>
    <t>INC/ DEC</t>
  </si>
  <si>
    <t>% INC/DEC</t>
  </si>
  <si>
    <t xml:space="preserve">RURAL </t>
  </si>
  <si>
    <t xml:space="preserve">URBAN </t>
  </si>
  <si>
    <t xml:space="preserve">RURAL TOTAL </t>
  </si>
  <si>
    <t xml:space="preserve">URBAN TOTAL </t>
  </si>
  <si>
    <t xml:space="preserve">LIFE LINE </t>
  </si>
  <si>
    <t xml:space="preserve">NON-LIFE LINE </t>
  </si>
  <si>
    <t xml:space="preserve">UNIT SOLD (MU) </t>
  </si>
  <si>
    <t>CURRENT ASSESSMENT(WITH ED EXCLUDING SUBSIDIES) (Lakh)</t>
  </si>
  <si>
    <t>REALISATION (Lakh)</t>
  </si>
  <si>
    <t>LOAD (KW)</t>
  </si>
  <si>
    <t>S</t>
  </si>
  <si>
    <t>AGRA ZONE COMPARISION CS4 PROG REPORT OF MAY 2025 (CONSOLIDATED REPORT)</t>
  </si>
  <si>
    <t>EDC- FATEHABAD COMPARISION CS4 PROG REPORT  OF  MAY 2025 (CONSOLIDATED REPORT)</t>
  </si>
  <si>
    <t>EDC AGRA  COMPARISION CS4 PROG REPORT OF MAY 2025 (CONSOLIDATED REPORT)</t>
  </si>
  <si>
    <t>EDD BAH COMPARISION CS4 PROG REPORT  OF MAY 2025 (CONSOLIDATED REPORT)</t>
  </si>
  <si>
    <t>EDD ETMADPUR COMPARISION CS4 PROG REPORT OF  MAY 2025 (CONSOLIDATED REPORT)</t>
  </si>
  <si>
    <t>EDD III AGRA COMPARISION CS4 PROG REPORT OF MAY 2025 (CONSOLIDATED REPORT)</t>
  </si>
  <si>
    <t xml:space="preserve">EDD I AGRA COMPARISION CS4 PROG REPORT OF  MAY 2025 (CONSOLIDATED REPORT) </t>
  </si>
  <si>
    <t>EDD II AGRA COMPARISION CS4 PROG REPORT OF  MAY 2025 (CONSOLIDATED REPORT)</t>
  </si>
  <si>
    <t xml:space="preserve">EDD KIRAWALI  COMPARISION CS4 PROG REPORT OF  MAY 2025 (CONSOLIDATED REPORT) </t>
  </si>
  <si>
    <t>EDD KHERAGARH COMPARISION CS4 PROG REPORT OF MAY 2025 (CONSOLIDATED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</si>
</sst>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color rgb="FF000000"/>
      <name val="Times New Roman"/>
      <charset val="204"/>
    </font>
    <font>
      <sz val="10"/>
      <color rgb="FF000000"/>
      <name val="Bahnschrift"/>
      <family val="2"/>
    </font>
    <font>
      <b/>
      <sz val="10"/>
      <name val="Bahnschrift"/>
      <family val="2"/>
    </font>
    <font>
      <b/>
      <sz val="10"/>
      <color rgb="FF000000"/>
      <name val="Bahnschrift"/>
      <family val="2"/>
    </font>
    <font>
      <b/>
      <sz val="14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b/>
      <sz val="10"/>
      <color rgb="FF000000"/>
      <name val="Times New Roman"/>
      <family val="1"/>
    </font>
    <font>
      <sz val="8"/>
      <name val="Times New Roman"/>
      <charset val="204"/>
    </font>
    <font>
      <sz val="14"/>
      <color rgb="FF000000"/>
      <name val="Bahnschrift"/>
      <family val="2"/>
    </font>
    <font>
      <sz val="14"/>
      <color theme="1"/>
      <name val="Bahnschrift"/>
      <family val="2"/>
    </font>
    <font>
      <sz val="14"/>
      <color rgb="FF000000"/>
      <name val="Times New Roman"/>
      <family val="1"/>
    </font>
    <font>
      <b/>
      <sz val="14"/>
      <color rgb="FF000000"/>
      <name val="Bahnschrift"/>
      <family val="2"/>
    </font>
    <font>
      <b/>
      <sz val="14"/>
      <color theme="1"/>
      <name val="Bahnschrift"/>
      <family val="2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shrinkToFit="1"/>
    </xf>
    <xf numFmtId="2" fontId="6" fillId="0" borderId="0" xfId="0" applyNumberFormat="1" applyFont="1" applyAlignment="1">
      <alignment horizontal="center" vertical="center" shrinkToFit="1"/>
    </xf>
    <xf numFmtId="17" fontId="2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shrinkToFit="1"/>
    </xf>
    <xf numFmtId="2" fontId="5" fillId="0" borderId="0" xfId="0" applyNumberFormat="1" applyFont="1" applyAlignment="1">
      <alignment horizontal="center" vertical="center" shrinkToFit="1"/>
    </xf>
    <xf numFmtId="2" fontId="3" fillId="3" borderId="0" xfId="0" applyNumberFormat="1" applyFont="1" applyFill="1" applyAlignment="1">
      <alignment horizontal="center" vertical="center" shrinkToFit="1"/>
    </xf>
    <xf numFmtId="2" fontId="6" fillId="3" borderId="0" xfId="0" applyNumberFormat="1" applyFont="1" applyFill="1" applyAlignment="1">
      <alignment horizontal="center" vertical="center" shrinkToFit="1"/>
    </xf>
    <xf numFmtId="2" fontId="1" fillId="3" borderId="0" xfId="0" applyNumberFormat="1" applyFont="1" applyFill="1" applyAlignment="1">
      <alignment horizontal="center" vertical="center" shrinkToFit="1"/>
    </xf>
    <xf numFmtId="2" fontId="5" fillId="3" borderId="0" xfId="0" applyNumberFormat="1" applyFont="1" applyFill="1" applyAlignment="1">
      <alignment horizontal="center" vertical="center" shrinkToFi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shrinkToFit="1"/>
    </xf>
    <xf numFmtId="2" fontId="10" fillId="3" borderId="1" xfId="0" applyNumberFormat="1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center" vertical="center" shrinkToFit="1"/>
    </xf>
    <xf numFmtId="2" fontId="13" fillId="6" borderId="1" xfId="0" applyNumberFormat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shrinkToFit="1"/>
    </xf>
    <xf numFmtId="2" fontId="11" fillId="0" borderId="0" xfId="0" applyNumberFormat="1" applyFont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 shrinkToFit="1"/>
    </xf>
    <xf numFmtId="2" fontId="13" fillId="4" borderId="1" xfId="0" applyNumberFormat="1" applyFont="1" applyFill="1" applyBorder="1" applyAlignment="1">
      <alignment horizontal="center" vertical="center" shrinkToFit="1"/>
    </xf>
    <xf numFmtId="2" fontId="9" fillId="4" borderId="1" xfId="0" applyNumberFormat="1" applyFont="1" applyFill="1" applyBorder="1" applyAlignment="1">
      <alignment horizontal="center" vertical="center" shrinkToFit="1"/>
    </xf>
    <xf numFmtId="2" fontId="10" fillId="4" borderId="1" xfId="0" applyNumberFormat="1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70" zoomScaleNormal="90" zoomScaleSheetLayoutView="7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2.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10.889786999999998</v>
      </c>
      <c r="E5" s="19">
        <v>11.697739</v>
      </c>
      <c r="F5" s="19">
        <f>(D5-E5)/E5*100</f>
        <v>-6.9069073946683366</v>
      </c>
      <c r="G5" s="19">
        <v>560.96142099999997</v>
      </c>
      <c r="H5" s="19">
        <v>508.42989200000005</v>
      </c>
      <c r="I5" s="19">
        <f>(G5-H5)/H5*100</f>
        <v>10.332108679400761</v>
      </c>
      <c r="J5" s="19"/>
      <c r="K5" s="19"/>
      <c r="L5" s="19" t="e">
        <f>(J5-K5)/K5*100</f>
        <v>#DIV/0!</v>
      </c>
      <c r="M5" s="19">
        <v>333.609419</v>
      </c>
      <c r="N5" s="19">
        <v>343.93975499999999</v>
      </c>
      <c r="O5" s="19">
        <f>(M5-N5)/N5*100</f>
        <v>-3.0035306619323459</v>
      </c>
      <c r="P5" s="20">
        <f>M5/G5*100</f>
        <v>59.471009326325856</v>
      </c>
      <c r="Q5" s="19">
        <f>N5/H5*100</f>
        <v>67.647429943005775</v>
      </c>
      <c r="R5" s="20">
        <f>(P5-Q5)/Q5*100</f>
        <v>-12.086816341091904</v>
      </c>
      <c r="S5" s="19">
        <f>G5/D5/10</f>
        <v>5.1512616454297966</v>
      </c>
      <c r="T5" s="19">
        <f>H5/E5/10</f>
        <v>4.3463945639409465</v>
      </c>
      <c r="U5" s="20">
        <f t="shared" ref="U5:U11" si="0">S5-T5</f>
        <v>0.80486708148885011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69.838548000000003</v>
      </c>
      <c r="E6" s="19">
        <v>73.714528999999999</v>
      </c>
      <c r="F6" s="19">
        <f t="shared" ref="F6:F11" si="1">(D6-E6)/E6*100</f>
        <v>-5.258096405933756</v>
      </c>
      <c r="G6" s="19">
        <v>3094.6674099999996</v>
      </c>
      <c r="H6" s="19">
        <v>3628.5721149999999</v>
      </c>
      <c r="I6" s="19">
        <f t="shared" ref="I6:I11" si="2">(G6-H6)/H6*100</f>
        <v>-14.71390640943622</v>
      </c>
      <c r="J6" s="19"/>
      <c r="K6" s="19"/>
      <c r="L6" s="19" t="e">
        <f t="shared" ref="L6:L11" si="3">(J6-K6)/K6*100</f>
        <v>#DIV/0!</v>
      </c>
      <c r="M6" s="19">
        <v>1114.191331</v>
      </c>
      <c r="N6" s="19">
        <v>876.51339900000005</v>
      </c>
      <c r="O6" s="19">
        <f t="shared" ref="O6:O11" si="4">(M6-N6)/N6*100</f>
        <v>27.116291921054813</v>
      </c>
      <c r="P6" s="20">
        <f t="shared" ref="P6:P11" si="5">M6/G6*100</f>
        <v>36.003588863851455</v>
      </c>
      <c r="Q6" s="19">
        <f t="shared" ref="Q6:Q11" si="6">N6/H6*100</f>
        <v>24.155876505158009</v>
      </c>
      <c r="R6" s="20">
        <f t="shared" ref="R6:R11" si="7">(P6-Q6)/Q6*100</f>
        <v>49.046915586621751</v>
      </c>
      <c r="S6" s="19">
        <f t="shared" ref="S6:S11" si="8">G6/D6/10</f>
        <v>4.4311737552161015</v>
      </c>
      <c r="T6" s="19">
        <f t="shared" ref="T6:T11" si="9">H6/E6/10</f>
        <v>4.9224653053131489</v>
      </c>
      <c r="U6" s="20">
        <f t="shared" si="0"/>
        <v>-0.49129155009704739</v>
      </c>
    </row>
    <row r="7" spans="1:21" s="21" customFormat="1" ht="74.25" customHeight="1" x14ac:dyDescent="0.2">
      <c r="A7" s="33"/>
      <c r="B7" s="32" t="s">
        <v>11</v>
      </c>
      <c r="C7" s="32"/>
      <c r="D7" s="22">
        <v>80.728335000000001</v>
      </c>
      <c r="E7" s="22">
        <v>85.412267999999997</v>
      </c>
      <c r="F7" s="22">
        <f>(D7-E7)/E7*100</f>
        <v>-5.4839112807541843</v>
      </c>
      <c r="G7" s="22">
        <v>3655.6288309999995</v>
      </c>
      <c r="H7" s="22">
        <v>4137.002007</v>
      </c>
      <c r="I7" s="22">
        <f t="shared" si="2"/>
        <v>-11.635797497450923</v>
      </c>
      <c r="J7" s="22"/>
      <c r="K7" s="22"/>
      <c r="L7" s="22" t="e">
        <f t="shared" si="3"/>
        <v>#DIV/0!</v>
      </c>
      <c r="M7" s="22">
        <v>1447.8007499999999</v>
      </c>
      <c r="N7" s="22">
        <v>1220.453154</v>
      </c>
      <c r="O7" s="22">
        <f>(M7-N7)/N7*100</f>
        <v>18.62812966273016</v>
      </c>
      <c r="P7" s="23">
        <f>M7/G7*100</f>
        <v>39.604697766976329</v>
      </c>
      <c r="Q7" s="22">
        <f t="shared" si="6"/>
        <v>29.500907950611012</v>
      </c>
      <c r="R7" s="23">
        <f t="shared" si="7"/>
        <v>34.249080852971012</v>
      </c>
      <c r="S7" s="22">
        <f t="shared" si="8"/>
        <v>4.5283094603648149</v>
      </c>
      <c r="T7" s="22">
        <f t="shared" si="9"/>
        <v>4.8435688500860321</v>
      </c>
      <c r="U7" s="23">
        <f t="shared" si="0"/>
        <v>-0.31525938972121725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3.1892970000000007</v>
      </c>
      <c r="E8" s="19">
        <v>2.7393730000000001</v>
      </c>
      <c r="F8" s="19">
        <f t="shared" si="1"/>
        <v>16.424342358634643</v>
      </c>
      <c r="G8" s="19">
        <v>152.362247</v>
      </c>
      <c r="H8" s="19">
        <v>106.965816</v>
      </c>
      <c r="I8" s="19">
        <f t="shared" si="2"/>
        <v>42.440129657871253</v>
      </c>
      <c r="J8" s="19"/>
      <c r="K8" s="19"/>
      <c r="L8" s="19" t="e">
        <f t="shared" si="3"/>
        <v>#DIV/0!</v>
      </c>
      <c r="M8" s="19">
        <v>301.06553199999996</v>
      </c>
      <c r="N8" s="19">
        <v>548.42096400000003</v>
      </c>
      <c r="O8" s="19">
        <f t="shared" si="4"/>
        <v>-45.103205062744472</v>
      </c>
      <c r="P8" s="20">
        <f t="shared" si="5"/>
        <v>197.59851139501768</v>
      </c>
      <c r="Q8" s="19">
        <f t="shared" si="6"/>
        <v>512.70675483838681</v>
      </c>
      <c r="R8" s="20">
        <f t="shared" si="7"/>
        <v>-61.45974096688002</v>
      </c>
      <c r="S8" s="19">
        <f t="shared" si="8"/>
        <v>4.7772987902976727</v>
      </c>
      <c r="T8" s="19">
        <f t="shared" si="9"/>
        <v>3.904755431261095</v>
      </c>
      <c r="U8" s="20">
        <f t="shared" si="0"/>
        <v>0.87254335903657765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35.840770000000006</v>
      </c>
      <c r="E9" s="19">
        <v>34.112648</v>
      </c>
      <c r="F9" s="19">
        <f t="shared" si="1"/>
        <v>5.0659274530666929</v>
      </c>
      <c r="G9" s="19">
        <v>2107.7999</v>
      </c>
      <c r="H9" s="19">
        <v>1770.3970890000001</v>
      </c>
      <c r="I9" s="19">
        <f t="shared" si="2"/>
        <v>19.058030150206598</v>
      </c>
      <c r="J9" s="19"/>
      <c r="K9" s="19"/>
      <c r="L9" s="19" t="e">
        <f t="shared" si="3"/>
        <v>#DIV/0!</v>
      </c>
      <c r="M9" s="19">
        <v>2012.9838629999999</v>
      </c>
      <c r="N9" s="19">
        <v>1546.6559779999998</v>
      </c>
      <c r="O9" s="19">
        <f t="shared" si="4"/>
        <v>30.150718170889856</v>
      </c>
      <c r="P9" s="20">
        <f t="shared" si="5"/>
        <v>95.501658530299778</v>
      </c>
      <c r="Q9" s="19">
        <f t="shared" si="6"/>
        <v>87.362094504663958</v>
      </c>
      <c r="R9" s="20">
        <f t="shared" si="7"/>
        <v>9.3170431315623699</v>
      </c>
      <c r="S9" s="19">
        <f t="shared" si="8"/>
        <v>5.8810117639771686</v>
      </c>
      <c r="T9" s="19">
        <f t="shared" si="9"/>
        <v>5.1898553551163777</v>
      </c>
      <c r="U9" s="20">
        <f t="shared" si="0"/>
        <v>0.69115640886079088</v>
      </c>
    </row>
    <row r="10" spans="1:21" s="21" customFormat="1" ht="74.25" customHeight="1" x14ac:dyDescent="0.2">
      <c r="A10" s="33"/>
      <c r="B10" s="32" t="s">
        <v>12</v>
      </c>
      <c r="C10" s="32"/>
      <c r="D10" s="22">
        <v>39.03006700000001</v>
      </c>
      <c r="E10" s="22">
        <v>36.852021000000001</v>
      </c>
      <c r="F10" s="22">
        <f t="shared" si="1"/>
        <v>5.9102484501460832</v>
      </c>
      <c r="G10" s="22">
        <v>2260.162147</v>
      </c>
      <c r="H10" s="22">
        <v>1877.362905</v>
      </c>
      <c r="I10" s="22">
        <f t="shared" si="2"/>
        <v>20.390263437105681</v>
      </c>
      <c r="J10" s="22"/>
      <c r="K10" s="22"/>
      <c r="L10" s="22" t="e">
        <f t="shared" si="3"/>
        <v>#DIV/0!</v>
      </c>
      <c r="M10" s="22">
        <v>2314.049395</v>
      </c>
      <c r="N10" s="22">
        <v>2095.0769419999997</v>
      </c>
      <c r="O10" s="22">
        <f>(M10-N10)/N10*100</f>
        <v>10.451761871378581</v>
      </c>
      <c r="P10" s="23">
        <f>M10/G10*100</f>
        <v>102.38422044504756</v>
      </c>
      <c r="Q10" s="22">
        <f t="shared" si="6"/>
        <v>111.59680083270847</v>
      </c>
      <c r="R10" s="23">
        <f t="shared" si="7"/>
        <v>-8.2552369950740978</v>
      </c>
      <c r="S10" s="22">
        <f t="shared" si="8"/>
        <v>5.7908231287432823</v>
      </c>
      <c r="T10" s="22">
        <f t="shared" si="9"/>
        <v>5.0943282187970098</v>
      </c>
      <c r="U10" s="23">
        <f t="shared" si="0"/>
        <v>0.6964949099462725</v>
      </c>
    </row>
    <row r="11" spans="1:21" s="21" customFormat="1" ht="74.25" customHeight="1" x14ac:dyDescent="0.2">
      <c r="A11" s="31" t="s">
        <v>1</v>
      </c>
      <c r="B11" s="31"/>
      <c r="C11" s="31"/>
      <c r="D11" s="27">
        <v>119.758402</v>
      </c>
      <c r="E11" s="27">
        <v>122.26428899999999</v>
      </c>
      <c r="F11" s="27">
        <f t="shared" si="1"/>
        <v>-2.0495657566863104</v>
      </c>
      <c r="G11" s="27">
        <v>5915.7909779999991</v>
      </c>
      <c r="H11" s="27">
        <v>6014.364912</v>
      </c>
      <c r="I11" s="27">
        <f t="shared" si="2"/>
        <v>-1.6389749448578339</v>
      </c>
      <c r="J11" s="27"/>
      <c r="K11" s="27"/>
      <c r="L11" s="27" t="e">
        <f t="shared" si="3"/>
        <v>#DIV/0!</v>
      </c>
      <c r="M11" s="27">
        <v>3761.8501449999999</v>
      </c>
      <c r="N11" s="27">
        <v>3315.530096</v>
      </c>
      <c r="O11" s="27">
        <f t="shared" si="4"/>
        <v>13.461498948191117</v>
      </c>
      <c r="P11" s="28">
        <f t="shared" si="5"/>
        <v>63.589977384086005</v>
      </c>
      <c r="Q11" s="27">
        <f t="shared" si="6"/>
        <v>55.126852868285027</v>
      </c>
      <c r="R11" s="28">
        <f t="shared" si="7"/>
        <v>15.352090815018915</v>
      </c>
      <c r="S11" s="27">
        <f t="shared" si="8"/>
        <v>4.9397711385627865</v>
      </c>
      <c r="T11" s="27">
        <f t="shared" si="9"/>
        <v>4.9191509321254063</v>
      </c>
      <c r="U11" s="28">
        <f t="shared" si="0"/>
        <v>2.0620206437380162E-2</v>
      </c>
    </row>
    <row r="14" spans="1:21" x14ac:dyDescent="0.2">
      <c r="F14" s="4"/>
    </row>
  </sheetData>
  <mergeCells count="18">
    <mergeCell ref="A1:U1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  <mergeCell ref="A11:C11"/>
    <mergeCell ref="B10:C10"/>
    <mergeCell ref="B7:C7"/>
    <mergeCell ref="A5:A10"/>
    <mergeCell ref="A2:C3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1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1.6620729999999999</v>
      </c>
      <c r="E5" s="19">
        <v>1.8502989999999999</v>
      </c>
      <c r="F5" s="19">
        <f>(D5-E5)/E5*100</f>
        <v>-10.172734244573444</v>
      </c>
      <c r="G5" s="19">
        <v>60.116450999999998</v>
      </c>
      <c r="H5" s="19">
        <v>69.813074999999998</v>
      </c>
      <c r="I5" s="19">
        <f>(G5-H5)/H5*100</f>
        <v>-13.889409684360702</v>
      </c>
      <c r="J5" s="19"/>
      <c r="K5" s="19"/>
      <c r="L5" s="19" t="e">
        <f>(J5-K5)/K5*100</f>
        <v>#DIV/0!</v>
      </c>
      <c r="M5" s="19">
        <v>54.305377</v>
      </c>
      <c r="N5" s="19">
        <v>61.220194999999997</v>
      </c>
      <c r="O5" s="19">
        <f>(M5-N5)/N5*100</f>
        <v>-11.294995058411684</v>
      </c>
      <c r="P5" s="20">
        <f>M5/G5*100</f>
        <v>90.33363762608009</v>
      </c>
      <c r="Q5" s="19">
        <f>N5/H5*100</f>
        <v>87.691589290401552</v>
      </c>
      <c r="R5" s="20">
        <f>(P5-Q5)/Q5*100</f>
        <v>3.0128868196573197</v>
      </c>
      <c r="S5" s="19">
        <f>G5/D5/10</f>
        <v>3.616956114442627</v>
      </c>
      <c r="T5" s="19">
        <f>H5/E5/10</f>
        <v>3.7730699200507596</v>
      </c>
      <c r="U5" s="20">
        <f t="shared" ref="U5:U11" si="0">S5-T5</f>
        <v>-0.15611380560813259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8.6339500000000005</v>
      </c>
      <c r="E6" s="19">
        <v>8.6103000000000005</v>
      </c>
      <c r="F6" s="19">
        <f t="shared" ref="F6:F11" si="1">(D6-E6)/E6*100</f>
        <v>0.27467103352960931</v>
      </c>
      <c r="G6" s="19">
        <v>358.27554099999998</v>
      </c>
      <c r="H6" s="19">
        <v>378.61902900000001</v>
      </c>
      <c r="I6" s="19">
        <f t="shared" ref="I6:I11" si="2">(G6-H6)/H6*100</f>
        <v>-5.3730759528201197</v>
      </c>
      <c r="J6" s="19"/>
      <c r="K6" s="19"/>
      <c r="L6" s="19" t="e">
        <f t="shared" ref="L6:L11" si="3">(J6-K6)/K6*100</f>
        <v>#DIV/0!</v>
      </c>
      <c r="M6" s="19">
        <v>184.11678699999999</v>
      </c>
      <c r="N6" s="19">
        <v>152.09254799999999</v>
      </c>
      <c r="O6" s="19">
        <f t="shared" ref="O6:O11" si="4">(M6-N6)/N6*100</f>
        <v>21.055758103283271</v>
      </c>
      <c r="P6" s="20">
        <f t="shared" ref="P6:P11" si="5">M6/G6*100</f>
        <v>51.389717111612711</v>
      </c>
      <c r="Q6" s="19">
        <f t="shared" ref="Q6:Q11" si="6">N6/H6*100</f>
        <v>40.170339140561261</v>
      </c>
      <c r="R6" s="20">
        <f t="shared" ref="R6:R11" si="7">(P6-Q6)/Q6*100</f>
        <v>27.929507719099366</v>
      </c>
      <c r="S6" s="19">
        <f t="shared" ref="S6:S11" si="8">G6/D6/10</f>
        <v>4.1496133403598581</v>
      </c>
      <c r="T6" s="19">
        <f t="shared" ref="T6:T11" si="9">H6/E6/10</f>
        <v>4.3972803386641584</v>
      </c>
      <c r="U6" s="20">
        <f t="shared" si="0"/>
        <v>-0.24766699830430028</v>
      </c>
    </row>
    <row r="7" spans="1:21" s="21" customFormat="1" ht="74.25" customHeight="1" x14ac:dyDescent="0.2">
      <c r="A7" s="33"/>
      <c r="B7" s="32" t="s">
        <v>11</v>
      </c>
      <c r="C7" s="32"/>
      <c r="D7" s="22">
        <v>10.296023</v>
      </c>
      <c r="E7" s="22">
        <v>10.460599</v>
      </c>
      <c r="F7" s="22">
        <f>(D7-E7)/E7*100</f>
        <v>-1.5732942253115743</v>
      </c>
      <c r="G7" s="22">
        <v>418.39199199999996</v>
      </c>
      <c r="H7" s="22">
        <v>448.43210399999998</v>
      </c>
      <c r="I7" s="22">
        <f t="shared" si="2"/>
        <v>-6.6989209140119952</v>
      </c>
      <c r="J7" s="22"/>
      <c r="K7" s="22"/>
      <c r="L7" s="22" t="e">
        <f t="shared" si="3"/>
        <v>#DIV/0!</v>
      </c>
      <c r="M7" s="22">
        <v>238.42216399999998</v>
      </c>
      <c r="N7" s="22">
        <v>213.31274299999998</v>
      </c>
      <c r="O7" s="22">
        <f>(M7-N7)/N7*100</f>
        <v>11.771177214668324</v>
      </c>
      <c r="P7" s="23">
        <f>M7/G7*100</f>
        <v>56.985355494088907</v>
      </c>
      <c r="Q7" s="22">
        <f t="shared" si="6"/>
        <v>47.568570826499077</v>
      </c>
      <c r="R7" s="23">
        <f t="shared" si="7"/>
        <v>19.796232058214393</v>
      </c>
      <c r="S7" s="22">
        <f t="shared" si="8"/>
        <v>4.0636272082919778</v>
      </c>
      <c r="T7" s="22">
        <f t="shared" si="9"/>
        <v>4.2868683141376511</v>
      </c>
      <c r="U7" s="23">
        <f t="shared" si="0"/>
        <v>-0.22324110584567336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0.125277</v>
      </c>
      <c r="E8" s="19">
        <v>0.152586</v>
      </c>
      <c r="F8" s="19">
        <f t="shared" si="1"/>
        <v>-17.897447996539658</v>
      </c>
      <c r="G8" s="19">
        <v>5.7655019999999997</v>
      </c>
      <c r="H8" s="19">
        <v>4.9299369999999998</v>
      </c>
      <c r="I8" s="19">
        <f t="shared" si="2"/>
        <v>16.948796708761186</v>
      </c>
      <c r="J8" s="19"/>
      <c r="K8" s="19"/>
      <c r="L8" s="19" t="e">
        <f t="shared" si="3"/>
        <v>#DIV/0!</v>
      </c>
      <c r="M8" s="19">
        <v>19.210495999999999</v>
      </c>
      <c r="N8" s="19">
        <v>6.4516600000000004</v>
      </c>
      <c r="O8" s="19">
        <f t="shared" si="4"/>
        <v>197.76051434824521</v>
      </c>
      <c r="P8" s="20">
        <f t="shared" si="5"/>
        <v>333.1972827344436</v>
      </c>
      <c r="Q8" s="19">
        <f t="shared" si="6"/>
        <v>130.86698673837009</v>
      </c>
      <c r="R8" s="20">
        <f t="shared" si="7"/>
        <v>154.60759129464273</v>
      </c>
      <c r="S8" s="19">
        <f t="shared" si="8"/>
        <v>4.6022031178907543</v>
      </c>
      <c r="T8" s="19">
        <f t="shared" si="9"/>
        <v>3.2309235447550888</v>
      </c>
      <c r="U8" s="20">
        <f t="shared" si="0"/>
        <v>1.3712795731356655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2.0642040000000001</v>
      </c>
      <c r="E9" s="19">
        <v>1.9761439999999999</v>
      </c>
      <c r="F9" s="19">
        <f t="shared" si="1"/>
        <v>4.456152992899316</v>
      </c>
      <c r="G9" s="19">
        <v>136.25431399999999</v>
      </c>
      <c r="H9" s="19">
        <v>131.86272399999999</v>
      </c>
      <c r="I9" s="19">
        <f t="shared" si="2"/>
        <v>3.3304256629796365</v>
      </c>
      <c r="J9" s="19"/>
      <c r="K9" s="19"/>
      <c r="L9" s="19" t="e">
        <f t="shared" si="3"/>
        <v>#DIV/0!</v>
      </c>
      <c r="M9" s="19">
        <v>114.79404100000001</v>
      </c>
      <c r="N9" s="19">
        <v>111.19635</v>
      </c>
      <c r="O9" s="19">
        <f t="shared" si="4"/>
        <v>3.2354398323326365</v>
      </c>
      <c r="P9" s="20">
        <f t="shared" si="5"/>
        <v>84.249839605078492</v>
      </c>
      <c r="Q9" s="19">
        <f t="shared" si="6"/>
        <v>84.327356986800922</v>
      </c>
      <c r="R9" s="20">
        <f t="shared" si="7"/>
        <v>-9.1924358229990663E-2</v>
      </c>
      <c r="S9" s="19">
        <f t="shared" si="8"/>
        <v>6.6008162952886433</v>
      </c>
      <c r="T9" s="19">
        <f t="shared" si="9"/>
        <v>6.672728505614975</v>
      </c>
      <c r="U9" s="20">
        <f t="shared" si="0"/>
        <v>-7.191221032633166E-2</v>
      </c>
    </row>
    <row r="10" spans="1:21" s="21" customFormat="1" ht="74.25" customHeight="1" x14ac:dyDescent="0.2">
      <c r="A10" s="33"/>
      <c r="B10" s="32" t="s">
        <v>12</v>
      </c>
      <c r="C10" s="32"/>
      <c r="D10" s="22">
        <v>2.1894810000000002</v>
      </c>
      <c r="E10" s="22">
        <v>2.12873</v>
      </c>
      <c r="F10" s="22">
        <f t="shared" si="1"/>
        <v>2.8538612224190114</v>
      </c>
      <c r="G10" s="22">
        <v>142.01981599999999</v>
      </c>
      <c r="H10" s="22">
        <v>136.79266099999998</v>
      </c>
      <c r="I10" s="22">
        <f t="shared" si="2"/>
        <v>3.8212247366106955</v>
      </c>
      <c r="J10" s="22"/>
      <c r="K10" s="22"/>
      <c r="L10" s="22" t="e">
        <f t="shared" si="3"/>
        <v>#DIV/0!</v>
      </c>
      <c r="M10" s="22">
        <v>134.004537</v>
      </c>
      <c r="N10" s="22">
        <v>117.64801</v>
      </c>
      <c r="O10" s="22">
        <f>(M10-N10)/N10*100</f>
        <v>13.902935544766121</v>
      </c>
      <c r="P10" s="23">
        <f>M10/G10*100</f>
        <v>94.356224908783162</v>
      </c>
      <c r="Q10" s="22">
        <f t="shared" si="6"/>
        <v>86.00462125669155</v>
      </c>
      <c r="R10" s="23">
        <f t="shared" si="7"/>
        <v>9.7106452305222142</v>
      </c>
      <c r="S10" s="22">
        <f t="shared" si="8"/>
        <v>6.48646030726003</v>
      </c>
      <c r="T10" s="22">
        <f t="shared" si="9"/>
        <v>6.4260221352637474</v>
      </c>
      <c r="U10" s="23">
        <f t="shared" si="0"/>
        <v>6.0438171996282541E-2</v>
      </c>
    </row>
    <row r="11" spans="1:21" s="21" customFormat="1" ht="74.25" customHeight="1" x14ac:dyDescent="0.2">
      <c r="A11" s="31" t="s">
        <v>1</v>
      </c>
      <c r="B11" s="31"/>
      <c r="C11" s="31"/>
      <c r="D11" s="27">
        <v>12.485504000000001</v>
      </c>
      <c r="E11" s="27">
        <v>12.589328999999999</v>
      </c>
      <c r="F11" s="27">
        <f t="shared" si="1"/>
        <v>-0.82470638427193965</v>
      </c>
      <c r="G11" s="27">
        <v>560.41180799999995</v>
      </c>
      <c r="H11" s="27">
        <v>585.22476499999993</v>
      </c>
      <c r="I11" s="27">
        <f t="shared" si="2"/>
        <v>-4.2399020827493494</v>
      </c>
      <c r="J11" s="27"/>
      <c r="K11" s="27"/>
      <c r="L11" s="27" t="e">
        <f t="shared" si="3"/>
        <v>#DIV/0!</v>
      </c>
      <c r="M11" s="27">
        <v>372.42670099999998</v>
      </c>
      <c r="N11" s="27">
        <v>330.96075299999995</v>
      </c>
      <c r="O11" s="27">
        <f t="shared" si="4"/>
        <v>12.528962308712185</v>
      </c>
      <c r="P11" s="28">
        <f t="shared" si="5"/>
        <v>66.455898266868786</v>
      </c>
      <c r="Q11" s="27">
        <f t="shared" si="6"/>
        <v>56.552759348794815</v>
      </c>
      <c r="R11" s="28">
        <f t="shared" si="7"/>
        <v>17.511327532217074</v>
      </c>
      <c r="S11" s="27">
        <f t="shared" si="8"/>
        <v>4.4884996873173879</v>
      </c>
      <c r="T11" s="27">
        <f t="shared" si="9"/>
        <v>4.6485778948186987</v>
      </c>
      <c r="U11" s="28">
        <f t="shared" si="0"/>
        <v>-0.16007820750131074</v>
      </c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5" width="16" style="3" customWidth="1"/>
    <col min="6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3" s="1" customFormat="1" ht="39" customHeight="1" x14ac:dyDescent="0.2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3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3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3" ht="18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3" s="21" customFormat="1" ht="74.25" customHeight="1" x14ac:dyDescent="0.2">
      <c r="A5" s="33" t="s">
        <v>0</v>
      </c>
      <c r="B5" s="18" t="s">
        <v>9</v>
      </c>
      <c r="C5" s="18" t="s">
        <v>13</v>
      </c>
      <c r="D5" s="25">
        <v>5.6812880000000003</v>
      </c>
      <c r="E5" s="25">
        <v>6.581626</v>
      </c>
      <c r="F5" s="25">
        <f>(D5-E5)/E5*100</f>
        <v>-13.67956793655549</v>
      </c>
      <c r="G5" s="25">
        <v>344.88597500000003</v>
      </c>
      <c r="H5" s="25">
        <v>313.348252</v>
      </c>
      <c r="I5" s="25">
        <f>(G5-H5)/H5*100</f>
        <v>10.064751534021649</v>
      </c>
      <c r="J5" s="25"/>
      <c r="K5" s="25"/>
      <c r="L5" s="25" t="e">
        <f>(J5-K5)/K5*100</f>
        <v>#DIV/0!</v>
      </c>
      <c r="M5" s="25">
        <v>137.539096</v>
      </c>
      <c r="N5" s="25">
        <v>133.238686</v>
      </c>
      <c r="O5" s="25">
        <f>(M5-N5)/N5*100</f>
        <v>3.2275986270233847</v>
      </c>
      <c r="P5" s="19">
        <f>M5/G5*100</f>
        <v>39.879585129548971</v>
      </c>
      <c r="Q5" s="19">
        <f>N5/H5*100</f>
        <v>42.520960353083446</v>
      </c>
      <c r="R5" s="20">
        <f>(P5-Q5)/Q5*100</f>
        <v>-6.2119368932431289</v>
      </c>
      <c r="S5" s="19">
        <f>G5/D5/10</f>
        <v>6.0705596160588939</v>
      </c>
      <c r="T5" s="19">
        <f>H5/E5/10</f>
        <v>4.760954998050634</v>
      </c>
      <c r="U5" s="20">
        <f t="shared" ref="U5:U11" si="0">S5-T5</f>
        <v>1.3096046180082599</v>
      </c>
    </row>
    <row r="6" spans="1:23" s="21" customFormat="1" ht="74.25" customHeight="1" x14ac:dyDescent="0.2">
      <c r="A6" s="33"/>
      <c r="B6" s="18" t="s">
        <v>9</v>
      </c>
      <c r="C6" s="18" t="s">
        <v>14</v>
      </c>
      <c r="D6" s="25">
        <v>34.953939999999996</v>
      </c>
      <c r="E6" s="25">
        <v>33.808270999999998</v>
      </c>
      <c r="F6" s="25">
        <f t="shared" ref="F6:F11" si="1">(D6-E6)/E6*100</f>
        <v>3.3887240196341248</v>
      </c>
      <c r="G6" s="25">
        <v>1568.641543</v>
      </c>
      <c r="H6" s="25">
        <v>1858.3904540000001</v>
      </c>
      <c r="I6" s="25">
        <f t="shared" ref="I6:I11" si="2">(G6-H6)/H6*100</f>
        <v>-15.591390408637999</v>
      </c>
      <c r="J6" s="25"/>
      <c r="K6" s="25"/>
      <c r="L6" s="25" t="e">
        <f t="shared" ref="L6:L11" si="3">(J6-K6)/K6*100</f>
        <v>#DIV/0!</v>
      </c>
      <c r="M6" s="25">
        <v>400.71937800000001</v>
      </c>
      <c r="N6" s="25">
        <v>215.93064799999999</v>
      </c>
      <c r="O6" s="25">
        <f t="shared" ref="O6:O11" si="4">(M6-N6)/N6*100</f>
        <v>85.577814780604939</v>
      </c>
      <c r="P6" s="19">
        <f t="shared" ref="P6:P11" si="5">M6/G6*100</f>
        <v>25.545630854174057</v>
      </c>
      <c r="Q6" s="19">
        <f t="shared" ref="Q6:Q11" si="6">N6/H6*100</f>
        <v>11.619229292489681</v>
      </c>
      <c r="R6" s="20">
        <f t="shared" ref="R6:R11" si="7">(P6-Q6)/Q6*100</f>
        <v>119.85650004072113</v>
      </c>
      <c r="S6" s="19">
        <f t="shared" ref="S6:S11" si="8">G6/D6/10</f>
        <v>4.4877388443191242</v>
      </c>
      <c r="T6" s="19">
        <f t="shared" ref="T6:T11" si="9">H6/E6/10</f>
        <v>5.4968515071356361</v>
      </c>
      <c r="U6" s="20">
        <f t="shared" si="0"/>
        <v>-1.0091126628165119</v>
      </c>
    </row>
    <row r="7" spans="1:23" s="21" customFormat="1" ht="74.25" customHeight="1" x14ac:dyDescent="0.2">
      <c r="A7" s="33"/>
      <c r="B7" s="32" t="s">
        <v>11</v>
      </c>
      <c r="C7" s="32"/>
      <c r="D7" s="22">
        <v>40.635227999999998</v>
      </c>
      <c r="E7" s="22">
        <v>40.389896999999998</v>
      </c>
      <c r="F7" s="22">
        <f>(D7-E7)/E7*100</f>
        <v>0.60740684731134675</v>
      </c>
      <c r="G7" s="22">
        <v>1913.5275179999999</v>
      </c>
      <c r="H7" s="22">
        <v>2171.7387060000001</v>
      </c>
      <c r="I7" s="22">
        <f t="shared" si="2"/>
        <v>-11.8896065759027</v>
      </c>
      <c r="J7" s="22"/>
      <c r="K7" s="22"/>
      <c r="L7" s="22" t="e">
        <f t="shared" si="3"/>
        <v>#DIV/0!</v>
      </c>
      <c r="M7" s="22">
        <v>538.25847399999998</v>
      </c>
      <c r="N7" s="22">
        <v>349.16933399999999</v>
      </c>
      <c r="O7" s="22">
        <f>(M7-N7)/N7*100</f>
        <v>54.153993947246235</v>
      </c>
      <c r="P7" s="22">
        <f>M7/G7*100</f>
        <v>28.1291211616639</v>
      </c>
      <c r="Q7" s="22">
        <f t="shared" si="6"/>
        <v>16.077870373416829</v>
      </c>
      <c r="R7" s="23">
        <f t="shared" si="7"/>
        <v>74.955516547593419</v>
      </c>
      <c r="S7" s="22">
        <f t="shared" si="8"/>
        <v>4.7090360068854542</v>
      </c>
      <c r="T7" s="22">
        <f t="shared" si="9"/>
        <v>5.3769354895854287</v>
      </c>
      <c r="U7" s="23">
        <f t="shared" si="0"/>
        <v>-0.66789948269997446</v>
      </c>
    </row>
    <row r="8" spans="1:23" s="21" customFormat="1" ht="74.25" customHeight="1" x14ac:dyDescent="0.2">
      <c r="A8" s="33"/>
      <c r="B8" s="18" t="s">
        <v>10</v>
      </c>
      <c r="C8" s="18" t="s">
        <v>13</v>
      </c>
      <c r="D8" s="25">
        <v>0.65652999999999995</v>
      </c>
      <c r="E8" s="25">
        <v>0.78219900000000009</v>
      </c>
      <c r="F8" s="25">
        <f t="shared" si="1"/>
        <v>-16.066116167369191</v>
      </c>
      <c r="G8" s="25">
        <v>28.693248000000001</v>
      </c>
      <c r="H8" s="25">
        <v>37.356330999999997</v>
      </c>
      <c r="I8" s="25">
        <f t="shared" si="2"/>
        <v>-23.190401113000089</v>
      </c>
      <c r="J8" s="25"/>
      <c r="K8" s="25"/>
      <c r="L8" s="25" t="e">
        <f t="shared" si="3"/>
        <v>#DIV/0!</v>
      </c>
      <c r="M8" s="25">
        <v>61.286127999999998</v>
      </c>
      <c r="N8" s="25">
        <v>111.404104</v>
      </c>
      <c r="O8" s="25">
        <f t="shared" si="4"/>
        <v>-44.987549112194294</v>
      </c>
      <c r="P8" s="19">
        <f t="shared" si="5"/>
        <v>213.59076532569614</v>
      </c>
      <c r="Q8" s="19">
        <f t="shared" si="6"/>
        <v>298.22014372878323</v>
      </c>
      <c r="R8" s="20">
        <f t="shared" si="7"/>
        <v>-28.378156265679156</v>
      </c>
      <c r="S8" s="19">
        <f t="shared" si="8"/>
        <v>4.3704397361887501</v>
      </c>
      <c r="T8" s="19">
        <f t="shared" si="9"/>
        <v>4.7758090971734806</v>
      </c>
      <c r="U8" s="20">
        <f t="shared" si="0"/>
        <v>-0.40536936098473042</v>
      </c>
    </row>
    <row r="9" spans="1:23" s="21" customFormat="1" ht="74.25" customHeight="1" x14ac:dyDescent="0.2">
      <c r="A9" s="33"/>
      <c r="B9" s="18" t="s">
        <v>10</v>
      </c>
      <c r="C9" s="18" t="s">
        <v>14</v>
      </c>
      <c r="D9" s="25">
        <v>8.0010840000000005</v>
      </c>
      <c r="E9" s="25">
        <v>11.284172000000002</v>
      </c>
      <c r="F9" s="25">
        <f t="shared" si="1"/>
        <v>-29.094629185021294</v>
      </c>
      <c r="G9" s="25">
        <v>496.57103899999998</v>
      </c>
      <c r="H9" s="25">
        <v>445.87267800000001</v>
      </c>
      <c r="I9" s="25">
        <f t="shared" si="2"/>
        <v>11.370591539138887</v>
      </c>
      <c r="J9" s="25"/>
      <c r="K9" s="25"/>
      <c r="L9" s="25" t="e">
        <f t="shared" si="3"/>
        <v>#DIV/0!</v>
      </c>
      <c r="M9" s="25">
        <v>424.89365900000001</v>
      </c>
      <c r="N9" s="25">
        <v>344.31939700000004</v>
      </c>
      <c r="O9" s="25">
        <f t="shared" si="4"/>
        <v>23.401023207530759</v>
      </c>
      <c r="P9" s="19">
        <f t="shared" si="5"/>
        <v>85.565533555008628</v>
      </c>
      <c r="Q9" s="19">
        <f t="shared" si="6"/>
        <v>77.223703983046036</v>
      </c>
      <c r="R9" s="20">
        <f t="shared" si="7"/>
        <v>10.802161955083101</v>
      </c>
      <c r="S9" s="19">
        <f t="shared" si="8"/>
        <v>6.2062970342518584</v>
      </c>
      <c r="T9" s="19">
        <f t="shared" si="9"/>
        <v>3.951310543653535</v>
      </c>
      <c r="U9" s="20">
        <f t="shared" si="0"/>
        <v>2.2549864905983235</v>
      </c>
    </row>
    <row r="10" spans="1:23" s="21" customFormat="1" ht="74.25" customHeight="1" x14ac:dyDescent="0.2">
      <c r="A10" s="33"/>
      <c r="B10" s="32" t="s">
        <v>12</v>
      </c>
      <c r="C10" s="32"/>
      <c r="D10" s="22">
        <v>8.6576140000000006</v>
      </c>
      <c r="E10" s="22">
        <v>12.066371000000002</v>
      </c>
      <c r="F10" s="22">
        <f t="shared" si="1"/>
        <v>-28.250059607814155</v>
      </c>
      <c r="G10" s="22">
        <v>525.26428699999997</v>
      </c>
      <c r="H10" s="22">
        <v>483.22900900000002</v>
      </c>
      <c r="I10" s="22">
        <f t="shared" si="2"/>
        <v>8.6988316547858471</v>
      </c>
      <c r="J10" s="22"/>
      <c r="K10" s="22"/>
      <c r="L10" s="22" t="e">
        <f t="shared" si="3"/>
        <v>#DIV/0!</v>
      </c>
      <c r="M10" s="22">
        <v>486.17978700000003</v>
      </c>
      <c r="N10" s="22">
        <v>455.72350100000006</v>
      </c>
      <c r="O10" s="22">
        <f>(M10-N10)/N10*100</f>
        <v>6.6830624124429292</v>
      </c>
      <c r="P10" s="22">
        <f>M10/G10*100</f>
        <v>92.559079121250079</v>
      </c>
      <c r="Q10" s="22">
        <f t="shared" si="6"/>
        <v>94.307976655432952</v>
      </c>
      <c r="R10" s="23">
        <f t="shared" si="7"/>
        <v>-1.8544534579219198</v>
      </c>
      <c r="S10" s="22">
        <f t="shared" si="8"/>
        <v>6.0670790705152706</v>
      </c>
      <c r="T10" s="22">
        <f t="shared" si="9"/>
        <v>4.0047584232243469</v>
      </c>
      <c r="U10" s="23">
        <f t="shared" si="0"/>
        <v>2.0623206472909237</v>
      </c>
    </row>
    <row r="11" spans="1:23" s="21" customFormat="1" ht="74.25" customHeight="1" x14ac:dyDescent="0.2">
      <c r="A11" s="31" t="s">
        <v>1</v>
      </c>
      <c r="B11" s="31"/>
      <c r="C11" s="31"/>
      <c r="D11" s="27">
        <v>49.292841999999993</v>
      </c>
      <c r="E11" s="27">
        <v>52.456267999999994</v>
      </c>
      <c r="F11" s="27">
        <f t="shared" si="1"/>
        <v>-6.030596763002662</v>
      </c>
      <c r="G11" s="27">
        <v>2438.7918049999998</v>
      </c>
      <c r="H11" s="27">
        <v>2654.9677150000002</v>
      </c>
      <c r="I11" s="27">
        <f t="shared" si="2"/>
        <v>-8.1423178435900638</v>
      </c>
      <c r="J11" s="27"/>
      <c r="K11" s="27"/>
      <c r="L11" s="27" t="e">
        <f t="shared" si="3"/>
        <v>#DIV/0!</v>
      </c>
      <c r="M11" s="27">
        <v>1024.438261</v>
      </c>
      <c r="N11" s="27">
        <v>804.8928350000001</v>
      </c>
      <c r="O11" s="27">
        <f t="shared" si="4"/>
        <v>27.276354870272872</v>
      </c>
      <c r="P11" s="27">
        <f t="shared" si="5"/>
        <v>42.005974388617403</v>
      </c>
      <c r="Q11" s="27">
        <f t="shared" si="6"/>
        <v>30.316482963334266</v>
      </c>
      <c r="R11" s="28">
        <f t="shared" si="7"/>
        <v>38.558204259447862</v>
      </c>
      <c r="S11" s="27">
        <f t="shared" si="8"/>
        <v>4.9475577103060928</v>
      </c>
      <c r="T11" s="27">
        <f t="shared" si="9"/>
        <v>5.0612973744148189</v>
      </c>
      <c r="U11" s="28">
        <f t="shared" si="0"/>
        <v>-0.11373966410872605</v>
      </c>
      <c r="W11" s="26"/>
    </row>
    <row r="12" spans="1:23" ht="13.5" customHeight="1" x14ac:dyDescent="0.2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8"/>
      <c r="T12" s="8"/>
      <c r="U12" s="9"/>
      <c r="W12" s="4"/>
    </row>
    <row r="22" spans="6:6" x14ac:dyDescent="0.2">
      <c r="F22" s="4"/>
    </row>
  </sheetData>
  <mergeCells count="18">
    <mergeCell ref="A1:U1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  <mergeCell ref="A5:A10"/>
    <mergeCell ref="B7:C7"/>
    <mergeCell ref="B10:C10"/>
    <mergeCell ref="A11:C11"/>
    <mergeCell ref="A2:C3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14" width="16" style="2" customWidth="1"/>
    <col min="15" max="15" width="16" style="4" customWidth="1"/>
    <col min="16" max="21" width="16" style="2" customWidth="1"/>
    <col min="22" max="16384" width="9.33203125" style="2"/>
  </cols>
  <sheetData>
    <row r="1" spans="1:21" s="1" customFormat="1" ht="39" customHeight="1" x14ac:dyDescent="0.2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2.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5.2084989999999998</v>
      </c>
      <c r="E5" s="19">
        <v>5.1161130000000004</v>
      </c>
      <c r="F5" s="19">
        <f>(D5-E5)/E5*100</f>
        <v>1.805784977775108</v>
      </c>
      <c r="G5" s="19">
        <v>216.075446</v>
      </c>
      <c r="H5" s="19">
        <v>195.08163999999999</v>
      </c>
      <c r="I5" s="19">
        <f>(G5-H5)/H5*100</f>
        <v>10.761548857186154</v>
      </c>
      <c r="J5" s="19"/>
      <c r="K5" s="19"/>
      <c r="L5" s="19" t="e">
        <f>(J5-K5)/K5*100</f>
        <v>#DIV/0!</v>
      </c>
      <c r="M5" s="19">
        <v>196.070323</v>
      </c>
      <c r="N5" s="19">
        <v>210.70106899999999</v>
      </c>
      <c r="O5" s="19">
        <f>(M5-N5)/N5*100</f>
        <v>-6.9438404225656729</v>
      </c>
      <c r="P5" s="19">
        <f>M5/G5*100</f>
        <v>90.741602819600331</v>
      </c>
      <c r="Q5" s="19">
        <f>N5/H5*100</f>
        <v>108.00661148840045</v>
      </c>
      <c r="R5" s="20">
        <f>(P5-Q5)/Q5*100</f>
        <v>-15.985140567671937</v>
      </c>
      <c r="S5" s="19">
        <f>G5/D5/10</f>
        <v>4.1485166071837591</v>
      </c>
      <c r="T5" s="19">
        <f>H5/E5/10</f>
        <v>3.8130830964835996</v>
      </c>
      <c r="U5" s="20">
        <f t="shared" ref="U5:U11" si="0">S5-T5</f>
        <v>0.33543351070015959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34.884608</v>
      </c>
      <c r="E6" s="19">
        <v>39.906258000000001</v>
      </c>
      <c r="F6" s="19">
        <f t="shared" ref="F6:F11" si="1">(D6-E6)/E6*100</f>
        <v>-12.583615331710632</v>
      </c>
      <c r="G6" s="19">
        <v>1526.0258669999998</v>
      </c>
      <c r="H6" s="19">
        <v>1770.1816610000001</v>
      </c>
      <c r="I6" s="19">
        <f t="shared" ref="I6:I11" si="2">(G6-H6)/H6*100</f>
        <v>-13.792697064891819</v>
      </c>
      <c r="J6" s="19"/>
      <c r="K6" s="19"/>
      <c r="L6" s="19" t="e">
        <f t="shared" ref="L6:L11" si="3">(J6-K6)/K6*100</f>
        <v>#DIV/0!</v>
      </c>
      <c r="M6" s="19">
        <v>713.47195299999998</v>
      </c>
      <c r="N6" s="19">
        <v>660.58275099999992</v>
      </c>
      <c r="O6" s="19">
        <f t="shared" ref="O6:O11" si="4">(M6-N6)/N6*100</f>
        <v>8.0064461144248185</v>
      </c>
      <c r="P6" s="19">
        <f t="shared" ref="P6:P11" si="5">M6/G6*100</f>
        <v>46.753594970353149</v>
      </c>
      <c r="Q6" s="19">
        <f t="shared" ref="Q6:Q11" si="6">N6/H6*100</f>
        <v>37.317229386888329</v>
      </c>
      <c r="R6" s="20">
        <f t="shared" ref="R6:R11" si="7">(P6-Q6)/Q6*100</f>
        <v>25.286886884427584</v>
      </c>
      <c r="S6" s="19">
        <f t="shared" ref="S6:S11" si="8">G6/D6/10</f>
        <v>4.3744962448768234</v>
      </c>
      <c r="T6" s="19">
        <f t="shared" ref="T6:T11" si="9">H6/E6/10</f>
        <v>4.4358497882713035</v>
      </c>
      <c r="U6" s="20">
        <f t="shared" si="0"/>
        <v>-6.135354339448007E-2</v>
      </c>
    </row>
    <row r="7" spans="1:21" s="21" customFormat="1" ht="74.25" customHeight="1" x14ac:dyDescent="0.2">
      <c r="A7" s="33"/>
      <c r="B7" s="32" t="s">
        <v>11</v>
      </c>
      <c r="C7" s="32"/>
      <c r="D7" s="22">
        <v>40.093107000000003</v>
      </c>
      <c r="E7" s="22">
        <v>45.022371</v>
      </c>
      <c r="F7" s="22">
        <f>(D7-E7)/E7*100</f>
        <v>-10.948477147060949</v>
      </c>
      <c r="G7" s="22">
        <v>1742.1013129999999</v>
      </c>
      <c r="H7" s="22">
        <v>1965.263301</v>
      </c>
      <c r="I7" s="22">
        <f t="shared" si="2"/>
        <v>-11.355322611807123</v>
      </c>
      <c r="J7" s="22"/>
      <c r="K7" s="22"/>
      <c r="L7" s="22" t="e">
        <f t="shared" si="3"/>
        <v>#DIV/0!</v>
      </c>
      <c r="M7" s="22">
        <v>909.54227600000002</v>
      </c>
      <c r="N7" s="22">
        <v>871.28381999999988</v>
      </c>
      <c r="O7" s="22">
        <f>(M7-N7)/N7*100</f>
        <v>4.3910440113532863</v>
      </c>
      <c r="P7" s="22">
        <f>M7/G7*100</f>
        <v>52.209493742572022</v>
      </c>
      <c r="Q7" s="22">
        <f t="shared" si="6"/>
        <v>44.334202931314998</v>
      </c>
      <c r="R7" s="23">
        <f t="shared" si="7"/>
        <v>17.763465429744752</v>
      </c>
      <c r="S7" s="22">
        <f t="shared" si="8"/>
        <v>4.3451392105879938</v>
      </c>
      <c r="T7" s="22">
        <f t="shared" si="9"/>
        <v>4.3650817523581775</v>
      </c>
      <c r="U7" s="23">
        <f t="shared" si="0"/>
        <v>-1.994254177018373E-2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2.5327670000000002</v>
      </c>
      <c r="E8" s="19">
        <v>1.9571740000000002</v>
      </c>
      <c r="F8" s="19">
        <f t="shared" si="1"/>
        <v>29.409393339580436</v>
      </c>
      <c r="G8" s="19">
        <v>123.668999</v>
      </c>
      <c r="H8" s="19">
        <v>69.609485000000006</v>
      </c>
      <c r="I8" s="19">
        <f t="shared" si="2"/>
        <v>77.661131956370582</v>
      </c>
      <c r="J8" s="19"/>
      <c r="K8" s="19"/>
      <c r="L8" s="19" t="e">
        <f t="shared" si="3"/>
        <v>#DIV/0!</v>
      </c>
      <c r="M8" s="19">
        <v>239.779404</v>
      </c>
      <c r="N8" s="19">
        <v>437.01686000000001</v>
      </c>
      <c r="O8" s="19">
        <f t="shared" si="4"/>
        <v>-45.132688015743831</v>
      </c>
      <c r="P8" s="19">
        <f t="shared" si="5"/>
        <v>193.88804465054335</v>
      </c>
      <c r="Q8" s="19">
        <f t="shared" si="6"/>
        <v>627.81222989941671</v>
      </c>
      <c r="R8" s="20">
        <f t="shared" si="7"/>
        <v>-69.116873578329844</v>
      </c>
      <c r="S8" s="19">
        <f t="shared" si="8"/>
        <v>4.8827625675792516</v>
      </c>
      <c r="T8" s="19">
        <f t="shared" si="9"/>
        <v>3.5566324200096675</v>
      </c>
      <c r="U8" s="20">
        <f t="shared" si="0"/>
        <v>1.3261301475695841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27.839685999999997</v>
      </c>
      <c r="E9" s="19">
        <v>22.828475999999998</v>
      </c>
      <c r="F9" s="19">
        <f t="shared" si="1"/>
        <v>21.951574866408073</v>
      </c>
      <c r="G9" s="19">
        <v>1611.2288610000003</v>
      </c>
      <c r="H9" s="19">
        <v>1324.5244109999999</v>
      </c>
      <c r="I9" s="19">
        <f t="shared" si="2"/>
        <v>21.645841150148527</v>
      </c>
      <c r="J9" s="19"/>
      <c r="K9" s="19"/>
      <c r="L9" s="19" t="e">
        <f t="shared" si="3"/>
        <v>#DIV/0!</v>
      </c>
      <c r="M9" s="19">
        <v>1588.0902040000001</v>
      </c>
      <c r="N9" s="19">
        <v>1202.336581</v>
      </c>
      <c r="O9" s="19">
        <f t="shared" si="4"/>
        <v>32.083663517844847</v>
      </c>
      <c r="P9" s="19">
        <f t="shared" si="5"/>
        <v>98.563912454644125</v>
      </c>
      <c r="Q9" s="19">
        <f t="shared" si="6"/>
        <v>90.774965792608569</v>
      </c>
      <c r="R9" s="20">
        <f t="shared" si="7"/>
        <v>8.5805007955946575</v>
      </c>
      <c r="S9" s="19">
        <f t="shared" si="8"/>
        <v>5.7875252651915705</v>
      </c>
      <c r="T9" s="19">
        <f t="shared" si="9"/>
        <v>5.8020711106602123</v>
      </c>
      <c r="U9" s="20">
        <f t="shared" si="0"/>
        <v>-1.4545845468641794E-2</v>
      </c>
    </row>
    <row r="10" spans="1:21" s="21" customFormat="1" ht="74.25" customHeight="1" x14ac:dyDescent="0.2">
      <c r="A10" s="33"/>
      <c r="B10" s="32" t="s">
        <v>12</v>
      </c>
      <c r="C10" s="32"/>
      <c r="D10" s="22">
        <v>30.372452999999997</v>
      </c>
      <c r="E10" s="22">
        <v>24.785649999999997</v>
      </c>
      <c r="F10" s="22">
        <f t="shared" si="1"/>
        <v>22.540474024284215</v>
      </c>
      <c r="G10" s="22">
        <v>1734.8978600000003</v>
      </c>
      <c r="H10" s="22">
        <v>1394.1338959999998</v>
      </c>
      <c r="I10" s="22">
        <f t="shared" si="2"/>
        <v>24.442699871060338</v>
      </c>
      <c r="J10" s="22"/>
      <c r="K10" s="22"/>
      <c r="L10" s="22" t="e">
        <f t="shared" si="3"/>
        <v>#DIV/0!</v>
      </c>
      <c r="M10" s="22">
        <v>1827.869608</v>
      </c>
      <c r="N10" s="22">
        <v>1639.353441</v>
      </c>
      <c r="O10" s="22">
        <f>(M10-N10)/N10*100</f>
        <v>11.499421801622338</v>
      </c>
      <c r="P10" s="22">
        <f>M10/G10*100</f>
        <v>105.35891767138381</v>
      </c>
      <c r="Q10" s="22">
        <f t="shared" si="6"/>
        <v>117.58938260547107</v>
      </c>
      <c r="R10" s="23">
        <f t="shared" si="7"/>
        <v>-10.400994259083914</v>
      </c>
      <c r="S10" s="22">
        <f t="shared" si="8"/>
        <v>5.7120768612268504</v>
      </c>
      <c r="T10" s="22">
        <f t="shared" si="9"/>
        <v>5.6247622959252634</v>
      </c>
      <c r="U10" s="23">
        <f t="shared" si="0"/>
        <v>8.7314565301586988E-2</v>
      </c>
    </row>
    <row r="11" spans="1:21" s="21" customFormat="1" ht="74.25" customHeight="1" x14ac:dyDescent="0.2">
      <c r="A11" s="31" t="s">
        <v>1</v>
      </c>
      <c r="B11" s="31"/>
      <c r="C11" s="31"/>
      <c r="D11" s="27">
        <v>70.465559999999996</v>
      </c>
      <c r="E11" s="27">
        <v>69.808020999999997</v>
      </c>
      <c r="F11" s="27">
        <f t="shared" si="1"/>
        <v>0.94192471091538299</v>
      </c>
      <c r="G11" s="27">
        <v>3476.9991730000002</v>
      </c>
      <c r="H11" s="27">
        <v>3359.3971969999998</v>
      </c>
      <c r="I11" s="29">
        <f t="shared" si="2"/>
        <v>3.5006868525407171</v>
      </c>
      <c r="J11" s="29"/>
      <c r="K11" s="29"/>
      <c r="L11" s="29" t="e">
        <f t="shared" si="3"/>
        <v>#DIV/0!</v>
      </c>
      <c r="M11" s="27">
        <v>2737.4118840000001</v>
      </c>
      <c r="N11" s="27">
        <v>2510.6372609999999</v>
      </c>
      <c r="O11" s="27">
        <f t="shared" si="4"/>
        <v>9.0325522735878927</v>
      </c>
      <c r="P11" s="27">
        <f t="shared" si="5"/>
        <v>78.72914970060593</v>
      </c>
      <c r="Q11" s="27">
        <f t="shared" si="6"/>
        <v>74.734754891206151</v>
      </c>
      <c r="R11" s="30">
        <f t="shared" si="7"/>
        <v>5.3447620390466941</v>
      </c>
      <c r="S11" s="27">
        <f t="shared" si="8"/>
        <v>4.9343241904272102</v>
      </c>
      <c r="T11" s="27">
        <f t="shared" si="9"/>
        <v>4.8123369619660181</v>
      </c>
      <c r="U11" s="28">
        <f t="shared" si="0"/>
        <v>0.12198722846119203</v>
      </c>
    </row>
    <row r="12" spans="1:21" ht="18" customHeight="1" x14ac:dyDescent="0.2">
      <c r="A12" s="7"/>
      <c r="B12" s="7"/>
      <c r="C12" s="7"/>
      <c r="D12" s="8"/>
      <c r="E12" s="8"/>
      <c r="F12" s="8"/>
      <c r="G12" s="8"/>
      <c r="H12" s="8"/>
      <c r="I12" s="11"/>
      <c r="J12" s="11"/>
      <c r="K12" s="11"/>
      <c r="L12" s="11"/>
      <c r="M12" s="8"/>
      <c r="N12" s="8"/>
      <c r="O12" s="8"/>
      <c r="P12" s="8"/>
      <c r="Q12" s="8"/>
      <c r="R12" s="12"/>
      <c r="S12" s="8"/>
      <c r="T12" s="8"/>
      <c r="U12" s="9"/>
    </row>
  </sheetData>
  <mergeCells count="18">
    <mergeCell ref="A1:U1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  <mergeCell ref="A5:A10"/>
    <mergeCell ref="B7:C7"/>
    <mergeCell ref="B10:C10"/>
    <mergeCell ref="A11:C11"/>
    <mergeCell ref="A2:C3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18.7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2.2661169999999999</v>
      </c>
      <c r="E5" s="19">
        <v>2.2767740000000001</v>
      </c>
      <c r="F5" s="19">
        <f>(D5-E5)/E5*100</f>
        <v>-0.46807456515227852</v>
      </c>
      <c r="G5" s="19">
        <v>101.111075</v>
      </c>
      <c r="H5" s="19">
        <v>83.459280000000007</v>
      </c>
      <c r="I5" s="19">
        <f>(G5-H5)/H5*100</f>
        <v>21.150188451182412</v>
      </c>
      <c r="J5" s="19"/>
      <c r="K5" s="19"/>
      <c r="L5" s="19" t="e">
        <f>(J5-K5)/K5*100</f>
        <v>#DIV/0!</v>
      </c>
      <c r="M5" s="19">
        <v>41.153570000000002</v>
      </c>
      <c r="N5" s="19">
        <v>40.070514000000003</v>
      </c>
      <c r="O5" s="19">
        <f>(M5-N5)/N5*100</f>
        <v>2.7028752363895285</v>
      </c>
      <c r="P5" s="20">
        <f>M5/G5*100</f>
        <v>40.701347503228504</v>
      </c>
      <c r="Q5" s="19">
        <f>N5/H5*100</f>
        <v>48.012053303119792</v>
      </c>
      <c r="R5" s="20">
        <f>(P5-Q5)/Q5*100</f>
        <v>-15.226813470642053</v>
      </c>
      <c r="S5" s="19">
        <f>G5/D5/10</f>
        <v>4.4618647227835107</v>
      </c>
      <c r="T5" s="19">
        <f>H5/E5/10</f>
        <v>3.6656813544075959</v>
      </c>
      <c r="U5" s="20">
        <f t="shared" ref="U5:U11" si="0">S5-T5</f>
        <v>0.79618336837591475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7.5440610000000001</v>
      </c>
      <c r="E6" s="19">
        <v>9.6209520000000008</v>
      </c>
      <c r="F6" s="19">
        <f t="shared" ref="F6:F11" si="1">(D6-E6)/E6*100</f>
        <v>-21.5871672574606</v>
      </c>
      <c r="G6" s="19">
        <v>294.07494899999995</v>
      </c>
      <c r="H6" s="19">
        <v>464.10100299999999</v>
      </c>
      <c r="I6" s="19">
        <f t="shared" ref="I6:I11" si="2">(G6-H6)/H6*100</f>
        <v>-36.635571330579531</v>
      </c>
      <c r="J6" s="19"/>
      <c r="K6" s="19"/>
      <c r="L6" s="19" t="e">
        <f t="shared" ref="L6:L11" si="3">(J6-K6)/K6*100</f>
        <v>#DIV/0!</v>
      </c>
      <c r="M6" s="19">
        <v>143.05074500000001</v>
      </c>
      <c r="N6" s="19">
        <v>69.161470999999992</v>
      </c>
      <c r="O6" s="19">
        <f t="shared" ref="O6:O11" si="4">(M6-N6)/N6*100</f>
        <v>106.83589133030445</v>
      </c>
      <c r="P6" s="20">
        <f t="shared" ref="P6:P11" si="5">M6/G6*100</f>
        <v>48.644315160622547</v>
      </c>
      <c r="Q6" s="19">
        <f t="shared" ref="Q6:Q11" si="6">N6/H6*100</f>
        <v>14.902245535547785</v>
      </c>
      <c r="R6" s="20">
        <f t="shared" ref="R6:R11" si="7">(P6-Q6)/Q6*100</f>
        <v>226.42271961354078</v>
      </c>
      <c r="S6" s="19">
        <f t="shared" ref="S6:S11" si="8">G6/D6/10</f>
        <v>3.898098769349823</v>
      </c>
      <c r="T6" s="19">
        <f t="shared" ref="T6:T11" si="9">H6/E6/10</f>
        <v>4.8238573791865917</v>
      </c>
      <c r="U6" s="20">
        <f t="shared" si="0"/>
        <v>-0.92575860983676872</v>
      </c>
    </row>
    <row r="7" spans="1:21" s="21" customFormat="1" ht="74.25" customHeight="1" x14ac:dyDescent="0.2">
      <c r="A7" s="33"/>
      <c r="B7" s="32" t="s">
        <v>11</v>
      </c>
      <c r="C7" s="32"/>
      <c r="D7" s="22">
        <v>9.8101780000000005</v>
      </c>
      <c r="E7" s="22">
        <v>11.897726</v>
      </c>
      <c r="F7" s="22">
        <f>(D7-E7)/E7*100</f>
        <v>-17.545773032594632</v>
      </c>
      <c r="G7" s="22">
        <v>395.18602399999997</v>
      </c>
      <c r="H7" s="22">
        <v>547.56028300000003</v>
      </c>
      <c r="I7" s="22">
        <f t="shared" si="2"/>
        <v>-27.827850874275345</v>
      </c>
      <c r="J7" s="22"/>
      <c r="K7" s="22"/>
      <c r="L7" s="22" t="e">
        <f t="shared" si="3"/>
        <v>#DIV/0!</v>
      </c>
      <c r="M7" s="22">
        <v>184.20431500000001</v>
      </c>
      <c r="N7" s="22">
        <v>109.23198499999999</v>
      </c>
      <c r="O7" s="22">
        <f>(M7-N7)/N7*100</f>
        <v>68.635876204208884</v>
      </c>
      <c r="P7" s="23">
        <f>M7/G7*100</f>
        <v>46.612051999085885</v>
      </c>
      <c r="Q7" s="22">
        <f t="shared" si="6"/>
        <v>19.948851001671354</v>
      </c>
      <c r="R7" s="23">
        <f t="shared" si="7"/>
        <v>133.65782818860413</v>
      </c>
      <c r="S7" s="22">
        <f t="shared" si="8"/>
        <v>4.0283267439184076</v>
      </c>
      <c r="T7" s="22">
        <f t="shared" si="9"/>
        <v>4.602226366618293</v>
      </c>
      <c r="U7" s="23">
        <f t="shared" si="0"/>
        <v>-0.57389962269988537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0.18475</v>
      </c>
      <c r="E8" s="19">
        <v>0.210318</v>
      </c>
      <c r="F8" s="19">
        <f t="shared" si="1"/>
        <v>-12.156829182476063</v>
      </c>
      <c r="G8" s="19">
        <v>8.6193740000000005</v>
      </c>
      <c r="H8" s="19">
        <v>13.272137000000001</v>
      </c>
      <c r="I8" s="19">
        <f t="shared" si="2"/>
        <v>-35.056622757887446</v>
      </c>
      <c r="J8" s="19"/>
      <c r="K8" s="19"/>
      <c r="L8" s="19" t="e">
        <f t="shared" si="3"/>
        <v>#DIV/0!</v>
      </c>
      <c r="M8" s="19">
        <v>4.8701220000000003</v>
      </c>
      <c r="N8" s="19">
        <v>6.2491620000000001</v>
      </c>
      <c r="O8" s="19">
        <f t="shared" si="4"/>
        <v>-22.067598823650272</v>
      </c>
      <c r="P8" s="20">
        <f t="shared" si="5"/>
        <v>56.502038315079496</v>
      </c>
      <c r="Q8" s="19">
        <f t="shared" si="6"/>
        <v>47.084821381816653</v>
      </c>
      <c r="R8" s="20">
        <f t="shared" si="7"/>
        <v>20.000536599464745</v>
      </c>
      <c r="S8" s="19">
        <f t="shared" si="8"/>
        <v>4.6654257104194858</v>
      </c>
      <c r="T8" s="19">
        <f t="shared" si="9"/>
        <v>6.310509323976075</v>
      </c>
      <c r="U8" s="20">
        <f t="shared" si="0"/>
        <v>-1.6450836135565892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2.5260339999999997</v>
      </c>
      <c r="E9" s="19">
        <v>2.9152589999999998</v>
      </c>
      <c r="F9" s="19">
        <f t="shared" si="1"/>
        <v>-13.351300862118947</v>
      </c>
      <c r="G9" s="19">
        <v>161.15013300000001</v>
      </c>
      <c r="H9" s="19">
        <v>72.287734</v>
      </c>
      <c r="I9" s="19">
        <f t="shared" si="2"/>
        <v>122.92873781325059</v>
      </c>
      <c r="J9" s="19"/>
      <c r="K9" s="19"/>
      <c r="L9" s="19" t="e">
        <f t="shared" si="3"/>
        <v>#DIV/0!</v>
      </c>
      <c r="M9" s="19">
        <v>127.518298</v>
      </c>
      <c r="N9" s="19">
        <v>119.617774</v>
      </c>
      <c r="O9" s="19">
        <f t="shared" si="4"/>
        <v>6.6048077437053836</v>
      </c>
      <c r="P9" s="20">
        <f t="shared" si="5"/>
        <v>79.130122716063781</v>
      </c>
      <c r="Q9" s="19">
        <f t="shared" si="6"/>
        <v>165.47451051654213</v>
      </c>
      <c r="R9" s="20">
        <f t="shared" si="7"/>
        <v>-52.179872012279915</v>
      </c>
      <c r="S9" s="19">
        <f t="shared" si="8"/>
        <v>6.3795710192341044</v>
      </c>
      <c r="T9" s="19">
        <f t="shared" si="9"/>
        <v>2.4796333361804219</v>
      </c>
      <c r="U9" s="20">
        <f t="shared" si="0"/>
        <v>3.8999376830536825</v>
      </c>
    </row>
    <row r="10" spans="1:21" s="21" customFormat="1" ht="74.25" customHeight="1" x14ac:dyDescent="0.2">
      <c r="A10" s="33"/>
      <c r="B10" s="32" t="s">
        <v>12</v>
      </c>
      <c r="C10" s="32"/>
      <c r="D10" s="22">
        <v>2.7107839999999999</v>
      </c>
      <c r="E10" s="22">
        <v>3.1255769999999998</v>
      </c>
      <c r="F10" s="22">
        <f t="shared" si="1"/>
        <v>-13.270925656286822</v>
      </c>
      <c r="G10" s="22">
        <v>169.769507</v>
      </c>
      <c r="H10" s="22">
        <v>85.559871000000001</v>
      </c>
      <c r="I10" s="22">
        <f t="shared" si="2"/>
        <v>98.421882847392325</v>
      </c>
      <c r="J10" s="22"/>
      <c r="K10" s="22"/>
      <c r="L10" s="22" t="e">
        <f t="shared" si="3"/>
        <v>#DIV/0!</v>
      </c>
      <c r="M10" s="22">
        <v>132.38842</v>
      </c>
      <c r="N10" s="22">
        <v>125.866936</v>
      </c>
      <c r="O10" s="22">
        <f>(M10-N10)/N10*100</f>
        <v>5.1812526841838755</v>
      </c>
      <c r="P10" s="23">
        <f>M10/G10*100</f>
        <v>77.981271395221754</v>
      </c>
      <c r="Q10" s="22">
        <f t="shared" si="6"/>
        <v>147.10977766668208</v>
      </c>
      <c r="R10" s="23">
        <f t="shared" si="7"/>
        <v>-46.991102405232432</v>
      </c>
      <c r="S10" s="22">
        <f t="shared" si="8"/>
        <v>6.2627456484913591</v>
      </c>
      <c r="T10" s="22">
        <f t="shared" si="9"/>
        <v>2.7374104365369982</v>
      </c>
      <c r="U10" s="23">
        <f t="shared" si="0"/>
        <v>3.5253352119543608</v>
      </c>
    </row>
    <row r="11" spans="1:21" s="21" customFormat="1" ht="74.25" customHeight="1" x14ac:dyDescent="0.2">
      <c r="A11" s="31" t="s">
        <v>1</v>
      </c>
      <c r="B11" s="31"/>
      <c r="C11" s="31"/>
      <c r="D11" s="27">
        <v>12.520961999999999</v>
      </c>
      <c r="E11" s="27">
        <v>15.023302999999999</v>
      </c>
      <c r="F11" s="27">
        <f t="shared" si="1"/>
        <v>-16.656397065279187</v>
      </c>
      <c r="G11" s="27">
        <v>564.95553099999995</v>
      </c>
      <c r="H11" s="27">
        <v>633.12015400000007</v>
      </c>
      <c r="I11" s="27">
        <f t="shared" si="2"/>
        <v>-10.766459189356356</v>
      </c>
      <c r="J11" s="27"/>
      <c r="K11" s="27"/>
      <c r="L11" s="27" t="e">
        <f t="shared" si="3"/>
        <v>#DIV/0!</v>
      </c>
      <c r="M11" s="27">
        <v>316.592735</v>
      </c>
      <c r="N11" s="27">
        <v>235.09892099999999</v>
      </c>
      <c r="O11" s="27">
        <f t="shared" si="4"/>
        <v>34.663627401335468</v>
      </c>
      <c r="P11" s="28">
        <f t="shared" si="5"/>
        <v>56.038522968279437</v>
      </c>
      <c r="Q11" s="27">
        <f t="shared" si="6"/>
        <v>37.133381320222512</v>
      </c>
      <c r="R11" s="28">
        <f t="shared" si="7"/>
        <v>50.911446725055853</v>
      </c>
      <c r="S11" s="27">
        <f t="shared" si="8"/>
        <v>4.5120776742234341</v>
      </c>
      <c r="T11" s="27">
        <f t="shared" si="9"/>
        <v>4.2142540425364521</v>
      </c>
      <c r="U11" s="28">
        <f t="shared" si="0"/>
        <v>0.297823631686982</v>
      </c>
    </row>
    <row r="12" spans="1:21" ht="24.95" customHeight="1" x14ac:dyDescent="0.2">
      <c r="A12" s="7"/>
      <c r="B12" s="7"/>
      <c r="C12" s="7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6"/>
      <c r="Q12" s="13"/>
      <c r="R12" s="14"/>
      <c r="S12" s="13"/>
      <c r="T12" s="15"/>
      <c r="U12" s="14"/>
    </row>
    <row r="14" spans="1:21" ht="3.75" customHeight="1" x14ac:dyDescent="0.2"/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0.2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2.0160870000000002</v>
      </c>
      <c r="E5" s="19">
        <v>2.6709520000000002</v>
      </c>
      <c r="F5" s="19">
        <f>(D5-E5)/E5*100</f>
        <v>-24.518037014517667</v>
      </c>
      <c r="G5" s="19">
        <v>194.082008</v>
      </c>
      <c r="H5" s="19">
        <v>112.629964</v>
      </c>
      <c r="I5" s="19">
        <f>(G5-H5)/H5*100</f>
        <v>72.318272249469956</v>
      </c>
      <c r="J5" s="19"/>
      <c r="K5" s="19"/>
      <c r="L5" s="19" t="e">
        <f>(J5-K5)/K5*100</f>
        <v>#DIV/0!</v>
      </c>
      <c r="M5" s="19">
        <v>55.826039000000002</v>
      </c>
      <c r="N5" s="19">
        <v>54.855573999999997</v>
      </c>
      <c r="O5" s="19">
        <f>(M5-N5)/N5*100</f>
        <v>1.7691274181179919</v>
      </c>
      <c r="P5" s="20">
        <f>M5/G5*100</f>
        <v>28.764149534149503</v>
      </c>
      <c r="Q5" s="19">
        <f>N5/H5*100</f>
        <v>48.704245346291678</v>
      </c>
      <c r="R5" s="20">
        <f>(P5-Q5)/Q5*100</f>
        <v>-40.941186277225434</v>
      </c>
      <c r="S5" s="19">
        <f>G5/D5/10</f>
        <v>9.6266682935805825</v>
      </c>
      <c r="T5" s="19">
        <f>H5/E5/10</f>
        <v>4.2168471765872244</v>
      </c>
      <c r="U5" s="20">
        <f t="shared" ref="U5:U11" si="0">S5-T5</f>
        <v>5.4098211169933581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13.529232</v>
      </c>
      <c r="E6" s="19">
        <v>9.6251529999999992</v>
      </c>
      <c r="F6" s="19">
        <f t="shared" ref="F6:F11" si="1">(D6-E6)/E6*100</f>
        <v>40.561214974972359</v>
      </c>
      <c r="G6" s="19">
        <v>565.76203899999996</v>
      </c>
      <c r="H6" s="19">
        <v>470.08380599999998</v>
      </c>
      <c r="I6" s="19">
        <f t="shared" ref="I6:I11" si="2">(G6-H6)/H6*100</f>
        <v>20.353441615897736</v>
      </c>
      <c r="J6" s="19"/>
      <c r="K6" s="19"/>
      <c r="L6" s="19" t="e">
        <f t="shared" ref="L6:L11" si="3">(J6-K6)/K6*100</f>
        <v>#DIV/0!</v>
      </c>
      <c r="M6" s="19">
        <v>166.40304900000001</v>
      </c>
      <c r="N6" s="19">
        <v>83.434759</v>
      </c>
      <c r="O6" s="19">
        <f t="shared" ref="O6:O11" si="4">(M6-N6)/N6*100</f>
        <v>99.440917663584329</v>
      </c>
      <c r="P6" s="20">
        <f t="shared" ref="P6:P11" si="5">M6/G6*100</f>
        <v>29.41219762536949</v>
      </c>
      <c r="Q6" s="19">
        <f t="shared" ref="Q6:Q11" si="6">N6/H6*100</f>
        <v>17.748911563228791</v>
      </c>
      <c r="R6" s="20">
        <f t="shared" ref="R6:R11" si="7">(P6-Q6)/Q6*100</f>
        <v>65.712683398029029</v>
      </c>
      <c r="S6" s="19">
        <f t="shared" ref="S6:S11" si="8">G6/D6/10</f>
        <v>4.1817749817580179</v>
      </c>
      <c r="T6" s="19">
        <f t="shared" ref="T6:T11" si="9">H6/E6/10</f>
        <v>4.8839099596650568</v>
      </c>
      <c r="U6" s="20">
        <f t="shared" si="0"/>
        <v>-0.70213497790703894</v>
      </c>
    </row>
    <row r="7" spans="1:21" s="21" customFormat="1" ht="74.25" customHeight="1" x14ac:dyDescent="0.2">
      <c r="A7" s="33"/>
      <c r="B7" s="32" t="s">
        <v>11</v>
      </c>
      <c r="C7" s="32"/>
      <c r="D7" s="22">
        <v>15.545319000000001</v>
      </c>
      <c r="E7" s="22">
        <v>12.296104999999999</v>
      </c>
      <c r="F7" s="22">
        <f>(D7-E7)/E7*100</f>
        <v>26.424741818649096</v>
      </c>
      <c r="G7" s="22">
        <v>759.84404699999993</v>
      </c>
      <c r="H7" s="22">
        <v>582.71376999999995</v>
      </c>
      <c r="I7" s="22">
        <f t="shared" si="2"/>
        <v>30.397475762414196</v>
      </c>
      <c r="J7" s="22"/>
      <c r="K7" s="22"/>
      <c r="L7" s="22" t="e">
        <f t="shared" si="3"/>
        <v>#DIV/0!</v>
      </c>
      <c r="M7" s="22">
        <v>222.22908800000002</v>
      </c>
      <c r="N7" s="22">
        <v>138.290333</v>
      </c>
      <c r="O7" s="22">
        <f>(M7-N7)/N7*100</f>
        <v>60.697485629743916</v>
      </c>
      <c r="P7" s="23">
        <f>M7/G7*100</f>
        <v>29.246670929041318</v>
      </c>
      <c r="Q7" s="22">
        <f t="shared" si="6"/>
        <v>23.732120316978268</v>
      </c>
      <c r="R7" s="23">
        <f t="shared" si="7"/>
        <v>23.236653693003021</v>
      </c>
      <c r="S7" s="22">
        <f t="shared" si="8"/>
        <v>4.8879283017608062</v>
      </c>
      <c r="T7" s="22">
        <f t="shared" si="9"/>
        <v>4.7390110120237257</v>
      </c>
      <c r="U7" s="23">
        <f t="shared" si="0"/>
        <v>0.14891728973708052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0.22383700000000001</v>
      </c>
      <c r="E8" s="19">
        <v>0.26595600000000003</v>
      </c>
      <c r="F8" s="19">
        <f t="shared" si="1"/>
        <v>-15.836830152356034</v>
      </c>
      <c r="G8" s="19">
        <v>10.399312</v>
      </c>
      <c r="H8" s="19">
        <v>10.328647999999999</v>
      </c>
      <c r="I8" s="19">
        <f t="shared" si="2"/>
        <v>0.68415537057706621</v>
      </c>
      <c r="J8" s="19"/>
      <c r="K8" s="19"/>
      <c r="L8" s="19" t="e">
        <f t="shared" si="3"/>
        <v>#DIV/0!</v>
      </c>
      <c r="M8" s="19">
        <v>31.015255</v>
      </c>
      <c r="N8" s="19">
        <v>92.865988999999999</v>
      </c>
      <c r="O8" s="19">
        <f t="shared" si="4"/>
        <v>-66.602137839720854</v>
      </c>
      <c r="P8" s="20">
        <f t="shared" si="5"/>
        <v>298.24333571297797</v>
      </c>
      <c r="Q8" s="19">
        <f t="shared" si="6"/>
        <v>899.11079359079724</v>
      </c>
      <c r="R8" s="20">
        <f t="shared" si="7"/>
        <v>-66.829078480764608</v>
      </c>
      <c r="S8" s="19">
        <f t="shared" si="8"/>
        <v>4.6459307442469298</v>
      </c>
      <c r="T8" s="19">
        <f t="shared" si="9"/>
        <v>3.8835927747446939</v>
      </c>
      <c r="U8" s="20">
        <f t="shared" si="0"/>
        <v>0.76233796950223587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2.3479719999999999</v>
      </c>
      <c r="E9" s="19">
        <v>1.7992170000000001</v>
      </c>
      <c r="F9" s="19">
        <f t="shared" si="1"/>
        <v>30.499656239353001</v>
      </c>
      <c r="G9" s="19">
        <v>143.78160200000002</v>
      </c>
      <c r="H9" s="19">
        <v>116.029563</v>
      </c>
      <c r="I9" s="19">
        <f t="shared" si="2"/>
        <v>23.918075947592794</v>
      </c>
      <c r="J9" s="19"/>
      <c r="K9" s="19"/>
      <c r="L9" s="19" t="e">
        <f t="shared" si="3"/>
        <v>#DIV/0!</v>
      </c>
      <c r="M9" s="19">
        <v>102.739709</v>
      </c>
      <c r="N9" s="19">
        <v>69.707886999999999</v>
      </c>
      <c r="O9" s="19">
        <f t="shared" si="4"/>
        <v>47.386061207105598</v>
      </c>
      <c r="P9" s="20">
        <f t="shared" si="5"/>
        <v>71.455393159411301</v>
      </c>
      <c r="Q9" s="19">
        <f t="shared" si="6"/>
        <v>60.077695026740727</v>
      </c>
      <c r="R9" s="20">
        <f t="shared" si="7"/>
        <v>18.938306683714035</v>
      </c>
      <c r="S9" s="19">
        <f t="shared" si="8"/>
        <v>6.123650622750187</v>
      </c>
      <c r="T9" s="19">
        <f t="shared" si="9"/>
        <v>6.4488921013974405</v>
      </c>
      <c r="U9" s="20">
        <f t="shared" si="0"/>
        <v>-0.3252414786472535</v>
      </c>
    </row>
    <row r="10" spans="1:21" s="21" customFormat="1" ht="74.25" customHeight="1" x14ac:dyDescent="0.2">
      <c r="A10" s="33"/>
      <c r="B10" s="32" t="s">
        <v>12</v>
      </c>
      <c r="C10" s="32"/>
      <c r="D10" s="22">
        <v>2.571809</v>
      </c>
      <c r="E10" s="22">
        <v>2.0651730000000001</v>
      </c>
      <c r="F10" s="22">
        <f t="shared" si="1"/>
        <v>24.532375738013222</v>
      </c>
      <c r="G10" s="22">
        <v>154.18091400000003</v>
      </c>
      <c r="H10" s="22">
        <v>126.358211</v>
      </c>
      <c r="I10" s="22">
        <f t="shared" si="2"/>
        <v>22.018911774558152</v>
      </c>
      <c r="J10" s="22"/>
      <c r="K10" s="22"/>
      <c r="L10" s="22" t="e">
        <f t="shared" si="3"/>
        <v>#DIV/0!</v>
      </c>
      <c r="M10" s="22">
        <v>133.754964</v>
      </c>
      <c r="N10" s="22">
        <v>162.57387599999998</v>
      </c>
      <c r="O10" s="22">
        <f>(M10-N10)/N10*100</f>
        <v>-17.72665615722909</v>
      </c>
      <c r="P10" s="23">
        <f>M10/G10*100</f>
        <v>86.751959454592395</v>
      </c>
      <c r="Q10" s="22">
        <f t="shared" si="6"/>
        <v>128.66110932830475</v>
      </c>
      <c r="R10" s="23">
        <f t="shared" si="7"/>
        <v>-32.57328503734</v>
      </c>
      <c r="S10" s="22">
        <f t="shared" si="8"/>
        <v>5.9950375008408496</v>
      </c>
      <c r="T10" s="22">
        <f t="shared" si="9"/>
        <v>6.1185291014360539</v>
      </c>
      <c r="U10" s="23">
        <f t="shared" si="0"/>
        <v>-0.12349160059520425</v>
      </c>
    </row>
    <row r="11" spans="1:21" s="21" customFormat="1" ht="74.25" customHeight="1" x14ac:dyDescent="0.2">
      <c r="A11" s="31" t="s">
        <v>1</v>
      </c>
      <c r="B11" s="31"/>
      <c r="C11" s="31"/>
      <c r="D11" s="27">
        <v>18.117128000000001</v>
      </c>
      <c r="E11" s="27">
        <v>14.361277999999999</v>
      </c>
      <c r="F11" s="27">
        <f t="shared" si="1"/>
        <v>26.152616779648742</v>
      </c>
      <c r="G11" s="27">
        <v>914.02496099999996</v>
      </c>
      <c r="H11" s="27">
        <v>709.07198100000005</v>
      </c>
      <c r="I11" s="27">
        <f t="shared" si="2"/>
        <v>28.904396943023464</v>
      </c>
      <c r="J11" s="27"/>
      <c r="K11" s="27"/>
      <c r="L11" s="27" t="e">
        <f t="shared" si="3"/>
        <v>#DIV/0!</v>
      </c>
      <c r="M11" s="27">
        <v>355.98405200000002</v>
      </c>
      <c r="N11" s="27">
        <v>300.86420899999996</v>
      </c>
      <c r="O11" s="27">
        <f t="shared" si="4"/>
        <v>18.320505181791187</v>
      </c>
      <c r="P11" s="28">
        <f t="shared" si="5"/>
        <v>38.946863290312265</v>
      </c>
      <c r="Q11" s="27">
        <f t="shared" si="6"/>
        <v>42.430700558170827</v>
      </c>
      <c r="R11" s="28">
        <f t="shared" si="7"/>
        <v>-8.2106522447876085</v>
      </c>
      <c r="S11" s="27">
        <f t="shared" si="8"/>
        <v>5.0450875050394295</v>
      </c>
      <c r="T11" s="27">
        <f t="shared" si="9"/>
        <v>4.9373877519814053</v>
      </c>
      <c r="U11" s="28">
        <f t="shared" si="0"/>
        <v>0.10769975305802415</v>
      </c>
    </row>
    <row r="12" spans="1:21" ht="24.95" customHeight="1" x14ac:dyDescent="0.2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8"/>
      <c r="R12" s="9"/>
      <c r="S12" s="8"/>
      <c r="T12" s="8"/>
      <c r="U12" s="9"/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2.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1.399084</v>
      </c>
      <c r="E5" s="19">
        <v>1.6338999999999999</v>
      </c>
      <c r="F5" s="19">
        <f>(D5-E5)/E5*100</f>
        <v>-14.37150376400024</v>
      </c>
      <c r="G5" s="19">
        <v>49.692892000000001</v>
      </c>
      <c r="H5" s="19">
        <v>117.25900799999999</v>
      </c>
      <c r="I5" s="19">
        <f>(G5-H5)/H5*100</f>
        <v>-57.621258402595387</v>
      </c>
      <c r="J5" s="19"/>
      <c r="K5" s="19"/>
      <c r="L5" s="19" t="e">
        <f>(J5-K5)/K5*100</f>
        <v>#DIV/0!</v>
      </c>
      <c r="M5" s="19">
        <v>40.559486999999997</v>
      </c>
      <c r="N5" s="19">
        <v>38.312598000000001</v>
      </c>
      <c r="O5" s="19">
        <f>(M5-N5)/N5*100</f>
        <v>5.8646218666768464</v>
      </c>
      <c r="P5" s="20">
        <f>M5/G5*100</f>
        <v>81.620298935308483</v>
      </c>
      <c r="Q5" s="19">
        <f>N5/H5*100</f>
        <v>32.673479550500723</v>
      </c>
      <c r="R5" s="20">
        <f>(P5-Q5)/Q5*100</f>
        <v>149.80595901686772</v>
      </c>
      <c r="S5" s="19">
        <f>G5/D5/10</f>
        <v>3.5518161883060628</v>
      </c>
      <c r="T5" s="19">
        <f>H5/E5/10</f>
        <v>7.1766330864802015</v>
      </c>
      <c r="U5" s="20">
        <f t="shared" ref="U5:U11" si="0">S5-T5</f>
        <v>-3.6248168981741387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13.880647</v>
      </c>
      <c r="E6" s="19">
        <v>14.562165999999999</v>
      </c>
      <c r="F6" s="19">
        <f t="shared" ref="F6:F11" si="1">(D6-E6)/E6*100</f>
        <v>-4.6800661385126352</v>
      </c>
      <c r="G6" s="19">
        <v>708.80455500000005</v>
      </c>
      <c r="H6" s="19">
        <v>924.205645</v>
      </c>
      <c r="I6" s="19">
        <f t="shared" ref="I6:I11" si="2">(G6-H6)/H6*100</f>
        <v>-23.306619166992856</v>
      </c>
      <c r="J6" s="19"/>
      <c r="K6" s="19"/>
      <c r="L6" s="19" t="e">
        <f t="shared" ref="L6:L11" si="3">(J6-K6)/K6*100</f>
        <v>#DIV/0!</v>
      </c>
      <c r="M6" s="19">
        <v>91.265584000000004</v>
      </c>
      <c r="N6" s="19">
        <v>63.334417999999999</v>
      </c>
      <c r="O6" s="19">
        <f t="shared" ref="O6:O11" si="4">(M6-N6)/N6*100</f>
        <v>44.101085763510142</v>
      </c>
      <c r="P6" s="20">
        <f t="shared" ref="P6:P11" si="5">M6/G6*100</f>
        <v>12.875987231769411</v>
      </c>
      <c r="Q6" s="19">
        <f t="shared" ref="Q6:Q11" si="6">N6/H6*100</f>
        <v>6.8528490755972395</v>
      </c>
      <c r="R6" s="20">
        <f t="shared" ref="R6:R11" si="7">(P6-Q6)/Q6*100</f>
        <v>87.892467639778616</v>
      </c>
      <c r="S6" s="19">
        <f t="shared" ref="S6:S11" si="8">G6/D6/10</f>
        <v>5.1064230291282531</v>
      </c>
      <c r="T6" s="19">
        <f t="shared" ref="T6:T11" si="9">H6/E6/10</f>
        <v>6.3466220959162261</v>
      </c>
      <c r="U6" s="20">
        <f t="shared" si="0"/>
        <v>-1.240199066787973</v>
      </c>
    </row>
    <row r="7" spans="1:21" s="21" customFormat="1" ht="74.25" customHeight="1" x14ac:dyDescent="0.2">
      <c r="A7" s="33"/>
      <c r="B7" s="32" t="s">
        <v>11</v>
      </c>
      <c r="C7" s="32"/>
      <c r="D7" s="22">
        <v>15.279731</v>
      </c>
      <c r="E7" s="22">
        <v>16.196065999999998</v>
      </c>
      <c r="F7" s="22">
        <f>(D7-E7)/E7*100</f>
        <v>-5.6577628172174554</v>
      </c>
      <c r="G7" s="22">
        <v>758.49744700000008</v>
      </c>
      <c r="H7" s="22">
        <v>1041.464653</v>
      </c>
      <c r="I7" s="22">
        <f t="shared" si="2"/>
        <v>-27.170120962328991</v>
      </c>
      <c r="J7" s="22"/>
      <c r="K7" s="22"/>
      <c r="L7" s="22" t="e">
        <f t="shared" si="3"/>
        <v>#DIV/0!</v>
      </c>
      <c r="M7" s="22">
        <v>131.82507100000001</v>
      </c>
      <c r="N7" s="22">
        <v>101.64701600000001</v>
      </c>
      <c r="O7" s="22">
        <f>(M7-N7)/N7*100</f>
        <v>29.689071246321681</v>
      </c>
      <c r="P7" s="23">
        <f>M7/G7*100</f>
        <v>17.379764628265125</v>
      </c>
      <c r="Q7" s="22">
        <f t="shared" si="6"/>
        <v>9.7600063244777271</v>
      </c>
      <c r="R7" s="23">
        <f t="shared" si="7"/>
        <v>78.071243506034747</v>
      </c>
      <c r="S7" s="22">
        <f t="shared" si="8"/>
        <v>4.9640759186140127</v>
      </c>
      <c r="T7" s="22">
        <f t="shared" si="9"/>
        <v>6.4303556987233819</v>
      </c>
      <c r="U7" s="23">
        <f t="shared" si="0"/>
        <v>-1.4662797801093692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0.247943</v>
      </c>
      <c r="E8" s="19">
        <v>0.305925</v>
      </c>
      <c r="F8" s="19">
        <f t="shared" si="1"/>
        <v>-18.953011358993219</v>
      </c>
      <c r="G8" s="19">
        <v>9.6745619999999999</v>
      </c>
      <c r="H8" s="19">
        <v>13.755546000000001</v>
      </c>
      <c r="I8" s="19" t="s">
        <v>19</v>
      </c>
      <c r="J8" s="19"/>
      <c r="K8" s="19"/>
      <c r="L8" s="19" t="e">
        <f t="shared" si="3"/>
        <v>#DIV/0!</v>
      </c>
      <c r="M8" s="19">
        <v>25.400751</v>
      </c>
      <c r="N8" s="19">
        <v>12.288952999999999</v>
      </c>
      <c r="O8" s="19">
        <f t="shared" si="4"/>
        <v>106.6958104567574</v>
      </c>
      <c r="P8" s="20">
        <f t="shared" si="5"/>
        <v>262.55194808819249</v>
      </c>
      <c r="Q8" s="19">
        <f t="shared" si="6"/>
        <v>89.338169491781699</v>
      </c>
      <c r="R8" s="20">
        <f t="shared" si="7"/>
        <v>193.88552461033456</v>
      </c>
      <c r="S8" s="19">
        <f t="shared" si="8"/>
        <v>3.9019298790447805</v>
      </c>
      <c r="T8" s="19">
        <f t="shared" si="9"/>
        <v>4.496378524148076</v>
      </c>
      <c r="U8" s="20">
        <f t="shared" si="0"/>
        <v>-0.59444864510329554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3.127078</v>
      </c>
      <c r="E9" s="19">
        <v>6.5696960000000004</v>
      </c>
      <c r="F9" s="19">
        <f t="shared" si="1"/>
        <v>-52.401480981768408</v>
      </c>
      <c r="G9" s="19">
        <v>191.63930400000001</v>
      </c>
      <c r="H9" s="19">
        <v>257.55538100000001</v>
      </c>
      <c r="I9" s="19">
        <f t="shared" si="2"/>
        <v>-25.5929721771179</v>
      </c>
      <c r="J9" s="19"/>
      <c r="K9" s="19"/>
      <c r="L9" s="19" t="e">
        <f t="shared" si="3"/>
        <v>#DIV/0!</v>
      </c>
      <c r="M9" s="19">
        <v>194.63565199999999</v>
      </c>
      <c r="N9" s="19">
        <v>154.99373600000001</v>
      </c>
      <c r="O9" s="19">
        <f t="shared" si="4"/>
        <v>25.576463296555403</v>
      </c>
      <c r="P9" s="20">
        <f t="shared" si="5"/>
        <v>101.56353521300619</v>
      </c>
      <c r="Q9" s="19">
        <f t="shared" si="6"/>
        <v>60.178799370532275</v>
      </c>
      <c r="R9" s="20">
        <f t="shared" si="7"/>
        <v>68.769626970555294</v>
      </c>
      <c r="S9" s="19">
        <f t="shared" si="8"/>
        <v>6.1283825987071641</v>
      </c>
      <c r="T9" s="19">
        <f t="shared" si="9"/>
        <v>3.9203546252368446</v>
      </c>
      <c r="U9" s="20">
        <f t="shared" si="0"/>
        <v>2.2080279734703194</v>
      </c>
    </row>
    <row r="10" spans="1:21" s="21" customFormat="1" ht="74.25" customHeight="1" x14ac:dyDescent="0.2">
      <c r="A10" s="33"/>
      <c r="B10" s="32" t="s">
        <v>12</v>
      </c>
      <c r="C10" s="32"/>
      <c r="D10" s="22">
        <v>3.3750209999999998</v>
      </c>
      <c r="E10" s="22">
        <v>6.8756210000000006</v>
      </c>
      <c r="F10" s="22">
        <f t="shared" si="1"/>
        <v>-50.913219329570381</v>
      </c>
      <c r="G10" s="22">
        <v>201.31386600000002</v>
      </c>
      <c r="H10" s="22">
        <v>271.31092699999999</v>
      </c>
      <c r="I10" s="22">
        <f t="shared" si="2"/>
        <v>-25.799573122242869</v>
      </c>
      <c r="J10" s="22"/>
      <c r="K10" s="22"/>
      <c r="L10" s="22" t="e">
        <f t="shared" si="3"/>
        <v>#DIV/0!</v>
      </c>
      <c r="M10" s="22">
        <v>220.03640300000001</v>
      </c>
      <c r="N10" s="22">
        <v>167.282689</v>
      </c>
      <c r="O10" s="22">
        <f>(M10-N10)/N10*100</f>
        <v>31.535668344020941</v>
      </c>
      <c r="P10" s="23">
        <f>M10/G10*100</f>
        <v>109.30017259715234</v>
      </c>
      <c r="Q10" s="22">
        <f t="shared" si="6"/>
        <v>61.65718824881683</v>
      </c>
      <c r="R10" s="23">
        <f t="shared" si="7"/>
        <v>77.270770369989677</v>
      </c>
      <c r="S10" s="22">
        <f t="shared" si="8"/>
        <v>5.9648181744646935</v>
      </c>
      <c r="T10" s="22">
        <f t="shared" si="9"/>
        <v>3.9459843263612115</v>
      </c>
      <c r="U10" s="23">
        <f t="shared" si="0"/>
        <v>2.018833848103482</v>
      </c>
    </row>
    <row r="11" spans="1:21" s="21" customFormat="1" ht="74.25" customHeight="1" x14ac:dyDescent="0.2">
      <c r="A11" s="31" t="s">
        <v>1</v>
      </c>
      <c r="B11" s="31"/>
      <c r="C11" s="31"/>
      <c r="D11" s="27">
        <v>18.654751999999998</v>
      </c>
      <c r="E11" s="27">
        <v>23.071686999999997</v>
      </c>
      <c r="F11" s="27">
        <f t="shared" si="1"/>
        <v>-19.14439546618329</v>
      </c>
      <c r="G11" s="27">
        <v>959.81131300000015</v>
      </c>
      <c r="H11" s="27">
        <v>1312.77558</v>
      </c>
      <c r="I11" s="27">
        <f t="shared" si="2"/>
        <v>-26.886870260033312</v>
      </c>
      <c r="J11" s="27"/>
      <c r="K11" s="27"/>
      <c r="L11" s="27" t="e">
        <f t="shared" si="3"/>
        <v>#DIV/0!</v>
      </c>
      <c r="M11" s="27">
        <v>351.86147399999999</v>
      </c>
      <c r="N11" s="27">
        <v>268.92970500000001</v>
      </c>
      <c r="O11" s="27">
        <f t="shared" si="4"/>
        <v>30.837712405180369</v>
      </c>
      <c r="P11" s="28">
        <f t="shared" si="5"/>
        <v>36.659442250187347</v>
      </c>
      <c r="Q11" s="27">
        <f t="shared" si="6"/>
        <v>20.485581016063691</v>
      </c>
      <c r="R11" s="28">
        <f t="shared" si="7"/>
        <v>78.952416440817487</v>
      </c>
      <c r="S11" s="27">
        <f t="shared" si="8"/>
        <v>5.1451303828643784</v>
      </c>
      <c r="T11" s="27">
        <f t="shared" si="9"/>
        <v>5.6899852186795012</v>
      </c>
      <c r="U11" s="28">
        <f t="shared" si="0"/>
        <v>-0.54485483581512284</v>
      </c>
    </row>
    <row r="12" spans="1:21" ht="24.95" customHeight="1" x14ac:dyDescent="0.2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8"/>
      <c r="R12" s="9"/>
      <c r="S12" s="8"/>
      <c r="T12" s="8"/>
      <c r="U12" s="9"/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16" width="16" style="2" customWidth="1"/>
    <col min="17" max="17" width="16" style="4" customWidth="1"/>
    <col min="18" max="21" width="16" style="2" customWidth="1"/>
    <col min="22" max="16384" width="9.33203125" style="2"/>
  </cols>
  <sheetData>
    <row r="1" spans="1:21" s="1" customFormat="1" ht="39" customHeight="1" x14ac:dyDescent="0.2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1.7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1.2397309999999999</v>
      </c>
      <c r="E5" s="19">
        <v>1.008186</v>
      </c>
      <c r="F5" s="19">
        <f>(D5-E5)/E5*100</f>
        <v>22.966496261602508</v>
      </c>
      <c r="G5" s="19">
        <v>48.026783000000002</v>
      </c>
      <c r="H5" s="19">
        <v>38.171762000000001</v>
      </c>
      <c r="I5" s="19">
        <f>(G5-H5)/H5*100</f>
        <v>25.817569018689785</v>
      </c>
      <c r="J5" s="19"/>
      <c r="K5" s="19"/>
      <c r="L5" s="19" t="e">
        <f>(J5-K5)/K5*100</f>
        <v>#DIV/0!</v>
      </c>
      <c r="M5" s="19">
        <v>43.615594999999999</v>
      </c>
      <c r="N5" s="19">
        <v>35.938423999999998</v>
      </c>
      <c r="O5" s="19">
        <f>(M5-N5)/N5*100</f>
        <v>21.362013537377159</v>
      </c>
      <c r="P5" s="20">
        <f>M5/G5*100</f>
        <v>90.815149954974075</v>
      </c>
      <c r="Q5" s="19">
        <f>N5/H5*100</f>
        <v>94.149240477817074</v>
      </c>
      <c r="R5" s="20">
        <f>(P5-Q5)/Q5*100</f>
        <v>-3.5412824425583751</v>
      </c>
      <c r="S5" s="19">
        <f>G5/D5/10</f>
        <v>3.8739680624264459</v>
      </c>
      <c r="T5" s="19">
        <f>H5/E5/10</f>
        <v>3.7861825099733579</v>
      </c>
      <c r="U5" s="20">
        <f t="shared" ref="U5:U11" si="0">S5-T5</f>
        <v>8.7785552453087945E-2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8.2329240000000006</v>
      </c>
      <c r="E6" s="19">
        <v>10.934554</v>
      </c>
      <c r="F6" s="19">
        <f t="shared" ref="F6:F11" si="1">(D6-E6)/E6*100</f>
        <v>-24.707272011277276</v>
      </c>
      <c r="G6" s="19">
        <v>351.52430399999997</v>
      </c>
      <c r="H6" s="19">
        <v>383.16321699999997</v>
      </c>
      <c r="I6" s="19">
        <f t="shared" ref="I6:I11" si="2">(G6-H6)/H6*100</f>
        <v>-8.257293914514765</v>
      </c>
      <c r="J6" s="19"/>
      <c r="K6" s="19"/>
      <c r="L6" s="19" t="e">
        <f t="shared" ref="L6:L11" si="3">(J6-K6)/K6*100</f>
        <v>#DIV/0!</v>
      </c>
      <c r="M6" s="19">
        <v>147.156158</v>
      </c>
      <c r="N6" s="19">
        <v>207.38444899999999</v>
      </c>
      <c r="O6" s="19">
        <f t="shared" ref="O6:O11" si="4">(M6-N6)/N6*100</f>
        <v>-29.041855013921509</v>
      </c>
      <c r="P6" s="20">
        <f t="shared" ref="P6:P11" si="5">M6/G6*100</f>
        <v>41.862299797057567</v>
      </c>
      <c r="Q6" s="19">
        <f t="shared" ref="Q6:Q11" si="6">N6/H6*100</f>
        <v>54.124310424087497</v>
      </c>
      <c r="R6" s="20">
        <f t="shared" ref="R6:R11" si="7">(P6-Q6)/Q6*100</f>
        <v>-22.655273630189001</v>
      </c>
      <c r="S6" s="19">
        <f t="shared" ref="S6:S11" si="8">G6/D6/10</f>
        <v>4.2697382363787151</v>
      </c>
      <c r="T6" s="19">
        <f t="shared" ref="T6:T11" si="9">H6/E6/10</f>
        <v>3.5041503933310856</v>
      </c>
      <c r="U6" s="20">
        <f t="shared" si="0"/>
        <v>0.7655878430476295</v>
      </c>
    </row>
    <row r="7" spans="1:21" s="21" customFormat="1" ht="74.25" customHeight="1" x14ac:dyDescent="0.2">
      <c r="A7" s="33"/>
      <c r="B7" s="32" t="s">
        <v>11</v>
      </c>
      <c r="C7" s="32"/>
      <c r="D7" s="22">
        <v>9.4726549999999996</v>
      </c>
      <c r="E7" s="22">
        <v>11.942740000000001</v>
      </c>
      <c r="F7" s="22">
        <f>(D7-E7)/E7*100</f>
        <v>-20.682732773216202</v>
      </c>
      <c r="G7" s="22">
        <v>399.551087</v>
      </c>
      <c r="H7" s="22">
        <v>421.33497899999998</v>
      </c>
      <c r="I7" s="22">
        <f t="shared" si="2"/>
        <v>-5.1702073375683302</v>
      </c>
      <c r="J7" s="22"/>
      <c r="K7" s="22"/>
      <c r="L7" s="22" t="e">
        <f t="shared" si="3"/>
        <v>#DIV/0!</v>
      </c>
      <c r="M7" s="22">
        <v>190.77175299999999</v>
      </c>
      <c r="N7" s="22">
        <v>243.32287299999999</v>
      </c>
      <c r="O7" s="22">
        <f>(M7-N7)/N7*100</f>
        <v>-21.597279101665055</v>
      </c>
      <c r="P7" s="23">
        <f>M7/G7*100</f>
        <v>47.746523337577599</v>
      </c>
      <c r="Q7" s="22">
        <f t="shared" si="6"/>
        <v>57.750456318035724</v>
      </c>
      <c r="R7" s="23">
        <f t="shared" si="7"/>
        <v>-17.322690794624684</v>
      </c>
      <c r="S7" s="22">
        <f t="shared" si="8"/>
        <v>4.2179419286356366</v>
      </c>
      <c r="T7" s="22">
        <f t="shared" si="9"/>
        <v>3.5279590696942238</v>
      </c>
      <c r="U7" s="23">
        <f t="shared" si="0"/>
        <v>0.68998285894141276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0.76170000000000004</v>
      </c>
      <c r="E8" s="19">
        <v>0.71890600000000004</v>
      </c>
      <c r="F8" s="19">
        <f t="shared" si="1"/>
        <v>5.9526558409583448</v>
      </c>
      <c r="G8" s="19">
        <v>31.320103</v>
      </c>
      <c r="H8" s="19">
        <v>24.952133</v>
      </c>
      <c r="I8" s="19">
        <f t="shared" si="2"/>
        <v>25.520744058233419</v>
      </c>
      <c r="J8" s="19"/>
      <c r="K8" s="19"/>
      <c r="L8" s="19" t="e">
        <f t="shared" si="3"/>
        <v>#DIV/0!</v>
      </c>
      <c r="M8" s="19">
        <v>170.80852400000001</v>
      </c>
      <c r="N8" s="19">
        <v>383.67900500000002</v>
      </c>
      <c r="O8" s="19">
        <f t="shared" si="4"/>
        <v>-55.481399353608104</v>
      </c>
      <c r="P8" s="20">
        <f t="shared" si="5"/>
        <v>545.36386422483986</v>
      </c>
      <c r="Q8" s="19">
        <f t="shared" si="6"/>
        <v>1537.660147130508</v>
      </c>
      <c r="R8" s="20">
        <f t="shared" si="7"/>
        <v>-64.532873844551006</v>
      </c>
      <c r="S8" s="19">
        <f t="shared" si="8"/>
        <v>4.1118685834317974</v>
      </c>
      <c r="T8" s="19">
        <f t="shared" si="9"/>
        <v>3.4708477881670206</v>
      </c>
      <c r="U8" s="20">
        <f t="shared" si="0"/>
        <v>0.64102079526477684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13.029933</v>
      </c>
      <c r="E9" s="19">
        <v>8.8715340000000005</v>
      </c>
      <c r="F9" s="19">
        <f t="shared" si="1"/>
        <v>46.873505754472667</v>
      </c>
      <c r="G9" s="19">
        <v>611.18233699999996</v>
      </c>
      <c r="H9" s="19">
        <v>507.189008</v>
      </c>
      <c r="I9" s="19">
        <f t="shared" si="2"/>
        <v>20.503860959068724</v>
      </c>
      <c r="J9" s="19"/>
      <c r="K9" s="19"/>
      <c r="L9" s="19" t="e">
        <f t="shared" si="3"/>
        <v>#DIV/0!</v>
      </c>
      <c r="M9" s="19">
        <v>668.70829000000003</v>
      </c>
      <c r="N9" s="19">
        <v>396.96207099999998</v>
      </c>
      <c r="O9" s="19">
        <f t="shared" si="4"/>
        <v>68.456469484713082</v>
      </c>
      <c r="P9" s="20">
        <f t="shared" si="5"/>
        <v>109.41224075328604</v>
      </c>
      <c r="Q9" s="19">
        <f t="shared" si="6"/>
        <v>78.267088745740324</v>
      </c>
      <c r="R9" s="20">
        <f t="shared" si="7"/>
        <v>39.793420844774666</v>
      </c>
      <c r="S9" s="19">
        <f t="shared" si="8"/>
        <v>4.6906023001039223</v>
      </c>
      <c r="T9" s="19">
        <f t="shared" si="9"/>
        <v>5.7170384287542602</v>
      </c>
      <c r="U9" s="20">
        <f t="shared" si="0"/>
        <v>-1.0264361286503378</v>
      </c>
    </row>
    <row r="10" spans="1:21" s="21" customFormat="1" ht="74.25" customHeight="1" x14ac:dyDescent="0.2">
      <c r="A10" s="33"/>
      <c r="B10" s="32" t="s">
        <v>12</v>
      </c>
      <c r="C10" s="32"/>
      <c r="D10" s="22">
        <v>13.791632999999999</v>
      </c>
      <c r="E10" s="22">
        <v>9.590440000000001</v>
      </c>
      <c r="F10" s="22">
        <f t="shared" si="1"/>
        <v>43.806050608731169</v>
      </c>
      <c r="G10" s="22">
        <v>642.50243999999998</v>
      </c>
      <c r="H10" s="22">
        <v>532.14114099999995</v>
      </c>
      <c r="I10" s="22">
        <f t="shared" si="2"/>
        <v>20.739102936602311</v>
      </c>
      <c r="J10" s="22"/>
      <c r="K10" s="22"/>
      <c r="L10" s="22" t="e">
        <f t="shared" si="3"/>
        <v>#DIV/0!</v>
      </c>
      <c r="M10" s="22">
        <v>839.51681400000007</v>
      </c>
      <c r="N10" s="22">
        <v>780.641076</v>
      </c>
      <c r="O10" s="22">
        <f>(M10-N10)/N10*100</f>
        <v>7.5419728489921356</v>
      </c>
      <c r="P10" s="23">
        <f>M10/G10*100</f>
        <v>130.66359934757602</v>
      </c>
      <c r="Q10" s="22">
        <f t="shared" si="6"/>
        <v>146.69812496230207</v>
      </c>
      <c r="R10" s="23">
        <f t="shared" si="7"/>
        <v>-10.930286681473632</v>
      </c>
      <c r="S10" s="22">
        <f t="shared" si="8"/>
        <v>4.6586393358930014</v>
      </c>
      <c r="T10" s="22">
        <f t="shared" si="9"/>
        <v>5.5486624284182984</v>
      </c>
      <c r="U10" s="23">
        <f t="shared" si="0"/>
        <v>-0.89002309252529699</v>
      </c>
    </row>
    <row r="11" spans="1:21" s="21" customFormat="1" ht="74.25" customHeight="1" x14ac:dyDescent="0.2">
      <c r="A11" s="31" t="s">
        <v>1</v>
      </c>
      <c r="B11" s="31"/>
      <c r="C11" s="31"/>
      <c r="D11" s="27">
        <v>23.264288000000001</v>
      </c>
      <c r="E11" s="27">
        <v>21.533180000000002</v>
      </c>
      <c r="F11" s="27">
        <f t="shared" si="1"/>
        <v>8.0392584838839358</v>
      </c>
      <c r="G11" s="27">
        <v>1042.053527</v>
      </c>
      <c r="H11" s="27">
        <v>953.47612000000004</v>
      </c>
      <c r="I11" s="27">
        <f t="shared" si="2"/>
        <v>9.2899449857223466</v>
      </c>
      <c r="J11" s="27"/>
      <c r="K11" s="27"/>
      <c r="L11" s="27" t="e">
        <f t="shared" si="3"/>
        <v>#DIV/0!</v>
      </c>
      <c r="M11" s="27">
        <v>1030.2885670000001</v>
      </c>
      <c r="N11" s="27">
        <v>1023.963949</v>
      </c>
      <c r="O11" s="27">
        <f t="shared" si="4"/>
        <v>0.61766022194206183</v>
      </c>
      <c r="P11" s="28">
        <f t="shared" si="5"/>
        <v>98.870983140964881</v>
      </c>
      <c r="Q11" s="27">
        <f t="shared" si="6"/>
        <v>107.39272096295393</v>
      </c>
      <c r="R11" s="28">
        <f t="shared" si="7"/>
        <v>-7.9351167803343934</v>
      </c>
      <c r="S11" s="27">
        <f t="shared" si="8"/>
        <v>4.4791980180094058</v>
      </c>
      <c r="T11" s="27">
        <f t="shared" si="9"/>
        <v>4.4279392082358475</v>
      </c>
      <c r="U11" s="28">
        <f t="shared" si="0"/>
        <v>5.1258809773558234E-2</v>
      </c>
    </row>
    <row r="12" spans="1:21" ht="24.95" customHeight="1" x14ac:dyDescent="0.2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8"/>
      <c r="R12" s="9"/>
      <c r="S12" s="8"/>
      <c r="T12" s="8"/>
      <c r="U12" s="9"/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21" s="1" customFormat="1" ht="39" customHeight="1" x14ac:dyDescent="0.2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21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21" ht="23.2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21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0.96235999999999999</v>
      </c>
      <c r="E5" s="19">
        <v>0.82917099999999999</v>
      </c>
      <c r="F5" s="19">
        <f>(D5-E5)/E5*100</f>
        <v>16.06291102800267</v>
      </c>
      <c r="G5" s="19">
        <v>46.388433999999997</v>
      </c>
      <c r="H5" s="19">
        <v>33.787936000000002</v>
      </c>
      <c r="I5" s="19">
        <f>(G5-H5)/H5*100</f>
        <v>37.292890574908135</v>
      </c>
      <c r="J5" s="19"/>
      <c r="K5" s="19"/>
      <c r="L5" s="19" t="e">
        <f>(J5-K5)/K5*100</f>
        <v>#DIV/0!</v>
      </c>
      <c r="M5" s="19">
        <v>35.470171000000001</v>
      </c>
      <c r="N5" s="19">
        <v>35.710659999999997</v>
      </c>
      <c r="O5" s="19">
        <f>(M5-N5)/N5*100</f>
        <v>-0.67343756738183114</v>
      </c>
      <c r="P5" s="20">
        <f>M5/G5*100</f>
        <v>76.463393870980866</v>
      </c>
      <c r="Q5" s="19">
        <f>N5/H5*100</f>
        <v>105.69056363786173</v>
      </c>
      <c r="R5" s="20">
        <f>(P5-Q5)/Q5*100</f>
        <v>-27.653528149423888</v>
      </c>
      <c r="S5" s="19">
        <f>G5/D5/10</f>
        <v>4.8202786898873597</v>
      </c>
      <c r="T5" s="19">
        <f>H5/E5/10</f>
        <v>4.0749056587844965</v>
      </c>
      <c r="U5" s="20">
        <f t="shared" ref="U5:U11" si="0">S5-T5</f>
        <v>0.74537303110286324</v>
      </c>
    </row>
    <row r="6" spans="1:21" s="21" customFormat="1" ht="74.25" customHeight="1" x14ac:dyDescent="0.2">
      <c r="A6" s="33"/>
      <c r="B6" s="18" t="s">
        <v>9</v>
      </c>
      <c r="C6" s="18" t="s">
        <v>14</v>
      </c>
      <c r="D6" s="19">
        <v>8.6432110000000009</v>
      </c>
      <c r="E6" s="19">
        <v>11.070816000000001</v>
      </c>
      <c r="F6" s="19">
        <f t="shared" ref="F6:F11" si="1">(D6-E6)/E6*100</f>
        <v>-21.927968091963589</v>
      </c>
      <c r="G6" s="19">
        <v>387.03689300000002</v>
      </c>
      <c r="H6" s="19">
        <v>601.58671100000004</v>
      </c>
      <c r="I6" s="19">
        <f t="shared" ref="I6:I11" si="2">(G6-H6)/H6*100</f>
        <v>-35.663988927441586</v>
      </c>
      <c r="J6" s="19"/>
      <c r="K6" s="19"/>
      <c r="L6" s="19" t="e">
        <f t="shared" ref="L6:L11" si="3">(J6-K6)/K6*100</f>
        <v>#DIV/0!</v>
      </c>
      <c r="M6" s="19">
        <v>218.426884</v>
      </c>
      <c r="N6" s="19">
        <v>166.10534899999999</v>
      </c>
      <c r="O6" s="19">
        <f t="shared" ref="O6:O11" si="4">(M6-N6)/N6*100</f>
        <v>31.499006693637551</v>
      </c>
      <c r="P6" s="20">
        <f t="shared" ref="P6:P11" si="5">M6/G6*100</f>
        <v>56.435675241946505</v>
      </c>
      <c r="Q6" s="19">
        <f t="shared" ref="Q6:Q11" si="6">N6/H6*100</f>
        <v>27.611206491560946</v>
      </c>
      <c r="R6" s="20">
        <f t="shared" ref="R6:R11" si="7">(P6-Q6)/Q6*100</f>
        <v>104.39409360541862</v>
      </c>
      <c r="S6" s="19">
        <f t="shared" ref="S6:S11" si="8">G6/D6/10</f>
        <v>4.4779294755155226</v>
      </c>
      <c r="T6" s="19">
        <f t="shared" ref="T6:T11" si="9">H6/E6/10</f>
        <v>5.4339870791818772</v>
      </c>
      <c r="U6" s="20">
        <f t="shared" si="0"/>
        <v>-0.95605760366635462</v>
      </c>
    </row>
    <row r="7" spans="1:21" s="21" customFormat="1" ht="74.25" customHeight="1" x14ac:dyDescent="0.2">
      <c r="A7" s="33"/>
      <c r="B7" s="32" t="s">
        <v>11</v>
      </c>
      <c r="C7" s="32"/>
      <c r="D7" s="22">
        <v>9.6055710000000012</v>
      </c>
      <c r="E7" s="22">
        <v>11.899987000000001</v>
      </c>
      <c r="F7" s="22">
        <f>(D7-E7)/E7*100</f>
        <v>-19.28082778577825</v>
      </c>
      <c r="G7" s="22">
        <v>433.42532700000004</v>
      </c>
      <c r="H7" s="22">
        <v>635.3746470000001</v>
      </c>
      <c r="I7" s="22">
        <f t="shared" si="2"/>
        <v>-31.784289938783161</v>
      </c>
      <c r="J7" s="22"/>
      <c r="K7" s="22"/>
      <c r="L7" s="22" t="e">
        <f t="shared" si="3"/>
        <v>#DIV/0!</v>
      </c>
      <c r="M7" s="22">
        <v>253.89705499999999</v>
      </c>
      <c r="N7" s="22">
        <v>201.81600899999998</v>
      </c>
      <c r="O7" s="22">
        <f>(M7-N7)/N7*100</f>
        <v>25.806201528839086</v>
      </c>
      <c r="P7" s="23">
        <f>M7/G7*100</f>
        <v>58.579192119984249</v>
      </c>
      <c r="Q7" s="22">
        <f t="shared" si="6"/>
        <v>31.763308459489092</v>
      </c>
      <c r="R7" s="23">
        <f t="shared" si="7"/>
        <v>84.424088550775878</v>
      </c>
      <c r="S7" s="22">
        <f t="shared" si="8"/>
        <v>4.5122286535594807</v>
      </c>
      <c r="T7" s="22">
        <f t="shared" si="9"/>
        <v>5.3392885807354249</v>
      </c>
      <c r="U7" s="23">
        <f t="shared" si="0"/>
        <v>-0.82705992717594423</v>
      </c>
    </row>
    <row r="8" spans="1:21" s="21" customFormat="1" ht="74.25" customHeight="1" x14ac:dyDescent="0.2">
      <c r="A8" s="33"/>
      <c r="B8" s="18" t="s">
        <v>10</v>
      </c>
      <c r="C8" s="18" t="s">
        <v>13</v>
      </c>
      <c r="D8" s="19">
        <v>1.1175250000000001</v>
      </c>
      <c r="E8" s="19">
        <v>0.56912700000000005</v>
      </c>
      <c r="F8" s="19">
        <f t="shared" si="1"/>
        <v>96.357754947489752</v>
      </c>
      <c r="G8" s="19">
        <v>61.739243000000002</v>
      </c>
      <c r="H8" s="19">
        <v>19.856577999999999</v>
      </c>
      <c r="I8" s="19">
        <f t="shared" si="2"/>
        <v>210.9258956905868</v>
      </c>
      <c r="J8" s="19"/>
      <c r="K8" s="19"/>
      <c r="L8" s="19" t="e">
        <f t="shared" si="3"/>
        <v>#DIV/0!</v>
      </c>
      <c r="M8" s="19">
        <v>27.462333000000001</v>
      </c>
      <c r="N8" s="19">
        <v>25.327583000000001</v>
      </c>
      <c r="O8" s="19">
        <f t="shared" si="4"/>
        <v>8.4285579085852778</v>
      </c>
      <c r="P8" s="20">
        <f t="shared" si="5"/>
        <v>44.481162491739653</v>
      </c>
      <c r="Q8" s="19">
        <f t="shared" si="6"/>
        <v>127.55260750366956</v>
      </c>
      <c r="R8" s="20">
        <f t="shared" si="7"/>
        <v>-65.12720252272382</v>
      </c>
      <c r="S8" s="19">
        <f t="shared" si="8"/>
        <v>5.5246408805172136</v>
      </c>
      <c r="T8" s="19">
        <f t="shared" si="9"/>
        <v>3.4889537836019024</v>
      </c>
      <c r="U8" s="20">
        <f t="shared" si="0"/>
        <v>2.0356870969153111</v>
      </c>
    </row>
    <row r="9" spans="1:21" s="21" customFormat="1" ht="74.25" customHeight="1" x14ac:dyDescent="0.2">
      <c r="A9" s="33"/>
      <c r="B9" s="18" t="s">
        <v>10</v>
      </c>
      <c r="C9" s="18" t="s">
        <v>14</v>
      </c>
      <c r="D9" s="19">
        <v>9.2644659999999988</v>
      </c>
      <c r="E9" s="19">
        <v>8.6725019999999997</v>
      </c>
      <c r="F9" s="19">
        <f t="shared" si="1"/>
        <v>6.8257580107793467</v>
      </c>
      <c r="G9" s="19">
        <v>634.23096999999996</v>
      </c>
      <c r="H9" s="19">
        <v>477.05948100000001</v>
      </c>
      <c r="I9" s="19">
        <f t="shared" si="2"/>
        <v>32.945889403673746</v>
      </c>
      <c r="J9" s="19"/>
      <c r="K9" s="19"/>
      <c r="L9" s="19" t="e">
        <f t="shared" si="3"/>
        <v>#DIV/0!</v>
      </c>
      <c r="M9" s="19">
        <v>622.44670300000007</v>
      </c>
      <c r="N9" s="19">
        <v>528.30430799999999</v>
      </c>
      <c r="O9" s="19">
        <f t="shared" si="4"/>
        <v>17.819728814325718</v>
      </c>
      <c r="P9" s="20">
        <f t="shared" si="5"/>
        <v>98.141959702787787</v>
      </c>
      <c r="Q9" s="19">
        <f t="shared" si="6"/>
        <v>110.74181083092236</v>
      </c>
      <c r="R9" s="20">
        <f t="shared" si="7"/>
        <v>-11.377682045827923</v>
      </c>
      <c r="S9" s="19">
        <f t="shared" si="8"/>
        <v>6.8458448657483348</v>
      </c>
      <c r="T9" s="19">
        <f t="shared" si="9"/>
        <v>5.5008287227838064</v>
      </c>
      <c r="U9" s="20">
        <f t="shared" si="0"/>
        <v>1.3450161429645284</v>
      </c>
    </row>
    <row r="10" spans="1:21" s="21" customFormat="1" ht="74.25" customHeight="1" x14ac:dyDescent="0.2">
      <c r="A10" s="33"/>
      <c r="B10" s="32" t="s">
        <v>12</v>
      </c>
      <c r="C10" s="32"/>
      <c r="D10" s="22">
        <v>10.381990999999999</v>
      </c>
      <c r="E10" s="22">
        <v>9.2416289999999996</v>
      </c>
      <c r="F10" s="22">
        <f t="shared" si="1"/>
        <v>12.339404665562745</v>
      </c>
      <c r="G10" s="22">
        <v>695.97021299999994</v>
      </c>
      <c r="H10" s="22">
        <v>496.91605900000002</v>
      </c>
      <c r="I10" s="22">
        <f t="shared" si="2"/>
        <v>40.057903220229782</v>
      </c>
      <c r="J10" s="22"/>
      <c r="K10" s="22"/>
      <c r="L10" s="22" t="e">
        <f t="shared" si="3"/>
        <v>#DIV/0!</v>
      </c>
      <c r="M10" s="22">
        <v>649.90903600000001</v>
      </c>
      <c r="N10" s="22">
        <v>553.631891</v>
      </c>
      <c r="O10" s="22">
        <f>(M10-N10)/N10*100</f>
        <v>17.390100997632022</v>
      </c>
      <c r="P10" s="23">
        <f>M10/G10*100</f>
        <v>93.381731554077305</v>
      </c>
      <c r="Q10" s="22">
        <f t="shared" si="6"/>
        <v>111.41356391542982</v>
      </c>
      <c r="R10" s="23">
        <f t="shared" si="7"/>
        <v>-16.184593444151783</v>
      </c>
      <c r="S10" s="22">
        <f t="shared" si="8"/>
        <v>6.7036295157643648</v>
      </c>
      <c r="T10" s="22">
        <f t="shared" si="9"/>
        <v>5.3769314803699659</v>
      </c>
      <c r="U10" s="23">
        <f t="shared" si="0"/>
        <v>1.3266980353943989</v>
      </c>
    </row>
    <row r="11" spans="1:21" s="21" customFormat="1" ht="74.25" customHeight="1" x14ac:dyDescent="0.2">
      <c r="A11" s="31" t="s">
        <v>1</v>
      </c>
      <c r="B11" s="31"/>
      <c r="C11" s="31"/>
      <c r="D11" s="27">
        <v>19.987562</v>
      </c>
      <c r="E11" s="27">
        <v>21.141615999999999</v>
      </c>
      <c r="F11" s="27">
        <f t="shared" si="1"/>
        <v>-5.4586839530147486</v>
      </c>
      <c r="G11" s="27">
        <v>1129.39554</v>
      </c>
      <c r="H11" s="27">
        <v>1132.2907060000002</v>
      </c>
      <c r="I11" s="27">
        <f t="shared" si="2"/>
        <v>-0.25569105042183787</v>
      </c>
      <c r="J11" s="27"/>
      <c r="K11" s="27"/>
      <c r="L11" s="27" t="e">
        <f t="shared" si="3"/>
        <v>#DIV/0!</v>
      </c>
      <c r="M11" s="27">
        <v>903.80609100000004</v>
      </c>
      <c r="N11" s="27">
        <v>755.4479</v>
      </c>
      <c r="O11" s="27">
        <f t="shared" si="4"/>
        <v>19.638441115528952</v>
      </c>
      <c r="P11" s="28">
        <f t="shared" si="5"/>
        <v>80.025647259063916</v>
      </c>
      <c r="Q11" s="27">
        <f t="shared" si="6"/>
        <v>66.718546394215466</v>
      </c>
      <c r="R11" s="28">
        <f t="shared" si="7"/>
        <v>19.945130078556662</v>
      </c>
      <c r="S11" s="27">
        <f t="shared" si="8"/>
        <v>5.6504917408136119</v>
      </c>
      <c r="T11" s="27">
        <f t="shared" si="9"/>
        <v>5.3557434114781026</v>
      </c>
      <c r="U11" s="28">
        <f t="shared" si="0"/>
        <v>0.29474832933550932</v>
      </c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2"/>
  <sheetViews>
    <sheetView tabSelected="1" view="pageBreakPreview" zoomScale="60" zoomScaleNormal="90" workbookViewId="0">
      <selection activeCell="F10" sqref="F10"/>
    </sheetView>
  </sheetViews>
  <sheetFormatPr defaultRowHeight="12.75" x14ac:dyDescent="0.2"/>
  <cols>
    <col min="1" max="1" width="17.6640625" style="2" customWidth="1"/>
    <col min="2" max="2" width="20.6640625" style="2" customWidth="1"/>
    <col min="3" max="3" width="21.1640625" style="2" customWidth="1"/>
    <col min="4" max="9" width="16" style="2" customWidth="1"/>
    <col min="10" max="12" width="16" style="2" hidden="1" customWidth="1"/>
    <col min="13" max="21" width="16" style="2" customWidth="1"/>
    <col min="22" max="16384" width="9.33203125" style="2"/>
  </cols>
  <sheetData>
    <row r="1" spans="1:48" s="1" customFormat="1" ht="39" customHeight="1" x14ac:dyDescent="0.2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48" s="1" customFormat="1" ht="72.75" customHeight="1" x14ac:dyDescent="0.2">
      <c r="A2" s="34" t="s">
        <v>2</v>
      </c>
      <c r="B2" s="34"/>
      <c r="C2" s="34"/>
      <c r="D2" s="35" t="s">
        <v>15</v>
      </c>
      <c r="E2" s="35"/>
      <c r="F2" s="34" t="s">
        <v>8</v>
      </c>
      <c r="G2" s="35" t="s">
        <v>16</v>
      </c>
      <c r="H2" s="35"/>
      <c r="I2" s="34" t="s">
        <v>4</v>
      </c>
      <c r="J2" s="35" t="s">
        <v>18</v>
      </c>
      <c r="K2" s="35"/>
      <c r="L2" s="34" t="s">
        <v>8</v>
      </c>
      <c r="M2" s="35" t="s">
        <v>17</v>
      </c>
      <c r="N2" s="35"/>
      <c r="O2" s="34" t="s">
        <v>3</v>
      </c>
      <c r="P2" s="35" t="s">
        <v>5</v>
      </c>
      <c r="Q2" s="35"/>
      <c r="R2" s="34" t="s">
        <v>8</v>
      </c>
      <c r="S2" s="35" t="s">
        <v>6</v>
      </c>
      <c r="T2" s="35"/>
      <c r="U2" s="34" t="s">
        <v>7</v>
      </c>
    </row>
    <row r="3" spans="1:48" s="1" customFormat="1" ht="21.75" customHeight="1" x14ac:dyDescent="0.2">
      <c r="A3" s="34"/>
      <c r="B3" s="34"/>
      <c r="C3" s="34"/>
      <c r="D3" s="10">
        <v>45778</v>
      </c>
      <c r="E3" s="10">
        <v>45413</v>
      </c>
      <c r="F3" s="34"/>
      <c r="G3" s="10">
        <v>45778</v>
      </c>
      <c r="H3" s="10">
        <v>45413</v>
      </c>
      <c r="I3" s="34"/>
      <c r="J3" s="10">
        <v>45748</v>
      </c>
      <c r="K3" s="10">
        <v>45383</v>
      </c>
      <c r="L3" s="34"/>
      <c r="M3" s="10">
        <v>45778</v>
      </c>
      <c r="N3" s="10">
        <v>45413</v>
      </c>
      <c r="O3" s="34"/>
      <c r="P3" s="10">
        <v>45778</v>
      </c>
      <c r="Q3" s="10">
        <v>45413</v>
      </c>
      <c r="R3" s="34"/>
      <c r="S3" s="10">
        <v>45778</v>
      </c>
      <c r="T3" s="10">
        <v>45413</v>
      </c>
      <c r="U3" s="34"/>
    </row>
    <row r="4" spans="1:48" s="5" customFormat="1" ht="21.75" customHeight="1" x14ac:dyDescent="0.2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</row>
    <row r="5" spans="1:48" s="21" customFormat="1" ht="74.25" customHeight="1" x14ac:dyDescent="0.2">
      <c r="A5" s="33" t="s">
        <v>0</v>
      </c>
      <c r="B5" s="18" t="s">
        <v>9</v>
      </c>
      <c r="C5" s="18" t="s">
        <v>13</v>
      </c>
      <c r="D5" s="19">
        <v>1.3443350000000001</v>
      </c>
      <c r="E5" s="19">
        <v>1.4284570000000001</v>
      </c>
      <c r="F5" s="19">
        <f>(D5-E5)/E5*100</f>
        <v>-5.8890117098379591</v>
      </c>
      <c r="G5" s="19">
        <v>61.543778000000003</v>
      </c>
      <c r="H5" s="19">
        <v>53.308866999999999</v>
      </c>
      <c r="I5" s="19">
        <f>(G5-H5)/H5*100</f>
        <v>15.447544589533301</v>
      </c>
      <c r="J5" s="19"/>
      <c r="K5" s="19"/>
      <c r="L5" s="19" t="e">
        <f>(J5-K5)/K5*100</f>
        <v>#DIV/0!</v>
      </c>
      <c r="M5" s="19">
        <v>62.679180000000002</v>
      </c>
      <c r="N5" s="19">
        <v>77.831789999999998</v>
      </c>
      <c r="O5" s="19">
        <f>(M5-N5)/N5*100</f>
        <v>-19.468407446366061</v>
      </c>
      <c r="P5" s="20">
        <f>M5/G5*100</f>
        <v>101.8448688671664</v>
      </c>
      <c r="Q5" s="19">
        <f>N5/H5*100</f>
        <v>146.00158356395005</v>
      </c>
      <c r="R5" s="20">
        <f>(P5-Q5)/Q5*100</f>
        <v>-30.243997098457911</v>
      </c>
      <c r="S5" s="19">
        <f>G5/D5/10</f>
        <v>4.5780090528030595</v>
      </c>
      <c r="T5" s="19">
        <f>H5/E5/10</f>
        <v>3.731919616761302</v>
      </c>
      <c r="U5" s="20">
        <f t="shared" ref="U5:U11" si="0">S5-T5</f>
        <v>0.84608943604175746</v>
      </c>
    </row>
    <row r="6" spans="1:48" s="21" customFormat="1" ht="74.25" customHeight="1" x14ac:dyDescent="0.2">
      <c r="A6" s="33"/>
      <c r="B6" s="18" t="s">
        <v>9</v>
      </c>
      <c r="C6" s="18" t="s">
        <v>14</v>
      </c>
      <c r="D6" s="19">
        <v>9.3745229999999999</v>
      </c>
      <c r="E6" s="19">
        <v>9.2905879999999996</v>
      </c>
      <c r="F6" s="19">
        <f t="shared" ref="F6:F11" si="1">(D6-E6)/E6*100</f>
        <v>0.90344120307563214</v>
      </c>
      <c r="G6" s="19">
        <v>429.18912899999998</v>
      </c>
      <c r="H6" s="19">
        <v>406.812704</v>
      </c>
      <c r="I6" s="19">
        <f t="shared" ref="I6:I11" si="2">(G6-H6)/H6*100</f>
        <v>5.5004243426970225</v>
      </c>
      <c r="J6" s="19"/>
      <c r="K6" s="19"/>
      <c r="L6" s="19" t="e">
        <f t="shared" ref="L6:L11" si="3">(J6-K6)/K6*100</f>
        <v>#DIV/0!</v>
      </c>
      <c r="M6" s="19">
        <v>163.77212399999999</v>
      </c>
      <c r="N6" s="19">
        <v>135.000405</v>
      </c>
      <c r="O6" s="19">
        <f t="shared" ref="O6:O11" si="4">(M6-N6)/N6*100</f>
        <v>21.312320507482916</v>
      </c>
      <c r="P6" s="20">
        <f t="shared" ref="P6:P11" si="5">M6/G6*100</f>
        <v>38.158497719078994</v>
      </c>
      <c r="Q6" s="19">
        <f t="shared" ref="Q6:Q11" si="6">N6/H6*100</f>
        <v>33.184903930630441</v>
      </c>
      <c r="R6" s="20">
        <f t="shared" ref="R6:R11" si="7">(P6-Q6)/Q6*100</f>
        <v>14.987519020230794</v>
      </c>
      <c r="S6" s="19">
        <f t="shared" ref="S6:S11" si="8">G6/D6/10</f>
        <v>4.5782503173761473</v>
      </c>
      <c r="T6" s="19">
        <f t="shared" ref="T6:T11" si="9">H6/E6/10</f>
        <v>4.3787616456568736</v>
      </c>
      <c r="U6" s="20">
        <f t="shared" si="0"/>
        <v>0.19948867171927365</v>
      </c>
    </row>
    <row r="7" spans="1:48" s="21" customFormat="1" ht="74.25" customHeight="1" x14ac:dyDescent="0.2">
      <c r="A7" s="33"/>
      <c r="B7" s="32" t="s">
        <v>11</v>
      </c>
      <c r="C7" s="32"/>
      <c r="D7" s="22">
        <v>10.718858000000001</v>
      </c>
      <c r="E7" s="22">
        <v>10.719044999999999</v>
      </c>
      <c r="F7" s="22">
        <f>(D7-E7)/E7*100</f>
        <v>-1.7445584004788202E-3</v>
      </c>
      <c r="G7" s="22">
        <v>490.73290699999995</v>
      </c>
      <c r="H7" s="22">
        <v>460.12157100000002</v>
      </c>
      <c r="I7" s="22">
        <f t="shared" si="2"/>
        <v>6.6528800059234641</v>
      </c>
      <c r="J7" s="22"/>
      <c r="K7" s="22"/>
      <c r="L7" s="22" t="e">
        <f t="shared" si="3"/>
        <v>#DIV/0!</v>
      </c>
      <c r="M7" s="22">
        <v>226.45130399999999</v>
      </c>
      <c r="N7" s="22">
        <v>212.83219500000001</v>
      </c>
      <c r="O7" s="22">
        <f>(M7-N7)/N7*100</f>
        <v>6.3989891191038932</v>
      </c>
      <c r="P7" s="23">
        <f>M7/G7*100</f>
        <v>46.145530648100603</v>
      </c>
      <c r="Q7" s="22">
        <f t="shared" si="6"/>
        <v>46.255643815490664</v>
      </c>
      <c r="R7" s="23">
        <f t="shared" si="7"/>
        <v>-0.23805347479172906</v>
      </c>
      <c r="S7" s="22">
        <f t="shared" si="8"/>
        <v>4.5782200585174273</v>
      </c>
      <c r="T7" s="22">
        <f t="shared" si="9"/>
        <v>4.2925612402970605</v>
      </c>
      <c r="U7" s="23">
        <f t="shared" si="0"/>
        <v>0.28565881822036676</v>
      </c>
    </row>
    <row r="8" spans="1:48" s="21" customFormat="1" ht="74.25" customHeight="1" x14ac:dyDescent="0.2">
      <c r="A8" s="33"/>
      <c r="B8" s="18" t="s">
        <v>10</v>
      </c>
      <c r="C8" s="18" t="s">
        <v>13</v>
      </c>
      <c r="D8" s="19">
        <v>0.52826499999999998</v>
      </c>
      <c r="E8" s="19">
        <v>0.51655499999999999</v>
      </c>
      <c r="F8" s="19">
        <f t="shared" si="1"/>
        <v>2.2669415647898092</v>
      </c>
      <c r="G8" s="19">
        <v>24.844151</v>
      </c>
      <c r="H8" s="19">
        <v>19.870837000000002</v>
      </c>
      <c r="I8" s="19">
        <f t="shared" si="2"/>
        <v>25.028205907984642</v>
      </c>
      <c r="J8" s="19"/>
      <c r="K8" s="19"/>
      <c r="L8" s="19" t="e">
        <f t="shared" si="3"/>
        <v>#DIV/0!</v>
      </c>
      <c r="M8" s="19">
        <v>22.298051000000001</v>
      </c>
      <c r="N8" s="19">
        <v>21.558612</v>
      </c>
      <c r="O8" s="19">
        <f t="shared" si="4"/>
        <v>3.4299007746880958</v>
      </c>
      <c r="P8" s="20">
        <f t="shared" si="5"/>
        <v>89.751712586193833</v>
      </c>
      <c r="Q8" s="19">
        <f t="shared" si="6"/>
        <v>108.49372877448494</v>
      </c>
      <c r="R8" s="20">
        <f t="shared" si="7"/>
        <v>-17.274746107443921</v>
      </c>
      <c r="S8" s="19">
        <f t="shared" si="8"/>
        <v>4.7029712360273725</v>
      </c>
      <c r="T8" s="19">
        <f t="shared" si="9"/>
        <v>3.8467998567432318</v>
      </c>
      <c r="U8" s="20">
        <f t="shared" si="0"/>
        <v>0.85617137928414078</v>
      </c>
    </row>
    <row r="9" spans="1:48" s="21" customFormat="1" ht="74.25" customHeight="1" x14ac:dyDescent="0.2">
      <c r="A9" s="33"/>
      <c r="B9" s="18" t="s">
        <v>10</v>
      </c>
      <c r="C9" s="18" t="s">
        <v>14</v>
      </c>
      <c r="D9" s="19">
        <v>3.4810829999999999</v>
      </c>
      <c r="E9" s="19">
        <v>3.3082959999999999</v>
      </c>
      <c r="F9" s="19">
        <f t="shared" si="1"/>
        <v>5.2228397942626668</v>
      </c>
      <c r="G9" s="19">
        <v>229.56124</v>
      </c>
      <c r="H9" s="19">
        <v>208.41319799999999</v>
      </c>
      <c r="I9" s="19">
        <f t="shared" si="2"/>
        <v>10.147170238230309</v>
      </c>
      <c r="J9" s="19"/>
      <c r="K9" s="19"/>
      <c r="L9" s="19" t="e">
        <f t="shared" si="3"/>
        <v>#DIV/0!</v>
      </c>
      <c r="M9" s="19">
        <v>182.14116999999999</v>
      </c>
      <c r="N9" s="19">
        <v>165.873852</v>
      </c>
      <c r="O9" s="19">
        <f t="shared" si="4"/>
        <v>9.8070417994513015</v>
      </c>
      <c r="P9" s="20">
        <f t="shared" si="5"/>
        <v>79.343172218445929</v>
      </c>
      <c r="Q9" s="19">
        <f t="shared" si="6"/>
        <v>79.588938508587162</v>
      </c>
      <c r="R9" s="20">
        <f t="shared" si="7"/>
        <v>-0.30879453193701878</v>
      </c>
      <c r="S9" s="19">
        <f t="shared" si="8"/>
        <v>6.5945350915218057</v>
      </c>
      <c r="T9" s="19">
        <f t="shared" si="9"/>
        <v>6.2997143544592138</v>
      </c>
      <c r="U9" s="20">
        <f t="shared" si="0"/>
        <v>0.29482073706259193</v>
      </c>
    </row>
    <row r="10" spans="1:48" s="21" customFormat="1" ht="74.25" customHeight="1" x14ac:dyDescent="0.2">
      <c r="A10" s="33"/>
      <c r="B10" s="32" t="s">
        <v>12</v>
      </c>
      <c r="C10" s="32"/>
      <c r="D10" s="22">
        <v>4.0093480000000001</v>
      </c>
      <c r="E10" s="22">
        <v>3.8248509999999998</v>
      </c>
      <c r="F10" s="22">
        <f t="shared" si="1"/>
        <v>4.8236388816191891</v>
      </c>
      <c r="G10" s="22">
        <v>254.40539100000001</v>
      </c>
      <c r="H10" s="22">
        <v>228.28403499999999</v>
      </c>
      <c r="I10" s="22">
        <f t="shared" si="2"/>
        <v>11.442480416994567</v>
      </c>
      <c r="J10" s="22"/>
      <c r="K10" s="22"/>
      <c r="L10" s="22" t="e">
        <f t="shared" si="3"/>
        <v>#DIV/0!</v>
      </c>
      <c r="M10" s="22">
        <v>204.43922099999997</v>
      </c>
      <c r="N10" s="22">
        <v>187.43246400000001</v>
      </c>
      <c r="O10" s="22">
        <f>(M10-N10)/N10*100</f>
        <v>9.0735386160211622</v>
      </c>
      <c r="P10" s="23">
        <f>M10/G10*100</f>
        <v>80.359626105564701</v>
      </c>
      <c r="Q10" s="22">
        <f t="shared" si="6"/>
        <v>82.104937386444917</v>
      </c>
      <c r="R10" s="23">
        <f t="shared" si="7"/>
        <v>-2.1257080712034715</v>
      </c>
      <c r="S10" s="22">
        <f t="shared" si="8"/>
        <v>6.3453057953562526</v>
      </c>
      <c r="T10" s="22">
        <f t="shared" si="9"/>
        <v>5.9684425615533785</v>
      </c>
      <c r="U10" s="23">
        <f t="shared" si="0"/>
        <v>0.37686323380287412</v>
      </c>
    </row>
    <row r="11" spans="1:48" s="24" customFormat="1" ht="74.25" customHeight="1" x14ac:dyDescent="0.2">
      <c r="A11" s="31" t="s">
        <v>1</v>
      </c>
      <c r="B11" s="31"/>
      <c r="C11" s="31"/>
      <c r="D11" s="27">
        <v>14.728206</v>
      </c>
      <c r="E11" s="27">
        <v>14.543896</v>
      </c>
      <c r="F11" s="27">
        <f t="shared" si="1"/>
        <v>1.2672670376630855</v>
      </c>
      <c r="G11" s="27">
        <v>745.13829799999996</v>
      </c>
      <c r="H11" s="27">
        <v>688.40560600000003</v>
      </c>
      <c r="I11" s="27">
        <f t="shared" si="2"/>
        <v>8.241172283538889</v>
      </c>
      <c r="J11" s="27"/>
      <c r="K11" s="27"/>
      <c r="L11" s="27" t="e">
        <f t="shared" si="3"/>
        <v>#DIV/0!</v>
      </c>
      <c r="M11" s="27">
        <v>430.89052499999997</v>
      </c>
      <c r="N11" s="27">
        <v>400.26465900000005</v>
      </c>
      <c r="O11" s="27">
        <f t="shared" si="4"/>
        <v>7.6514039676932644</v>
      </c>
      <c r="P11" s="28">
        <f t="shared" si="5"/>
        <v>57.82691966800504</v>
      </c>
      <c r="Q11" s="27">
        <f t="shared" si="6"/>
        <v>58.143724500697921</v>
      </c>
      <c r="R11" s="28">
        <f t="shared" si="7"/>
        <v>-0.5448650484870099</v>
      </c>
      <c r="S11" s="27">
        <f t="shared" si="8"/>
        <v>5.0592604285953087</v>
      </c>
      <c r="T11" s="27">
        <f t="shared" si="9"/>
        <v>4.7332957138857434</v>
      </c>
      <c r="U11" s="28">
        <f t="shared" si="0"/>
        <v>0.32596471470956523</v>
      </c>
    </row>
    <row r="12" spans="1:48" s="6" customFormat="1" ht="15.75" customHeight="1" x14ac:dyDescent="0.2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8"/>
      <c r="R12" s="9"/>
      <c r="S12" s="8"/>
      <c r="T12" s="8"/>
      <c r="U12" s="9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</sheetData>
  <mergeCells count="18">
    <mergeCell ref="A11:C11"/>
    <mergeCell ref="A2:C3"/>
    <mergeCell ref="A1:U1"/>
    <mergeCell ref="A5:A10"/>
    <mergeCell ref="B7:C7"/>
    <mergeCell ref="B10:C10"/>
    <mergeCell ref="J2:K2"/>
    <mergeCell ref="L2:L3"/>
    <mergeCell ref="O2:O3"/>
    <mergeCell ref="P2:Q2"/>
    <mergeCell ref="R2:R3"/>
    <mergeCell ref="S2:T2"/>
    <mergeCell ref="U2:U3"/>
    <mergeCell ref="D2:E2"/>
    <mergeCell ref="F2:F3"/>
    <mergeCell ref="G2:H2"/>
    <mergeCell ref="I2:I3"/>
    <mergeCell ref="M2:N2"/>
  </mergeCells>
  <phoneticPr fontId="8" type="noConversion"/>
  <printOptions horizontalCentered="1" verticalCentered="1"/>
  <pageMargins left="0" right="0" top="0" bottom="0" header="0" footer="0"/>
  <pageSetup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AGRA ZONE</vt:lpstr>
      <vt:lpstr>EDC- FATEHABAD</vt:lpstr>
      <vt:lpstr>EDC AGRA  </vt:lpstr>
      <vt:lpstr>EDD BAH</vt:lpstr>
      <vt:lpstr>EDD ETMADPUR</vt:lpstr>
      <vt:lpstr>EDD III AGRA</vt:lpstr>
      <vt:lpstr>EDD I AGRA</vt:lpstr>
      <vt:lpstr>EDD II AGRA</vt:lpstr>
      <vt:lpstr>EDD KIRAWALI </vt:lpstr>
      <vt:lpstr>EDD KHERAGARH</vt:lpstr>
      <vt:lpstr>'AGRA ZONE'!Print_Area</vt:lpstr>
      <vt:lpstr>'EDC AGRA  '!Print_Area</vt:lpstr>
      <vt:lpstr>'EDC- FATEHABAD'!Print_Area</vt:lpstr>
      <vt:lpstr>'EDD BAH'!Print_Area</vt:lpstr>
      <vt:lpstr>'EDD ETMADPUR'!Print_Area</vt:lpstr>
      <vt:lpstr>'EDD I AGRA'!Print_Area</vt:lpstr>
      <vt:lpstr>'EDD II AGRA'!Print_Area</vt:lpstr>
      <vt:lpstr>'EDD III AGRA'!Print_Area</vt:lpstr>
      <vt:lpstr>'EDD KHERAGARH'!Print_Area</vt:lpstr>
      <vt:lpstr>'EDD KIRAWALI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2025-06-23T10:07:34Z</cp:lastPrinted>
  <dcterms:created xsi:type="dcterms:W3CDTF">2024-10-29T04:27:14Z</dcterms:created>
  <dcterms:modified xsi:type="dcterms:W3CDTF">2025-06-24T10:57:27Z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2024-10-26T00:00:00Z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2024-10-29T00:00:00Z</vt:filetime>
  </property>
  <property fmtid="{D5CDD505-2E9C-101B-9397-08002B2CF9AE}" pid="5" name="Producer">
    <vt:lpwstr>Microsoft® Excel® 2016</vt:lpwstr>
  </property>
</Properties>
</file>