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activeTab="3"/>
  </bookViews>
  <sheets>
    <sheet name="OVERALL" sheetId="1" r:id="rId1"/>
    <sheet name="NON-GOVT" sheetId="3" r:id="rId2"/>
    <sheet name="GOVT." sheetId="4" r:id="rId3"/>
    <sheet name="NON-GOVT. EXCLU" sheetId="6" r:id="rId4"/>
  </sheets>
  <definedNames>
    <definedName name="_xlnm.Print_Area" localSheetId="3">'NON-GOVT. EXCLU'!$A$1:$S$12</definedName>
    <definedName name="_xlnm.Print_Titles" localSheetId="0">OVERALL!$A:$A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6" l="1"/>
  <c r="S4" i="6"/>
  <c r="S5" i="6"/>
  <c r="S6" i="6"/>
  <c r="S7" i="6"/>
  <c r="S8" i="6"/>
  <c r="S9" i="6"/>
  <c r="S10" i="6"/>
  <c r="S11" i="6"/>
  <c r="S12" i="6"/>
  <c r="T3" i="1" l="1"/>
  <c r="Q3" i="4" l="1"/>
  <c r="T10" i="1" l="1"/>
  <c r="J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O3" i="6"/>
  <c r="N3" i="6"/>
  <c r="P3" i="6" s="1"/>
  <c r="M3" i="6"/>
  <c r="J4" i="6"/>
  <c r="J5" i="6"/>
  <c r="J6" i="6"/>
  <c r="J7" i="6"/>
  <c r="J8" i="6"/>
  <c r="J9" i="6"/>
  <c r="J10" i="6"/>
  <c r="J11" i="6"/>
  <c r="J12" i="6"/>
  <c r="Q3" i="3"/>
  <c r="AC3" i="1"/>
  <c r="AC12" i="1"/>
  <c r="P9" i="6" l="1"/>
  <c r="P11" i="6"/>
  <c r="P7" i="6"/>
  <c r="P10" i="6"/>
  <c r="P6" i="6"/>
  <c r="P5" i="6"/>
  <c r="P12" i="6"/>
  <c r="P8" i="6"/>
  <c r="P4" i="6"/>
  <c r="R4" i="4"/>
  <c r="R5" i="4"/>
  <c r="R6" i="4"/>
  <c r="R7" i="4"/>
  <c r="R8" i="4"/>
  <c r="R9" i="4"/>
  <c r="R10" i="4"/>
  <c r="R11" i="4"/>
  <c r="R12" i="4"/>
  <c r="R3" i="4"/>
  <c r="Q4" i="4"/>
  <c r="Q5" i="4"/>
  <c r="Q6" i="4"/>
  <c r="Q7" i="4"/>
  <c r="Q8" i="4"/>
  <c r="Q9" i="4"/>
  <c r="Q10" i="4"/>
  <c r="Q11" i="4"/>
  <c r="Q12" i="4"/>
  <c r="P4" i="4"/>
  <c r="P5" i="4"/>
  <c r="P6" i="4"/>
  <c r="P7" i="4"/>
  <c r="P8" i="4"/>
  <c r="P9" i="4"/>
  <c r="P10" i="4"/>
  <c r="P11" i="4"/>
  <c r="P12" i="4"/>
  <c r="P3" i="4"/>
  <c r="M4" i="4"/>
  <c r="M5" i="4"/>
  <c r="M6" i="4"/>
  <c r="M7" i="4"/>
  <c r="M8" i="4"/>
  <c r="M9" i="4"/>
  <c r="M10" i="4"/>
  <c r="M11" i="4"/>
  <c r="M12" i="4"/>
  <c r="M3" i="4"/>
  <c r="J4" i="4"/>
  <c r="J5" i="4"/>
  <c r="J6" i="4"/>
  <c r="J7" i="4"/>
  <c r="J8" i="4"/>
  <c r="J9" i="4"/>
  <c r="J10" i="4"/>
  <c r="J11" i="4"/>
  <c r="J12" i="4"/>
  <c r="J3" i="4"/>
  <c r="G4" i="4"/>
  <c r="G5" i="4"/>
  <c r="G6" i="4"/>
  <c r="G7" i="4"/>
  <c r="G8" i="4"/>
  <c r="G9" i="4"/>
  <c r="G10" i="4"/>
  <c r="G11" i="4"/>
  <c r="G12" i="4"/>
  <c r="G3" i="4"/>
  <c r="D4" i="4"/>
  <c r="D5" i="4"/>
  <c r="D6" i="4"/>
  <c r="D7" i="4"/>
  <c r="D8" i="4"/>
  <c r="D9" i="4"/>
  <c r="D10" i="4"/>
  <c r="D11" i="4"/>
  <c r="D12" i="4"/>
  <c r="D3" i="4"/>
  <c r="P4" i="3"/>
  <c r="P5" i="3"/>
  <c r="P6" i="3"/>
  <c r="P7" i="3"/>
  <c r="P8" i="3"/>
  <c r="P9" i="3"/>
  <c r="P10" i="3"/>
  <c r="P11" i="3"/>
  <c r="P12" i="3"/>
  <c r="P3" i="3"/>
  <c r="M4" i="3"/>
  <c r="M5" i="3"/>
  <c r="M6" i="3"/>
  <c r="M7" i="3"/>
  <c r="M8" i="3"/>
  <c r="M9" i="3"/>
  <c r="M10" i="3"/>
  <c r="M11" i="3"/>
  <c r="M12" i="3"/>
  <c r="M3" i="3"/>
  <c r="J4" i="3"/>
  <c r="J5" i="3"/>
  <c r="J6" i="3"/>
  <c r="J7" i="3"/>
  <c r="J8" i="3"/>
  <c r="J9" i="3"/>
  <c r="J10" i="3"/>
  <c r="J11" i="3"/>
  <c r="J12" i="3"/>
  <c r="J3" i="3"/>
  <c r="G4" i="3"/>
  <c r="G5" i="3"/>
  <c r="G6" i="3"/>
  <c r="G7" i="3"/>
  <c r="G8" i="3"/>
  <c r="G9" i="3"/>
  <c r="G10" i="3"/>
  <c r="G11" i="3"/>
  <c r="G12" i="3"/>
  <c r="G3" i="3"/>
  <c r="D4" i="3"/>
  <c r="D5" i="3"/>
  <c r="D6" i="3"/>
  <c r="D7" i="3"/>
  <c r="D8" i="3"/>
  <c r="D9" i="3"/>
  <c r="D10" i="3"/>
  <c r="D11" i="3"/>
  <c r="D12" i="3"/>
  <c r="D3" i="3"/>
  <c r="R4" i="3"/>
  <c r="R5" i="3"/>
  <c r="R6" i="3"/>
  <c r="R7" i="3"/>
  <c r="R8" i="3"/>
  <c r="R9" i="3"/>
  <c r="R10" i="3"/>
  <c r="R11" i="3"/>
  <c r="R12" i="3"/>
  <c r="R3" i="3"/>
  <c r="Q4" i="3"/>
  <c r="Q5" i="3"/>
  <c r="Q6" i="3"/>
  <c r="Q7" i="3"/>
  <c r="Q8" i="3"/>
  <c r="Q9" i="3"/>
  <c r="Q10" i="3"/>
  <c r="Q11" i="3"/>
  <c r="Q12" i="3"/>
  <c r="S9" i="4" l="1"/>
  <c r="S8" i="4"/>
  <c r="S3" i="4"/>
  <c r="S11" i="4"/>
  <c r="S12" i="4"/>
  <c r="S10" i="4"/>
  <c r="S6" i="4"/>
  <c r="S5" i="4"/>
  <c r="S4" i="4"/>
  <c r="S7" i="4"/>
  <c r="S7" i="3"/>
  <c r="S12" i="3"/>
  <c r="S3" i="3"/>
  <c r="S10" i="3"/>
  <c r="S9" i="3"/>
  <c r="S6" i="3"/>
  <c r="S4" i="3"/>
  <c r="S11" i="3"/>
  <c r="S8" i="3"/>
  <c r="S5" i="3"/>
  <c r="AB4" i="1"/>
  <c r="AB5" i="1"/>
  <c r="AB6" i="1"/>
  <c r="AB7" i="1"/>
  <c r="AB8" i="1"/>
  <c r="AB9" i="1"/>
  <c r="AB10" i="1"/>
  <c r="AB11" i="1"/>
  <c r="AB12" i="1"/>
  <c r="AB3" i="1"/>
  <c r="Y4" i="1"/>
  <c r="Y5" i="1"/>
  <c r="Y6" i="1"/>
  <c r="Y7" i="1"/>
  <c r="Y8" i="1"/>
  <c r="Y9" i="1"/>
  <c r="Y10" i="1"/>
  <c r="Y11" i="1"/>
  <c r="Y12" i="1"/>
  <c r="Y3" i="1"/>
  <c r="S4" i="1"/>
  <c r="S5" i="1"/>
  <c r="S6" i="1"/>
  <c r="S7" i="1"/>
  <c r="S8" i="1"/>
  <c r="S9" i="1"/>
  <c r="S10" i="1"/>
  <c r="S11" i="1"/>
  <c r="S12" i="1"/>
  <c r="S3" i="1"/>
  <c r="P4" i="1"/>
  <c r="P5" i="1"/>
  <c r="P6" i="1"/>
  <c r="P7" i="1"/>
  <c r="P8" i="1"/>
  <c r="P9" i="1"/>
  <c r="P10" i="1"/>
  <c r="P11" i="1"/>
  <c r="P12" i="1"/>
  <c r="P3" i="1"/>
  <c r="M4" i="1"/>
  <c r="M5" i="1"/>
  <c r="M6" i="1"/>
  <c r="M7" i="1"/>
  <c r="M8" i="1"/>
  <c r="M9" i="1"/>
  <c r="M10" i="1"/>
  <c r="M11" i="1"/>
  <c r="M12" i="1"/>
  <c r="M3" i="1"/>
  <c r="J4" i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AD4" i="1"/>
  <c r="AD5" i="1"/>
  <c r="AD6" i="1"/>
  <c r="AD7" i="1"/>
  <c r="AD8" i="1"/>
  <c r="AD9" i="1"/>
  <c r="AD10" i="1"/>
  <c r="AD11" i="1"/>
  <c r="AD12" i="1"/>
  <c r="AD3" i="1"/>
  <c r="AC4" i="1"/>
  <c r="AC5" i="1"/>
  <c r="AC6" i="1"/>
  <c r="AC7" i="1"/>
  <c r="AC8" i="1"/>
  <c r="AC9" i="1"/>
  <c r="AC10" i="1"/>
  <c r="AC11" i="1"/>
  <c r="U4" i="1"/>
  <c r="U5" i="1"/>
  <c r="U6" i="1"/>
  <c r="U7" i="1"/>
  <c r="U8" i="1"/>
  <c r="U9" i="1"/>
  <c r="U10" i="1"/>
  <c r="U11" i="1"/>
  <c r="U12" i="1"/>
  <c r="U3" i="1"/>
  <c r="V3" i="1" s="1"/>
  <c r="T4" i="1"/>
  <c r="T5" i="1"/>
  <c r="T6" i="1"/>
  <c r="T7" i="1"/>
  <c r="T8" i="1"/>
  <c r="T9" i="1"/>
  <c r="T11" i="1"/>
  <c r="T12" i="1"/>
  <c r="AE10" i="1" l="1"/>
  <c r="AE11" i="1"/>
  <c r="AE3" i="1"/>
  <c r="AE4" i="1"/>
  <c r="AE5" i="1"/>
  <c r="AE12" i="1"/>
  <c r="V12" i="1"/>
  <c r="V11" i="1"/>
  <c r="V10" i="1"/>
  <c r="V8" i="1"/>
  <c r="V7" i="1"/>
  <c r="AE9" i="1"/>
  <c r="AE8" i="1"/>
  <c r="AE7" i="1"/>
  <c r="AE6" i="1"/>
  <c r="V9" i="1"/>
  <c r="V5" i="1"/>
  <c r="V6" i="1"/>
  <c r="V4" i="1"/>
</calcChain>
</file>

<file path=xl/sharedStrings.xml><?xml version="1.0" encoding="utf-8"?>
<sst xmlns="http://schemas.openxmlformats.org/spreadsheetml/2006/main" count="100" uniqueCount="32">
  <si>
    <t>Unit Sold Prog (MU)</t>
  </si>
  <si>
    <t>Distribution Loss Prog (%)</t>
  </si>
  <si>
    <t>ATC Loss</t>
  </si>
  <si>
    <t>EDD BAH</t>
  </si>
  <si>
    <t>EDD ETMADPUR</t>
  </si>
  <si>
    <t>EDD III AGRA</t>
  </si>
  <si>
    <t>EDD I AGRA</t>
  </si>
  <si>
    <t>EDD II AGRA</t>
  </si>
  <si>
    <t>EDD IV KIRAWALI</t>
  </si>
  <si>
    <t>EDD KHERAGARH</t>
  </si>
  <si>
    <t>Current Assessment With ED Prog (Lakh)</t>
  </si>
  <si>
    <t>Realisation Prog (Lakh)</t>
  </si>
  <si>
    <t>NAME OF CIR./DIV./ZONE</t>
  </si>
  <si>
    <t>% 
INC/DEC</t>
  </si>
  <si>
    <t>Collection Efficiency(%)</t>
  </si>
  <si>
    <t>Input Energy Prog (MU)</t>
  </si>
  <si>
    <t>THR. RATE</t>
  </si>
  <si>
    <t>Billing Efficiency(%)</t>
  </si>
  <si>
    <t>ABR(GOVT.+NON-GOVT)</t>
  </si>
  <si>
    <t>C.E.%</t>
  </si>
  <si>
    <t xml:space="preserve">EDC FATEHABAD TOTAL </t>
  </si>
  <si>
    <t xml:space="preserve">EDC AGRA TOTAL </t>
  </si>
  <si>
    <t xml:space="preserve">AGRA ZONE TOTAL </t>
  </si>
  <si>
    <t>ABR (GOVT)</t>
  </si>
  <si>
    <t>Distribution Loss Prog (%) (OVERALL)</t>
  </si>
  <si>
    <t>BILLING EFFICIENCY (OVERALL) %</t>
  </si>
  <si>
    <t>ATC Loss Prog</t>
  </si>
  <si>
    <r>
      <rPr>
        <b/>
        <sz val="11"/>
        <rFont val="Bahnschrift"/>
        <family val="2"/>
      </rPr>
      <t>% COLLECTION EFFICIENCY
Prog</t>
    </r>
  </si>
  <si>
    <t xml:space="preserve">AGRA TOTAL </t>
  </si>
  <si>
    <t xml:space="preserve">C.E. % </t>
  </si>
  <si>
    <t>ABR (NON-GOVT)</t>
  </si>
  <si>
    <t>Current Assessment With ED Prog (Lakh) EXCLU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</si>
</sst>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name val="Bahnschrift"/>
      <family val="2"/>
    </font>
    <font>
      <sz val="11"/>
      <color theme="1"/>
      <name val="Calibri"/>
      <family val="2"/>
      <scheme val="minor"/>
    </font>
    <font>
      <b/>
      <sz val="12"/>
      <name val="Bahnschrift"/>
      <family val="2"/>
    </font>
    <font>
      <sz val="8"/>
      <name val="Calibri"/>
      <family val="2"/>
      <scheme val="minor"/>
    </font>
    <font>
      <sz val="14"/>
      <name val="Bahnschrift"/>
      <family val="2"/>
    </font>
    <font>
      <sz val="14"/>
      <color theme="1"/>
      <name val="Bahnschrift"/>
      <family val="2"/>
    </font>
    <font>
      <b/>
      <sz val="14"/>
      <name val="Bahnschrift"/>
      <family val="2"/>
    </font>
    <font>
      <b/>
      <sz val="14"/>
      <color rgb="FF000000"/>
      <name val="Bahnschrift"/>
      <family val="2"/>
    </font>
    <font>
      <sz val="14"/>
      <color theme="1"/>
      <name val="Calibri"/>
      <family val="2"/>
      <scheme val="minor"/>
    </font>
    <font>
      <sz val="14"/>
      <color rgb="FF000000"/>
      <name val="Bahnschrift"/>
      <family val="2"/>
    </font>
    <font>
      <b/>
      <sz val="14"/>
      <color theme="1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2" fontId="1" fillId="0" borderId="0" xfId="0" applyNumberFormat="1" applyFont="1"/>
    <xf numFmtId="1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shrinkToFit="1"/>
    </xf>
    <xf numFmtId="2" fontId="6" fillId="0" borderId="2" xfId="1" applyNumberFormat="1" applyFont="1" applyBorder="1" applyAlignment="1">
      <alignment horizontal="center" vertical="center" shrinkToFit="1"/>
    </xf>
    <xf numFmtId="2" fontId="6" fillId="0" borderId="1" xfId="1" applyNumberFormat="1" applyFont="1" applyBorder="1" applyAlignment="1">
      <alignment horizontal="center" vertical="center" shrinkToFit="1"/>
    </xf>
    <xf numFmtId="2" fontId="6" fillId="0" borderId="4" xfId="0" applyNumberFormat="1" applyFont="1" applyBorder="1" applyAlignment="1">
      <alignment horizontal="center" vertical="center" shrinkToFit="1"/>
    </xf>
    <xf numFmtId="0" fontId="7" fillId="0" borderId="0" xfId="0" applyFont="1"/>
    <xf numFmtId="0" fontId="8" fillId="3" borderId="3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2" fontId="9" fillId="3" borderId="1" xfId="0" applyNumberFormat="1" applyFont="1" applyFill="1" applyBorder="1" applyAlignment="1">
      <alignment horizontal="center" vertical="center" shrinkToFit="1"/>
    </xf>
    <xf numFmtId="2" fontId="9" fillId="3" borderId="2" xfId="1" applyNumberFormat="1" applyFont="1" applyFill="1" applyBorder="1" applyAlignment="1">
      <alignment horizontal="center" vertical="center" shrinkToFit="1"/>
    </xf>
    <xf numFmtId="2" fontId="9" fillId="3" borderId="1" xfId="1" applyNumberFormat="1" applyFont="1" applyFill="1" applyBorder="1" applyAlignment="1">
      <alignment horizontal="center" vertical="center" shrinkToFit="1"/>
    </xf>
    <xf numFmtId="2" fontId="9" fillId="3" borderId="4" xfId="0" applyNumberFormat="1" applyFont="1" applyFill="1" applyBorder="1" applyAlignment="1">
      <alignment horizontal="center" vertical="center" shrinkToFit="1"/>
    </xf>
    <xf numFmtId="0" fontId="8" fillId="2" borderId="5" xfId="0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shrinkToFit="1"/>
    </xf>
    <xf numFmtId="2" fontId="9" fillId="2" borderId="10" xfId="1" applyNumberFormat="1" applyFont="1" applyFill="1" applyBorder="1" applyAlignment="1">
      <alignment horizontal="center" vertical="center" shrinkToFit="1"/>
    </xf>
    <xf numFmtId="2" fontId="9" fillId="2" borderId="6" xfId="1" applyNumberFormat="1" applyFont="1" applyFill="1" applyBorder="1" applyAlignment="1">
      <alignment horizontal="center" vertical="center" shrinkToFit="1"/>
    </xf>
    <xf numFmtId="2" fontId="9" fillId="2" borderId="7" xfId="0" applyNumberFormat="1" applyFont="1" applyFill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shrinkToFit="1"/>
    </xf>
    <xf numFmtId="2" fontId="7" fillId="0" borderId="4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shrinkToFit="1"/>
    </xf>
    <xf numFmtId="2" fontId="11" fillId="0" borderId="4" xfId="0" applyNumberFormat="1" applyFont="1" applyBorder="1" applyAlignment="1">
      <alignment horizontal="center" vertical="center" shrinkToFit="1"/>
    </xf>
    <xf numFmtId="2" fontId="8" fillId="3" borderId="4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6" borderId="1" xfId="0" applyNumberFormat="1" applyFont="1" applyFill="1" applyBorder="1" applyAlignment="1">
      <alignment horizontal="center" vertical="center" shrinkToFit="1"/>
    </xf>
    <xf numFmtId="2" fontId="8" fillId="6" borderId="4" xfId="0" applyNumberFormat="1" applyFont="1" applyFill="1" applyBorder="1" applyAlignment="1">
      <alignment horizontal="center" vertical="center" shrinkToFit="1"/>
    </xf>
    <xf numFmtId="0" fontId="12" fillId="0" borderId="0" xfId="0" applyFont="1"/>
    <xf numFmtId="2" fontId="8" fillId="7" borderId="6" xfId="0" applyNumberFormat="1" applyFont="1" applyFill="1" applyBorder="1" applyAlignment="1">
      <alignment horizontal="center" vertical="center" shrinkToFit="1"/>
    </xf>
    <xf numFmtId="2" fontId="8" fillId="7" borderId="7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view="pageBreakPreview" zoomScale="60" zoomScaleNormal="85" workbookViewId="0">
      <selection activeCell="C6" sqref="C6"/>
    </sheetView>
  </sheetViews>
  <sheetFormatPr defaultRowHeight="14.25" x14ac:dyDescent="0.2"/>
  <cols>
    <col min="1" max="1" width="25.28515625" style="1" customWidth="1"/>
    <col min="2" max="31" width="13.7109375" style="1" customWidth="1"/>
    <col min="32" max="16384" width="9.140625" style="1"/>
  </cols>
  <sheetData>
    <row r="1" spans="1:31" ht="35.25" customHeight="1" x14ac:dyDescent="0.2">
      <c r="A1" s="40" t="s">
        <v>12</v>
      </c>
      <c r="B1" s="39" t="s">
        <v>15</v>
      </c>
      <c r="C1" s="39"/>
      <c r="D1" s="39"/>
      <c r="E1" s="39" t="s">
        <v>0</v>
      </c>
      <c r="F1" s="39"/>
      <c r="G1" s="39"/>
      <c r="H1" s="39" t="s">
        <v>10</v>
      </c>
      <c r="I1" s="43"/>
      <c r="J1" s="43"/>
      <c r="K1" s="39" t="s">
        <v>11</v>
      </c>
      <c r="L1" s="39"/>
      <c r="M1" s="39"/>
      <c r="N1" s="39" t="s">
        <v>1</v>
      </c>
      <c r="O1" s="39"/>
      <c r="P1" s="39"/>
      <c r="Q1" s="44" t="s">
        <v>14</v>
      </c>
      <c r="R1" s="39"/>
      <c r="S1" s="39"/>
      <c r="T1" s="39" t="s">
        <v>17</v>
      </c>
      <c r="U1" s="39"/>
      <c r="V1" s="39"/>
      <c r="W1" s="39" t="s">
        <v>2</v>
      </c>
      <c r="X1" s="39"/>
      <c r="Y1" s="39"/>
      <c r="Z1" s="39" t="s">
        <v>16</v>
      </c>
      <c r="AA1" s="39"/>
      <c r="AB1" s="39"/>
      <c r="AC1" s="39" t="s">
        <v>18</v>
      </c>
      <c r="AD1" s="39"/>
      <c r="AE1" s="42"/>
    </row>
    <row r="2" spans="1:31" ht="49.5" customHeight="1" x14ac:dyDescent="0.2">
      <c r="A2" s="41"/>
      <c r="B2" s="3">
        <v>45778</v>
      </c>
      <c r="C2" s="3">
        <v>45413</v>
      </c>
      <c r="D2" s="4" t="s">
        <v>13</v>
      </c>
      <c r="E2" s="3">
        <v>45778</v>
      </c>
      <c r="F2" s="3">
        <v>45413</v>
      </c>
      <c r="G2" s="38" t="s">
        <v>13</v>
      </c>
      <c r="H2" s="3">
        <v>45778</v>
      </c>
      <c r="I2" s="3">
        <v>45413</v>
      </c>
      <c r="J2" s="38" t="s">
        <v>13</v>
      </c>
      <c r="K2" s="3">
        <v>45778</v>
      </c>
      <c r="L2" s="3">
        <v>45413</v>
      </c>
      <c r="M2" s="38" t="s">
        <v>13</v>
      </c>
      <c r="N2" s="3">
        <v>45778</v>
      </c>
      <c r="O2" s="3">
        <v>45413</v>
      </c>
      <c r="P2" s="38" t="s">
        <v>13</v>
      </c>
      <c r="Q2" s="3">
        <v>45778</v>
      </c>
      <c r="R2" s="3">
        <v>45413</v>
      </c>
      <c r="S2" s="38" t="s">
        <v>13</v>
      </c>
      <c r="T2" s="3">
        <v>45778</v>
      </c>
      <c r="U2" s="3">
        <v>45413</v>
      </c>
      <c r="V2" s="38" t="s">
        <v>13</v>
      </c>
      <c r="W2" s="3">
        <v>45778</v>
      </c>
      <c r="X2" s="3">
        <v>45413</v>
      </c>
      <c r="Y2" s="38" t="s">
        <v>13</v>
      </c>
      <c r="Z2" s="3">
        <v>45778</v>
      </c>
      <c r="AA2" s="3">
        <v>45413</v>
      </c>
      <c r="AB2" s="38" t="s">
        <v>13</v>
      </c>
      <c r="AC2" s="3">
        <v>45778</v>
      </c>
      <c r="AD2" s="3">
        <v>45413</v>
      </c>
      <c r="AE2" s="38" t="s">
        <v>13</v>
      </c>
    </row>
    <row r="3" spans="1:31" s="12" customFormat="1" ht="69.75" customHeight="1" x14ac:dyDescent="0.25">
      <c r="A3" s="6" t="s">
        <v>6</v>
      </c>
      <c r="B3" s="7">
        <v>104.965</v>
      </c>
      <c r="C3" s="7">
        <v>108.129</v>
      </c>
      <c r="D3" s="7">
        <f>(B3-C3)/C3*100</f>
        <v>-2.9261345245031412</v>
      </c>
      <c r="E3" s="8">
        <v>68.366118999999998</v>
      </c>
      <c r="F3" s="8">
        <v>65.170355999999998</v>
      </c>
      <c r="G3" s="8">
        <f>(E3-F3)/F3*100</f>
        <v>4.9037065257093264</v>
      </c>
      <c r="H3" s="8">
        <v>4139.7487460000002</v>
      </c>
      <c r="I3" s="8">
        <v>3823.9740569999999</v>
      </c>
      <c r="J3" s="8">
        <f>(H3-I3)/I3*100</f>
        <v>8.2577623250857819</v>
      </c>
      <c r="K3" s="8">
        <v>3910.666819</v>
      </c>
      <c r="L3" s="8">
        <v>5013.6990239999996</v>
      </c>
      <c r="M3" s="8">
        <f>(K3-L3)/L3*100</f>
        <v>-22.000367387829055</v>
      </c>
      <c r="N3" s="8">
        <v>34.867699999999999</v>
      </c>
      <c r="O3" s="8">
        <v>39.729067999999998</v>
      </c>
      <c r="P3" s="8">
        <f>N3-O3</f>
        <v>-4.8613679999999988</v>
      </c>
      <c r="Q3" s="9">
        <v>94.466284000000002</v>
      </c>
      <c r="R3" s="10">
        <v>131.11226600000001</v>
      </c>
      <c r="S3" s="10">
        <f>Q3-R3</f>
        <v>-36.645982000000004</v>
      </c>
      <c r="T3" s="10">
        <f>E3/B3*100</f>
        <v>65.132300290573042</v>
      </c>
      <c r="U3" s="10">
        <f>F3/C3*100</f>
        <v>60.270931942402129</v>
      </c>
      <c r="V3" s="10">
        <f>T3-U3</f>
        <v>4.8613683481709131</v>
      </c>
      <c r="W3" s="8">
        <v>38.471936999999997</v>
      </c>
      <c r="X3" s="8">
        <v>20.977415000000001</v>
      </c>
      <c r="Y3" s="8">
        <f>W3-X3</f>
        <v>17.494521999999996</v>
      </c>
      <c r="Z3" s="8">
        <v>3.7256860000000001</v>
      </c>
      <c r="AA3" s="8">
        <v>4.6367760000000002</v>
      </c>
      <c r="AB3" s="8">
        <f>(Z3-AA3)/AA3*100</f>
        <v>-19.64921316017854</v>
      </c>
      <c r="AC3" s="8">
        <f>H3/E3/10</f>
        <v>6.0552636401665572</v>
      </c>
      <c r="AD3" s="8">
        <f>I3/F3/10</f>
        <v>5.8676586897883443</v>
      </c>
      <c r="AE3" s="11">
        <f>(AC3-AD3)/AD3*100</f>
        <v>3.1972710121109671</v>
      </c>
    </row>
    <row r="4" spans="1:31" s="12" customFormat="1" ht="69.75" customHeight="1" x14ac:dyDescent="0.25">
      <c r="A4" s="6" t="s">
        <v>7</v>
      </c>
      <c r="B4" s="7">
        <v>61.686</v>
      </c>
      <c r="C4" s="7">
        <v>61.868000000000002</v>
      </c>
      <c r="D4" s="7">
        <f t="shared" ref="D4:D12" si="0">(B4-C4)/C4*100</f>
        <v>-0.29417469451089767</v>
      </c>
      <c r="E4" s="8">
        <v>48.557094999999997</v>
      </c>
      <c r="F4" s="8">
        <v>45.097962000000003</v>
      </c>
      <c r="G4" s="8">
        <f t="shared" ref="G4:G12" si="1">(E4-F4)/F4*100</f>
        <v>7.670264567609494</v>
      </c>
      <c r="H4" s="8">
        <v>3259.215964</v>
      </c>
      <c r="I4" s="8">
        <v>3161.678864</v>
      </c>
      <c r="J4" s="8">
        <f t="shared" ref="J4:J12" si="2">(H4-I4)/I4*100</f>
        <v>3.0849780827076438</v>
      </c>
      <c r="K4" s="8">
        <v>2833.0789690000001</v>
      </c>
      <c r="L4" s="8">
        <v>2771.6496320000001</v>
      </c>
      <c r="M4" s="8">
        <f t="shared" ref="M4:M12" si="3">(K4-L4)/L4*100</f>
        <v>2.2163456842008245</v>
      </c>
      <c r="N4" s="8">
        <v>21.283443999999999</v>
      </c>
      <c r="O4" s="8">
        <v>27.106158000000001</v>
      </c>
      <c r="P4" s="8">
        <f t="shared" ref="P4:P12" si="4">N4-O4</f>
        <v>-5.8227140000000013</v>
      </c>
      <c r="Q4" s="9">
        <v>86.925168999999997</v>
      </c>
      <c r="R4" s="10">
        <v>87.663856999999993</v>
      </c>
      <c r="S4" s="10">
        <f t="shared" ref="S4:S12" si="5">Q4-R4</f>
        <v>-0.73868799999999624</v>
      </c>
      <c r="T4" s="10">
        <f t="shared" ref="T4:T12" si="6">E4/B4*100</f>
        <v>78.716556430956771</v>
      </c>
      <c r="U4" s="10">
        <f t="shared" ref="U4:U12" si="7">F4/C4*100</f>
        <v>72.893841727548974</v>
      </c>
      <c r="V4" s="10">
        <f t="shared" ref="V4:V12" si="8">T4-U4</f>
        <v>5.8227147034077973</v>
      </c>
      <c r="W4" s="8">
        <v>31.575500999999999</v>
      </c>
      <c r="X4" s="8">
        <v>36.098447</v>
      </c>
      <c r="Y4" s="8">
        <f t="shared" ref="Y4:Y12" si="9">W4-X4</f>
        <v>-4.522946000000001</v>
      </c>
      <c r="Z4" s="8">
        <v>4.5927420000000003</v>
      </c>
      <c r="AA4" s="8">
        <v>4.4799410000000002</v>
      </c>
      <c r="AB4" s="8">
        <f t="shared" ref="AB4:AB12" si="10">(Z4-AA4)/AA4*100</f>
        <v>2.5179126242957253</v>
      </c>
      <c r="AC4" s="8">
        <f t="shared" ref="AC4:AC11" si="11">H4/E4/10</f>
        <v>6.7121312838010594</v>
      </c>
      <c r="AD4" s="8">
        <f t="shared" ref="AD4:AD12" si="12">I4/F4/10</f>
        <v>7.0106912236965382</v>
      </c>
      <c r="AE4" s="11">
        <f t="shared" ref="AE4:AE12" si="13">(AC4-AD4)/AD4*100</f>
        <v>-4.2586377058845368</v>
      </c>
    </row>
    <row r="5" spans="1:31" s="12" customFormat="1" ht="69.75" customHeight="1" x14ac:dyDescent="0.25">
      <c r="A5" s="6" t="s">
        <v>8</v>
      </c>
      <c r="B5" s="7">
        <v>53.999000000000002</v>
      </c>
      <c r="C5" s="7">
        <v>59.106000000000002</v>
      </c>
      <c r="D5" s="7">
        <f t="shared" si="0"/>
        <v>-8.6404087571481725</v>
      </c>
      <c r="E5" s="8">
        <v>40.753926999999997</v>
      </c>
      <c r="F5" s="8">
        <v>41.84581</v>
      </c>
      <c r="G5" s="8">
        <f t="shared" si="1"/>
        <v>-2.6093006683345426</v>
      </c>
      <c r="H5" s="8">
        <v>1733.22596</v>
      </c>
      <c r="I5" s="8">
        <v>2268.852582</v>
      </c>
      <c r="J5" s="8">
        <f t="shared" si="2"/>
        <v>-23.607819487674409</v>
      </c>
      <c r="K5" s="8">
        <v>1121.505222</v>
      </c>
      <c r="L5" s="8">
        <v>1042.77745</v>
      </c>
      <c r="M5" s="8">
        <f t="shared" si="3"/>
        <v>7.5498153513005057</v>
      </c>
      <c r="N5" s="8">
        <v>24.528366999999999</v>
      </c>
      <c r="O5" s="8">
        <v>29.202095</v>
      </c>
      <c r="P5" s="8">
        <f t="shared" si="4"/>
        <v>-4.6737280000000005</v>
      </c>
      <c r="Q5" s="9">
        <v>64.706232999999997</v>
      </c>
      <c r="R5" s="10">
        <v>45.960563999999998</v>
      </c>
      <c r="S5" s="10">
        <f t="shared" si="5"/>
        <v>18.745668999999999</v>
      </c>
      <c r="T5" s="10">
        <f t="shared" si="6"/>
        <v>75.471632808014959</v>
      </c>
      <c r="U5" s="10">
        <f t="shared" si="7"/>
        <v>70.797905457990723</v>
      </c>
      <c r="V5" s="10">
        <f t="shared" si="8"/>
        <v>4.6737273500242367</v>
      </c>
      <c r="W5" s="8">
        <v>51.165149</v>
      </c>
      <c r="X5" s="8">
        <v>67.460883999999993</v>
      </c>
      <c r="Y5" s="8">
        <f t="shared" si="9"/>
        <v>-16.295734999999993</v>
      </c>
      <c r="Z5" s="8">
        <v>2.0769000000000002</v>
      </c>
      <c r="AA5" s="8">
        <v>1.7642500000000001</v>
      </c>
      <c r="AB5" s="8">
        <f t="shared" si="10"/>
        <v>17.721411364602528</v>
      </c>
      <c r="AC5" s="8">
        <f t="shared" si="11"/>
        <v>4.2529053948592495</v>
      </c>
      <c r="AD5" s="8">
        <f t="shared" si="12"/>
        <v>5.4219349129578323</v>
      </c>
      <c r="AE5" s="11">
        <f t="shared" si="13"/>
        <v>-21.561113087225188</v>
      </c>
    </row>
    <row r="6" spans="1:31" s="12" customFormat="1" ht="69.75" customHeight="1" x14ac:dyDescent="0.25">
      <c r="A6" s="6" t="s">
        <v>9</v>
      </c>
      <c r="B6" s="7">
        <v>48.212000000000003</v>
      </c>
      <c r="C6" s="7">
        <v>52.802999999999997</v>
      </c>
      <c r="D6" s="7">
        <f t="shared" si="0"/>
        <v>-8.6945817472491989</v>
      </c>
      <c r="E6" s="8">
        <v>34.546387000000003</v>
      </c>
      <c r="F6" s="8">
        <v>33.888770000000001</v>
      </c>
      <c r="G6" s="8">
        <f t="shared" si="1"/>
        <v>1.9405159880397014</v>
      </c>
      <c r="H6" s="8">
        <v>1540.53611</v>
      </c>
      <c r="I6" s="8">
        <v>1453.0596989999999</v>
      </c>
      <c r="J6" s="8">
        <f t="shared" si="2"/>
        <v>6.0201525828705886</v>
      </c>
      <c r="K6" s="8">
        <v>1205.852159</v>
      </c>
      <c r="L6" s="8">
        <v>1176.940638</v>
      </c>
      <c r="M6" s="8">
        <f t="shared" si="3"/>
        <v>2.4564978102149611</v>
      </c>
      <c r="N6" s="8">
        <v>28.344836999999998</v>
      </c>
      <c r="O6" s="8">
        <v>35.820369999999997</v>
      </c>
      <c r="P6" s="8">
        <f t="shared" si="4"/>
        <v>-7.4755329999999987</v>
      </c>
      <c r="Q6" s="9">
        <v>78.274839</v>
      </c>
      <c r="R6" s="10">
        <v>80.997404000000003</v>
      </c>
      <c r="S6" s="10">
        <f t="shared" si="5"/>
        <v>-2.722565000000003</v>
      </c>
      <c r="T6" s="10">
        <f t="shared" si="6"/>
        <v>71.655162615116581</v>
      </c>
      <c r="U6" s="10">
        <f t="shared" si="7"/>
        <v>64.179629945268275</v>
      </c>
      <c r="V6" s="10">
        <f t="shared" si="8"/>
        <v>7.475532669848306</v>
      </c>
      <c r="W6" s="8">
        <v>43.912036999999998</v>
      </c>
      <c r="X6" s="8">
        <v>48.016165999999998</v>
      </c>
      <c r="Y6" s="8">
        <f t="shared" si="9"/>
        <v>-4.1041290000000004</v>
      </c>
      <c r="Z6" s="8">
        <v>2.5011450000000002</v>
      </c>
      <c r="AA6" s="8">
        <v>2.2289279999999998</v>
      </c>
      <c r="AB6" s="8">
        <f t="shared" si="10"/>
        <v>12.212911318804395</v>
      </c>
      <c r="AC6" s="8">
        <f t="shared" si="11"/>
        <v>4.4593262676065084</v>
      </c>
      <c r="AD6" s="8">
        <f t="shared" si="12"/>
        <v>4.2877321867981628</v>
      </c>
      <c r="AE6" s="11">
        <f t="shared" si="13"/>
        <v>4.0019775800522277</v>
      </c>
    </row>
    <row r="7" spans="1:31" s="12" customFormat="1" ht="69.75" customHeight="1" x14ac:dyDescent="0.25">
      <c r="A7" s="13" t="s">
        <v>21</v>
      </c>
      <c r="B7" s="14">
        <v>268.86200000000002</v>
      </c>
      <c r="C7" s="14">
        <v>281.90600000000001</v>
      </c>
      <c r="D7" s="14">
        <f t="shared" si="0"/>
        <v>-4.6270742729846059</v>
      </c>
      <c r="E7" s="15">
        <v>192.22352799999999</v>
      </c>
      <c r="F7" s="15">
        <v>186.00289799999999</v>
      </c>
      <c r="G7" s="15">
        <f t="shared" si="1"/>
        <v>3.3443726236996589</v>
      </c>
      <c r="H7" s="15">
        <v>10672.726780999999</v>
      </c>
      <c r="I7" s="15">
        <v>10707.565203</v>
      </c>
      <c r="J7" s="15">
        <f t="shared" si="2"/>
        <v>-0.32536268833777299</v>
      </c>
      <c r="K7" s="15">
        <v>9071.1031700000003</v>
      </c>
      <c r="L7" s="15">
        <v>10005.066744</v>
      </c>
      <c r="M7" s="15">
        <f t="shared" si="3"/>
        <v>-9.3349059821124509</v>
      </c>
      <c r="N7" s="15">
        <v>28.504761999999999</v>
      </c>
      <c r="O7" s="15">
        <v>34.019531999999998</v>
      </c>
      <c r="P7" s="15">
        <f t="shared" si="4"/>
        <v>-5.5147699999999986</v>
      </c>
      <c r="Q7" s="16">
        <v>84.993303999999995</v>
      </c>
      <c r="R7" s="17">
        <v>93.439232000000004</v>
      </c>
      <c r="S7" s="17">
        <f t="shared" si="5"/>
        <v>-8.4459280000000092</v>
      </c>
      <c r="T7" s="17">
        <f t="shared" si="6"/>
        <v>71.495238449464765</v>
      </c>
      <c r="U7" s="17">
        <f t="shared" si="7"/>
        <v>65.98046795740423</v>
      </c>
      <c r="V7" s="17">
        <f t="shared" si="8"/>
        <v>5.5147704920605349</v>
      </c>
      <c r="W7" s="15">
        <v>39.233834999999999</v>
      </c>
      <c r="X7" s="15">
        <v>38.348357</v>
      </c>
      <c r="Y7" s="15">
        <f t="shared" si="9"/>
        <v>0.8854779999999991</v>
      </c>
      <c r="Z7" s="15">
        <v>3.373888</v>
      </c>
      <c r="AA7" s="15">
        <v>3.5490789999999999</v>
      </c>
      <c r="AB7" s="15">
        <f t="shared" si="10"/>
        <v>-4.9362383874802411</v>
      </c>
      <c r="AC7" s="15">
        <f t="shared" si="11"/>
        <v>5.5522478918397544</v>
      </c>
      <c r="AD7" s="15">
        <f t="shared" si="12"/>
        <v>5.7566657929168397</v>
      </c>
      <c r="AE7" s="18">
        <f t="shared" si="13"/>
        <v>-3.5509773961275757</v>
      </c>
    </row>
    <row r="8" spans="1:31" s="12" customFormat="1" ht="69.75" customHeight="1" x14ac:dyDescent="0.25">
      <c r="A8" s="6" t="s">
        <v>3</v>
      </c>
      <c r="B8" s="7">
        <v>58.19</v>
      </c>
      <c r="C8" s="7">
        <v>70.83</v>
      </c>
      <c r="D8" s="7">
        <f t="shared" si="0"/>
        <v>-17.845545672737543</v>
      </c>
      <c r="E8" s="8">
        <v>48.491307999999997</v>
      </c>
      <c r="F8" s="8">
        <v>57.409298999999997</v>
      </c>
      <c r="G8" s="8">
        <f t="shared" si="1"/>
        <v>-15.534053115680791</v>
      </c>
      <c r="H8" s="8">
        <v>2248.556059</v>
      </c>
      <c r="I8" s="8">
        <v>2772.4036820000001</v>
      </c>
      <c r="J8" s="8">
        <f t="shared" si="2"/>
        <v>-18.895070238187632</v>
      </c>
      <c r="K8" s="8">
        <v>1281.377334</v>
      </c>
      <c r="L8" s="8">
        <v>1709.935395</v>
      </c>
      <c r="M8" s="8">
        <f t="shared" si="3"/>
        <v>-25.062821803276375</v>
      </c>
      <c r="N8" s="8">
        <v>16.667283000000001</v>
      </c>
      <c r="O8" s="8">
        <v>18.947763999999999</v>
      </c>
      <c r="P8" s="8">
        <f t="shared" si="4"/>
        <v>-2.2804809999999982</v>
      </c>
      <c r="Q8" s="9">
        <v>56.986674999999998</v>
      </c>
      <c r="R8" s="10">
        <v>61.676999000000002</v>
      </c>
      <c r="S8" s="10">
        <f t="shared" si="5"/>
        <v>-4.6903240000000039</v>
      </c>
      <c r="T8" s="10">
        <f t="shared" si="6"/>
        <v>83.332716961677264</v>
      </c>
      <c r="U8" s="10">
        <f t="shared" si="7"/>
        <v>81.052236340533668</v>
      </c>
      <c r="V8" s="10">
        <f t="shared" si="8"/>
        <v>2.280480621143596</v>
      </c>
      <c r="W8" s="8">
        <v>52.511454999999998</v>
      </c>
      <c r="X8" s="8">
        <v>50.009413000000002</v>
      </c>
      <c r="Y8" s="8">
        <f t="shared" si="9"/>
        <v>2.5020419999999959</v>
      </c>
      <c r="Z8" s="8">
        <v>2.2020580000000001</v>
      </c>
      <c r="AA8" s="8">
        <v>2.4141400000000002</v>
      </c>
      <c r="AB8" s="8">
        <f t="shared" si="10"/>
        <v>-8.7849917568989415</v>
      </c>
      <c r="AC8" s="8">
        <f t="shared" si="11"/>
        <v>4.6370290918941599</v>
      </c>
      <c r="AD8" s="8">
        <f t="shared" si="12"/>
        <v>4.8291892259475251</v>
      </c>
      <c r="AE8" s="11">
        <f t="shared" si="13"/>
        <v>-3.9791386309916619</v>
      </c>
    </row>
    <row r="9" spans="1:31" s="12" customFormat="1" ht="69.75" customHeight="1" x14ac:dyDescent="0.25">
      <c r="A9" s="6" t="s">
        <v>4</v>
      </c>
      <c r="B9" s="7">
        <v>77.599999999999994</v>
      </c>
      <c r="C9" s="7">
        <v>82.97</v>
      </c>
      <c r="D9" s="7">
        <f t="shared" si="0"/>
        <v>-6.4722188742919187</v>
      </c>
      <c r="E9" s="8">
        <v>61.588639000000001</v>
      </c>
      <c r="F9" s="8">
        <v>56.622266000000003</v>
      </c>
      <c r="G9" s="8">
        <f t="shared" si="1"/>
        <v>8.7710601338349772</v>
      </c>
      <c r="H9" s="8">
        <v>3201.0830689999998</v>
      </c>
      <c r="I9" s="8">
        <v>2918.2572359999999</v>
      </c>
      <c r="J9" s="8">
        <f t="shared" si="2"/>
        <v>9.6916005042675355</v>
      </c>
      <c r="K9" s="8">
        <v>2185.9811399999999</v>
      </c>
      <c r="L9" s="8">
        <v>2007.873126</v>
      </c>
      <c r="M9" s="8">
        <f t="shared" si="3"/>
        <v>8.8704814907712404</v>
      </c>
      <c r="N9" s="8">
        <v>20.633196999999999</v>
      </c>
      <c r="O9" s="8">
        <v>31.755735999999999</v>
      </c>
      <c r="P9" s="8">
        <f t="shared" si="4"/>
        <v>-11.122539</v>
      </c>
      <c r="Q9" s="9">
        <v>68.288798</v>
      </c>
      <c r="R9" s="10">
        <v>68.803843000000001</v>
      </c>
      <c r="S9" s="10">
        <f t="shared" si="5"/>
        <v>-0.51504500000000064</v>
      </c>
      <c r="T9" s="10">
        <f t="shared" si="6"/>
        <v>79.366802835051558</v>
      </c>
      <c r="U9" s="10">
        <f t="shared" si="7"/>
        <v>68.244264191876596</v>
      </c>
      <c r="V9" s="10">
        <f t="shared" si="8"/>
        <v>11.122538643174963</v>
      </c>
      <c r="W9" s="8">
        <v>45.801364</v>
      </c>
      <c r="X9" s="8">
        <v>53.045324000000001</v>
      </c>
      <c r="Y9" s="8">
        <f t="shared" si="9"/>
        <v>-7.2439600000000013</v>
      </c>
      <c r="Z9" s="8">
        <v>2.816986</v>
      </c>
      <c r="AA9" s="8">
        <v>2.4199989999999998</v>
      </c>
      <c r="AB9" s="8">
        <f t="shared" si="10"/>
        <v>16.40442826629268</v>
      </c>
      <c r="AC9" s="8">
        <f t="shared" si="11"/>
        <v>5.1975220121360364</v>
      </c>
      <c r="AD9" s="8">
        <f t="shared" si="12"/>
        <v>5.1539040065969797</v>
      </c>
      <c r="AE9" s="11">
        <f t="shared" si="13"/>
        <v>0.84631001049351728</v>
      </c>
    </row>
    <row r="10" spans="1:31" s="12" customFormat="1" ht="69.75" customHeight="1" x14ac:dyDescent="0.25">
      <c r="A10" s="6" t="s">
        <v>5</v>
      </c>
      <c r="B10" s="7">
        <v>99.6</v>
      </c>
      <c r="C10" s="7">
        <v>114.62</v>
      </c>
      <c r="D10" s="7">
        <f t="shared" si="0"/>
        <v>-13.104170301867047</v>
      </c>
      <c r="E10" s="8">
        <v>81.621049999999997</v>
      </c>
      <c r="F10" s="8">
        <v>88.692336999999995</v>
      </c>
      <c r="G10" s="8">
        <f t="shared" si="1"/>
        <v>-7.9728274608436571</v>
      </c>
      <c r="H10" s="8">
        <v>3715.7678449999999</v>
      </c>
      <c r="I10" s="8">
        <v>4095.1635409999999</v>
      </c>
      <c r="J10" s="8">
        <f t="shared" si="2"/>
        <v>-9.2644821678441502</v>
      </c>
      <c r="K10" s="8">
        <v>2356.8124189999999</v>
      </c>
      <c r="L10" s="8">
        <v>2334.4869140000001</v>
      </c>
      <c r="M10" s="8">
        <f t="shared" si="3"/>
        <v>0.95633455326362948</v>
      </c>
      <c r="N10" s="8">
        <v>18.051155000000001</v>
      </c>
      <c r="O10" s="8">
        <v>22.620539999999998</v>
      </c>
      <c r="P10" s="8">
        <f t="shared" si="4"/>
        <v>-4.5693849999999969</v>
      </c>
      <c r="Q10" s="9">
        <v>63.427332</v>
      </c>
      <c r="R10" s="10">
        <v>57.005951000000003</v>
      </c>
      <c r="S10" s="10">
        <f t="shared" si="5"/>
        <v>6.4213809999999967</v>
      </c>
      <c r="T10" s="10">
        <f>E10/B10*100</f>
        <v>81.948845381526098</v>
      </c>
      <c r="U10" s="10">
        <f t="shared" si="7"/>
        <v>77.379459954632694</v>
      </c>
      <c r="V10" s="10">
        <f t="shared" si="8"/>
        <v>4.5693854268934047</v>
      </c>
      <c r="W10" s="8">
        <v>48.022033999999998</v>
      </c>
      <c r="X10" s="8">
        <v>55.889102999999999</v>
      </c>
      <c r="Y10" s="8">
        <f t="shared" si="9"/>
        <v>-7.8670690000000008</v>
      </c>
      <c r="Z10" s="8">
        <v>2.3662779999999999</v>
      </c>
      <c r="AA10" s="8">
        <v>2.0367190000000002</v>
      </c>
      <c r="AB10" s="8">
        <f t="shared" si="10"/>
        <v>16.180877185316174</v>
      </c>
      <c r="AC10" s="8">
        <f t="shared" si="11"/>
        <v>4.5524626857900019</v>
      </c>
      <c r="AD10" s="8">
        <f t="shared" si="12"/>
        <v>4.6172687286388676</v>
      </c>
      <c r="AE10" s="11">
        <f t="shared" si="13"/>
        <v>-1.4035579615910723</v>
      </c>
    </row>
    <row r="11" spans="1:31" s="12" customFormat="1" ht="69.75" customHeight="1" x14ac:dyDescent="0.25">
      <c r="A11" s="13" t="s">
        <v>20</v>
      </c>
      <c r="B11" s="14">
        <v>235.39</v>
      </c>
      <c r="C11" s="14">
        <v>268.42</v>
      </c>
      <c r="D11" s="14">
        <f t="shared" si="0"/>
        <v>-12.305342373891673</v>
      </c>
      <c r="E11" s="15">
        <v>191.700996</v>
      </c>
      <c r="F11" s="15">
        <v>202.72390300000001</v>
      </c>
      <c r="G11" s="15">
        <f t="shared" si="1"/>
        <v>-5.4373987659462157</v>
      </c>
      <c r="H11" s="15">
        <v>9165.4069729999992</v>
      </c>
      <c r="I11" s="15">
        <v>9785.8244589999995</v>
      </c>
      <c r="J11" s="15">
        <f t="shared" si="2"/>
        <v>-6.3399613246628777</v>
      </c>
      <c r="K11" s="15">
        <v>5824.1708930000004</v>
      </c>
      <c r="L11" s="15">
        <v>6052.295435</v>
      </c>
      <c r="M11" s="15">
        <f t="shared" si="3"/>
        <v>-3.7692235028840684</v>
      </c>
      <c r="N11" s="15">
        <v>18.560262999999999</v>
      </c>
      <c r="O11" s="15">
        <v>24.475113</v>
      </c>
      <c r="P11" s="15">
        <f t="shared" si="4"/>
        <v>-5.9148500000000013</v>
      </c>
      <c r="Q11" s="16">
        <v>63.545141999999998</v>
      </c>
      <c r="R11" s="17">
        <v>61.847577999999999</v>
      </c>
      <c r="S11" s="17">
        <f t="shared" si="5"/>
        <v>1.6975639999999999</v>
      </c>
      <c r="T11" s="17">
        <f t="shared" si="6"/>
        <v>81.43973660733252</v>
      </c>
      <c r="U11" s="17">
        <f t="shared" si="7"/>
        <v>75.52488748975486</v>
      </c>
      <c r="V11" s="17">
        <f t="shared" si="8"/>
        <v>5.9148491175776599</v>
      </c>
      <c r="W11" s="15">
        <v>48.249003000000002</v>
      </c>
      <c r="X11" s="15">
        <v>53.289687000000001</v>
      </c>
      <c r="Y11" s="15">
        <f t="shared" si="9"/>
        <v>-5.0406839999999988</v>
      </c>
      <c r="Z11" s="15">
        <v>2.4742639999999998</v>
      </c>
      <c r="AA11" s="15">
        <v>2.2547860000000002</v>
      </c>
      <c r="AB11" s="15">
        <f t="shared" si="10"/>
        <v>9.7338727488994348</v>
      </c>
      <c r="AC11" s="15">
        <f t="shared" si="11"/>
        <v>4.7810951243049349</v>
      </c>
      <c r="AD11" s="15">
        <f t="shared" si="12"/>
        <v>4.8271685352269476</v>
      </c>
      <c r="AE11" s="18">
        <f t="shared" si="13"/>
        <v>-0.95446037538953565</v>
      </c>
    </row>
    <row r="12" spans="1:31" s="12" customFormat="1" ht="69.75" customHeight="1" thickBot="1" x14ac:dyDescent="0.3">
      <c r="A12" s="19" t="s">
        <v>22</v>
      </c>
      <c r="B12" s="20">
        <v>504.25200000000001</v>
      </c>
      <c r="C12" s="20">
        <v>550.32600000000002</v>
      </c>
      <c r="D12" s="20">
        <f t="shared" si="0"/>
        <v>-8.3721285201862194</v>
      </c>
      <c r="E12" s="21">
        <v>383.92452300000002</v>
      </c>
      <c r="F12" s="21">
        <v>388.72680000000003</v>
      </c>
      <c r="G12" s="21">
        <f t="shared" si="1"/>
        <v>-1.2353861375135451</v>
      </c>
      <c r="H12" s="21">
        <v>19838.133753999999</v>
      </c>
      <c r="I12" s="21">
        <v>20493.389662000001</v>
      </c>
      <c r="J12" s="21">
        <f t="shared" si="2"/>
        <v>-3.1974013026015666</v>
      </c>
      <c r="K12" s="21">
        <v>14895.274063000001</v>
      </c>
      <c r="L12" s="21">
        <v>16057.362179</v>
      </c>
      <c r="M12" s="21">
        <f t="shared" si="3"/>
        <v>-7.2371047189792534</v>
      </c>
      <c r="N12" s="21">
        <v>23.862568</v>
      </c>
      <c r="O12" s="21">
        <v>29.364267999999999</v>
      </c>
      <c r="P12" s="21">
        <f t="shared" si="4"/>
        <v>-5.5016999999999996</v>
      </c>
      <c r="Q12" s="22">
        <v>75.084048999999993</v>
      </c>
      <c r="R12" s="23">
        <v>78.353862000000007</v>
      </c>
      <c r="S12" s="23">
        <f t="shared" si="5"/>
        <v>-3.2698130000000134</v>
      </c>
      <c r="T12" s="23">
        <f t="shared" si="6"/>
        <v>76.137431879298447</v>
      </c>
      <c r="U12" s="23">
        <f t="shared" si="7"/>
        <v>70.635732275051524</v>
      </c>
      <c r="V12" s="23">
        <f t="shared" si="8"/>
        <v>5.5016996042469231</v>
      </c>
      <c r="W12" s="21">
        <v>42.832932999999997</v>
      </c>
      <c r="X12" s="21">
        <v>44.654176</v>
      </c>
      <c r="Y12" s="21">
        <f t="shared" si="9"/>
        <v>-1.8212430000000026</v>
      </c>
      <c r="Z12" s="21">
        <v>2.953935</v>
      </c>
      <c r="AA12" s="21">
        <v>2.9177909999999998</v>
      </c>
      <c r="AB12" s="21">
        <f t="shared" si="10"/>
        <v>1.2387453385112293</v>
      </c>
      <c r="AC12" s="21">
        <f>H12/E12/10</f>
        <v>5.1671963017585094</v>
      </c>
      <c r="AD12" s="21">
        <f t="shared" si="12"/>
        <v>5.2719261090308152</v>
      </c>
      <c r="AE12" s="24">
        <f t="shared" si="13"/>
        <v>-1.9865568125642632</v>
      </c>
    </row>
    <row r="13" spans="1:31" ht="38.25" customHeight="1" x14ac:dyDescent="0.2">
      <c r="O13" s="2"/>
    </row>
  </sheetData>
  <mergeCells count="11">
    <mergeCell ref="AC1:AE1"/>
    <mergeCell ref="E1:G1"/>
    <mergeCell ref="N1:P1"/>
    <mergeCell ref="H1:J1"/>
    <mergeCell ref="K1:M1"/>
    <mergeCell ref="Q1:S1"/>
    <mergeCell ref="B1:D1"/>
    <mergeCell ref="Z1:AB1"/>
    <mergeCell ref="T1:V1"/>
    <mergeCell ref="A1:A2"/>
    <mergeCell ref="W1:Y1"/>
  </mergeCells>
  <phoneticPr fontId="5" type="noConversion"/>
  <printOptions horizontalCentered="1" verticalCentered="1"/>
  <pageMargins left="0" right="0" top="0" bottom="0" header="0" footer="0"/>
  <pageSetup paperSize="9" scale="60" fitToWidth="2" orientation="landscape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zoomScale="85" zoomScaleNormal="85" workbookViewId="0">
      <selection activeCell="C7" sqref="C7"/>
    </sheetView>
  </sheetViews>
  <sheetFormatPr defaultRowHeight="14.25" x14ac:dyDescent="0.2"/>
  <cols>
    <col min="1" max="1" width="26.5703125" style="1" customWidth="1"/>
    <col min="2" max="19" width="13.7109375" style="1" customWidth="1"/>
    <col min="20" max="16384" width="9.140625" style="1"/>
  </cols>
  <sheetData>
    <row r="1" spans="1:19" ht="35.25" customHeight="1" x14ac:dyDescent="0.2">
      <c r="A1" s="47" t="s">
        <v>12</v>
      </c>
      <c r="B1" s="45" t="s">
        <v>0</v>
      </c>
      <c r="C1" s="45"/>
      <c r="D1" s="45"/>
      <c r="E1" s="45" t="s">
        <v>10</v>
      </c>
      <c r="F1" s="48"/>
      <c r="G1" s="48"/>
      <c r="H1" s="45" t="s">
        <v>11</v>
      </c>
      <c r="I1" s="45"/>
      <c r="J1" s="45"/>
      <c r="K1" s="45" t="s">
        <v>19</v>
      </c>
      <c r="L1" s="45"/>
      <c r="M1" s="45"/>
      <c r="N1" s="45" t="s">
        <v>2</v>
      </c>
      <c r="O1" s="45"/>
      <c r="P1" s="45"/>
      <c r="Q1" s="45" t="s">
        <v>30</v>
      </c>
      <c r="R1" s="45"/>
      <c r="S1" s="46"/>
    </row>
    <row r="2" spans="1:19" ht="34.5" customHeight="1" x14ac:dyDescent="0.2">
      <c r="A2" s="47"/>
      <c r="B2" s="3">
        <v>45778</v>
      </c>
      <c r="C2" s="3">
        <v>45413</v>
      </c>
      <c r="D2" s="4" t="s">
        <v>13</v>
      </c>
      <c r="E2" s="3">
        <v>45778</v>
      </c>
      <c r="F2" s="3">
        <v>45413</v>
      </c>
      <c r="G2" s="38" t="s">
        <v>13</v>
      </c>
      <c r="H2" s="3">
        <v>45778</v>
      </c>
      <c r="I2" s="3">
        <v>45413</v>
      </c>
      <c r="J2" s="38" t="s">
        <v>13</v>
      </c>
      <c r="K2" s="3">
        <v>45778</v>
      </c>
      <c r="L2" s="3">
        <v>45413</v>
      </c>
      <c r="M2" s="38" t="s">
        <v>13</v>
      </c>
      <c r="N2" s="3">
        <v>45778</v>
      </c>
      <c r="O2" s="3">
        <v>45413</v>
      </c>
      <c r="P2" s="38" t="s">
        <v>13</v>
      </c>
      <c r="Q2" s="3">
        <v>45778</v>
      </c>
      <c r="R2" s="3">
        <v>45413</v>
      </c>
      <c r="S2" s="38" t="s">
        <v>13</v>
      </c>
    </row>
    <row r="3" spans="1:19" s="12" customFormat="1" ht="69.75" customHeight="1" x14ac:dyDescent="0.25">
      <c r="A3" s="6" t="s">
        <v>6</v>
      </c>
      <c r="B3" s="8">
        <v>63.455582</v>
      </c>
      <c r="C3" s="8">
        <v>61.063192000000001</v>
      </c>
      <c r="D3" s="8">
        <f>(B3-C3)/C3*100</f>
        <v>3.9178921403257121</v>
      </c>
      <c r="E3" s="8">
        <v>3705.7064230000001</v>
      </c>
      <c r="F3" s="8">
        <v>3455.4285530000002</v>
      </c>
      <c r="G3" s="8">
        <f>(E3-F3)/F3*100</f>
        <v>7.243034146450773</v>
      </c>
      <c r="H3" s="8">
        <v>3550.4263989999999</v>
      </c>
      <c r="I3" s="8">
        <v>3404.4645380000002</v>
      </c>
      <c r="J3" s="8">
        <f>(H3-I3)/I3*100</f>
        <v>4.2873661737639095</v>
      </c>
      <c r="K3" s="8">
        <v>95.809704999999994</v>
      </c>
      <c r="L3" s="8">
        <v>98.525103000000001</v>
      </c>
      <c r="M3" s="8">
        <f>K3-L3</f>
        <v>-2.7153980000000075</v>
      </c>
      <c r="N3" s="8">
        <v>37.596935999999999</v>
      </c>
      <c r="O3" s="8">
        <v>40.618001999999997</v>
      </c>
      <c r="P3" s="8">
        <f>N3-O3</f>
        <v>-3.0210659999999976</v>
      </c>
      <c r="Q3" s="8">
        <f t="shared" ref="Q3:Q12" si="0">(E3/B3)/10</f>
        <v>5.8398430937092343</v>
      </c>
      <c r="R3" s="8">
        <f t="shared" ref="R3:R12" si="1">(F3/C3)/10</f>
        <v>5.6587748524512111</v>
      </c>
      <c r="S3" s="11">
        <f>(Q3-R3)/R3*100</f>
        <v>3.1997781494980284</v>
      </c>
    </row>
    <row r="4" spans="1:19" s="12" customFormat="1" ht="69.75" customHeight="1" x14ac:dyDescent="0.25">
      <c r="A4" s="6" t="s">
        <v>7</v>
      </c>
      <c r="B4" s="8">
        <v>46.959614000000002</v>
      </c>
      <c r="C4" s="8">
        <v>44.507812999999999</v>
      </c>
      <c r="D4" s="8">
        <f t="shared" ref="D4:D12" si="2">(B4-C4)/C4*100</f>
        <v>5.5086979897214974</v>
      </c>
      <c r="E4" s="8">
        <v>3114.6696860000002</v>
      </c>
      <c r="F4" s="8">
        <v>3092.5307579999999</v>
      </c>
      <c r="G4" s="8">
        <f t="shared" ref="G4:G12" si="3">(E4-F4)/F4*100</f>
        <v>0.71588384182532705</v>
      </c>
      <c r="H4" s="8">
        <v>2777.9539890000001</v>
      </c>
      <c r="I4" s="8">
        <v>2471.0834319999999</v>
      </c>
      <c r="J4" s="8">
        <f t="shared" ref="J4:J12" si="4">(H4-I4)/I4*100</f>
        <v>12.418462000355486</v>
      </c>
      <c r="K4" s="8">
        <v>89.189361000000005</v>
      </c>
      <c r="L4" s="8">
        <v>79.904893999999999</v>
      </c>
      <c r="M4" s="8">
        <f t="shared" ref="M4:M12" si="5">K4-L4</f>
        <v>9.2844670000000065</v>
      </c>
      <c r="N4" s="8">
        <v>29.793206999999999</v>
      </c>
      <c r="O4" s="8">
        <v>41.754252999999999</v>
      </c>
      <c r="P4" s="8">
        <f t="shared" ref="P4:P12" si="6">N4-O4</f>
        <v>-11.961046</v>
      </c>
      <c r="Q4" s="8">
        <f t="shared" si="0"/>
        <v>6.6326560648475521</v>
      </c>
      <c r="R4" s="8">
        <f t="shared" si="1"/>
        <v>6.9482873894522736</v>
      </c>
      <c r="S4" s="11">
        <f t="shared" ref="S4:S12" si="7">(Q4-R4)/R4*100</f>
        <v>-4.5425772843515393</v>
      </c>
    </row>
    <row r="5" spans="1:19" s="12" customFormat="1" ht="69.75" customHeight="1" x14ac:dyDescent="0.25">
      <c r="A5" s="6" t="s">
        <v>8</v>
      </c>
      <c r="B5" s="29">
        <v>38.323757999999998</v>
      </c>
      <c r="C5" s="29">
        <v>37.675179999999997</v>
      </c>
      <c r="D5" s="29">
        <f t="shared" si="2"/>
        <v>1.7214994062403965</v>
      </c>
      <c r="E5" s="29">
        <v>1581.3173529999999</v>
      </c>
      <c r="F5" s="29">
        <v>1917.931155</v>
      </c>
      <c r="G5" s="29">
        <f t="shared" si="3"/>
        <v>-17.550880339080788</v>
      </c>
      <c r="H5" s="29">
        <v>1036.014512</v>
      </c>
      <c r="I5" s="29">
        <v>946.05619999999999</v>
      </c>
      <c r="J5" s="29">
        <f t="shared" si="4"/>
        <v>9.5087704091997889</v>
      </c>
      <c r="K5" s="29">
        <v>65.515913999999995</v>
      </c>
      <c r="L5" s="29">
        <v>49.326911000000003</v>
      </c>
      <c r="M5" s="29">
        <f t="shared" si="5"/>
        <v>16.189002999999992</v>
      </c>
      <c r="N5" s="29">
        <v>50.554070000000003</v>
      </c>
      <c r="O5" s="29">
        <v>65.077579999999998</v>
      </c>
      <c r="P5" s="29">
        <f t="shared" si="6"/>
        <v>-14.523509999999995</v>
      </c>
      <c r="Q5" s="29">
        <f t="shared" si="0"/>
        <v>4.1262063939554157</v>
      </c>
      <c r="R5" s="29">
        <f t="shared" si="1"/>
        <v>5.0907020351329439</v>
      </c>
      <c r="S5" s="30">
        <f t="shared" si="7"/>
        <v>-18.946220668999349</v>
      </c>
    </row>
    <row r="6" spans="1:19" s="12" customFormat="1" ht="69.75" customHeight="1" x14ac:dyDescent="0.25">
      <c r="A6" s="6" t="s">
        <v>9</v>
      </c>
      <c r="B6" s="29">
        <v>32.089950999999999</v>
      </c>
      <c r="C6" s="29">
        <v>31.068021999999999</v>
      </c>
      <c r="D6" s="29">
        <f t="shared" si="2"/>
        <v>3.2893275278355354</v>
      </c>
      <c r="E6" s="29">
        <v>1331.61041</v>
      </c>
      <c r="F6" s="29">
        <v>1186.9670040000001</v>
      </c>
      <c r="G6" s="29">
        <f t="shared" si="3"/>
        <v>12.185966881350637</v>
      </c>
      <c r="H6" s="29">
        <v>1157.6978329999999</v>
      </c>
      <c r="I6" s="29">
        <v>1075.184338</v>
      </c>
      <c r="J6" s="29">
        <f t="shared" si="4"/>
        <v>7.6743579759994534</v>
      </c>
      <c r="K6" s="29">
        <v>86.939679999999996</v>
      </c>
      <c r="L6" s="29">
        <v>90.582496000000006</v>
      </c>
      <c r="M6" s="29">
        <f t="shared" si="5"/>
        <v>-3.6428160000000105</v>
      </c>
      <c r="N6" s="29">
        <v>37.703231000000002</v>
      </c>
      <c r="O6" s="29">
        <v>41.864488999999999</v>
      </c>
      <c r="P6" s="29">
        <f t="shared" si="6"/>
        <v>-4.1612579999999966</v>
      </c>
      <c r="Q6" s="29">
        <f t="shared" si="0"/>
        <v>4.1496180844900632</v>
      </c>
      <c r="R6" s="29">
        <f t="shared" si="1"/>
        <v>3.8205425630250942</v>
      </c>
      <c r="S6" s="30">
        <f t="shared" si="7"/>
        <v>8.613319078021421</v>
      </c>
    </row>
    <row r="7" spans="1:19" s="12" customFormat="1" ht="69.75" customHeight="1" x14ac:dyDescent="0.25">
      <c r="A7" s="13" t="s">
        <v>21</v>
      </c>
      <c r="B7" s="33">
        <v>180.82890399999999</v>
      </c>
      <c r="C7" s="33">
        <v>174.31420700000001</v>
      </c>
      <c r="D7" s="33">
        <f t="shared" si="2"/>
        <v>3.737329912529725</v>
      </c>
      <c r="E7" s="33">
        <v>9733.3038710000001</v>
      </c>
      <c r="F7" s="33">
        <v>9652.8574690000005</v>
      </c>
      <c r="G7" s="33">
        <f t="shared" si="3"/>
        <v>0.83339469435192559</v>
      </c>
      <c r="H7" s="33">
        <v>8522.0927339999998</v>
      </c>
      <c r="I7" s="33">
        <v>7896.7885070000002</v>
      </c>
      <c r="J7" s="33">
        <f t="shared" si="4"/>
        <v>7.9184623780376953</v>
      </c>
      <c r="K7" s="33">
        <v>87.556011999999996</v>
      </c>
      <c r="L7" s="33">
        <v>81.807781000000006</v>
      </c>
      <c r="M7" s="33">
        <f t="shared" si="5"/>
        <v>5.7482309999999899</v>
      </c>
      <c r="N7" s="33">
        <v>37.401620999999999</v>
      </c>
      <c r="O7" s="33">
        <v>46.022843000000002</v>
      </c>
      <c r="P7" s="33">
        <f t="shared" si="6"/>
        <v>-8.621222000000003</v>
      </c>
      <c r="Q7" s="33">
        <f t="shared" si="0"/>
        <v>5.382604028280789</v>
      </c>
      <c r="R7" s="33">
        <f t="shared" si="1"/>
        <v>5.5376194718311167</v>
      </c>
      <c r="S7" s="34">
        <f t="shared" si="7"/>
        <v>-2.799315560393119</v>
      </c>
    </row>
    <row r="8" spans="1:19" s="12" customFormat="1" ht="69.75" customHeight="1" x14ac:dyDescent="0.25">
      <c r="A8" s="6" t="s">
        <v>3</v>
      </c>
      <c r="B8" s="29">
        <v>40.104086000000002</v>
      </c>
      <c r="C8" s="29">
        <v>44.955812000000002</v>
      </c>
      <c r="D8" s="29">
        <f t="shared" si="2"/>
        <v>-10.792210804689722</v>
      </c>
      <c r="E8" s="29">
        <v>1216.2425069999999</v>
      </c>
      <c r="F8" s="29">
        <v>1188.434986</v>
      </c>
      <c r="G8" s="29">
        <f t="shared" si="3"/>
        <v>2.3398436875031505</v>
      </c>
      <c r="H8" s="29">
        <v>806.52142700000002</v>
      </c>
      <c r="I8" s="29">
        <v>1405.9940730000001</v>
      </c>
      <c r="J8" s="29">
        <f t="shared" si="4"/>
        <v>-42.636925539870326</v>
      </c>
      <c r="K8" s="29">
        <v>66.312550000000002</v>
      </c>
      <c r="L8" s="29">
        <v>118.306352</v>
      </c>
      <c r="M8" s="29">
        <f t="shared" si="5"/>
        <v>-51.993802000000002</v>
      </c>
      <c r="N8" s="29">
        <v>44.73995</v>
      </c>
      <c r="O8" s="29">
        <v>4.1100560000000002</v>
      </c>
      <c r="P8" s="29">
        <f t="shared" si="6"/>
        <v>40.629894</v>
      </c>
      <c r="Q8" s="29">
        <f t="shared" si="0"/>
        <v>3.0327146889720908</v>
      </c>
      <c r="R8" s="29">
        <f t="shared" si="1"/>
        <v>2.6435624964353885</v>
      </c>
      <c r="S8" s="30">
        <f t="shared" si="7"/>
        <v>14.720748726819957</v>
      </c>
    </row>
    <row r="9" spans="1:19" s="12" customFormat="1" ht="69.75" customHeight="1" x14ac:dyDescent="0.25">
      <c r="A9" s="6" t="s">
        <v>4</v>
      </c>
      <c r="B9" s="8">
        <v>60.034382000000001</v>
      </c>
      <c r="C9" s="8">
        <v>54.888291000000002</v>
      </c>
      <c r="D9" s="8">
        <f t="shared" si="2"/>
        <v>9.3755715586043635</v>
      </c>
      <c r="E9" s="8">
        <v>3012.951114</v>
      </c>
      <c r="F9" s="8">
        <v>2719.743457</v>
      </c>
      <c r="G9" s="8">
        <f t="shared" si="3"/>
        <v>10.780710079303628</v>
      </c>
      <c r="H9" s="8">
        <v>2182.7297100000001</v>
      </c>
      <c r="I9" s="8">
        <v>1976.0383859999999</v>
      </c>
      <c r="J9" s="8">
        <f t="shared" si="4"/>
        <v>10.459884052070239</v>
      </c>
      <c r="K9" s="8">
        <v>72.444909999999993</v>
      </c>
      <c r="L9" s="8">
        <v>72.655322999999996</v>
      </c>
      <c r="M9" s="8">
        <f t="shared" si="5"/>
        <v>-0.21041300000000263</v>
      </c>
      <c r="N9" s="8">
        <v>42.502791000000002</v>
      </c>
      <c r="O9" s="8">
        <v>50.416910000000001</v>
      </c>
      <c r="P9" s="8">
        <f t="shared" si="6"/>
        <v>-7.9141189999999995</v>
      </c>
      <c r="Q9" s="8">
        <f t="shared" si="0"/>
        <v>5.0187093022794835</v>
      </c>
      <c r="R9" s="8">
        <f t="shared" si="1"/>
        <v>4.9550521749711605</v>
      </c>
      <c r="S9" s="11">
        <f t="shared" si="7"/>
        <v>1.2846913626836547</v>
      </c>
    </row>
    <row r="10" spans="1:19" s="12" customFormat="1" ht="69.75" customHeight="1" x14ac:dyDescent="0.25">
      <c r="A10" s="6" t="s">
        <v>5</v>
      </c>
      <c r="B10" s="8">
        <v>79.159144999999995</v>
      </c>
      <c r="C10" s="8">
        <v>87.173592999999997</v>
      </c>
      <c r="D10" s="8">
        <f t="shared" si="2"/>
        <v>-9.1936648750958341</v>
      </c>
      <c r="E10" s="8">
        <v>3491.1134670000001</v>
      </c>
      <c r="F10" s="8">
        <v>3936.6045220000001</v>
      </c>
      <c r="G10" s="8">
        <f t="shared" si="3"/>
        <v>-11.316632201948174</v>
      </c>
      <c r="H10" s="8">
        <v>2356.8124189999999</v>
      </c>
      <c r="I10" s="8">
        <v>2221.2235139999998</v>
      </c>
      <c r="J10" s="8">
        <f t="shared" si="4"/>
        <v>6.104244086441815</v>
      </c>
      <c r="K10" s="8">
        <v>67.508903000000004</v>
      </c>
      <c r="L10" s="8">
        <v>56.424858</v>
      </c>
      <c r="M10" s="8">
        <f t="shared" si="5"/>
        <v>11.084045000000003</v>
      </c>
      <c r="N10" s="8">
        <v>44.677233999999999</v>
      </c>
      <c r="O10" s="8">
        <v>56.338749999999997</v>
      </c>
      <c r="P10" s="8">
        <f t="shared" si="6"/>
        <v>-11.661515999999999</v>
      </c>
      <c r="Q10" s="8">
        <f t="shared" si="0"/>
        <v>4.4102465571097316</v>
      </c>
      <c r="R10" s="8">
        <f t="shared" si="1"/>
        <v>4.5158222651210442</v>
      </c>
      <c r="S10" s="11">
        <f t="shared" si="7"/>
        <v>-2.3379066272547986</v>
      </c>
    </row>
    <row r="11" spans="1:19" s="35" customFormat="1" ht="69.75" customHeight="1" x14ac:dyDescent="0.25">
      <c r="A11" s="13" t="s">
        <v>20</v>
      </c>
      <c r="B11" s="33">
        <v>179.29761300000001</v>
      </c>
      <c r="C11" s="33">
        <v>187.017697</v>
      </c>
      <c r="D11" s="33">
        <f t="shared" si="2"/>
        <v>-4.1279965071968485</v>
      </c>
      <c r="E11" s="33">
        <v>7720.3070889999999</v>
      </c>
      <c r="F11" s="33">
        <v>7844.7829650000003</v>
      </c>
      <c r="G11" s="33">
        <f t="shared" si="3"/>
        <v>-1.586734477618533</v>
      </c>
      <c r="H11" s="33">
        <v>5346.0635549999997</v>
      </c>
      <c r="I11" s="33">
        <v>5603.2559730000003</v>
      </c>
      <c r="J11" s="33">
        <f t="shared" si="4"/>
        <v>-4.5900529841812485</v>
      </c>
      <c r="K11" s="33">
        <v>69.246773000000005</v>
      </c>
      <c r="L11" s="33">
        <v>71.426525999999996</v>
      </c>
      <c r="M11" s="33">
        <f t="shared" si="5"/>
        <v>-2.1797529999999909</v>
      </c>
      <c r="N11" s="33">
        <v>43.605609999999999</v>
      </c>
      <c r="O11" s="33">
        <v>46.055197</v>
      </c>
      <c r="P11" s="33">
        <f t="shared" si="6"/>
        <v>-2.4495870000000011</v>
      </c>
      <c r="Q11" s="33">
        <f t="shared" si="0"/>
        <v>4.305861611777285</v>
      </c>
      <c r="R11" s="33">
        <f t="shared" si="1"/>
        <v>4.1946741355712458</v>
      </c>
      <c r="S11" s="34">
        <f t="shared" si="7"/>
        <v>2.650682093828423</v>
      </c>
    </row>
    <row r="12" spans="1:19" s="12" customFormat="1" ht="69.75" customHeight="1" thickBot="1" x14ac:dyDescent="0.3">
      <c r="A12" s="19" t="s">
        <v>22</v>
      </c>
      <c r="B12" s="36">
        <v>360.12651599999998</v>
      </c>
      <c r="C12" s="36">
        <v>361.33190300000001</v>
      </c>
      <c r="D12" s="36">
        <f t="shared" si="2"/>
        <v>-0.33359550872540311</v>
      </c>
      <c r="E12" s="36">
        <v>17453.610960000002</v>
      </c>
      <c r="F12" s="36">
        <v>17497.640434000001</v>
      </c>
      <c r="G12" s="36">
        <f t="shared" si="3"/>
        <v>-0.25163092227249401</v>
      </c>
      <c r="H12" s="36">
        <v>13868.156289</v>
      </c>
      <c r="I12" s="36">
        <v>13500.04448</v>
      </c>
      <c r="J12" s="36">
        <f t="shared" si="4"/>
        <v>2.7267451566204022</v>
      </c>
      <c r="K12" s="36">
        <v>79.457233000000002</v>
      </c>
      <c r="L12" s="36">
        <v>77.153514000000001</v>
      </c>
      <c r="M12" s="36">
        <f t="shared" si="5"/>
        <v>2.303719000000001</v>
      </c>
      <c r="N12" s="36">
        <v>39.503303000000002</v>
      </c>
      <c r="O12" s="36">
        <v>45.502051000000002</v>
      </c>
      <c r="P12" s="36">
        <f t="shared" si="6"/>
        <v>-5.9987479999999991</v>
      </c>
      <c r="Q12" s="36">
        <f t="shared" si="0"/>
        <v>4.8465220372720355</v>
      </c>
      <c r="R12" s="36">
        <f t="shared" si="1"/>
        <v>4.8425395844440562</v>
      </c>
      <c r="S12" s="37">
        <f t="shared" si="7"/>
        <v>8.223893183593807E-2</v>
      </c>
    </row>
    <row r="13" spans="1:19" ht="38.25" customHeight="1" x14ac:dyDescent="0.2"/>
  </sheetData>
  <mergeCells count="7">
    <mergeCell ref="K1:M1"/>
    <mergeCell ref="Q1:S1"/>
    <mergeCell ref="A1:A2"/>
    <mergeCell ref="B1:D1"/>
    <mergeCell ref="E1:G1"/>
    <mergeCell ref="H1:J1"/>
    <mergeCell ref="N1:P1"/>
  </mergeCells>
  <printOptions horizontalCentered="1" verticalCentered="1"/>
  <pageMargins left="0" right="0" top="0" bottom="0" header="0" footer="0"/>
  <pageSetup paperSize="9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93" zoomScaleNormal="93" workbookViewId="0">
      <selection activeCell="F7" sqref="F7"/>
    </sheetView>
  </sheetViews>
  <sheetFormatPr defaultRowHeight="14.25" x14ac:dyDescent="0.2"/>
  <cols>
    <col min="1" max="1" width="25.5703125" style="1" customWidth="1"/>
    <col min="2" max="19" width="13.7109375" style="1" customWidth="1"/>
    <col min="20" max="16384" width="9.140625" style="1"/>
  </cols>
  <sheetData>
    <row r="1" spans="1:19" ht="35.25" customHeight="1" x14ac:dyDescent="0.2">
      <c r="A1" s="47" t="s">
        <v>12</v>
      </c>
      <c r="B1" s="45" t="s">
        <v>0</v>
      </c>
      <c r="C1" s="45"/>
      <c r="D1" s="45"/>
      <c r="E1" s="45" t="s">
        <v>10</v>
      </c>
      <c r="F1" s="48"/>
      <c r="G1" s="48"/>
      <c r="H1" s="45" t="s">
        <v>11</v>
      </c>
      <c r="I1" s="45"/>
      <c r="J1" s="45"/>
      <c r="K1" s="45" t="s">
        <v>29</v>
      </c>
      <c r="L1" s="45"/>
      <c r="M1" s="45"/>
      <c r="N1" s="45" t="s">
        <v>2</v>
      </c>
      <c r="O1" s="45"/>
      <c r="P1" s="45"/>
      <c r="Q1" s="45" t="s">
        <v>23</v>
      </c>
      <c r="R1" s="45"/>
      <c r="S1" s="46"/>
    </row>
    <row r="2" spans="1:19" ht="34.5" customHeight="1" x14ac:dyDescent="0.2">
      <c r="A2" s="47"/>
      <c r="B2" s="3">
        <v>45778</v>
      </c>
      <c r="C2" s="3">
        <v>45413</v>
      </c>
      <c r="D2" s="4" t="s">
        <v>13</v>
      </c>
      <c r="E2" s="3">
        <v>45778</v>
      </c>
      <c r="F2" s="3">
        <v>45413</v>
      </c>
      <c r="G2" s="38" t="s">
        <v>13</v>
      </c>
      <c r="H2" s="3">
        <v>45778</v>
      </c>
      <c r="I2" s="3">
        <v>45413</v>
      </c>
      <c r="J2" s="38" t="s">
        <v>13</v>
      </c>
      <c r="K2" s="3">
        <v>45778</v>
      </c>
      <c r="L2" s="3">
        <v>45413</v>
      </c>
      <c r="M2" s="38" t="s">
        <v>13</v>
      </c>
      <c r="N2" s="3">
        <v>45778</v>
      </c>
      <c r="O2" s="3">
        <v>45413</v>
      </c>
      <c r="P2" s="38" t="s">
        <v>13</v>
      </c>
      <c r="Q2" s="3">
        <v>45778</v>
      </c>
      <c r="R2" s="3">
        <v>45413</v>
      </c>
      <c r="S2" s="38" t="s">
        <v>13</v>
      </c>
    </row>
    <row r="3" spans="1:19" s="12" customFormat="1" ht="69.75" customHeight="1" x14ac:dyDescent="0.25">
      <c r="A3" s="6" t="s">
        <v>6</v>
      </c>
      <c r="B3" s="8">
        <v>4.9105369999999997</v>
      </c>
      <c r="C3" s="8">
        <v>4.107164</v>
      </c>
      <c r="D3" s="8">
        <f>(B3-C3)/C3*100</f>
        <v>19.560285394009096</v>
      </c>
      <c r="E3" s="8">
        <v>434.04232400000001</v>
      </c>
      <c r="F3" s="8">
        <v>368.54550499999999</v>
      </c>
      <c r="G3" s="8">
        <f>(E3-F3)/F3*100</f>
        <v>17.771704745116892</v>
      </c>
      <c r="H3" s="8">
        <v>360.24041999999997</v>
      </c>
      <c r="I3" s="8">
        <v>1609.2344860000001</v>
      </c>
      <c r="J3" s="8">
        <f>(H3-I3)/I3*100</f>
        <v>-77.614174743704822</v>
      </c>
      <c r="K3" s="8">
        <v>82.996611000000001</v>
      </c>
      <c r="L3" s="8">
        <v>436.64472000000001</v>
      </c>
      <c r="M3" s="8">
        <f>K3-L3</f>
        <v>-353.64810899999998</v>
      </c>
      <c r="N3" s="8">
        <v>45.942397999999997</v>
      </c>
      <c r="O3" s="8">
        <v>-163.16984199999999</v>
      </c>
      <c r="P3" s="8">
        <f>N3-O3</f>
        <v>209.11223999999999</v>
      </c>
      <c r="Q3" s="8">
        <f t="shared" ref="Q3:Q12" si="0">E3/B3/10</f>
        <v>8.8389991563040873</v>
      </c>
      <c r="R3" s="8">
        <f t="shared" ref="R3:R12" si="1">F3/C3/10</f>
        <v>8.973235668212908</v>
      </c>
      <c r="S3" s="11">
        <f>(Q3-R3)/R3*100</f>
        <v>-1.4959655231651234</v>
      </c>
    </row>
    <row r="4" spans="1:19" s="12" customFormat="1" ht="69.75" customHeight="1" x14ac:dyDescent="0.25">
      <c r="A4" s="6" t="s">
        <v>7</v>
      </c>
      <c r="B4" s="8">
        <v>1.5974809999999999</v>
      </c>
      <c r="C4" s="8">
        <v>0.59014900000000003</v>
      </c>
      <c r="D4" s="8">
        <f t="shared" ref="D4:D12" si="2">(B4-C4)/C4*100</f>
        <v>170.69113054499795</v>
      </c>
      <c r="E4" s="8">
        <v>144.546278</v>
      </c>
      <c r="F4" s="8">
        <v>69.148106999999996</v>
      </c>
      <c r="G4" s="8">
        <f t="shared" ref="G4:G12" si="3">(E4-F4)/F4*100</f>
        <v>109.03866247560474</v>
      </c>
      <c r="H4" s="8">
        <v>55.124980000000001</v>
      </c>
      <c r="I4" s="8">
        <v>300.56619999999998</v>
      </c>
      <c r="J4" s="8">
        <f t="shared" ref="J4:J12" si="4">(H4-I4)/I4*100</f>
        <v>-81.659621075157489</v>
      </c>
      <c r="K4" s="8">
        <v>38.136561</v>
      </c>
      <c r="L4" s="8">
        <v>434.67018000000002</v>
      </c>
      <c r="M4" s="8">
        <f t="shared" ref="M4:M12" si="5">K4-L4</f>
        <v>-396.53361900000004</v>
      </c>
      <c r="N4" s="8">
        <v>69.980213000000006</v>
      </c>
      <c r="O4" s="8">
        <v>-216.84779399999999</v>
      </c>
      <c r="P4" s="8">
        <f t="shared" ref="P4:P12" si="6">N4-O4</f>
        <v>286.82800700000001</v>
      </c>
      <c r="Q4" s="8">
        <f t="shared" si="0"/>
        <v>9.048387930748472</v>
      </c>
      <c r="R4" s="8">
        <f t="shared" si="1"/>
        <v>11.717059081689538</v>
      </c>
      <c r="S4" s="11">
        <f t="shared" ref="S4:S12" si="7">(Q4-R4)/R4*100</f>
        <v>-22.775946868028061</v>
      </c>
    </row>
    <row r="5" spans="1:19" s="12" customFormat="1" ht="69.75" customHeight="1" x14ac:dyDescent="0.25">
      <c r="A5" s="6" t="s">
        <v>8</v>
      </c>
      <c r="B5" s="29">
        <v>2.4301689999999998</v>
      </c>
      <c r="C5" s="29">
        <v>4.1706300000000001</v>
      </c>
      <c r="D5" s="29">
        <f t="shared" si="2"/>
        <v>-41.731369121691451</v>
      </c>
      <c r="E5" s="29">
        <v>151.90860699999999</v>
      </c>
      <c r="F5" s="29">
        <v>350.92142699999999</v>
      </c>
      <c r="G5" s="29">
        <f t="shared" si="3"/>
        <v>-56.711504253628831</v>
      </c>
      <c r="H5" s="29">
        <v>85.490710000000007</v>
      </c>
      <c r="I5" s="29">
        <v>96.721249999999998</v>
      </c>
      <c r="J5" s="29">
        <f t="shared" si="4"/>
        <v>-11.611243651214176</v>
      </c>
      <c r="K5" s="29">
        <v>56.277726000000001</v>
      </c>
      <c r="L5" s="29">
        <v>27.562082</v>
      </c>
      <c r="M5" s="29">
        <f t="shared" si="5"/>
        <v>28.715644000000001</v>
      </c>
      <c r="N5" s="29">
        <v>57.526280999999997</v>
      </c>
      <c r="O5" s="29">
        <v>80.486622999999994</v>
      </c>
      <c r="P5" s="29">
        <f t="shared" si="6"/>
        <v>-22.960341999999997</v>
      </c>
      <c r="Q5" s="29">
        <f t="shared" si="0"/>
        <v>6.2509482673838734</v>
      </c>
      <c r="R5" s="29">
        <f t="shared" si="1"/>
        <v>8.4141107458585402</v>
      </c>
      <c r="S5" s="30">
        <f t="shared" si="7"/>
        <v>-25.708747410287941</v>
      </c>
    </row>
    <row r="6" spans="1:19" s="12" customFormat="1" ht="69.75" customHeight="1" x14ac:dyDescent="0.25">
      <c r="A6" s="6" t="s">
        <v>9</v>
      </c>
      <c r="B6" s="29">
        <v>2.4564360000000001</v>
      </c>
      <c r="C6" s="29">
        <v>2.820748</v>
      </c>
      <c r="D6" s="29">
        <f t="shared" si="2"/>
        <v>-12.915439450812336</v>
      </c>
      <c r="E6" s="29">
        <v>208.925701</v>
      </c>
      <c r="F6" s="29">
        <v>266.09269499999999</v>
      </c>
      <c r="G6" s="29">
        <f t="shared" si="3"/>
        <v>-21.483864485644744</v>
      </c>
      <c r="H6" s="29">
        <v>48.154325999999998</v>
      </c>
      <c r="I6" s="29">
        <v>101.7563</v>
      </c>
      <c r="J6" s="29">
        <f t="shared" si="4"/>
        <v>-52.676811165500311</v>
      </c>
      <c r="K6" s="29">
        <v>23.048541</v>
      </c>
      <c r="L6" s="29">
        <v>38.240921999999998</v>
      </c>
      <c r="M6" s="29">
        <f t="shared" si="5"/>
        <v>-15.192380999999997</v>
      </c>
      <c r="N6" s="29">
        <v>83.484530000000007</v>
      </c>
      <c r="O6" s="29">
        <v>75.457117999999994</v>
      </c>
      <c r="P6" s="29">
        <f t="shared" si="6"/>
        <v>8.0274120000000124</v>
      </c>
      <c r="Q6" s="29">
        <f t="shared" si="0"/>
        <v>8.5052368960559122</v>
      </c>
      <c r="R6" s="29">
        <f t="shared" si="1"/>
        <v>9.4334089752079944</v>
      </c>
      <c r="S6" s="30">
        <f t="shared" si="7"/>
        <v>-9.8392010946564223</v>
      </c>
    </row>
    <row r="7" spans="1:19" s="12" customFormat="1" ht="69.75" customHeight="1" x14ac:dyDescent="0.25">
      <c r="A7" s="13" t="s">
        <v>21</v>
      </c>
      <c r="B7" s="14">
        <v>11.394624</v>
      </c>
      <c r="C7" s="14">
        <v>11.688691</v>
      </c>
      <c r="D7" s="14">
        <f t="shared" si="2"/>
        <v>-2.5158249114464577</v>
      </c>
      <c r="E7" s="14">
        <v>939.422909</v>
      </c>
      <c r="F7" s="14">
        <v>1054.7077340000001</v>
      </c>
      <c r="G7" s="14">
        <f t="shared" si="3"/>
        <v>-10.930499633560101</v>
      </c>
      <c r="H7" s="14">
        <v>549.01043600000003</v>
      </c>
      <c r="I7" s="14">
        <v>2108.2782360000001</v>
      </c>
      <c r="J7" s="14">
        <f t="shared" si="4"/>
        <v>-73.959298795322752</v>
      </c>
      <c r="K7" s="14">
        <v>58.441243999999998</v>
      </c>
      <c r="L7" s="14">
        <v>199.89217600000001</v>
      </c>
      <c r="M7" s="14">
        <f t="shared" si="5"/>
        <v>-141.45093200000002</v>
      </c>
      <c r="N7" s="14">
        <v>58.217294000000003</v>
      </c>
      <c r="O7" s="14">
        <v>-31.889793000000001</v>
      </c>
      <c r="P7" s="14">
        <f t="shared" si="6"/>
        <v>90.107087000000007</v>
      </c>
      <c r="Q7" s="14">
        <f t="shared" si="0"/>
        <v>8.2444397375464078</v>
      </c>
      <c r="R7" s="14">
        <f t="shared" si="1"/>
        <v>9.0233177863971257</v>
      </c>
      <c r="S7" s="31">
        <f t="shared" si="7"/>
        <v>-8.6318366180663144</v>
      </c>
    </row>
    <row r="8" spans="1:19" s="12" customFormat="1" ht="69.75" customHeight="1" x14ac:dyDescent="0.25">
      <c r="A8" s="6" t="s">
        <v>3</v>
      </c>
      <c r="B8" s="29">
        <v>8.3872219999999995</v>
      </c>
      <c r="C8" s="29">
        <v>12.453487000000001</v>
      </c>
      <c r="D8" s="29">
        <f t="shared" si="2"/>
        <v>-32.651617976555492</v>
      </c>
      <c r="E8" s="29">
        <v>1032.3135520000001</v>
      </c>
      <c r="F8" s="29">
        <v>1583.9686959999999</v>
      </c>
      <c r="G8" s="29">
        <f t="shared" si="3"/>
        <v>-34.827401917291418</v>
      </c>
      <c r="H8" s="29">
        <v>474.855907</v>
      </c>
      <c r="I8" s="29">
        <v>303.94132200000001</v>
      </c>
      <c r="J8" s="29">
        <f t="shared" si="4"/>
        <v>56.232756992482905</v>
      </c>
      <c r="K8" s="29">
        <v>45.999192999999998</v>
      </c>
      <c r="L8" s="29">
        <v>19.188593999999998</v>
      </c>
      <c r="M8" s="29">
        <f t="shared" si="5"/>
        <v>26.810599</v>
      </c>
      <c r="N8" s="29">
        <v>61.667622999999999</v>
      </c>
      <c r="O8" s="29">
        <v>84.447215999999997</v>
      </c>
      <c r="P8" s="29">
        <f t="shared" si="6"/>
        <v>-22.779592999999998</v>
      </c>
      <c r="Q8" s="29">
        <f t="shared" si="0"/>
        <v>12.308170118783075</v>
      </c>
      <c r="R8" s="29">
        <f t="shared" si="1"/>
        <v>12.719077765127148</v>
      </c>
      <c r="S8" s="30">
        <f t="shared" si="7"/>
        <v>-3.2306402549930913</v>
      </c>
    </row>
    <row r="9" spans="1:19" s="12" customFormat="1" ht="69.75" customHeight="1" x14ac:dyDescent="0.25">
      <c r="A9" s="6" t="s">
        <v>4</v>
      </c>
      <c r="B9" s="8">
        <v>1.554257</v>
      </c>
      <c r="C9" s="8">
        <v>1.733975</v>
      </c>
      <c r="D9" s="8">
        <f t="shared" si="2"/>
        <v>-10.364509292233166</v>
      </c>
      <c r="E9" s="8">
        <v>188.131955</v>
      </c>
      <c r="F9" s="8">
        <v>198.513779</v>
      </c>
      <c r="G9" s="8">
        <f t="shared" si="3"/>
        <v>-5.2297750072049132</v>
      </c>
      <c r="H9" s="8">
        <v>3.25143</v>
      </c>
      <c r="I9" s="8">
        <v>31.83474</v>
      </c>
      <c r="J9" s="8">
        <f t="shared" si="4"/>
        <v>-89.786535087140649</v>
      </c>
      <c r="K9" s="8">
        <v>1.7282709999999999</v>
      </c>
      <c r="L9" s="8">
        <v>16.036539000000001</v>
      </c>
      <c r="M9" s="8">
        <f t="shared" si="5"/>
        <v>-14.308268000000002</v>
      </c>
      <c r="N9" s="8">
        <v>98.628326999999999</v>
      </c>
      <c r="O9" s="8">
        <v>89.055982</v>
      </c>
      <c r="P9" s="8">
        <f t="shared" si="6"/>
        <v>9.5723449999999985</v>
      </c>
      <c r="Q9" s="8">
        <f t="shared" si="0"/>
        <v>12.104301605204288</v>
      </c>
      <c r="R9" s="8">
        <f t="shared" si="1"/>
        <v>11.448479880044406</v>
      </c>
      <c r="S9" s="11">
        <f t="shared" si="7"/>
        <v>5.7284611759071211</v>
      </c>
    </row>
    <row r="10" spans="1:19" s="12" customFormat="1" ht="69.75" customHeight="1" x14ac:dyDescent="0.25">
      <c r="A10" s="6" t="s">
        <v>5</v>
      </c>
      <c r="B10" s="8">
        <v>2.4619049999999998</v>
      </c>
      <c r="C10" s="8">
        <v>1.5187440000000001</v>
      </c>
      <c r="D10" s="8">
        <f t="shared" si="2"/>
        <v>62.101381141258805</v>
      </c>
      <c r="E10" s="8">
        <v>224.65437800000001</v>
      </c>
      <c r="F10" s="8">
        <v>158.55901900000001</v>
      </c>
      <c r="G10" s="8">
        <f t="shared" si="3"/>
        <v>41.685020137517377</v>
      </c>
      <c r="H10" s="8">
        <v>0</v>
      </c>
      <c r="I10" s="8">
        <v>113.2634</v>
      </c>
      <c r="J10" s="8">
        <f t="shared" si="4"/>
        <v>-100</v>
      </c>
      <c r="K10" s="8">
        <v>0</v>
      </c>
      <c r="L10" s="8">
        <v>71.432959999999994</v>
      </c>
      <c r="M10" s="8">
        <f t="shared" si="5"/>
        <v>-71.432959999999994</v>
      </c>
      <c r="N10" s="8">
        <v>100</v>
      </c>
      <c r="O10" s="8">
        <v>44.725560999999999</v>
      </c>
      <c r="P10" s="8">
        <f t="shared" si="6"/>
        <v>55.274439000000001</v>
      </c>
      <c r="Q10" s="8">
        <f t="shared" si="0"/>
        <v>9.1252253031697013</v>
      </c>
      <c r="R10" s="8">
        <f t="shared" si="1"/>
        <v>10.44014126146342</v>
      </c>
      <c r="S10" s="11">
        <f t="shared" si="7"/>
        <v>-12.594810025677795</v>
      </c>
    </row>
    <row r="11" spans="1:19" s="12" customFormat="1" ht="69.75" customHeight="1" x14ac:dyDescent="0.25">
      <c r="A11" s="13" t="s">
        <v>20</v>
      </c>
      <c r="B11" s="14">
        <v>12.403383</v>
      </c>
      <c r="C11" s="14">
        <v>15.706206</v>
      </c>
      <c r="D11" s="14">
        <f t="shared" si="2"/>
        <v>-21.028776777790895</v>
      </c>
      <c r="E11" s="14">
        <v>1445.099884</v>
      </c>
      <c r="F11" s="14">
        <v>1941.0414940000001</v>
      </c>
      <c r="G11" s="14">
        <f t="shared" si="3"/>
        <v>-25.550283779765508</v>
      </c>
      <c r="H11" s="14">
        <v>478.10733699999997</v>
      </c>
      <c r="I11" s="14">
        <v>449.03946200000001</v>
      </c>
      <c r="J11" s="14">
        <f t="shared" si="4"/>
        <v>6.4733453203718554</v>
      </c>
      <c r="K11" s="14">
        <v>33.084726000000003</v>
      </c>
      <c r="L11" s="14">
        <v>23.133945000000001</v>
      </c>
      <c r="M11" s="14">
        <f t="shared" si="5"/>
        <v>9.9507810000000028</v>
      </c>
      <c r="N11" s="14">
        <v>73.055886000000001</v>
      </c>
      <c r="O11" s="14">
        <v>82.528114000000002</v>
      </c>
      <c r="P11" s="14">
        <f t="shared" si="6"/>
        <v>-9.4722280000000012</v>
      </c>
      <c r="Q11" s="14">
        <f t="shared" si="0"/>
        <v>11.650852706878437</v>
      </c>
      <c r="R11" s="14">
        <f t="shared" si="1"/>
        <v>12.358436493192563</v>
      </c>
      <c r="S11" s="31">
        <f t="shared" si="7"/>
        <v>-5.725512177077472</v>
      </c>
    </row>
    <row r="12" spans="1:19" s="12" customFormat="1" ht="69.75" customHeight="1" thickBot="1" x14ac:dyDescent="0.3">
      <c r="A12" s="19" t="s">
        <v>22</v>
      </c>
      <c r="B12" s="20">
        <v>23.798006999999998</v>
      </c>
      <c r="C12" s="20">
        <v>27.394897</v>
      </c>
      <c r="D12" s="20">
        <f t="shared" si="2"/>
        <v>-13.129781068350072</v>
      </c>
      <c r="E12" s="20">
        <v>2384.522794</v>
      </c>
      <c r="F12" s="20">
        <v>2995.7492280000001</v>
      </c>
      <c r="G12" s="20">
        <f t="shared" si="3"/>
        <v>-20.403124142939781</v>
      </c>
      <c r="H12" s="20">
        <v>1027.1177729999999</v>
      </c>
      <c r="I12" s="20">
        <v>2557.3176990000002</v>
      </c>
      <c r="J12" s="20">
        <f t="shared" si="4"/>
        <v>-59.83612933967342</v>
      </c>
      <c r="K12" s="20">
        <v>43.074353000000002</v>
      </c>
      <c r="L12" s="20">
        <v>85.364879000000002</v>
      </c>
      <c r="M12" s="20">
        <f t="shared" si="5"/>
        <v>-42.290526</v>
      </c>
      <c r="N12" s="20">
        <v>67.204294000000004</v>
      </c>
      <c r="O12" s="20">
        <v>39.701892999999998</v>
      </c>
      <c r="P12" s="20">
        <f t="shared" si="6"/>
        <v>27.502401000000006</v>
      </c>
      <c r="Q12" s="20">
        <f t="shared" si="0"/>
        <v>10.019842392684396</v>
      </c>
      <c r="R12" s="20">
        <f t="shared" si="1"/>
        <v>10.935427966748698</v>
      </c>
      <c r="S12" s="32">
        <f t="shared" si="7"/>
        <v>-8.3726542468051424</v>
      </c>
    </row>
    <row r="13" spans="1:19" ht="38.25" customHeight="1" x14ac:dyDescent="0.2"/>
  </sheetData>
  <mergeCells count="7">
    <mergeCell ref="N1:P1"/>
    <mergeCell ref="Q1:S1"/>
    <mergeCell ref="A1:A2"/>
    <mergeCell ref="B1:D1"/>
    <mergeCell ref="E1:G1"/>
    <mergeCell ref="H1:J1"/>
    <mergeCell ref="K1:M1"/>
  </mergeCells>
  <printOptions horizontalCentered="1" verticalCentered="1"/>
  <pageMargins left="0" right="0" top="0" bottom="0" header="0" footer="0"/>
  <pageSetup paperSize="9" scale="60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"/>
  <sheetViews>
    <sheetView tabSelected="1" zoomScale="82" zoomScaleNormal="82" workbookViewId="0">
      <selection activeCell="V8" sqref="V8"/>
    </sheetView>
  </sheetViews>
  <sheetFormatPr defaultRowHeight="15" x14ac:dyDescent="0.25"/>
  <cols>
    <col min="1" max="1" width="36.7109375" style="5" bestFit="1" customWidth="1"/>
    <col min="2" max="19" width="13.7109375" style="5" customWidth="1"/>
    <col min="20" max="16384" width="9.140625" style="5"/>
  </cols>
  <sheetData>
    <row r="1" spans="1:19" ht="48.75" customHeight="1" x14ac:dyDescent="0.25">
      <c r="A1" s="49" t="s">
        <v>12</v>
      </c>
      <c r="B1" s="39" t="s">
        <v>24</v>
      </c>
      <c r="C1" s="39"/>
      <c r="D1" s="39"/>
      <c r="E1" s="39" t="s">
        <v>25</v>
      </c>
      <c r="F1" s="39"/>
      <c r="G1" s="39"/>
      <c r="H1" s="39" t="s">
        <v>31</v>
      </c>
      <c r="I1" s="39"/>
      <c r="J1" s="39"/>
      <c r="K1" s="39" t="s">
        <v>11</v>
      </c>
      <c r="L1" s="39"/>
      <c r="M1" s="39"/>
      <c r="N1" s="43" t="s">
        <v>27</v>
      </c>
      <c r="O1" s="43"/>
      <c r="P1" s="43"/>
      <c r="Q1" s="39" t="s">
        <v>26</v>
      </c>
      <c r="R1" s="39"/>
      <c r="S1" s="42"/>
    </row>
    <row r="2" spans="1:19" ht="40.5" customHeight="1" x14ac:dyDescent="0.25">
      <c r="A2" s="49"/>
      <c r="B2" s="3">
        <v>45778</v>
      </c>
      <c r="C2" s="3">
        <v>45413</v>
      </c>
      <c r="D2" s="4" t="s">
        <v>13</v>
      </c>
      <c r="E2" s="3">
        <v>45778</v>
      </c>
      <c r="F2" s="3">
        <v>45413</v>
      </c>
      <c r="G2" s="38" t="s">
        <v>13</v>
      </c>
      <c r="H2" s="3">
        <v>45778</v>
      </c>
      <c r="I2" s="3">
        <v>45413</v>
      </c>
      <c r="J2" s="38" t="s">
        <v>13</v>
      </c>
      <c r="K2" s="3">
        <v>45778</v>
      </c>
      <c r="L2" s="3">
        <v>45413</v>
      </c>
      <c r="M2" s="38" t="s">
        <v>13</v>
      </c>
      <c r="N2" s="3">
        <v>45778</v>
      </c>
      <c r="O2" s="3">
        <v>45413</v>
      </c>
      <c r="P2" s="38" t="s">
        <v>13</v>
      </c>
      <c r="Q2" s="3">
        <v>45778</v>
      </c>
      <c r="R2" s="3">
        <v>45413</v>
      </c>
      <c r="S2" s="38" t="s">
        <v>13</v>
      </c>
    </row>
    <row r="3" spans="1:19" s="28" customFormat="1" ht="69.75" customHeight="1" x14ac:dyDescent="0.25">
      <c r="A3" s="25" t="s">
        <v>6</v>
      </c>
      <c r="B3" s="26">
        <v>34.867699999999999</v>
      </c>
      <c r="C3" s="26">
        <v>39.729067999999998</v>
      </c>
      <c r="D3" s="26">
        <v>-4.8613679999999988</v>
      </c>
      <c r="E3" s="26">
        <v>65.132300290573042</v>
      </c>
      <c r="F3" s="26">
        <v>60.270931942402129</v>
      </c>
      <c r="G3" s="26">
        <v>4.8613683481709131</v>
      </c>
      <c r="H3" s="26">
        <v>3610.9412860000002</v>
      </c>
      <c r="I3" s="26">
        <v>3401.5011530000002</v>
      </c>
      <c r="J3" s="26">
        <f>(H3-I3)/I3*100</f>
        <v>6.157285374290745</v>
      </c>
      <c r="K3" s="26">
        <v>3536.83349</v>
      </c>
      <c r="L3" s="26">
        <v>3367.2590330000003</v>
      </c>
      <c r="M3" s="26">
        <f>(K3-L3)/L3*100</f>
        <v>5.0359789769104966</v>
      </c>
      <c r="N3" s="26">
        <f>K3/H3*100</f>
        <v>97.947687593611008</v>
      </c>
      <c r="O3" s="26">
        <f>L3/I3*100</f>
        <v>98.993323286990517</v>
      </c>
      <c r="P3" s="26">
        <f>N3-O3</f>
        <v>-1.0456356933795092</v>
      </c>
      <c r="Q3" s="26">
        <v>36.204417988856918</v>
      </c>
      <c r="R3" s="26">
        <v>40.335801494175826</v>
      </c>
      <c r="S3" s="27">
        <f>Q3-R3</f>
        <v>-4.1313835053189081</v>
      </c>
    </row>
    <row r="4" spans="1:19" s="28" customFormat="1" ht="69.75" customHeight="1" x14ac:dyDescent="0.25">
      <c r="A4" s="25" t="s">
        <v>7</v>
      </c>
      <c r="B4" s="26">
        <v>21.283443999999999</v>
      </c>
      <c r="C4" s="26">
        <v>27.106158000000001</v>
      </c>
      <c r="D4" s="26">
        <v>-5.8227140000000013</v>
      </c>
      <c r="E4" s="26">
        <v>78.716556430956771</v>
      </c>
      <c r="F4" s="26">
        <v>72.893841727548974</v>
      </c>
      <c r="G4" s="26">
        <v>5.8227147034077973</v>
      </c>
      <c r="H4" s="26">
        <v>2960.7932949999995</v>
      </c>
      <c r="I4" s="26">
        <v>2895.7290810000004</v>
      </c>
      <c r="J4" s="26">
        <f t="shared" ref="J4:J12" si="0">(H4-I4)/I4*100</f>
        <v>2.2469026687237621</v>
      </c>
      <c r="K4" s="26">
        <v>2772.6632009999998</v>
      </c>
      <c r="L4" s="26">
        <v>2462.0679929999997</v>
      </c>
      <c r="M4" s="26">
        <f t="shared" ref="M4:M12" si="1">(K4-L4)/L4*100</f>
        <v>12.615216512422297</v>
      </c>
      <c r="N4" s="26">
        <f t="shared" ref="N4:N12" si="2">K4/H4*100</f>
        <v>93.645956496939448</v>
      </c>
      <c r="O4" s="26">
        <f t="shared" ref="O4:O12" si="3">L4/I4*100</f>
        <v>85.024113932293631</v>
      </c>
      <c r="P4" s="26">
        <f t="shared" ref="P4:P12" si="4">N4-O4</f>
        <v>8.6218425646458172</v>
      </c>
      <c r="Q4" s="26">
        <v>26.285127808777421</v>
      </c>
      <c r="R4" s="26">
        <v>38.022656959942971</v>
      </c>
      <c r="S4" s="27">
        <f t="shared" ref="S4:S12" si="5">Q4-R4</f>
        <v>-11.73752915116555</v>
      </c>
    </row>
    <row r="5" spans="1:19" s="28" customFormat="1" ht="69.75" customHeight="1" x14ac:dyDescent="0.25">
      <c r="A5" s="25" t="s">
        <v>8</v>
      </c>
      <c r="B5" s="26">
        <v>24.528366999999999</v>
      </c>
      <c r="C5" s="26">
        <v>29.202095</v>
      </c>
      <c r="D5" s="26">
        <v>-4.6737280000000005</v>
      </c>
      <c r="E5" s="26">
        <v>75.471632808014959</v>
      </c>
      <c r="F5" s="26">
        <v>70.797905457990723</v>
      </c>
      <c r="G5" s="26">
        <v>4.6737273500242367</v>
      </c>
      <c r="H5" s="26">
        <v>1339.9435349999994</v>
      </c>
      <c r="I5" s="26">
        <v>1299.3383379999998</v>
      </c>
      <c r="J5" s="26">
        <f t="shared" si="0"/>
        <v>3.1250672601949838</v>
      </c>
      <c r="K5" s="26">
        <v>1023.5967180000001</v>
      </c>
      <c r="L5" s="26">
        <v>932.17082800000003</v>
      </c>
      <c r="M5" s="26">
        <f t="shared" si="1"/>
        <v>9.8078471513807219</v>
      </c>
      <c r="N5" s="26">
        <f t="shared" si="2"/>
        <v>76.391033746060103</v>
      </c>
      <c r="O5" s="26">
        <f t="shared" si="3"/>
        <v>71.74196286972024</v>
      </c>
      <c r="P5" s="26">
        <f t="shared" si="4"/>
        <v>4.6490708763398629</v>
      </c>
      <c r="Q5" s="26">
        <v>42.346439512926729</v>
      </c>
      <c r="R5" s="26">
        <v>49.208192953788654</v>
      </c>
      <c r="S5" s="27">
        <f t="shared" si="5"/>
        <v>-6.861753440861925</v>
      </c>
    </row>
    <row r="6" spans="1:19" s="28" customFormat="1" ht="69.75" customHeight="1" x14ac:dyDescent="0.25">
      <c r="A6" s="25" t="s">
        <v>9</v>
      </c>
      <c r="B6" s="26">
        <v>28.344836999999998</v>
      </c>
      <c r="C6" s="26">
        <v>35.820369999999997</v>
      </c>
      <c r="D6" s="26">
        <v>-7.4755329999999987</v>
      </c>
      <c r="E6" s="26">
        <v>71.655162615116581</v>
      </c>
      <c r="F6" s="26">
        <v>64.179629945268275</v>
      </c>
      <c r="G6" s="26">
        <v>7.475532669848306</v>
      </c>
      <c r="H6" s="26">
        <v>1030.97316</v>
      </c>
      <c r="I6" s="26">
        <v>1040.552013</v>
      </c>
      <c r="J6" s="26">
        <f t="shared" si="0"/>
        <v>-0.92055494394588999</v>
      </c>
      <c r="K6" s="26">
        <v>824.01874900000007</v>
      </c>
      <c r="L6" s="26">
        <v>749.30111799999986</v>
      </c>
      <c r="M6" s="26">
        <f t="shared" si="1"/>
        <v>9.9716428022198969</v>
      </c>
      <c r="N6" s="26">
        <f t="shared" si="2"/>
        <v>79.92630467702962</v>
      </c>
      <c r="O6" s="26">
        <f t="shared" si="3"/>
        <v>72.009962850362569</v>
      </c>
      <c r="P6" s="26">
        <f t="shared" si="4"/>
        <v>7.9163418266670504</v>
      </c>
      <c r="Q6" s="26">
        <v>42.728676411420885</v>
      </c>
      <c r="R6" s="26">
        <v>53.784272318912144</v>
      </c>
      <c r="S6" s="27">
        <f t="shared" si="5"/>
        <v>-11.055595907491259</v>
      </c>
    </row>
    <row r="7" spans="1:19" s="28" customFormat="1" ht="69.75" customHeight="1" x14ac:dyDescent="0.25">
      <c r="A7" s="13" t="s">
        <v>21</v>
      </c>
      <c r="B7" s="15">
        <v>28.504761999999999</v>
      </c>
      <c r="C7" s="15">
        <v>34.019531999999998</v>
      </c>
      <c r="D7" s="15">
        <v>-5.5147699999999986</v>
      </c>
      <c r="E7" s="15">
        <v>71.495238449464765</v>
      </c>
      <c r="F7" s="15">
        <v>65.98046795740423</v>
      </c>
      <c r="G7" s="15">
        <v>5.5147704920605349</v>
      </c>
      <c r="H7" s="15">
        <v>8942.6512759999987</v>
      </c>
      <c r="I7" s="15">
        <v>8637.1205850000006</v>
      </c>
      <c r="J7" s="15">
        <f t="shared" si="0"/>
        <v>3.5374137479406063</v>
      </c>
      <c r="K7" s="15">
        <v>8157.1121579999999</v>
      </c>
      <c r="L7" s="15">
        <v>7510.7989720000005</v>
      </c>
      <c r="M7" s="15">
        <f t="shared" si="1"/>
        <v>8.6051189548466507</v>
      </c>
      <c r="N7" s="15">
        <f t="shared" si="2"/>
        <v>91.215814038190175</v>
      </c>
      <c r="O7" s="15">
        <f t="shared" si="3"/>
        <v>86.959524277615486</v>
      </c>
      <c r="P7" s="15">
        <f t="shared" si="4"/>
        <v>4.2562897605746883</v>
      </c>
      <c r="Q7" s="15">
        <v>34.78503624977558</v>
      </c>
      <c r="R7" s="15">
        <v>42.623698948096752</v>
      </c>
      <c r="S7" s="18">
        <f t="shared" si="5"/>
        <v>-7.8386626983211727</v>
      </c>
    </row>
    <row r="8" spans="1:19" s="28" customFormat="1" ht="69.75" customHeight="1" x14ac:dyDescent="0.25">
      <c r="A8" s="25" t="s">
        <v>3</v>
      </c>
      <c r="B8" s="26">
        <v>16.667283000000001</v>
      </c>
      <c r="C8" s="26">
        <v>18.947763999999999</v>
      </c>
      <c r="D8" s="26">
        <v>-2.2804809999999982</v>
      </c>
      <c r="E8" s="26">
        <v>83.332716961677264</v>
      </c>
      <c r="F8" s="26">
        <v>81.052236340533668</v>
      </c>
      <c r="G8" s="26">
        <v>2.280480621143596</v>
      </c>
      <c r="H8" s="26">
        <v>1039.174714</v>
      </c>
      <c r="I8" s="26">
        <v>1152.333249</v>
      </c>
      <c r="J8" s="26">
        <f t="shared" si="0"/>
        <v>-9.819948795038199</v>
      </c>
      <c r="K8" s="26">
        <v>781.30563600000005</v>
      </c>
      <c r="L8" s="26">
        <v>682.963213</v>
      </c>
      <c r="M8" s="26">
        <f t="shared" si="1"/>
        <v>14.399373367127469</v>
      </c>
      <c r="N8" s="26">
        <f t="shared" si="2"/>
        <v>75.185204708512572</v>
      </c>
      <c r="O8" s="26">
        <f t="shared" si="3"/>
        <v>59.267856203288297</v>
      </c>
      <c r="P8" s="26">
        <f t="shared" si="4"/>
        <v>15.917348505224275</v>
      </c>
      <c r="Q8" s="26">
        <v>37.346126163197567</v>
      </c>
      <c r="R8" s="26">
        <v>51.962077116143135</v>
      </c>
      <c r="S8" s="27">
        <f t="shared" si="5"/>
        <v>-14.615950952945568</v>
      </c>
    </row>
    <row r="9" spans="1:19" s="28" customFormat="1" ht="69.75" customHeight="1" x14ac:dyDescent="0.25">
      <c r="A9" s="25" t="s">
        <v>4</v>
      </c>
      <c r="B9" s="26">
        <v>20.633196999999999</v>
      </c>
      <c r="C9" s="26">
        <v>31.755735999999999</v>
      </c>
      <c r="D9" s="26">
        <v>-11.122539</v>
      </c>
      <c r="E9" s="26">
        <v>79.366802835051558</v>
      </c>
      <c r="F9" s="26">
        <v>68.244264191876596</v>
      </c>
      <c r="G9" s="26">
        <v>11.122538643174963</v>
      </c>
      <c r="H9" s="26">
        <v>2832.41498</v>
      </c>
      <c r="I9" s="26">
        <v>2575.4956069999998</v>
      </c>
      <c r="J9" s="26">
        <f t="shared" si="0"/>
        <v>9.9755314007025664</v>
      </c>
      <c r="K9" s="26">
        <v>2112.8971920000004</v>
      </c>
      <c r="L9" s="26">
        <v>1945.0741649999995</v>
      </c>
      <c r="M9" s="26">
        <f t="shared" si="1"/>
        <v>8.6281042656283926</v>
      </c>
      <c r="N9" s="26">
        <f t="shared" si="2"/>
        <v>74.597020808017348</v>
      </c>
      <c r="O9" s="26">
        <f t="shared" si="3"/>
        <v>75.522325090108367</v>
      </c>
      <c r="P9" s="26">
        <f t="shared" si="4"/>
        <v>-0.92530428209101956</v>
      </c>
      <c r="Q9" s="26">
        <v>40.794729574478495</v>
      </c>
      <c r="R9" s="26">
        <v>48.460344941658548</v>
      </c>
      <c r="S9" s="27">
        <f t="shared" si="5"/>
        <v>-7.6656153671800524</v>
      </c>
    </row>
    <row r="10" spans="1:19" s="28" customFormat="1" ht="69.75" customHeight="1" x14ac:dyDescent="0.25">
      <c r="A10" s="25" t="s">
        <v>5</v>
      </c>
      <c r="B10" s="26">
        <v>18.051155000000001</v>
      </c>
      <c r="C10" s="26">
        <v>22.620539999999998</v>
      </c>
      <c r="D10" s="26">
        <v>-4.5693849999999969</v>
      </c>
      <c r="E10" s="26">
        <v>81.948845381526098</v>
      </c>
      <c r="F10" s="26">
        <v>77.379459954632694</v>
      </c>
      <c r="G10" s="26">
        <v>4.5693854268934047</v>
      </c>
      <c r="H10" s="26">
        <v>3063.9807389999996</v>
      </c>
      <c r="I10" s="26">
        <v>3144.2971559999996</v>
      </c>
      <c r="J10" s="26">
        <f t="shared" si="0"/>
        <v>-2.5543519907696663</v>
      </c>
      <c r="K10" s="26">
        <v>2296.6016759999998</v>
      </c>
      <c r="L10" s="26">
        <v>2155.0241250000008</v>
      </c>
      <c r="M10" s="26">
        <f t="shared" si="1"/>
        <v>6.5696503977652174</v>
      </c>
      <c r="N10" s="26">
        <f t="shared" si="2"/>
        <v>74.954833976846359</v>
      </c>
      <c r="O10" s="26">
        <f t="shared" si="3"/>
        <v>68.537546487543281</v>
      </c>
      <c r="P10" s="26">
        <f t="shared" si="4"/>
        <v>6.417287489303078</v>
      </c>
      <c r="Q10" s="26">
        <v>38.575378998334585</v>
      </c>
      <c r="R10" s="26">
        <v>46.966016661783684</v>
      </c>
      <c r="S10" s="27">
        <f t="shared" si="5"/>
        <v>-8.3906376634490982</v>
      </c>
    </row>
    <row r="11" spans="1:19" s="28" customFormat="1" ht="69.75" customHeight="1" x14ac:dyDescent="0.25">
      <c r="A11" s="13" t="s">
        <v>20</v>
      </c>
      <c r="B11" s="15">
        <v>18.560262999999999</v>
      </c>
      <c r="C11" s="15">
        <v>24.475113</v>
      </c>
      <c r="D11" s="15">
        <v>-5.9148500000000013</v>
      </c>
      <c r="E11" s="15">
        <v>81.43973660733252</v>
      </c>
      <c r="F11" s="15">
        <v>75.52488748975486</v>
      </c>
      <c r="G11" s="15">
        <v>5.9148491175776599</v>
      </c>
      <c r="H11" s="15">
        <v>6935.5704329999999</v>
      </c>
      <c r="I11" s="15">
        <v>6872.1260119999997</v>
      </c>
      <c r="J11" s="15">
        <f t="shared" si="0"/>
        <v>0.92321387717883063</v>
      </c>
      <c r="K11" s="15">
        <v>5190.8045039999997</v>
      </c>
      <c r="L11" s="15">
        <v>4783.0615030000008</v>
      </c>
      <c r="M11" s="15">
        <f t="shared" si="1"/>
        <v>8.5247283720741827</v>
      </c>
      <c r="N11" s="15">
        <f t="shared" si="2"/>
        <v>74.843223843589499</v>
      </c>
      <c r="O11" s="15">
        <f t="shared" si="3"/>
        <v>69.600899265349511</v>
      </c>
      <c r="P11" s="15">
        <f t="shared" si="4"/>
        <v>5.2423245782399874</v>
      </c>
      <c r="Q11" s="15">
        <v>39.047875633344418</v>
      </c>
      <c r="R11" s="15">
        <v>47.433999137987172</v>
      </c>
      <c r="S11" s="18">
        <f t="shared" si="5"/>
        <v>-8.3861235046427538</v>
      </c>
    </row>
    <row r="12" spans="1:19" s="28" customFormat="1" ht="69.75" customHeight="1" thickBot="1" x14ac:dyDescent="0.3">
      <c r="A12" s="19" t="s">
        <v>28</v>
      </c>
      <c r="B12" s="21">
        <v>23.862568</v>
      </c>
      <c r="C12" s="21">
        <v>29.364267999999999</v>
      </c>
      <c r="D12" s="21">
        <v>-5.5016999999999996</v>
      </c>
      <c r="E12" s="21">
        <v>76.137431879298447</v>
      </c>
      <c r="F12" s="21">
        <v>70.635732275051524</v>
      </c>
      <c r="G12" s="21">
        <v>5.5016996042469231</v>
      </c>
      <c r="H12" s="21">
        <v>15878.221708999998</v>
      </c>
      <c r="I12" s="21">
        <v>15509.246597000001</v>
      </c>
      <c r="J12" s="21">
        <f t="shared" si="0"/>
        <v>2.3790653510620459</v>
      </c>
      <c r="K12" s="21">
        <v>13347.916662000001</v>
      </c>
      <c r="L12" s="21">
        <v>12293.860475000001</v>
      </c>
      <c r="M12" s="21">
        <f t="shared" si="1"/>
        <v>8.573842115285597</v>
      </c>
      <c r="N12" s="21">
        <f t="shared" si="2"/>
        <v>84.064304596743455</v>
      </c>
      <c r="O12" s="21">
        <f t="shared" si="3"/>
        <v>79.2679412124251</v>
      </c>
      <c r="P12" s="21">
        <f t="shared" si="4"/>
        <v>4.7963633843183544</v>
      </c>
      <c r="Q12" s="21">
        <v>35.995597352848499</v>
      </c>
      <c r="R12" s="21">
        <v>44.008509265246175</v>
      </c>
      <c r="S12" s="24">
        <f t="shared" si="5"/>
        <v>-8.0129119123976764</v>
      </c>
    </row>
  </sheetData>
  <mergeCells count="7">
    <mergeCell ref="N1:P1"/>
    <mergeCell ref="Q1:S1"/>
    <mergeCell ref="A1:A2"/>
    <mergeCell ref="B1:D1"/>
    <mergeCell ref="E1:G1"/>
    <mergeCell ref="H1:J1"/>
    <mergeCell ref="K1:M1"/>
  </mergeCells>
  <printOptions horizontalCentered="1" verticalCentered="1"/>
  <pageMargins left="0" right="0" top="0" bottom="0" header="0" footer="0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OVERALL</vt:lpstr>
      <vt:lpstr>NON-GOVT</vt:lpstr>
      <vt:lpstr>GOVT.</vt:lpstr>
      <vt:lpstr>NON-GOVT. EXCLU</vt:lpstr>
      <vt:lpstr>'NON-GOVT. EXCLU'!Print_Area</vt:lpstr>
      <vt:lpstr>OVERALL!Print_Titles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yadav</dc:creator>
  <cp:lastModifiedBy>acer</cp:lastModifiedBy>
  <cp:lastPrinted>2025-06-30T11:44:48Z</cp:lastPrinted>
  <dcterms:created xsi:type="dcterms:W3CDTF">2025-01-04T17:21:57Z</dcterms:created>
  <dcterms:modified xsi:type="dcterms:W3CDTF">2025-07-19T11:19:59Z</dcterms:modified>
</cp:coreProperties>
</file>