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6582\Desktop\"/>
    </mc:Choice>
  </mc:AlternateContent>
  <xr:revisionPtr revIDLastSave="0" documentId="13_ncr:1_{DD4F635E-4482-40E2-B527-9CD81292C5FF}" xr6:coauthVersionLast="47" xr6:coauthVersionMax="47" xr10:uidLastSave="{00000000-0000-0000-0000-000000000000}"/>
  <bookViews>
    <workbookView xWindow="-110" yWindow="-110" windowWidth="19420" windowHeight="10420" activeTab="4" xr2:uid="{1193B87F-EC48-4CBB-8868-3CDDB9BC2215}"/>
  </bookViews>
  <sheets>
    <sheet name="Monthly CPS View" sheetId="12" r:id="rId1"/>
    <sheet name="Summary" sheetId="2" r:id="rId2"/>
    <sheet name="Pricing" sheetId="9" r:id="rId3"/>
    <sheet name="Winzone" sheetId="1" r:id="rId4"/>
    <sheet name="Sheet1" sheetId="13" r:id="rId5"/>
    <sheet name="PMO" sheetId="8" r:id="rId6"/>
    <sheet name="Sales Analytics" sheetId="3" r:id="rId7"/>
    <sheet name="Anaplan" sheetId="5" r:id="rId8"/>
  </sheets>
  <externalReferences>
    <externalReference r:id="rId9"/>
  </externalReferences>
  <definedNames>
    <definedName name="_xlnm._FilterDatabase" localSheetId="0" hidden="1">'Monthly CPS View'!$A$9:$DB$25</definedName>
    <definedName name="_xlnm._FilterDatabase" localSheetId="6" hidden="1">'Sales Analytics'!$A$2:$BB$18</definedName>
    <definedName name="_xlnm._FilterDatabase" localSheetId="3" hidden="1">Winzone!$A$2:$BB$26</definedName>
  </definedNames>
  <calcPr calcId="191029"/>
  <pivotCaches>
    <pivotCache cacheId="8" r:id="rId10"/>
    <pivotCache cacheId="9" r:id="rId11"/>
    <pivotCache cacheId="10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23" i="12" l="1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23" i="12"/>
  <c r="AE11" i="8"/>
  <c r="AD11" i="8"/>
  <c r="AC11" i="8"/>
  <c r="AB11" i="8"/>
  <c r="AA11" i="8"/>
  <c r="Z11" i="8"/>
  <c r="Y11" i="8"/>
  <c r="X11" i="8"/>
  <c r="W11" i="8"/>
  <c r="V11" i="8"/>
  <c r="U11" i="8"/>
  <c r="T11" i="8"/>
  <c r="AF11" i="8" s="1"/>
  <c r="AE8" i="8"/>
  <c r="AD8" i="8"/>
  <c r="AC8" i="8"/>
  <c r="AB8" i="8"/>
  <c r="AA8" i="8"/>
  <c r="Z8" i="8"/>
  <c r="Y8" i="8"/>
  <c r="X8" i="8"/>
  <c r="W8" i="8"/>
  <c r="V8" i="8"/>
  <c r="U8" i="8"/>
  <c r="T8" i="8"/>
  <c r="AH10" i="8"/>
  <c r="AH9" i="8"/>
  <c r="AH7" i="8"/>
  <c r="AH6" i="8"/>
  <c r="AH5" i="8"/>
  <c r="AH4" i="8"/>
  <c r="AH3" i="8"/>
  <c r="AG10" i="8"/>
  <c r="AG9" i="8"/>
  <c r="AG7" i="8"/>
  <c r="AG6" i="8"/>
  <c r="AG5" i="8"/>
  <c r="AG4" i="8"/>
  <c r="AG3" i="8"/>
  <c r="AF10" i="8"/>
  <c r="AF9" i="8"/>
  <c r="AF7" i="8"/>
  <c r="AF5" i="8"/>
  <c r="AF4" i="8"/>
  <c r="AF3" i="8"/>
  <c r="AF6" i="8"/>
  <c r="AH3" i="5"/>
  <c r="AH4" i="5"/>
  <c r="AG5" i="5"/>
  <c r="AG4" i="5"/>
  <c r="AG3" i="5"/>
  <c r="AF5" i="5"/>
  <c r="AF4" i="5"/>
  <c r="AF3" i="5"/>
  <c r="AH11" i="8" l="1"/>
  <c r="AG11" i="8"/>
  <c r="AF8" i="8"/>
  <c r="AH8" i="8" s="1"/>
  <c r="AG8" i="8" l="1"/>
  <c r="AT3" i="9" l="1"/>
  <c r="AE3" i="9"/>
  <c r="AD3" i="9"/>
  <c r="AC3" i="9"/>
  <c r="AB3" i="9"/>
  <c r="AA3" i="9"/>
  <c r="Z3" i="9"/>
  <c r="Y3" i="9"/>
  <c r="X3" i="9"/>
  <c r="AF3" i="9" s="1"/>
  <c r="AG3" i="9" s="1"/>
  <c r="W3" i="9"/>
  <c r="V3" i="9"/>
  <c r="U3" i="9"/>
  <c r="T3" i="9"/>
  <c r="AJ4" i="3"/>
  <c r="AK4" i="3" s="1"/>
  <c r="AH1" i="3"/>
  <c r="AI1" i="3" s="1"/>
  <c r="AJ1" i="3" s="1"/>
  <c r="AV5" i="5"/>
  <c r="AT5" i="5" s="1"/>
  <c r="AU5" i="5"/>
  <c r="AE5" i="5"/>
  <c r="AD5" i="5"/>
  <c r="AC5" i="5"/>
  <c r="AB5" i="5"/>
  <c r="AA5" i="5"/>
  <c r="Z5" i="5"/>
  <c r="Y5" i="5"/>
  <c r="X5" i="5"/>
  <c r="W5" i="5"/>
  <c r="V5" i="5"/>
  <c r="U5" i="5"/>
  <c r="T5" i="5"/>
  <c r="AQ4" i="5"/>
  <c r="AQ3" i="5"/>
  <c r="AT25" i="1"/>
  <c r="AT24" i="1"/>
  <c r="AH5" i="5" l="1"/>
  <c r="AH1" i="5" s="1"/>
  <c r="AI1" i="5" s="1"/>
  <c r="AJ1" i="5" s="1"/>
  <c r="AQ5" i="5" l="1"/>
  <c r="AH24" i="1" l="1"/>
  <c r="AH1" i="1" s="1"/>
  <c r="AI1" i="1" s="1"/>
  <c r="AJ1" i="1" s="1"/>
  <c r="AQ18" i="3"/>
  <c r="AQ26" i="1"/>
  <c r="AQ25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F24" i="1" l="1"/>
  <c r="AQ24" i="1" s="1"/>
  <c r="AG24" i="1" l="1"/>
</calcChain>
</file>

<file path=xl/sharedStrings.xml><?xml version="1.0" encoding="utf-8"?>
<sst xmlns="http://schemas.openxmlformats.org/spreadsheetml/2006/main" count="1477" uniqueCount="178">
  <si>
    <t>SL No</t>
  </si>
  <si>
    <t>Year</t>
  </si>
  <si>
    <t>BU</t>
  </si>
  <si>
    <t>Portfolio</t>
  </si>
  <si>
    <t>Portfolio
 Owner</t>
  </si>
  <si>
    <t>Portfolio
 PoC</t>
  </si>
  <si>
    <t>Program / Project Name</t>
  </si>
  <si>
    <t>Nature of Demand</t>
  </si>
  <si>
    <t>Demand Bucket</t>
  </si>
  <si>
    <t>Demand Category</t>
  </si>
  <si>
    <t>Design Completion Quarter</t>
  </si>
  <si>
    <t>"Program Start"
Quarter</t>
  </si>
  <si>
    <t>"Program Go-Live"
Quarter</t>
  </si>
  <si>
    <t>Location</t>
  </si>
  <si>
    <t>Designation</t>
  </si>
  <si>
    <t>No of employees</t>
  </si>
  <si>
    <t>% Allocated</t>
  </si>
  <si>
    <t>Start Month</t>
  </si>
  <si>
    <t>End Month</t>
  </si>
  <si>
    <t xml:space="preserve">
Opex - C&amp;B [$K]
</t>
  </si>
  <si>
    <t>Opex C&amp;B (BCG Impact)</t>
  </si>
  <si>
    <t>Opex - Travel [$K]</t>
  </si>
  <si>
    <t>Opex - Prof Services [$K]</t>
  </si>
  <si>
    <t>Other costs [$K]</t>
  </si>
  <si>
    <t>MS ELA [$K]</t>
  </si>
  <si>
    <t>SW AMC [$K]</t>
  </si>
  <si>
    <t>HW AMC [$K]</t>
  </si>
  <si>
    <t xml:space="preserve"> Network AMC [$K]</t>
  </si>
  <si>
    <t>Datacom [$K]</t>
  </si>
  <si>
    <t>Telecom [$K]</t>
  </si>
  <si>
    <t>Total Opex [$K]</t>
  </si>
  <si>
    <t>Core HC</t>
  </si>
  <si>
    <t>Outsourced / Partner
 HC</t>
  </si>
  <si>
    <t>Total 
HC</t>
  </si>
  <si>
    <t>Onsite HC</t>
  </si>
  <si>
    <t>Offshore HC</t>
  </si>
  <si>
    <t>Project approved - Y/N &amp; Approvers Name</t>
  </si>
  <si>
    <t>Description the Project</t>
  </si>
  <si>
    <t>Remarks</t>
  </si>
  <si>
    <t>Ranking</t>
  </si>
  <si>
    <t>Grow to Run</t>
  </si>
  <si>
    <t>Eligible for Approval</t>
  </si>
  <si>
    <t>PLAN - Portfolio</t>
  </si>
  <si>
    <t>Sales &amp; Marketing IT systems</t>
  </si>
  <si>
    <t>Robert Abbey</t>
  </si>
  <si>
    <t>Ninitha Thampi R R</t>
  </si>
  <si>
    <t>Sales Opex</t>
  </si>
  <si>
    <t>Opex</t>
  </si>
  <si>
    <t>BAU</t>
  </si>
  <si>
    <t>Q4 2021</t>
  </si>
  <si>
    <t>Q1 2022</t>
  </si>
  <si>
    <t>Q4 2022</t>
  </si>
  <si>
    <t>US</t>
  </si>
  <si>
    <t>Assistant Vice President</t>
  </si>
  <si>
    <t>Yes</t>
  </si>
  <si>
    <t>Associate Director</t>
  </si>
  <si>
    <t>INDIA</t>
  </si>
  <si>
    <t>Associate</t>
  </si>
  <si>
    <t>Director</t>
  </si>
  <si>
    <t>Manager</t>
  </si>
  <si>
    <t>Programmer Analyst</t>
  </si>
  <si>
    <t>Senior Associate</t>
  </si>
  <si>
    <t>Senior Manager</t>
  </si>
  <si>
    <t>Programmer Analyst Trainee</t>
  </si>
  <si>
    <t>Row Labels</t>
  </si>
  <si>
    <t>Grand Total</t>
  </si>
  <si>
    <t>Sales Analytics (Tableau CRM)</t>
  </si>
  <si>
    <t>Names</t>
  </si>
  <si>
    <t>Rob</t>
  </si>
  <si>
    <t>Mona</t>
  </si>
  <si>
    <t>Jag</t>
  </si>
  <si>
    <t>Sanjeev</t>
  </si>
  <si>
    <t>Avijit</t>
  </si>
  <si>
    <t>Moumitha</t>
  </si>
  <si>
    <t>Manu Tyagi</t>
  </si>
  <si>
    <t>Sangeetha</t>
  </si>
  <si>
    <t>Ashish</t>
  </si>
  <si>
    <t>Karthik</t>
  </si>
  <si>
    <t>Vinoji</t>
  </si>
  <si>
    <t>Anmisha, Gurajala</t>
  </si>
  <si>
    <t>Nagaraj P</t>
  </si>
  <si>
    <t>Replacement SO for Ravi Teja</t>
  </si>
  <si>
    <t>Shaikh, Aqib</t>
  </si>
  <si>
    <t>Vivekanandhan, Suriyananth</t>
  </si>
  <si>
    <t>Kumar, Pramit</t>
  </si>
  <si>
    <t>Replacement SO - Amitava</t>
  </si>
  <si>
    <t>Replacement SO - Avik</t>
  </si>
  <si>
    <t>Replacement SO - Santanu Halder</t>
  </si>
  <si>
    <t>Replacement SO for Shyam Sundar</t>
  </si>
  <si>
    <t>Arunagiri, A</t>
  </si>
  <si>
    <t>Chaugule, Sandeep</t>
  </si>
  <si>
    <t>Daregave, Satish</t>
  </si>
  <si>
    <t>Gunasekar, Poornima</t>
  </si>
  <si>
    <t>Gupta, Akarsh</t>
  </si>
  <si>
    <t>Kumar, Vishal</t>
  </si>
  <si>
    <t>Replacement SO - Shakila</t>
  </si>
  <si>
    <t>Replacement SO - Shouvik</t>
  </si>
  <si>
    <t>Replacement SO for Hari Poornima</t>
  </si>
  <si>
    <t>Additional</t>
  </si>
  <si>
    <t>Project</t>
  </si>
  <si>
    <t>Sales_PMO_O</t>
  </si>
  <si>
    <t>Sales_Pricing_O</t>
  </si>
  <si>
    <t>Sales_Winzone</t>
  </si>
  <si>
    <t>Sales_Anaplan</t>
  </si>
  <si>
    <t>Shashwath</t>
  </si>
  <si>
    <t>Ravi Shankar Jayabalan</t>
  </si>
  <si>
    <t>Sales - SPM Implementation (Anaplan)</t>
  </si>
  <si>
    <t>Enhance</t>
  </si>
  <si>
    <t>Enhancement (New Functionality)</t>
  </si>
  <si>
    <t>Sales Analytics</t>
  </si>
  <si>
    <t>Anaplan</t>
  </si>
  <si>
    <t>Compensation &amp; Benefits-SGA</t>
  </si>
  <si>
    <t>SGA Costs</t>
  </si>
  <si>
    <t>PMO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</si>
  <si>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</si>
  <si>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</si>
  <si>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</si>
  <si>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</si>
  <si>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</si>
  <si>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</si>
  <si>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</si>
  <si>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</si>
  <si>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</si>
  <si>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</si>
  <si>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</si>
  <si>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</si>
  <si>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PPM</t>
  </si>
  <si>
    <t>FY22</t>
  </si>
  <si>
    <t>Total</t>
  </si>
  <si>
    <t>Rajesh Replacement</t>
  </si>
  <si>
    <t>Winzone</t>
  </si>
  <si>
    <t>BCG</t>
  </si>
  <si>
    <t>Total HC</t>
  </si>
  <si>
    <t>Total Opex</t>
  </si>
  <si>
    <t/>
  </si>
  <si>
    <r>
      <rPr>
        <b/>
        <sz val="13.8"/>
        <color theme="1"/>
        <rFont val="Calibri"/>
        <family val="2"/>
      </rPr>
      <t>SGA Detail by Project and L1 by Month</t>
    </r>
    <r>
      <rPr>
        <sz val="9.8000000000000007"/>
        <color theme="1"/>
        <rFont val="Calibri"/>
        <family val="2"/>
      </rPr>
      <t xml:space="preserve"> (In USD)</t>
    </r>
  </si>
  <si>
    <t>Department: DEPT.600318 - Business Development</t>
  </si>
  <si>
    <t>Scenario: Budget</t>
  </si>
  <si>
    <t>Budget Version: Working</t>
  </si>
  <si>
    <t xml:space="preserve">SGA Detail by Project and L1 by Month </t>
  </si>
  <si>
    <t>Travel &amp; Entertainment-SGA</t>
  </si>
  <si>
    <t>Professional Services-SGA</t>
  </si>
  <si>
    <t>Other Costs-SGA</t>
  </si>
  <si>
    <t>General Infrastructure-SGA</t>
  </si>
  <si>
    <t>Specific Hardware and Software-SGA</t>
  </si>
  <si>
    <t>Product Charge Back-SGA</t>
  </si>
  <si>
    <t>Project Description</t>
  </si>
  <si>
    <t>Total Year</t>
  </si>
  <si>
    <t>L1.Corporate IT</t>
  </si>
  <si>
    <t>P.1000352003</t>
  </si>
  <si>
    <t>P.1000352005</t>
  </si>
  <si>
    <t>P.1000351996 - SnM_Sales_Analytics_Opex</t>
  </si>
  <si>
    <t>P.1000351992 - SnM_Sales_Pricing_O</t>
  </si>
  <si>
    <t>1000181020 - SnM-PMO-O</t>
  </si>
  <si>
    <t>1000180626 - SnM-GCAM-O</t>
  </si>
  <si>
    <t>1000181024 - SnM-Marketing-O</t>
  </si>
  <si>
    <t>1000180629 - SnM-Sales-O</t>
  </si>
  <si>
    <t>1000320524 - SnM-BeCognizant-O</t>
  </si>
  <si>
    <t>1000323541 - SnM-GTM-O</t>
  </si>
  <si>
    <t>1000323631 - SnM-CMS-O</t>
  </si>
  <si>
    <t>1000323632 - SnM-Personalization-O</t>
  </si>
  <si>
    <t>P.1000351993 -SnM_Sales_Anaplan_Opex</t>
  </si>
  <si>
    <t>114779,Tuesday, November, 30, 2021 6:58 PM IST</t>
  </si>
  <si>
    <t xml:space="preserve">                1 of 1</t>
  </si>
  <si>
    <t>Shivaiah</t>
  </si>
  <si>
    <t>Resources</t>
  </si>
  <si>
    <t>Status</t>
  </si>
  <si>
    <t>Released</t>
  </si>
  <si>
    <t>NA</t>
  </si>
  <si>
    <t>Resigned</t>
  </si>
  <si>
    <t>Vamshi Krishna</t>
  </si>
  <si>
    <t>Davegare</t>
  </si>
  <si>
    <t>Ankita</t>
  </si>
  <si>
    <t>Resugned</t>
  </si>
  <si>
    <t>Suriyanath</t>
  </si>
  <si>
    <t>Aqib</t>
  </si>
  <si>
    <t>Anmisha</t>
  </si>
  <si>
    <t>Hussain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</si>
</sst>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\-yy;@"/>
    <numFmt numFmtId="167" formatCode="_(* #,##0.0_);_(* \(#,##0.0\);_(* &quot;-&quot;??_);_(@_)"/>
    <numFmt numFmtId="168" formatCode="0.0"/>
    <numFmt numFmtId="169" formatCode="_(* #,##0_);_(* \(#,##0\);_(* &quot;-&quot;??_);_(@_)"/>
    <numFmt numFmtId="170" formatCode="#,##0;&quot;&quot;#,##0"/>
    <numFmt numFmtId="171" formatCode="&quot;0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.8"/>
      <color theme="1"/>
      <name val="Calibri"/>
      <family val="2"/>
    </font>
    <font>
      <sz val="9.8000000000000007"/>
      <color theme="1"/>
      <name val="Calibri"/>
      <family val="2"/>
    </font>
    <font>
      <b/>
      <sz val="9.8000000000000007"/>
      <color theme="1"/>
      <name val="Calibri,sans-serif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Microsoft Sans Serif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8.8000000000000007"/>
      <color theme="1"/>
      <name val="Calibri"/>
      <family val="2"/>
    </font>
    <font>
      <sz val="8.8000000000000007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1B30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DC"/>
        <bgColor indexed="64"/>
      </patternFill>
    </fill>
    <fill>
      <patternFill patternType="solid">
        <fgColor rgb="FFFFFFFF"/>
      </patternFill>
    </fill>
    <fill>
      <patternFill patternType="solid">
        <fgColor rgb="FF8DB1E9"/>
      </patternFill>
    </fill>
    <fill>
      <patternFill patternType="solid">
        <fgColor rgb="FFC8C8C8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</cellStyleXfs>
  <cellXfs count="69">
    <xf numFmtId="0" fontId="0" fillId="0" borderId="0" xfId="0"/>
    <xf numFmtId="1" fontId="3" fillId="2" borderId="1" xfId="4" applyNumberFormat="1" applyFont="1" applyFill="1" applyBorder="1" applyAlignment="1">
      <alignment horizontal="center" vertical="center"/>
    </xf>
    <xf numFmtId="1" fontId="3" fillId="2" borderId="2" xfId="4" applyNumberFormat="1" applyFont="1" applyFill="1" applyBorder="1" applyAlignment="1">
      <alignment horizontal="center" vertical="center"/>
    </xf>
    <xf numFmtId="9" fontId="3" fillId="2" borderId="2" xfId="3" applyFont="1" applyFill="1" applyBorder="1" applyAlignment="1">
      <alignment horizontal="center" vertical="center"/>
    </xf>
    <xf numFmtId="166" fontId="3" fillId="2" borderId="2" xfId="4" applyNumberFormat="1" applyFont="1" applyFill="1" applyBorder="1" applyAlignment="1">
      <alignment horizontal="center" vertical="center"/>
    </xf>
    <xf numFmtId="166" fontId="3" fillId="2" borderId="2" xfId="4" quotePrefix="1" applyNumberFormat="1" applyFont="1" applyFill="1" applyBorder="1" applyAlignment="1">
      <alignment horizontal="center" vertical="center"/>
    </xf>
    <xf numFmtId="1" fontId="4" fillId="3" borderId="2" xfId="4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168" fontId="3" fillId="2" borderId="1" xfId="4" applyNumberFormat="1" applyFont="1" applyFill="1" applyBorder="1" applyAlignment="1">
      <alignment horizontal="center" vertical="center"/>
    </xf>
    <xf numFmtId="1" fontId="5" fillId="4" borderId="1" xfId="4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7" borderId="1" xfId="5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7" borderId="3" xfId="5" applyFont="1" applyFill="1" applyBorder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9" fontId="7" fillId="7" borderId="1" xfId="3" applyFont="1" applyFill="1" applyBorder="1" applyAlignment="1" applyProtection="1">
      <alignment horizontal="center" vertical="center"/>
      <protection locked="0"/>
    </xf>
    <xf numFmtId="166" fontId="7" fillId="7" borderId="1" xfId="0" applyNumberFormat="1" applyFont="1" applyFill="1" applyBorder="1" applyAlignment="1" applyProtection="1">
      <alignment horizontal="center" vertical="center"/>
      <protection locked="0"/>
    </xf>
    <xf numFmtId="169" fontId="7" fillId="8" borderId="1" xfId="1" applyNumberFormat="1" applyFont="1" applyFill="1" applyBorder="1" applyAlignment="1" applyProtection="1">
      <alignment horizontal="center" vertical="center"/>
    </xf>
    <xf numFmtId="165" fontId="7" fillId="8" borderId="1" xfId="0" applyNumberFormat="1" applyFont="1" applyFill="1" applyBorder="1" applyAlignment="1">
      <alignment horizontal="center" vertical="center"/>
    </xf>
    <xf numFmtId="169" fontId="7" fillId="7" borderId="1" xfId="1" applyNumberFormat="1" applyFont="1" applyFill="1" applyBorder="1" applyAlignment="1">
      <alignment horizontal="center" vertical="center"/>
    </xf>
    <xf numFmtId="169" fontId="6" fillId="8" borderId="1" xfId="1" applyNumberFormat="1" applyFont="1" applyFill="1" applyBorder="1" applyAlignment="1">
      <alignment horizontal="center" vertical="center"/>
    </xf>
    <xf numFmtId="169" fontId="6" fillId="7" borderId="1" xfId="1" applyNumberFormat="1" applyFont="1" applyFill="1" applyBorder="1" applyAlignment="1">
      <alignment horizontal="center" vertical="center"/>
    </xf>
    <xf numFmtId="169" fontId="7" fillId="8" borderId="1" xfId="1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6" fillId="4" borderId="1" xfId="5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3" xfId="5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  <protection locked="0"/>
    </xf>
    <xf numFmtId="9" fontId="7" fillId="4" borderId="1" xfId="3" applyFont="1" applyFill="1" applyBorder="1" applyAlignment="1" applyProtection="1">
      <alignment horizontal="center" vertical="center"/>
      <protection locked="0"/>
    </xf>
    <xf numFmtId="166" fontId="7" fillId="4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164" fontId="0" fillId="0" borderId="0" xfId="0" applyNumberFormat="1" applyAlignment="1"/>
    <xf numFmtId="2" fontId="0" fillId="0" borderId="0" xfId="0" applyNumberFormat="1"/>
    <xf numFmtId="168" fontId="0" fillId="12" borderId="4" xfId="0" applyNumberFormat="1" applyFill="1" applyBorder="1" applyProtection="1">
      <protection locked="0"/>
    </xf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2" applyFont="1"/>
    <xf numFmtId="1" fontId="0" fillId="0" borderId="0" xfId="0" applyNumberFormat="1" applyAlignment="1"/>
    <xf numFmtId="164" fontId="0" fillId="0" borderId="0" xfId="0" applyNumberFormat="1" applyAlignment="1">
      <alignment horizontal="left" indent="1"/>
    </xf>
    <xf numFmtId="0" fontId="8" fillId="0" borderId="0" xfId="6" applyAlignment="1">
      <alignment horizontal="left" vertical="top" wrapText="1"/>
    </xf>
    <xf numFmtId="0" fontId="8" fillId="0" borderId="0" xfId="6"/>
    <xf numFmtId="0" fontId="8" fillId="0" borderId="0" xfId="6" applyAlignment="1">
      <alignment horizontal="left"/>
    </xf>
    <xf numFmtId="0" fontId="12" fillId="14" borderId="5" xfId="6" applyFont="1" applyFill="1" applyBorder="1" applyAlignment="1">
      <alignment vertical="center" wrapText="1"/>
    </xf>
    <xf numFmtId="0" fontId="12" fillId="14" borderId="6" xfId="6" applyFont="1" applyFill="1" applyBorder="1" applyAlignment="1">
      <alignment vertical="center" wrapText="1"/>
    </xf>
    <xf numFmtId="0" fontId="12" fillId="14" borderId="7" xfId="6" applyFont="1" applyFill="1" applyBorder="1" applyAlignment="1">
      <alignment horizontal="center" vertical="center" wrapText="1"/>
    </xf>
    <xf numFmtId="0" fontId="12" fillId="14" borderId="8" xfId="6" applyFont="1" applyFill="1" applyBorder="1" applyAlignment="1">
      <alignment vertical="center" wrapText="1"/>
    </xf>
    <xf numFmtId="0" fontId="12" fillId="14" borderId="9" xfId="6" applyFont="1" applyFill="1" applyBorder="1" applyAlignment="1">
      <alignment vertical="center" wrapText="1"/>
    </xf>
    <xf numFmtId="0" fontId="12" fillId="14" borderId="10" xfId="6" applyFont="1" applyFill="1" applyBorder="1" applyAlignment="1">
      <alignment vertical="center" wrapText="1"/>
    </xf>
    <xf numFmtId="0" fontId="13" fillId="13" borderId="7" xfId="6" applyFont="1" applyFill="1" applyBorder="1" applyAlignment="1">
      <alignment horizontal="left" wrapText="1"/>
    </xf>
    <xf numFmtId="170" fontId="14" fillId="13" borderId="7" xfId="6" applyNumberFormat="1" applyFont="1" applyFill="1" applyBorder="1" applyAlignment="1">
      <alignment horizontal="right" wrapText="1"/>
    </xf>
    <xf numFmtId="171" fontId="14" fillId="13" borderId="7" xfId="6" applyNumberFormat="1" applyFont="1" applyFill="1" applyBorder="1" applyAlignment="1">
      <alignment horizontal="right" wrapText="1"/>
    </xf>
    <xf numFmtId="0" fontId="15" fillId="13" borderId="7" xfId="6" applyFont="1" applyFill="1" applyBorder="1" applyAlignment="1">
      <alignment horizontal="left" wrapText="1"/>
    </xf>
    <xf numFmtId="170" fontId="12" fillId="15" borderId="7" xfId="6" applyNumberFormat="1" applyFont="1" applyFill="1" applyBorder="1" applyAlignment="1">
      <alignment horizontal="right" wrapText="1"/>
    </xf>
    <xf numFmtId="171" fontId="12" fillId="15" borderId="7" xfId="6" applyNumberFormat="1" applyFont="1" applyFill="1" applyBorder="1" applyAlignment="1">
      <alignment horizontal="right" wrapText="1"/>
    </xf>
    <xf numFmtId="0" fontId="18" fillId="13" borderId="0" xfId="6" applyFont="1" applyFill="1" applyAlignment="1">
      <alignment horizontal="left"/>
    </xf>
    <xf numFmtId="0" fontId="8" fillId="13" borderId="0" xfId="6" applyFill="1" applyAlignment="1">
      <alignment horizontal="left"/>
    </xf>
    <xf numFmtId="0" fontId="11" fillId="13" borderId="0" xfId="6" applyFont="1" applyFill="1" applyAlignment="1">
      <alignment horizontal="left"/>
    </xf>
    <xf numFmtId="0" fontId="16" fillId="15" borderId="11" xfId="6" applyFont="1" applyFill="1" applyBorder="1" applyAlignment="1">
      <alignment horizontal="center" wrapText="1"/>
    </xf>
    <xf numFmtId="0" fontId="16" fillId="15" borderId="12" xfId="6" applyFont="1" applyFill="1" applyBorder="1" applyAlignment="1">
      <alignment horizontal="center" wrapText="1"/>
    </xf>
    <xf numFmtId="0" fontId="17" fillId="13" borderId="0" xfId="6" applyFont="1" applyFill="1" applyAlignment="1">
      <alignment horizontal="left"/>
    </xf>
  </cellXfs>
  <cellStyles count="7">
    <cellStyle name="Comma" xfId="1" builtinId="3"/>
    <cellStyle name="Currency" xfId="2" builtinId="4"/>
    <cellStyle name="Normal" xfId="0" builtinId="0"/>
    <cellStyle name="Normal 13" xfId="5" xr:uid="{F1CC8BD1-1110-4263-A811-96A22E7BFF0A}"/>
    <cellStyle name="Normal 2" xfId="4" xr:uid="{B96CC9A7-C833-4289-B571-EDD9E9DEB7DD}"/>
    <cellStyle name="Normal 2 2" xfId="6" xr:uid="{662E8BD1-58EF-489E-ADCF-391DC40358DD}"/>
    <cellStyle name="Percent" xfId="3" builtinId="5"/>
  </cellStyles>
  <dxfs count="14">
    <dxf>
      <numFmt numFmtId="1" formatCode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numFmt numFmtId="16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numFmt numFmtId="2" formatCode="0.00"/>
    </dxf>
    <dxf>
      <numFmt numFmtId="164" formatCode="_(&quot;$&quot;* #,##0.00_);_(&quot;$&quot;* \(#,##0.00\);_(&quot;$&quot;* &quot;-&quot;??_);_(@_)"/>
    </dxf>
    <dxf>
      <numFmt numFmtId="0" formatCode="General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6350</xdr:rowOff>
    </xdr:from>
    <xdr:ext cx="1828800" cy="457200"/>
    <xdr:pic>
      <xdr:nvPicPr>
        <xdr:cNvPr id="2" name="image1.jpeg" descr="image1.jpeg">
          <a:extLst>
            <a:ext uri="{FF2B5EF4-FFF2-40B4-BE49-F238E27FC236}">
              <a16:creationId xmlns:a16="http://schemas.microsoft.com/office/drawing/2014/main" id="{0043C4C9-0613-45AD-8183-DD9ED587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"/>
          <a:ext cx="1828800" cy="457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4779/AppData/Local/Microsoft/Windows/INetCache/Content.Outlook/KA10RRKV/MYO%20IT%20Opex%20Budget_Master%20tracker-%20v5.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efinitions"/>
      <sheetName val="Sheet1"/>
      <sheetName val="Summary"/>
      <sheetName val="SGA Summary"/>
      <sheetName val="Global_ITBudget_22_Res_View"/>
      <sheetName val="Global_ITBudget_23_Res_View"/>
      <sheetName val="Global_ITBudget_24_Res_View"/>
      <sheetName val="Global_IT_Budget_2022_ProgView"/>
      <sheetName val="Global_IT_Budget_2023_ProgView"/>
      <sheetName val="Global_IT_Budget_2024_ProgView"/>
      <sheetName val="Status"/>
      <sheetName val="Rate Card"/>
      <sheetName val="Mapping"/>
      <sheetName val="Procuremnt Savings 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</row>
        <row r="2">
          <cell r="B2" t="str">
            <v>Locations</v>
          </cell>
          <cell r="C2" t="str">
            <v>Grade Sub Desc</v>
          </cell>
          <cell r="D2" t="str">
            <v>Jan-21</v>
          </cell>
          <cell r="E2" t="str">
            <v>Feb-21</v>
          </cell>
          <cell r="F2" t="str">
            <v>Mar-21</v>
          </cell>
          <cell r="G2" t="str">
            <v>Apr-21</v>
          </cell>
          <cell r="H2" t="str">
            <v>May-21</v>
          </cell>
          <cell r="I2" t="str">
            <v>Jun-21</v>
          </cell>
          <cell r="J2" t="str">
            <v>Jul-21</v>
          </cell>
          <cell r="K2" t="str">
            <v>Aug-21</v>
          </cell>
          <cell r="L2" t="str">
            <v>Sep-21</v>
          </cell>
          <cell r="M2" t="str">
            <v>Oct-21</v>
          </cell>
          <cell r="N2" t="str">
            <v>Nov-21</v>
          </cell>
          <cell r="O2" t="str">
            <v>Dec-21</v>
          </cell>
        </row>
        <row r="3">
          <cell r="B3" t="str">
            <v>ARGENTINA</v>
          </cell>
          <cell r="C3" t="str">
            <v>Assistant Vice President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B4" t="str">
            <v>ARGENTINA</v>
          </cell>
          <cell r="C4" t="str">
            <v>Associate</v>
          </cell>
          <cell r="D4">
            <v>2936.4728368586234</v>
          </cell>
          <cell r="E4">
            <v>2936.4728368586234</v>
          </cell>
          <cell r="F4">
            <v>2936.4728368586234</v>
          </cell>
          <cell r="G4">
            <v>2936.4728368586234</v>
          </cell>
          <cell r="H4">
            <v>2936.4728368586234</v>
          </cell>
          <cell r="I4">
            <v>2936.4728368586234</v>
          </cell>
          <cell r="J4">
            <v>2936.4728368586234</v>
          </cell>
          <cell r="K4">
            <v>2936.4728368586234</v>
          </cell>
          <cell r="L4">
            <v>2936.4728368586234</v>
          </cell>
          <cell r="M4">
            <v>3230.0273845444858</v>
          </cell>
          <cell r="N4">
            <v>3230.0273845444858</v>
          </cell>
          <cell r="O4">
            <v>3230.0273845444858</v>
          </cell>
        </row>
        <row r="5">
          <cell r="B5" t="str">
            <v>ARGENTINA</v>
          </cell>
          <cell r="C5" t="str">
            <v>Associate Director</v>
          </cell>
          <cell r="D5">
            <v>9647.0250165630769</v>
          </cell>
          <cell r="E5">
            <v>9647.0250165630769</v>
          </cell>
          <cell r="F5">
            <v>9647.0250165630769</v>
          </cell>
          <cell r="G5">
            <v>9647.0250165630769</v>
          </cell>
          <cell r="H5">
            <v>9647.0250165630769</v>
          </cell>
          <cell r="I5">
            <v>9647.0250165630769</v>
          </cell>
          <cell r="J5">
            <v>9647.0250165630769</v>
          </cell>
          <cell r="K5">
            <v>9647.0250165630769</v>
          </cell>
          <cell r="L5">
            <v>9647.0250165630769</v>
          </cell>
          <cell r="M5">
            <v>10611.634782219386</v>
          </cell>
          <cell r="N5">
            <v>10611.634782219386</v>
          </cell>
          <cell r="O5">
            <v>10611.634782219386</v>
          </cell>
        </row>
        <row r="6">
          <cell r="B6" t="str">
            <v>ARGENTINA</v>
          </cell>
          <cell r="C6" t="str">
            <v>Director</v>
          </cell>
          <cell r="D6">
            <v>15916.241506407574</v>
          </cell>
          <cell r="E6">
            <v>15916.241506407574</v>
          </cell>
          <cell r="F6">
            <v>15916.241506407574</v>
          </cell>
          <cell r="G6">
            <v>15916.241506407574</v>
          </cell>
          <cell r="H6">
            <v>15916.241506407574</v>
          </cell>
          <cell r="I6">
            <v>15916.241506407574</v>
          </cell>
          <cell r="J6">
            <v>15916.241506407574</v>
          </cell>
          <cell r="K6">
            <v>15916.241506407574</v>
          </cell>
          <cell r="L6">
            <v>15916.241506407574</v>
          </cell>
          <cell r="M6">
            <v>15916.241506407574</v>
          </cell>
          <cell r="N6">
            <v>15916.241506407574</v>
          </cell>
          <cell r="O6">
            <v>15916.241506407574</v>
          </cell>
        </row>
        <row r="7">
          <cell r="B7" t="str">
            <v>ARGENTINA</v>
          </cell>
          <cell r="C7" t="str">
            <v>Manager</v>
          </cell>
          <cell r="D7">
            <v>5441.5926692409057</v>
          </cell>
          <cell r="E7">
            <v>5441.5926692409057</v>
          </cell>
          <cell r="F7">
            <v>5441.5926692409057</v>
          </cell>
          <cell r="G7">
            <v>5441.5926692409057</v>
          </cell>
          <cell r="H7">
            <v>5441.5926692409057</v>
          </cell>
          <cell r="I7">
            <v>5441.5926692409057</v>
          </cell>
          <cell r="J7">
            <v>5441.5926692409057</v>
          </cell>
          <cell r="K7">
            <v>5441.5926692409057</v>
          </cell>
          <cell r="L7">
            <v>5441.5926692409057</v>
          </cell>
          <cell r="M7">
            <v>5985.6592001649979</v>
          </cell>
          <cell r="N7">
            <v>5985.6592001649979</v>
          </cell>
          <cell r="O7">
            <v>5985.6592001649979</v>
          </cell>
        </row>
        <row r="8">
          <cell r="B8" t="str">
            <v>ARGENTINA</v>
          </cell>
          <cell r="C8" t="str">
            <v>Programmer</v>
          </cell>
          <cell r="D8">
            <v>1472.4353820405613</v>
          </cell>
          <cell r="E8">
            <v>1472.4353820405613</v>
          </cell>
          <cell r="F8">
            <v>1472.4353820405613</v>
          </cell>
          <cell r="G8">
            <v>1472.4353820405613</v>
          </cell>
          <cell r="H8">
            <v>1472.4353820405613</v>
          </cell>
          <cell r="I8">
            <v>1472.4353820405613</v>
          </cell>
          <cell r="J8">
            <v>1472.4353820405613</v>
          </cell>
          <cell r="K8">
            <v>1472.4353820405613</v>
          </cell>
          <cell r="L8">
            <v>1472.4353820405613</v>
          </cell>
          <cell r="M8">
            <v>1619.5861842446177</v>
          </cell>
          <cell r="N8">
            <v>1619.5861842446177</v>
          </cell>
          <cell r="O8">
            <v>1619.5861842446177</v>
          </cell>
        </row>
        <row r="9">
          <cell r="B9" t="str">
            <v>ARGENTINA</v>
          </cell>
          <cell r="C9" t="str">
            <v>Programmer Analyst</v>
          </cell>
          <cell r="D9">
            <v>1819.9605026266934</v>
          </cell>
          <cell r="E9">
            <v>1819.9605026266934</v>
          </cell>
          <cell r="F9">
            <v>1819.9605026266934</v>
          </cell>
          <cell r="G9">
            <v>1819.9605026266934</v>
          </cell>
          <cell r="H9">
            <v>1819.9605026266934</v>
          </cell>
          <cell r="I9">
            <v>1819.9605026266934</v>
          </cell>
          <cell r="J9">
            <v>1819.9605026266934</v>
          </cell>
          <cell r="K9">
            <v>1819.9605026266934</v>
          </cell>
          <cell r="L9">
            <v>1819.9605026266934</v>
          </cell>
          <cell r="M9">
            <v>2001.8638168893629</v>
          </cell>
          <cell r="N9">
            <v>2001.8638168893629</v>
          </cell>
          <cell r="O9">
            <v>2001.8638168893629</v>
          </cell>
        </row>
        <row r="10">
          <cell r="B10" t="str">
            <v>ARGENTINA</v>
          </cell>
          <cell r="C10" t="str">
            <v>Programmer Analyst Trainee</v>
          </cell>
          <cell r="D10">
            <v>1760.7097015102493</v>
          </cell>
          <cell r="E10">
            <v>1760.7097015102493</v>
          </cell>
          <cell r="F10">
            <v>1760.7097015102493</v>
          </cell>
          <cell r="G10">
            <v>1760.7097015102493</v>
          </cell>
          <cell r="H10">
            <v>1760.7097015102493</v>
          </cell>
          <cell r="I10">
            <v>1760.7097015102493</v>
          </cell>
          <cell r="J10">
            <v>1760.7097015102493</v>
          </cell>
          <cell r="K10">
            <v>1760.7097015102493</v>
          </cell>
          <cell r="L10">
            <v>1760.7097015102493</v>
          </cell>
          <cell r="M10">
            <v>1936.687935661274</v>
          </cell>
          <cell r="N10">
            <v>1936.687935661274</v>
          </cell>
          <cell r="O10">
            <v>1936.687935661274</v>
          </cell>
        </row>
        <row r="11">
          <cell r="B11" t="str">
            <v>ARGENTINA</v>
          </cell>
          <cell r="C11" t="str">
            <v>Programmer Trainee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ARGENTINA</v>
          </cell>
          <cell r="C12" t="str">
            <v>Senior Associate</v>
          </cell>
          <cell r="D12">
            <v>4160.2773347350967</v>
          </cell>
          <cell r="E12">
            <v>4160.2773347350967</v>
          </cell>
          <cell r="F12">
            <v>4160.2773347350967</v>
          </cell>
          <cell r="G12">
            <v>4160.2773347350967</v>
          </cell>
          <cell r="H12">
            <v>4160.2773347350967</v>
          </cell>
          <cell r="I12">
            <v>4160.2773347350967</v>
          </cell>
          <cell r="J12">
            <v>4160.2773347350967</v>
          </cell>
          <cell r="K12">
            <v>4160.2773347350967</v>
          </cell>
          <cell r="L12">
            <v>4160.2773347350967</v>
          </cell>
          <cell r="M12">
            <v>4576.2123322086072</v>
          </cell>
          <cell r="N12">
            <v>4576.2123322086072</v>
          </cell>
          <cell r="O12">
            <v>4576.2123322086072</v>
          </cell>
        </row>
        <row r="13">
          <cell r="B13" t="str">
            <v>ARGENTINA</v>
          </cell>
          <cell r="C13" t="str">
            <v>Senior Director</v>
          </cell>
          <cell r="D13">
            <v>22826.449911771968</v>
          </cell>
          <cell r="E13">
            <v>22826.449911771968</v>
          </cell>
          <cell r="F13">
            <v>22826.449911771968</v>
          </cell>
          <cell r="G13">
            <v>22826.449911771968</v>
          </cell>
          <cell r="H13">
            <v>22826.449911771968</v>
          </cell>
          <cell r="I13">
            <v>22826.449911771968</v>
          </cell>
          <cell r="J13">
            <v>22826.449911771968</v>
          </cell>
          <cell r="K13">
            <v>22826.449911771968</v>
          </cell>
          <cell r="L13">
            <v>22826.449911771968</v>
          </cell>
          <cell r="M13">
            <v>22826.449911771968</v>
          </cell>
          <cell r="N13">
            <v>22826.449911771968</v>
          </cell>
          <cell r="O13">
            <v>22826.449911771968</v>
          </cell>
        </row>
        <row r="14">
          <cell r="B14" t="str">
            <v>ARGENTINA</v>
          </cell>
          <cell r="C14" t="str">
            <v>Senior Manager</v>
          </cell>
          <cell r="D14">
            <v>6860.4092054956891</v>
          </cell>
          <cell r="E14">
            <v>6860.4092054956891</v>
          </cell>
          <cell r="F14">
            <v>6860.4092054956891</v>
          </cell>
          <cell r="G14">
            <v>6860.4092054956891</v>
          </cell>
          <cell r="H14">
            <v>6860.4092054956891</v>
          </cell>
          <cell r="I14">
            <v>6860.4092054956891</v>
          </cell>
          <cell r="J14">
            <v>6860.4092054956891</v>
          </cell>
          <cell r="K14">
            <v>6860.4092054956891</v>
          </cell>
          <cell r="L14">
            <v>6860.4092054956891</v>
          </cell>
          <cell r="M14">
            <v>7546.3573900452584</v>
          </cell>
          <cell r="N14">
            <v>7546.3573900452584</v>
          </cell>
          <cell r="O14">
            <v>7546.3573900452584</v>
          </cell>
        </row>
        <row r="15">
          <cell r="B15" t="str">
            <v>ARGENTINA</v>
          </cell>
          <cell r="C15" t="str">
            <v>Senior Vice President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ARGENTINA</v>
          </cell>
          <cell r="C16" t="str">
            <v>UBS Associate Level 7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>ARGENTINA</v>
          </cell>
          <cell r="C17" t="str">
            <v>Vice President</v>
          </cell>
          <cell r="D17">
            <v>35434.950600224533</v>
          </cell>
          <cell r="E17">
            <v>35434.950600224533</v>
          </cell>
          <cell r="F17">
            <v>35434.950600224533</v>
          </cell>
          <cell r="G17">
            <v>35434.950600224533</v>
          </cell>
          <cell r="H17">
            <v>35434.950600224533</v>
          </cell>
          <cell r="I17">
            <v>35434.950600224533</v>
          </cell>
          <cell r="J17">
            <v>35434.950600224533</v>
          </cell>
          <cell r="K17">
            <v>35434.950600224533</v>
          </cell>
          <cell r="L17">
            <v>35434.950600224533</v>
          </cell>
          <cell r="M17">
            <v>35434.950600224533</v>
          </cell>
          <cell r="N17">
            <v>35434.950600224533</v>
          </cell>
          <cell r="O17">
            <v>35434.950600224533</v>
          </cell>
        </row>
        <row r="18">
          <cell r="B18" t="str">
            <v>ARGENTINA</v>
          </cell>
          <cell r="C18" t="str">
            <v>UBS Associate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AUSTRALIA</v>
          </cell>
          <cell r="C19" t="str">
            <v>Assistant Vice President</v>
          </cell>
          <cell r="D19">
            <v>42373.084070786659</v>
          </cell>
          <cell r="E19">
            <v>42373.084070786659</v>
          </cell>
          <cell r="F19">
            <v>42373.084070786659</v>
          </cell>
          <cell r="G19">
            <v>42373.084070786659</v>
          </cell>
          <cell r="H19">
            <v>42373.084070786659</v>
          </cell>
          <cell r="I19">
            <v>42373.084070786659</v>
          </cell>
          <cell r="J19">
            <v>42373.084070786659</v>
          </cell>
          <cell r="K19">
            <v>42373.084070786659</v>
          </cell>
          <cell r="L19">
            <v>42373.084070786659</v>
          </cell>
          <cell r="M19">
            <v>42373.084070786659</v>
          </cell>
          <cell r="N19">
            <v>42373.084070786659</v>
          </cell>
          <cell r="O19">
            <v>42373.084070786659</v>
          </cell>
        </row>
        <row r="20">
          <cell r="B20" t="str">
            <v>AUSTRALIA</v>
          </cell>
          <cell r="C20" t="str">
            <v>Associate</v>
          </cell>
          <cell r="D20">
            <v>7738.1165919869163</v>
          </cell>
          <cell r="E20">
            <v>7738.1165919869163</v>
          </cell>
          <cell r="F20">
            <v>7738.1165919869163</v>
          </cell>
          <cell r="G20">
            <v>7738.1165919869163</v>
          </cell>
          <cell r="H20">
            <v>7738.1165919869163</v>
          </cell>
          <cell r="I20">
            <v>7738.1165919869163</v>
          </cell>
          <cell r="J20">
            <v>7738.1165919869163</v>
          </cell>
          <cell r="K20">
            <v>7738.1165919869163</v>
          </cell>
          <cell r="L20">
            <v>7738.1165919869163</v>
          </cell>
          <cell r="M20">
            <v>8070.1412042513257</v>
          </cell>
          <cell r="N20">
            <v>8070.1412042513257</v>
          </cell>
          <cell r="O20">
            <v>8070.1412042513257</v>
          </cell>
        </row>
        <row r="21">
          <cell r="B21" t="str">
            <v>AUSTRALIA</v>
          </cell>
          <cell r="C21" t="str">
            <v>Associate Director</v>
          </cell>
          <cell r="D21">
            <v>16194.503843685714</v>
          </cell>
          <cell r="E21">
            <v>16194.503843685714</v>
          </cell>
          <cell r="F21">
            <v>16194.503843685714</v>
          </cell>
          <cell r="G21">
            <v>16194.503843685714</v>
          </cell>
          <cell r="H21">
            <v>16194.503843685714</v>
          </cell>
          <cell r="I21">
            <v>16194.503843685714</v>
          </cell>
          <cell r="J21">
            <v>16194.503843685714</v>
          </cell>
          <cell r="K21">
            <v>16194.503843685714</v>
          </cell>
          <cell r="L21">
            <v>16194.503843685714</v>
          </cell>
          <cell r="M21">
            <v>16907.065882276569</v>
          </cell>
          <cell r="N21">
            <v>16907.065882276569</v>
          </cell>
          <cell r="O21">
            <v>16907.065882276569</v>
          </cell>
        </row>
        <row r="22">
          <cell r="B22" t="str">
            <v>AUSTRALIA</v>
          </cell>
          <cell r="C22" t="str">
            <v>Director</v>
          </cell>
          <cell r="D22">
            <v>21128.504667953188</v>
          </cell>
          <cell r="E22">
            <v>21128.504667953188</v>
          </cell>
          <cell r="F22">
            <v>21128.504667953188</v>
          </cell>
          <cell r="G22">
            <v>21128.504667953188</v>
          </cell>
          <cell r="H22">
            <v>21128.504667953188</v>
          </cell>
          <cell r="I22">
            <v>21128.504667953188</v>
          </cell>
          <cell r="J22">
            <v>21128.504667953188</v>
          </cell>
          <cell r="K22">
            <v>21128.504667953188</v>
          </cell>
          <cell r="L22">
            <v>21128.504667953188</v>
          </cell>
          <cell r="M22">
            <v>21128.504667953188</v>
          </cell>
          <cell r="N22">
            <v>21128.504667953188</v>
          </cell>
          <cell r="O22">
            <v>21128.504667953188</v>
          </cell>
        </row>
        <row r="23">
          <cell r="B23" t="str">
            <v>AUSTRALIA</v>
          </cell>
          <cell r="C23" t="str">
            <v>Manager</v>
          </cell>
          <cell r="D23">
            <v>11383.739410353006</v>
          </cell>
          <cell r="E23">
            <v>11383.739410353006</v>
          </cell>
          <cell r="F23">
            <v>11383.739410353006</v>
          </cell>
          <cell r="G23">
            <v>11383.739410353006</v>
          </cell>
          <cell r="H23">
            <v>11383.739410353006</v>
          </cell>
          <cell r="I23">
            <v>11383.739410353006</v>
          </cell>
          <cell r="J23">
            <v>11383.739410353006</v>
          </cell>
          <cell r="K23">
            <v>11383.739410353006</v>
          </cell>
          <cell r="L23">
            <v>11383.739410353006</v>
          </cell>
          <cell r="M23">
            <v>11879.817049443893</v>
          </cell>
          <cell r="N23">
            <v>11879.817049443893</v>
          </cell>
          <cell r="O23">
            <v>11879.817049443893</v>
          </cell>
        </row>
        <row r="24">
          <cell r="B24" t="str">
            <v>AUSTRALIA</v>
          </cell>
          <cell r="C24" t="str">
            <v>Programmer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 t="str">
            <v>AUSTRALIA</v>
          </cell>
          <cell r="C25" t="str">
            <v>Programmer Analyst</v>
          </cell>
          <cell r="D25">
            <v>5724.017608264</v>
          </cell>
          <cell r="E25">
            <v>5724.017608264</v>
          </cell>
          <cell r="F25">
            <v>5724.017608264</v>
          </cell>
          <cell r="G25">
            <v>5724.017608264</v>
          </cell>
          <cell r="H25">
            <v>5724.017608264</v>
          </cell>
          <cell r="I25">
            <v>5724.017608264</v>
          </cell>
          <cell r="J25">
            <v>5724.017608264</v>
          </cell>
          <cell r="K25">
            <v>5724.017608264</v>
          </cell>
          <cell r="L25">
            <v>5724.017608264</v>
          </cell>
          <cell r="M25">
            <v>5965.4077662608797</v>
          </cell>
          <cell r="N25">
            <v>5965.4077662608797</v>
          </cell>
          <cell r="O25">
            <v>5965.4077662608797</v>
          </cell>
        </row>
        <row r="26">
          <cell r="B26" t="str">
            <v>AUSTRALIA</v>
          </cell>
          <cell r="C26" t="str">
            <v>Programmer Analyst Trainee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 t="str">
            <v>AUSTRALIA</v>
          </cell>
          <cell r="C27" t="str">
            <v>Programmer Trainee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AUSTRALIA</v>
          </cell>
          <cell r="C28" t="str">
            <v>Senior Associate</v>
          </cell>
          <cell r="D28">
            <v>9693.8836292462383</v>
          </cell>
          <cell r="E28">
            <v>9693.8836292462383</v>
          </cell>
          <cell r="F28">
            <v>9693.8836292462383</v>
          </cell>
          <cell r="G28">
            <v>9693.8836292462383</v>
          </cell>
          <cell r="H28">
            <v>9693.8836292462383</v>
          </cell>
          <cell r="I28">
            <v>9693.8836292462383</v>
          </cell>
          <cell r="J28">
            <v>9693.8836292462383</v>
          </cell>
          <cell r="K28">
            <v>9693.8836292462383</v>
          </cell>
          <cell r="L28">
            <v>9693.8836292462383</v>
          </cell>
          <cell r="M28">
            <v>10113.917758187319</v>
          </cell>
          <cell r="N28">
            <v>10113.917758187319</v>
          </cell>
          <cell r="O28">
            <v>10113.917758187319</v>
          </cell>
        </row>
        <row r="29">
          <cell r="B29" t="str">
            <v>AUSTRALIA</v>
          </cell>
          <cell r="C29" t="str">
            <v>Senior Director</v>
          </cell>
          <cell r="D29">
            <v>28060.004765069334</v>
          </cell>
          <cell r="E29">
            <v>28060.004765069334</v>
          </cell>
          <cell r="F29">
            <v>28060.004765069334</v>
          </cell>
          <cell r="G29">
            <v>28060.004765069334</v>
          </cell>
          <cell r="H29">
            <v>28060.004765069334</v>
          </cell>
          <cell r="I29">
            <v>28060.004765069334</v>
          </cell>
          <cell r="J29">
            <v>28060.004765069334</v>
          </cell>
          <cell r="K29">
            <v>28060.004765069334</v>
          </cell>
          <cell r="L29">
            <v>28060.004765069334</v>
          </cell>
          <cell r="M29">
            <v>28060.004765069334</v>
          </cell>
          <cell r="N29">
            <v>28060.004765069334</v>
          </cell>
          <cell r="O29">
            <v>28060.004765069334</v>
          </cell>
        </row>
        <row r="30">
          <cell r="B30" t="str">
            <v>AUSTRALIA</v>
          </cell>
          <cell r="C30" t="str">
            <v>Senior Manager</v>
          </cell>
          <cell r="D30">
            <v>12818.186290184314</v>
          </cell>
          <cell r="E30">
            <v>12818.186290184314</v>
          </cell>
          <cell r="F30">
            <v>12818.186290184314</v>
          </cell>
          <cell r="G30">
            <v>12818.186290184314</v>
          </cell>
          <cell r="H30">
            <v>12818.186290184314</v>
          </cell>
          <cell r="I30">
            <v>12818.186290184314</v>
          </cell>
          <cell r="J30">
            <v>12818.186290184314</v>
          </cell>
          <cell r="K30">
            <v>12818.186290184314</v>
          </cell>
          <cell r="L30">
            <v>12818.186290184314</v>
          </cell>
          <cell r="M30">
            <v>13378.814038867604</v>
          </cell>
          <cell r="N30">
            <v>13378.814038867604</v>
          </cell>
          <cell r="O30">
            <v>13378.814038867604</v>
          </cell>
        </row>
        <row r="31">
          <cell r="B31" t="str">
            <v>AUSTRALIA</v>
          </cell>
          <cell r="C31" t="str">
            <v>Senior Vice President</v>
          </cell>
          <cell r="D31">
            <v>124064.611875</v>
          </cell>
          <cell r="E31">
            <v>124064.611875</v>
          </cell>
          <cell r="F31">
            <v>124064.611875</v>
          </cell>
          <cell r="G31">
            <v>124064.611875</v>
          </cell>
          <cell r="H31">
            <v>124064.611875</v>
          </cell>
          <cell r="I31">
            <v>124064.611875</v>
          </cell>
          <cell r="J31">
            <v>124064.611875</v>
          </cell>
          <cell r="K31">
            <v>124064.611875</v>
          </cell>
          <cell r="L31">
            <v>124064.611875</v>
          </cell>
          <cell r="M31">
            <v>124064.611875</v>
          </cell>
          <cell r="N31">
            <v>124064.611875</v>
          </cell>
          <cell r="O31">
            <v>124064.611875</v>
          </cell>
        </row>
        <row r="32">
          <cell r="B32" t="str">
            <v>AUSTRALIA</v>
          </cell>
          <cell r="C32" t="str">
            <v>UBS Associate Level 7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AUSTRALIA</v>
          </cell>
          <cell r="C33" t="str">
            <v>Vice President</v>
          </cell>
          <cell r="D33">
            <v>67449.468856333333</v>
          </cell>
          <cell r="E33">
            <v>67449.468856333333</v>
          </cell>
          <cell r="F33">
            <v>67449.468856333333</v>
          </cell>
          <cell r="G33">
            <v>67449.468856333333</v>
          </cell>
          <cell r="H33">
            <v>67449.468856333333</v>
          </cell>
          <cell r="I33">
            <v>67449.468856333333</v>
          </cell>
          <cell r="J33">
            <v>67449.468856333333</v>
          </cell>
          <cell r="K33">
            <v>67449.468856333333</v>
          </cell>
          <cell r="L33">
            <v>67449.468856333333</v>
          </cell>
          <cell r="M33">
            <v>67449.468856333333</v>
          </cell>
          <cell r="N33">
            <v>67449.468856333333</v>
          </cell>
          <cell r="O33">
            <v>67449.468856333333</v>
          </cell>
        </row>
        <row r="34">
          <cell r="B34" t="str">
            <v>AUSTRALIA</v>
          </cell>
          <cell r="C34" t="str">
            <v>UBS Associate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BENELUX</v>
          </cell>
          <cell r="C35" t="str">
            <v>Assistant Vice President</v>
          </cell>
          <cell r="D35">
            <v>37977.685131640625</v>
          </cell>
          <cell r="E35">
            <v>37977.685131640625</v>
          </cell>
          <cell r="F35">
            <v>37977.685131640625</v>
          </cell>
          <cell r="G35">
            <v>37977.685131640625</v>
          </cell>
          <cell r="H35">
            <v>37977.685131640625</v>
          </cell>
          <cell r="I35">
            <v>37977.685131640625</v>
          </cell>
          <cell r="J35">
            <v>37977.685131640625</v>
          </cell>
          <cell r="K35">
            <v>37977.685131640625</v>
          </cell>
          <cell r="L35">
            <v>37977.685131640625</v>
          </cell>
          <cell r="M35">
            <v>37977.685131640625</v>
          </cell>
          <cell r="N35">
            <v>37977.685131640625</v>
          </cell>
          <cell r="O35">
            <v>37977.685131640625</v>
          </cell>
        </row>
        <row r="36">
          <cell r="B36" t="str">
            <v>BENELUX</v>
          </cell>
          <cell r="C36" t="str">
            <v>Associate</v>
          </cell>
          <cell r="D36">
            <v>6731.9488051558337</v>
          </cell>
          <cell r="E36">
            <v>6731.9488051558337</v>
          </cell>
          <cell r="F36">
            <v>6731.9488051558337</v>
          </cell>
          <cell r="G36">
            <v>6731.9488051558337</v>
          </cell>
          <cell r="H36">
            <v>6731.9488051558337</v>
          </cell>
          <cell r="I36">
            <v>6731.9488051558337</v>
          </cell>
          <cell r="J36">
            <v>6731.9488051558337</v>
          </cell>
          <cell r="K36">
            <v>6731.9488051558337</v>
          </cell>
          <cell r="L36">
            <v>6731.9488051558337</v>
          </cell>
          <cell r="M36">
            <v>6925.7573630605102</v>
          </cell>
          <cell r="N36">
            <v>6925.7573630605102</v>
          </cell>
          <cell r="O36">
            <v>6925.7573630605102</v>
          </cell>
        </row>
        <row r="37">
          <cell r="B37" t="str">
            <v>BENELUX</v>
          </cell>
          <cell r="C37" t="str">
            <v>Associate Director</v>
          </cell>
          <cell r="D37">
            <v>16074.398028550017</v>
          </cell>
          <cell r="E37">
            <v>16074.398028550017</v>
          </cell>
          <cell r="F37">
            <v>16074.398028550017</v>
          </cell>
          <cell r="G37">
            <v>16074.398028550017</v>
          </cell>
          <cell r="H37">
            <v>16074.398028550017</v>
          </cell>
          <cell r="I37">
            <v>16074.398028550017</v>
          </cell>
          <cell r="J37">
            <v>16074.398028550017</v>
          </cell>
          <cell r="K37">
            <v>16074.398028550017</v>
          </cell>
          <cell r="L37">
            <v>16074.398028550017</v>
          </cell>
          <cell r="M37">
            <v>16548.480063156516</v>
          </cell>
          <cell r="N37">
            <v>16548.480063156516</v>
          </cell>
          <cell r="O37">
            <v>16548.480063156516</v>
          </cell>
        </row>
        <row r="38">
          <cell r="B38" t="str">
            <v>BENELUX</v>
          </cell>
          <cell r="C38" t="str">
            <v>Director</v>
          </cell>
          <cell r="D38">
            <v>20904.918669668208</v>
          </cell>
          <cell r="E38">
            <v>20904.918669668208</v>
          </cell>
          <cell r="F38">
            <v>20904.918669668208</v>
          </cell>
          <cell r="G38">
            <v>20904.918669668208</v>
          </cell>
          <cell r="H38">
            <v>20904.918669668208</v>
          </cell>
          <cell r="I38">
            <v>20904.918669668208</v>
          </cell>
          <cell r="J38">
            <v>20904.918669668208</v>
          </cell>
          <cell r="K38">
            <v>20904.918669668208</v>
          </cell>
          <cell r="L38">
            <v>20904.918669668208</v>
          </cell>
          <cell r="M38">
            <v>20904.918669668208</v>
          </cell>
          <cell r="N38">
            <v>20904.918669668208</v>
          </cell>
          <cell r="O38">
            <v>20904.918669668208</v>
          </cell>
        </row>
        <row r="39">
          <cell r="B39" t="str">
            <v>BENELUX</v>
          </cell>
          <cell r="C39" t="str">
            <v>Manager</v>
          </cell>
          <cell r="D39">
            <v>9624.1232633141026</v>
          </cell>
          <cell r="E39">
            <v>9624.1232633141026</v>
          </cell>
          <cell r="F39">
            <v>9624.1232633141026</v>
          </cell>
          <cell r="G39">
            <v>9624.1232633141026</v>
          </cell>
          <cell r="H39">
            <v>9624.1232633141026</v>
          </cell>
          <cell r="I39">
            <v>9624.1232633141026</v>
          </cell>
          <cell r="J39">
            <v>9624.1232633141026</v>
          </cell>
          <cell r="K39">
            <v>9624.1232633141026</v>
          </cell>
          <cell r="L39">
            <v>9624.1232633141026</v>
          </cell>
          <cell r="M39">
            <v>9904.6970549635244</v>
          </cell>
          <cell r="N39">
            <v>9904.6970549635244</v>
          </cell>
          <cell r="O39">
            <v>9904.6970549635244</v>
          </cell>
        </row>
        <row r="40">
          <cell r="B40" t="str">
            <v>BENELUX</v>
          </cell>
          <cell r="C40" t="str">
            <v>Programmer</v>
          </cell>
          <cell r="D40">
            <v>5608.3395189569192</v>
          </cell>
          <cell r="E40">
            <v>5608.3395189569192</v>
          </cell>
          <cell r="F40">
            <v>5608.3395189569192</v>
          </cell>
          <cell r="G40">
            <v>5608.3395189569192</v>
          </cell>
          <cell r="H40">
            <v>5608.3395189569192</v>
          </cell>
          <cell r="I40">
            <v>5608.3395189569192</v>
          </cell>
          <cell r="J40">
            <v>5608.3395189569192</v>
          </cell>
          <cell r="K40">
            <v>5608.3395189569192</v>
          </cell>
          <cell r="L40">
            <v>5608.3395189569192</v>
          </cell>
          <cell r="M40">
            <v>5768.4397982756263</v>
          </cell>
          <cell r="N40">
            <v>5768.4397982756263</v>
          </cell>
          <cell r="O40">
            <v>5768.4397982756263</v>
          </cell>
        </row>
        <row r="41">
          <cell r="B41" t="str">
            <v>BENELUX</v>
          </cell>
          <cell r="C41" t="str">
            <v>Programmer Analyst</v>
          </cell>
          <cell r="D41">
            <v>5306.0157769978578</v>
          </cell>
          <cell r="E41">
            <v>5306.0157769978578</v>
          </cell>
          <cell r="F41">
            <v>5306.0157769978578</v>
          </cell>
          <cell r="G41">
            <v>5306.0157769978578</v>
          </cell>
          <cell r="H41">
            <v>5306.0157769978578</v>
          </cell>
          <cell r="I41">
            <v>5306.0157769978578</v>
          </cell>
          <cell r="J41">
            <v>5306.0157769978578</v>
          </cell>
          <cell r="K41">
            <v>5306.0157769978578</v>
          </cell>
          <cell r="L41">
            <v>5306.0157769978578</v>
          </cell>
          <cell r="M41">
            <v>5457.0463440577923</v>
          </cell>
          <cell r="N41">
            <v>5457.0463440577923</v>
          </cell>
          <cell r="O41">
            <v>5457.0463440577923</v>
          </cell>
        </row>
        <row r="42">
          <cell r="B42" t="str">
            <v>BENELUX</v>
          </cell>
          <cell r="C42" t="str">
            <v>Programmer Analyst Trainee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BENELUX</v>
          </cell>
          <cell r="C43" t="str">
            <v>Programmer Trainee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BENELUX</v>
          </cell>
          <cell r="C44" t="str">
            <v>Senior Associate</v>
          </cell>
          <cell r="D44">
            <v>8267.0916056888345</v>
          </cell>
          <cell r="E44">
            <v>8267.0916056888345</v>
          </cell>
          <cell r="F44">
            <v>8267.0916056888345</v>
          </cell>
          <cell r="G44">
            <v>8267.0916056888345</v>
          </cell>
          <cell r="H44">
            <v>8267.0916056888345</v>
          </cell>
          <cell r="I44">
            <v>8267.0916056888345</v>
          </cell>
          <cell r="J44">
            <v>8267.0916056888345</v>
          </cell>
          <cell r="K44">
            <v>8267.0916056888345</v>
          </cell>
          <cell r="L44">
            <v>8267.0916056888345</v>
          </cell>
          <cell r="M44">
            <v>8506.9544476094998</v>
          </cell>
          <cell r="N44">
            <v>8506.9544476094998</v>
          </cell>
          <cell r="O44">
            <v>8506.9544476094998</v>
          </cell>
        </row>
        <row r="45">
          <cell r="B45" t="str">
            <v>BENELUX</v>
          </cell>
          <cell r="C45" t="str">
            <v>Senior Director</v>
          </cell>
          <cell r="D45">
            <v>25654.87895224852</v>
          </cell>
          <cell r="E45">
            <v>25654.87895224852</v>
          </cell>
          <cell r="F45">
            <v>25654.87895224852</v>
          </cell>
          <cell r="G45">
            <v>25654.87895224852</v>
          </cell>
          <cell r="H45">
            <v>25654.87895224852</v>
          </cell>
          <cell r="I45">
            <v>25654.87895224852</v>
          </cell>
          <cell r="J45">
            <v>25654.87895224852</v>
          </cell>
          <cell r="K45">
            <v>25654.87895224852</v>
          </cell>
          <cell r="L45">
            <v>25654.87895224852</v>
          </cell>
          <cell r="M45">
            <v>25654.87895224852</v>
          </cell>
          <cell r="N45">
            <v>25654.87895224852</v>
          </cell>
          <cell r="O45">
            <v>25654.87895224852</v>
          </cell>
        </row>
        <row r="46">
          <cell r="B46" t="str">
            <v>BENELUX</v>
          </cell>
          <cell r="C46" t="str">
            <v>Senior Manager</v>
          </cell>
          <cell r="D46">
            <v>11997.539678432566</v>
          </cell>
          <cell r="E46">
            <v>11997.539678432566</v>
          </cell>
          <cell r="F46">
            <v>11997.539678432566</v>
          </cell>
          <cell r="G46">
            <v>11997.539678432566</v>
          </cell>
          <cell r="H46">
            <v>11997.539678432566</v>
          </cell>
          <cell r="I46">
            <v>11997.539678432566</v>
          </cell>
          <cell r="J46">
            <v>11997.539678432566</v>
          </cell>
          <cell r="K46">
            <v>11997.539678432566</v>
          </cell>
          <cell r="L46">
            <v>11997.539678432566</v>
          </cell>
          <cell r="M46">
            <v>12349.31596253554</v>
          </cell>
          <cell r="N46">
            <v>12349.31596253554</v>
          </cell>
          <cell r="O46">
            <v>12349.31596253554</v>
          </cell>
        </row>
        <row r="47">
          <cell r="B47" t="str">
            <v>BENELUX</v>
          </cell>
          <cell r="C47" t="str">
            <v>Senior Vice President</v>
          </cell>
          <cell r="D47">
            <v>104947.19380255041</v>
          </cell>
          <cell r="E47">
            <v>104947.19380255041</v>
          </cell>
          <cell r="F47">
            <v>104947.19380255041</v>
          </cell>
          <cell r="G47">
            <v>104947.19380255041</v>
          </cell>
          <cell r="H47">
            <v>104947.19380255041</v>
          </cell>
          <cell r="I47">
            <v>104947.19380255041</v>
          </cell>
          <cell r="J47">
            <v>104947.19380255041</v>
          </cell>
          <cell r="K47">
            <v>104947.19380255041</v>
          </cell>
          <cell r="L47">
            <v>104947.19380255041</v>
          </cell>
          <cell r="M47">
            <v>104947.19380255041</v>
          </cell>
          <cell r="N47">
            <v>104947.19380255041</v>
          </cell>
          <cell r="O47">
            <v>104947.19380255041</v>
          </cell>
        </row>
        <row r="48">
          <cell r="B48" t="str">
            <v>BENELUX</v>
          </cell>
          <cell r="C48" t="str">
            <v>UBS Associate Level 7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B49" t="str">
            <v>BENELUX</v>
          </cell>
          <cell r="C49" t="str">
            <v>Vice President</v>
          </cell>
          <cell r="D49">
            <v>52679.848449746722</v>
          </cell>
          <cell r="E49">
            <v>52679.848449746722</v>
          </cell>
          <cell r="F49">
            <v>52679.848449746722</v>
          </cell>
          <cell r="G49">
            <v>52679.848449746722</v>
          </cell>
          <cell r="H49">
            <v>52679.848449746722</v>
          </cell>
          <cell r="I49">
            <v>52679.848449746722</v>
          </cell>
          <cell r="J49">
            <v>52679.848449746722</v>
          </cell>
          <cell r="K49">
            <v>52679.848449746722</v>
          </cell>
          <cell r="L49">
            <v>52679.848449746722</v>
          </cell>
          <cell r="M49">
            <v>52679.848449746722</v>
          </cell>
          <cell r="N49">
            <v>52679.848449746722</v>
          </cell>
          <cell r="O49">
            <v>52679.848449746722</v>
          </cell>
        </row>
        <row r="50">
          <cell r="B50" t="str">
            <v>BENELUX</v>
          </cell>
          <cell r="C50" t="str">
            <v>UBS Associate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B51" t="str">
            <v>BRAZIL</v>
          </cell>
          <cell r="C51" t="str">
            <v>Assistant Vice President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B52" t="str">
            <v>BRAZIL</v>
          </cell>
          <cell r="C52" t="str">
            <v>Associate</v>
          </cell>
          <cell r="D52">
            <v>2574.2645869295307</v>
          </cell>
          <cell r="E52">
            <v>2574.2645869295307</v>
          </cell>
          <cell r="F52">
            <v>2574.2645869295307</v>
          </cell>
          <cell r="G52">
            <v>2574.2645869295307</v>
          </cell>
          <cell r="H52">
            <v>2574.2645869295307</v>
          </cell>
          <cell r="I52">
            <v>2574.2645869295307</v>
          </cell>
          <cell r="J52">
            <v>2574.2645869295307</v>
          </cell>
          <cell r="K52">
            <v>2574.2645869295307</v>
          </cell>
          <cell r="L52">
            <v>2574.2645869295307</v>
          </cell>
          <cell r="M52">
            <v>2799.0948124558176</v>
          </cell>
          <cell r="N52">
            <v>2799.0948124558176</v>
          </cell>
          <cell r="O52">
            <v>2799.0948124558176</v>
          </cell>
        </row>
        <row r="53">
          <cell r="B53" t="str">
            <v>BRAZIL</v>
          </cell>
          <cell r="C53" t="str">
            <v>Associate Director</v>
          </cell>
          <cell r="D53">
            <v>12532.357680413717</v>
          </cell>
          <cell r="E53">
            <v>12532.357680413717</v>
          </cell>
          <cell r="F53">
            <v>12532.357680413717</v>
          </cell>
          <cell r="G53">
            <v>12532.357680413717</v>
          </cell>
          <cell r="H53">
            <v>12532.357680413717</v>
          </cell>
          <cell r="I53">
            <v>12532.357680413717</v>
          </cell>
          <cell r="J53">
            <v>12532.357680413717</v>
          </cell>
          <cell r="K53">
            <v>12532.357680413717</v>
          </cell>
          <cell r="L53">
            <v>12532.357680413717</v>
          </cell>
          <cell r="M53">
            <v>13752.997215288418</v>
          </cell>
          <cell r="N53">
            <v>13752.997215288418</v>
          </cell>
          <cell r="O53">
            <v>13752.997215288418</v>
          </cell>
        </row>
        <row r="54">
          <cell r="B54" t="str">
            <v>BRAZIL</v>
          </cell>
          <cell r="C54" t="str">
            <v>Director</v>
          </cell>
          <cell r="D54">
            <v>18779.492772238576</v>
          </cell>
          <cell r="E54">
            <v>18779.492772238576</v>
          </cell>
          <cell r="F54">
            <v>18779.492772238576</v>
          </cell>
          <cell r="G54">
            <v>18779.492772238576</v>
          </cell>
          <cell r="H54">
            <v>18779.492772238576</v>
          </cell>
          <cell r="I54">
            <v>18779.492772238576</v>
          </cell>
          <cell r="J54">
            <v>18779.492772238576</v>
          </cell>
          <cell r="K54">
            <v>18779.492772238576</v>
          </cell>
          <cell r="L54">
            <v>18779.492772238576</v>
          </cell>
          <cell r="M54">
            <v>18779.492772238576</v>
          </cell>
          <cell r="N54">
            <v>18779.492772238576</v>
          </cell>
          <cell r="O54">
            <v>18779.492772238576</v>
          </cell>
        </row>
        <row r="55">
          <cell r="B55" t="str">
            <v>BRAZIL</v>
          </cell>
          <cell r="C55" t="str">
            <v>Manager</v>
          </cell>
          <cell r="D55">
            <v>6419.3024467460609</v>
          </cell>
          <cell r="E55">
            <v>6419.3024467460609</v>
          </cell>
          <cell r="F55">
            <v>6419.3024467460609</v>
          </cell>
          <cell r="G55">
            <v>6419.3024467460609</v>
          </cell>
          <cell r="H55">
            <v>6419.3024467460609</v>
          </cell>
          <cell r="I55">
            <v>6419.3024467460609</v>
          </cell>
          <cell r="J55">
            <v>6419.3024467460609</v>
          </cell>
          <cell r="K55">
            <v>6419.3024467460609</v>
          </cell>
          <cell r="L55">
            <v>6419.3024467460609</v>
          </cell>
          <cell r="M55">
            <v>7028.6364582540036</v>
          </cell>
          <cell r="N55">
            <v>7028.6364582540036</v>
          </cell>
          <cell r="O55">
            <v>7028.6364582540036</v>
          </cell>
        </row>
        <row r="56">
          <cell r="B56" t="str">
            <v>BRAZIL</v>
          </cell>
          <cell r="C56" t="str">
            <v>Programmer</v>
          </cell>
          <cell r="D56">
            <v>1131.9752889512929</v>
          </cell>
          <cell r="E56">
            <v>1131.9752889512929</v>
          </cell>
          <cell r="F56">
            <v>1131.9752889512929</v>
          </cell>
          <cell r="G56">
            <v>1131.9752889512929</v>
          </cell>
          <cell r="H56">
            <v>1131.9752889512929</v>
          </cell>
          <cell r="I56">
            <v>1131.9752889512929</v>
          </cell>
          <cell r="J56">
            <v>1131.9752889512929</v>
          </cell>
          <cell r="K56">
            <v>1131.9752889512929</v>
          </cell>
          <cell r="L56">
            <v>1131.9752889512929</v>
          </cell>
          <cell r="M56">
            <v>1212.5765846797556</v>
          </cell>
          <cell r="N56">
            <v>1212.5765846797556</v>
          </cell>
          <cell r="O56">
            <v>1212.5765846797556</v>
          </cell>
        </row>
        <row r="57">
          <cell r="B57" t="str">
            <v>BRAZIL</v>
          </cell>
          <cell r="C57" t="str">
            <v>Programmer Analyst</v>
          </cell>
          <cell r="D57">
            <v>1523.7518970295278</v>
          </cell>
          <cell r="E57">
            <v>1523.7518970295278</v>
          </cell>
          <cell r="F57">
            <v>1523.7518970295278</v>
          </cell>
          <cell r="G57">
            <v>1523.7518970295278</v>
          </cell>
          <cell r="H57">
            <v>1523.7518970295278</v>
          </cell>
          <cell r="I57">
            <v>1523.7518970295278</v>
          </cell>
          <cell r="J57">
            <v>1523.7518970295278</v>
          </cell>
          <cell r="K57">
            <v>1523.7518970295278</v>
          </cell>
          <cell r="L57">
            <v>1523.7518970295278</v>
          </cell>
          <cell r="M57">
            <v>1643.5308535658141</v>
          </cell>
          <cell r="N57">
            <v>1643.5308535658141</v>
          </cell>
          <cell r="O57">
            <v>1643.5308535658141</v>
          </cell>
        </row>
        <row r="58">
          <cell r="B58" t="str">
            <v>BRAZIL</v>
          </cell>
          <cell r="C58" t="str">
            <v>Programmer Analyst Trainee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B59" t="str">
            <v>BRAZIL</v>
          </cell>
          <cell r="C59" t="str">
            <v>Programmer Trainee</v>
          </cell>
          <cell r="D59">
            <v>1101.9699361470521</v>
          </cell>
          <cell r="E59">
            <v>1101.9699361470521</v>
          </cell>
          <cell r="F59">
            <v>1101.9699361470521</v>
          </cell>
          <cell r="G59">
            <v>1101.9699361470521</v>
          </cell>
          <cell r="H59">
            <v>1101.9699361470521</v>
          </cell>
          <cell r="I59">
            <v>1101.9699361470521</v>
          </cell>
          <cell r="J59">
            <v>1101.9699361470521</v>
          </cell>
          <cell r="K59">
            <v>1101.9699361470521</v>
          </cell>
          <cell r="L59">
            <v>1101.9699361470521</v>
          </cell>
          <cell r="M59">
            <v>1179.5706965950908</v>
          </cell>
          <cell r="N59">
            <v>1179.5706965950908</v>
          </cell>
          <cell r="O59">
            <v>1179.5706965950908</v>
          </cell>
        </row>
        <row r="60">
          <cell r="B60" t="str">
            <v>BRAZIL</v>
          </cell>
          <cell r="C60" t="str">
            <v>Senior Associate</v>
          </cell>
          <cell r="D60">
            <v>4724.6936373073358</v>
          </cell>
          <cell r="E60">
            <v>4724.6936373073358</v>
          </cell>
          <cell r="F60">
            <v>4724.6936373073358</v>
          </cell>
          <cell r="G60">
            <v>4724.6936373073358</v>
          </cell>
          <cell r="H60">
            <v>4724.6936373073358</v>
          </cell>
          <cell r="I60">
            <v>4724.6936373073358</v>
          </cell>
          <cell r="J60">
            <v>4724.6936373073358</v>
          </cell>
          <cell r="K60">
            <v>4724.6936373073358</v>
          </cell>
          <cell r="L60">
            <v>4724.6936373073358</v>
          </cell>
          <cell r="M60">
            <v>5164.5667678714026</v>
          </cell>
          <cell r="N60">
            <v>5164.5667678714026</v>
          </cell>
          <cell r="O60">
            <v>5164.5667678714026</v>
          </cell>
        </row>
        <row r="61">
          <cell r="B61" t="str">
            <v>BRAZIL</v>
          </cell>
          <cell r="C61" t="str">
            <v>Senior Director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B62" t="str">
            <v>BRAZIL</v>
          </cell>
          <cell r="C62" t="str">
            <v>Senior Manager</v>
          </cell>
          <cell r="D62">
            <v>9233.8154605270665</v>
          </cell>
          <cell r="E62">
            <v>9233.8154605270665</v>
          </cell>
          <cell r="F62">
            <v>9233.8154605270665</v>
          </cell>
          <cell r="G62">
            <v>9233.8154605270665</v>
          </cell>
          <cell r="H62">
            <v>9233.8154605270665</v>
          </cell>
          <cell r="I62">
            <v>9233.8154605270665</v>
          </cell>
          <cell r="J62">
            <v>9233.8154605270665</v>
          </cell>
          <cell r="K62">
            <v>9233.8154605270665</v>
          </cell>
          <cell r="L62">
            <v>9233.8154605270665</v>
          </cell>
          <cell r="M62">
            <v>10124.600773413105</v>
          </cell>
          <cell r="N62">
            <v>10124.600773413105</v>
          </cell>
          <cell r="O62">
            <v>10124.600773413105</v>
          </cell>
        </row>
        <row r="63">
          <cell r="B63" t="str">
            <v>BRAZIL</v>
          </cell>
          <cell r="C63" t="str">
            <v>Senior Vice President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B64" t="str">
            <v>BRAZIL</v>
          </cell>
          <cell r="C64" t="str">
            <v>UBS Associate Level 7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B65" t="str">
            <v>BRAZIL</v>
          </cell>
          <cell r="C65" t="str">
            <v>Vice President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B66" t="str">
            <v>BRAZIL</v>
          </cell>
          <cell r="C66" t="str">
            <v>UBS Associate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B67" t="str">
            <v>CANADA</v>
          </cell>
          <cell r="C67" t="str">
            <v>Assistant Vice President</v>
          </cell>
          <cell r="D67">
            <v>35512.812185190392</v>
          </cell>
          <cell r="E67">
            <v>35512.812185190392</v>
          </cell>
          <cell r="F67">
            <v>35512.812185190392</v>
          </cell>
          <cell r="G67">
            <v>35512.812185190392</v>
          </cell>
          <cell r="H67">
            <v>35512.812185190392</v>
          </cell>
          <cell r="I67">
            <v>35512.812185190392</v>
          </cell>
          <cell r="J67">
            <v>35512.812185190392</v>
          </cell>
          <cell r="K67">
            <v>35512.812185190392</v>
          </cell>
          <cell r="L67">
            <v>35512.812185190392</v>
          </cell>
          <cell r="M67">
            <v>35512.812185190392</v>
          </cell>
          <cell r="N67">
            <v>35512.812185190392</v>
          </cell>
          <cell r="O67">
            <v>35512.812185190392</v>
          </cell>
        </row>
        <row r="68">
          <cell r="B68" t="str">
            <v>CANADA</v>
          </cell>
          <cell r="C68" t="str">
            <v>Associate</v>
          </cell>
          <cell r="D68">
            <v>6737.6669128141284</v>
          </cell>
          <cell r="E68">
            <v>6737.6669128141284</v>
          </cell>
          <cell r="F68">
            <v>6737.6669128141284</v>
          </cell>
          <cell r="G68">
            <v>6737.6669128141284</v>
          </cell>
          <cell r="H68">
            <v>6737.6669128141284</v>
          </cell>
          <cell r="I68">
            <v>6737.6669128141284</v>
          </cell>
          <cell r="J68">
            <v>6737.6669128141284</v>
          </cell>
          <cell r="K68">
            <v>6737.6669128141284</v>
          </cell>
          <cell r="L68">
            <v>6737.6669128141284</v>
          </cell>
          <cell r="M68">
            <v>6939.7969201985516</v>
          </cell>
          <cell r="N68">
            <v>6939.7969201985516</v>
          </cell>
          <cell r="O68">
            <v>6939.7969201985516</v>
          </cell>
        </row>
        <row r="69">
          <cell r="B69" t="str">
            <v>CANADA</v>
          </cell>
          <cell r="C69" t="str">
            <v>Associate Director</v>
          </cell>
          <cell r="D69">
            <v>13634.09947899661</v>
          </cell>
          <cell r="E69">
            <v>13634.09947899661</v>
          </cell>
          <cell r="F69">
            <v>13634.09947899661</v>
          </cell>
          <cell r="G69">
            <v>13634.09947899661</v>
          </cell>
          <cell r="H69">
            <v>13634.09947899661</v>
          </cell>
          <cell r="I69">
            <v>13634.09947899661</v>
          </cell>
          <cell r="J69">
            <v>13634.09947899661</v>
          </cell>
          <cell r="K69">
            <v>13634.09947899661</v>
          </cell>
          <cell r="L69">
            <v>13634.09947899661</v>
          </cell>
          <cell r="M69">
            <v>14043.122463366512</v>
          </cell>
          <cell r="N69">
            <v>14043.122463366512</v>
          </cell>
          <cell r="O69">
            <v>14043.122463366512</v>
          </cell>
        </row>
        <row r="70">
          <cell r="B70" t="str">
            <v>CANADA</v>
          </cell>
          <cell r="C70" t="str">
            <v>Director</v>
          </cell>
          <cell r="D70">
            <v>20085.265733237688</v>
          </cell>
          <cell r="E70">
            <v>20085.265733237688</v>
          </cell>
          <cell r="F70">
            <v>20085.265733237688</v>
          </cell>
          <cell r="G70">
            <v>20085.265733237688</v>
          </cell>
          <cell r="H70">
            <v>20085.265733237688</v>
          </cell>
          <cell r="I70">
            <v>20085.265733237688</v>
          </cell>
          <cell r="J70">
            <v>20085.265733237688</v>
          </cell>
          <cell r="K70">
            <v>20085.265733237688</v>
          </cell>
          <cell r="L70">
            <v>20085.265733237688</v>
          </cell>
          <cell r="M70">
            <v>20085.265733237688</v>
          </cell>
          <cell r="N70">
            <v>20085.265733237688</v>
          </cell>
          <cell r="O70">
            <v>20085.265733237688</v>
          </cell>
        </row>
        <row r="71">
          <cell r="B71" t="str">
            <v>CANADA</v>
          </cell>
          <cell r="C71" t="str">
            <v>Manager</v>
          </cell>
          <cell r="D71">
            <v>9298.124581843751</v>
          </cell>
          <cell r="E71">
            <v>9298.124581843751</v>
          </cell>
          <cell r="F71">
            <v>9298.124581843751</v>
          </cell>
          <cell r="G71">
            <v>9298.124581843751</v>
          </cell>
          <cell r="H71">
            <v>9298.124581843751</v>
          </cell>
          <cell r="I71">
            <v>9298.124581843751</v>
          </cell>
          <cell r="J71">
            <v>9298.124581843751</v>
          </cell>
          <cell r="K71">
            <v>9298.124581843751</v>
          </cell>
          <cell r="L71">
            <v>9298.124581843751</v>
          </cell>
          <cell r="M71">
            <v>9577.0683192990637</v>
          </cell>
          <cell r="N71">
            <v>9577.0683192990637</v>
          </cell>
          <cell r="O71">
            <v>9577.0683192990637</v>
          </cell>
        </row>
        <row r="72">
          <cell r="B72" t="str">
            <v>CANADA</v>
          </cell>
          <cell r="C72" t="str">
            <v>Programmer</v>
          </cell>
          <cell r="D72">
            <v>3305.2038952957255</v>
          </cell>
          <cell r="E72">
            <v>3305.2038952957255</v>
          </cell>
          <cell r="F72">
            <v>3305.2038952957255</v>
          </cell>
          <cell r="G72">
            <v>3305.2038952957255</v>
          </cell>
          <cell r="H72">
            <v>3305.2038952957255</v>
          </cell>
          <cell r="I72">
            <v>3305.2038952957255</v>
          </cell>
          <cell r="J72">
            <v>3305.2038952957255</v>
          </cell>
          <cell r="K72">
            <v>3305.2038952957255</v>
          </cell>
          <cell r="L72">
            <v>3305.2038952957255</v>
          </cell>
          <cell r="M72">
            <v>3404.3600121545978</v>
          </cell>
          <cell r="N72">
            <v>3404.3600121545978</v>
          </cell>
          <cell r="O72">
            <v>3404.3600121545978</v>
          </cell>
        </row>
        <row r="73">
          <cell r="B73" t="str">
            <v>CANADA</v>
          </cell>
          <cell r="C73" t="str">
            <v>Programmer Analyst</v>
          </cell>
          <cell r="D73">
            <v>4317.1515728802269</v>
          </cell>
          <cell r="E73">
            <v>4317.1515728802269</v>
          </cell>
          <cell r="F73">
            <v>4317.1515728802269</v>
          </cell>
          <cell r="G73">
            <v>4317.1515728802269</v>
          </cell>
          <cell r="H73">
            <v>4317.1515728802269</v>
          </cell>
          <cell r="I73">
            <v>4317.1515728802269</v>
          </cell>
          <cell r="J73">
            <v>4317.1515728802269</v>
          </cell>
          <cell r="K73">
            <v>4317.1515728802269</v>
          </cell>
          <cell r="L73">
            <v>4317.1515728802269</v>
          </cell>
          <cell r="M73">
            <v>4446.666120066634</v>
          </cell>
          <cell r="N73">
            <v>4446.666120066634</v>
          </cell>
          <cell r="O73">
            <v>4446.666120066634</v>
          </cell>
        </row>
        <row r="74">
          <cell r="B74" t="str">
            <v>CANADA</v>
          </cell>
          <cell r="C74" t="str">
            <v>Programmer Analyst Trainee</v>
          </cell>
          <cell r="D74">
            <v>4317.1515728802269</v>
          </cell>
          <cell r="E74">
            <v>4317.1515728802269</v>
          </cell>
          <cell r="F74">
            <v>4317.1515728802269</v>
          </cell>
          <cell r="G74">
            <v>4317.1515728802269</v>
          </cell>
          <cell r="H74">
            <v>4317.1515728802269</v>
          </cell>
          <cell r="I74">
            <v>4317.1515728802269</v>
          </cell>
          <cell r="J74">
            <v>4317.1515728802269</v>
          </cell>
          <cell r="K74">
            <v>4317.1515728802269</v>
          </cell>
          <cell r="L74">
            <v>4317.1515728802269</v>
          </cell>
          <cell r="M74">
            <v>4446.666120066634</v>
          </cell>
          <cell r="N74">
            <v>4446.666120066634</v>
          </cell>
          <cell r="O74">
            <v>4446.666120066634</v>
          </cell>
        </row>
        <row r="75">
          <cell r="B75" t="str">
            <v>CANADA</v>
          </cell>
          <cell r="C75" t="str">
            <v>Programmer Trainee</v>
          </cell>
          <cell r="D75">
            <v>3230.9901816647171</v>
          </cell>
          <cell r="E75">
            <v>3230.9901816647171</v>
          </cell>
          <cell r="F75">
            <v>3230.9901816647171</v>
          </cell>
          <cell r="G75">
            <v>3230.9901816647171</v>
          </cell>
          <cell r="H75">
            <v>3230.9901816647171</v>
          </cell>
          <cell r="I75">
            <v>3230.9901816647171</v>
          </cell>
          <cell r="J75">
            <v>3230.9901816647171</v>
          </cell>
          <cell r="K75">
            <v>3230.9901816647171</v>
          </cell>
          <cell r="L75">
            <v>3230.9901816647171</v>
          </cell>
          <cell r="M75">
            <v>3327.9198871146586</v>
          </cell>
          <cell r="N75">
            <v>3327.9198871146586</v>
          </cell>
          <cell r="O75">
            <v>3327.9198871146586</v>
          </cell>
        </row>
        <row r="76">
          <cell r="B76" t="str">
            <v>CANADA</v>
          </cell>
          <cell r="C76" t="str">
            <v>Senior Associate</v>
          </cell>
          <cell r="D76">
            <v>7607.3781695434336</v>
          </cell>
          <cell r="E76">
            <v>7607.3781695434336</v>
          </cell>
          <cell r="F76">
            <v>7607.3781695434336</v>
          </cell>
          <cell r="G76">
            <v>7607.3781695434336</v>
          </cell>
          <cell r="H76">
            <v>7607.3781695434336</v>
          </cell>
          <cell r="I76">
            <v>7607.3781695434336</v>
          </cell>
          <cell r="J76">
            <v>7607.3781695434336</v>
          </cell>
          <cell r="K76">
            <v>7607.3781695434336</v>
          </cell>
          <cell r="L76">
            <v>7607.3781695434336</v>
          </cell>
          <cell r="M76">
            <v>7835.5995146297373</v>
          </cell>
          <cell r="N76">
            <v>7835.5995146297373</v>
          </cell>
          <cell r="O76">
            <v>7835.5995146297373</v>
          </cell>
        </row>
        <row r="77">
          <cell r="B77" t="str">
            <v>CANADA</v>
          </cell>
          <cell r="C77" t="str">
            <v>Senior Director</v>
          </cell>
          <cell r="D77">
            <v>26057.948487031204</v>
          </cell>
          <cell r="E77">
            <v>26057.948487031204</v>
          </cell>
          <cell r="F77">
            <v>26057.948487031204</v>
          </cell>
          <cell r="G77">
            <v>26057.948487031204</v>
          </cell>
          <cell r="H77">
            <v>26057.948487031204</v>
          </cell>
          <cell r="I77">
            <v>26057.948487031204</v>
          </cell>
          <cell r="J77">
            <v>26057.948487031204</v>
          </cell>
          <cell r="K77">
            <v>26057.948487031204</v>
          </cell>
          <cell r="L77">
            <v>26057.948487031204</v>
          </cell>
          <cell r="M77">
            <v>26057.948487031204</v>
          </cell>
          <cell r="N77">
            <v>26057.948487031204</v>
          </cell>
          <cell r="O77">
            <v>26057.948487031204</v>
          </cell>
        </row>
        <row r="78">
          <cell r="B78" t="str">
            <v>CANADA</v>
          </cell>
          <cell r="C78" t="str">
            <v>Senior Manager</v>
          </cell>
          <cell r="D78">
            <v>11058.002417902924</v>
          </cell>
          <cell r="E78">
            <v>11058.002417902924</v>
          </cell>
          <cell r="F78">
            <v>11058.002417902924</v>
          </cell>
          <cell r="G78">
            <v>11058.002417902924</v>
          </cell>
          <cell r="H78">
            <v>11058.002417902924</v>
          </cell>
          <cell r="I78">
            <v>11058.002417902924</v>
          </cell>
          <cell r="J78">
            <v>11058.002417902924</v>
          </cell>
          <cell r="K78">
            <v>11058.002417902924</v>
          </cell>
          <cell r="L78">
            <v>11058.002417902924</v>
          </cell>
          <cell r="M78">
            <v>11389.742490440012</v>
          </cell>
          <cell r="N78">
            <v>11389.742490440012</v>
          </cell>
          <cell r="O78">
            <v>11389.742490440012</v>
          </cell>
        </row>
        <row r="79">
          <cell r="B79" t="str">
            <v>CANADA</v>
          </cell>
          <cell r="C79" t="str">
            <v>Senior Vice President</v>
          </cell>
          <cell r="D79">
            <v>107646.79175026249</v>
          </cell>
          <cell r="E79">
            <v>107646.79175026249</v>
          </cell>
          <cell r="F79">
            <v>107646.79175026249</v>
          </cell>
          <cell r="G79">
            <v>107646.79175026249</v>
          </cell>
          <cell r="H79">
            <v>107646.79175026249</v>
          </cell>
          <cell r="I79">
            <v>107646.79175026249</v>
          </cell>
          <cell r="J79">
            <v>107646.79175026249</v>
          </cell>
          <cell r="K79">
            <v>107646.79175026249</v>
          </cell>
          <cell r="L79">
            <v>107646.79175026249</v>
          </cell>
          <cell r="M79">
            <v>107646.79175026249</v>
          </cell>
          <cell r="N79">
            <v>107646.79175026249</v>
          </cell>
          <cell r="O79">
            <v>107646.79175026249</v>
          </cell>
        </row>
        <row r="80">
          <cell r="B80" t="str">
            <v>CANADA</v>
          </cell>
          <cell r="C80" t="str">
            <v>UBS Associate Level 7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B81" t="str">
            <v>CANADA</v>
          </cell>
          <cell r="C81" t="str">
            <v>Vice President</v>
          </cell>
          <cell r="D81">
            <v>49126.867898432291</v>
          </cell>
          <cell r="E81">
            <v>49126.867898432291</v>
          </cell>
          <cell r="F81">
            <v>49126.867898432291</v>
          </cell>
          <cell r="G81">
            <v>49126.867898432291</v>
          </cell>
          <cell r="H81">
            <v>49126.867898432291</v>
          </cell>
          <cell r="I81">
            <v>49126.867898432291</v>
          </cell>
          <cell r="J81">
            <v>49126.867898432291</v>
          </cell>
          <cell r="K81">
            <v>49126.867898432291</v>
          </cell>
          <cell r="L81">
            <v>49126.867898432291</v>
          </cell>
          <cell r="M81">
            <v>49126.867898432291</v>
          </cell>
          <cell r="N81">
            <v>49126.867898432291</v>
          </cell>
          <cell r="O81">
            <v>49126.867898432291</v>
          </cell>
        </row>
        <row r="82">
          <cell r="B82" t="str">
            <v>CANADA</v>
          </cell>
          <cell r="C82" t="str">
            <v>UBS Associate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B83" t="str">
            <v>CHILE</v>
          </cell>
          <cell r="C83" t="str">
            <v>Assistant Vice President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B84" t="str">
            <v>CHILE</v>
          </cell>
          <cell r="C84" t="str">
            <v>Associate</v>
          </cell>
          <cell r="D84">
            <v>3630.8001651250925</v>
          </cell>
          <cell r="E84">
            <v>3630.8001651250925</v>
          </cell>
          <cell r="F84">
            <v>3630.8001651250925</v>
          </cell>
          <cell r="G84">
            <v>3630.8001651250925</v>
          </cell>
          <cell r="H84">
            <v>3630.8001651250925</v>
          </cell>
          <cell r="I84">
            <v>3630.8001651250925</v>
          </cell>
          <cell r="J84">
            <v>3630.8001651250925</v>
          </cell>
          <cell r="K84">
            <v>3630.8001651250925</v>
          </cell>
          <cell r="L84">
            <v>3630.8001651250925</v>
          </cell>
          <cell r="M84">
            <v>3990.8483591376012</v>
          </cell>
          <cell r="N84">
            <v>3990.8483591376012</v>
          </cell>
          <cell r="O84">
            <v>3990.8483591376012</v>
          </cell>
        </row>
        <row r="85">
          <cell r="B85" t="str">
            <v>CHILE</v>
          </cell>
          <cell r="C85" t="str">
            <v>Associate Director</v>
          </cell>
          <cell r="D85">
            <v>14561.159470799999</v>
          </cell>
          <cell r="E85">
            <v>14561.159470799999</v>
          </cell>
          <cell r="F85">
            <v>14561.159470799999</v>
          </cell>
          <cell r="G85">
            <v>14561.159470799999</v>
          </cell>
          <cell r="H85">
            <v>14561.159470799999</v>
          </cell>
          <cell r="I85">
            <v>14561.159470799999</v>
          </cell>
          <cell r="J85">
            <v>14561.159470799999</v>
          </cell>
          <cell r="K85">
            <v>14561.159470799999</v>
          </cell>
          <cell r="L85">
            <v>14561.159470799999</v>
          </cell>
          <cell r="M85">
            <v>16014.243595380001</v>
          </cell>
          <cell r="N85">
            <v>16014.243595380001</v>
          </cell>
          <cell r="O85">
            <v>16014.243595380001</v>
          </cell>
        </row>
        <row r="86">
          <cell r="B86" t="str">
            <v>CHILE</v>
          </cell>
          <cell r="C86" t="str">
            <v>Director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 t="str">
            <v>CHILE</v>
          </cell>
          <cell r="C87" t="str">
            <v>Manager</v>
          </cell>
          <cell r="D87">
            <v>8194.8852458053043</v>
          </cell>
          <cell r="E87">
            <v>8194.8852458053043</v>
          </cell>
          <cell r="F87">
            <v>8194.8852458053043</v>
          </cell>
          <cell r="G87">
            <v>8194.8852458053043</v>
          </cell>
          <cell r="H87">
            <v>8194.8852458053043</v>
          </cell>
          <cell r="I87">
            <v>8194.8852458053043</v>
          </cell>
          <cell r="J87">
            <v>8194.8852458053043</v>
          </cell>
          <cell r="K87">
            <v>8194.8852458053043</v>
          </cell>
          <cell r="L87">
            <v>8194.8852458053043</v>
          </cell>
          <cell r="M87">
            <v>9011.3419478858359</v>
          </cell>
          <cell r="N87">
            <v>9011.3419478858359</v>
          </cell>
          <cell r="O87">
            <v>9011.3419478858359</v>
          </cell>
        </row>
        <row r="88">
          <cell r="B88" t="str">
            <v>CHILE</v>
          </cell>
          <cell r="C88" t="str">
            <v>Programmer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B89" t="str">
            <v>CHILE</v>
          </cell>
          <cell r="C89" t="str">
            <v>Programmer Analyst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B90" t="str">
            <v>CHILE</v>
          </cell>
          <cell r="C90" t="str">
            <v>Programmer Analyst Trainee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B91" t="str">
            <v>CHILE</v>
          </cell>
          <cell r="C91" t="str">
            <v>Programmer Trainee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B92" t="str">
            <v>CHILE</v>
          </cell>
          <cell r="C92" t="str">
            <v>Senior Associate</v>
          </cell>
          <cell r="D92">
            <v>5124.715682305542</v>
          </cell>
          <cell r="E92">
            <v>5124.715682305542</v>
          </cell>
          <cell r="F92">
            <v>5124.715682305542</v>
          </cell>
          <cell r="G92">
            <v>5124.715682305542</v>
          </cell>
          <cell r="H92">
            <v>5124.715682305542</v>
          </cell>
          <cell r="I92">
            <v>5124.715682305542</v>
          </cell>
          <cell r="J92">
            <v>5124.715682305542</v>
          </cell>
          <cell r="K92">
            <v>5124.715682305542</v>
          </cell>
          <cell r="L92">
            <v>5124.715682305542</v>
          </cell>
          <cell r="M92">
            <v>5634.155428036097</v>
          </cell>
          <cell r="N92">
            <v>5634.155428036097</v>
          </cell>
          <cell r="O92">
            <v>5634.155428036097</v>
          </cell>
        </row>
        <row r="93">
          <cell r="B93" t="str">
            <v>CHILE</v>
          </cell>
          <cell r="C93" t="str">
            <v>Senior Director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B94" t="str">
            <v>CHILE</v>
          </cell>
          <cell r="C94" t="str">
            <v>Senior Manager</v>
          </cell>
          <cell r="D94">
            <v>8682.9874458000013</v>
          </cell>
          <cell r="E94">
            <v>8682.9874458000013</v>
          </cell>
          <cell r="F94">
            <v>8682.9874458000013</v>
          </cell>
          <cell r="G94">
            <v>8682.9874458000013</v>
          </cell>
          <cell r="H94">
            <v>8682.9874458000013</v>
          </cell>
          <cell r="I94">
            <v>8682.9874458000013</v>
          </cell>
          <cell r="J94">
            <v>8682.9874458000013</v>
          </cell>
          <cell r="K94">
            <v>8682.9874458000013</v>
          </cell>
          <cell r="L94">
            <v>8682.9874458000013</v>
          </cell>
          <cell r="M94">
            <v>9548.2543678800012</v>
          </cell>
          <cell r="N94">
            <v>9548.2543678800012</v>
          </cell>
          <cell r="O94">
            <v>9548.2543678800012</v>
          </cell>
        </row>
        <row r="95">
          <cell r="B95" t="str">
            <v>CHILE</v>
          </cell>
          <cell r="C95" t="str">
            <v>Senior Vice President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B96" t="str">
            <v>CHILE</v>
          </cell>
          <cell r="C96" t="str">
            <v>UBS Associate Level 7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B97" t="str">
            <v>CHILE</v>
          </cell>
          <cell r="C97" t="str">
            <v>Vice President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B98" t="str">
            <v>CHILE</v>
          </cell>
          <cell r="C98" t="str">
            <v>UBS Associate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B99" t="str">
            <v>CHINA</v>
          </cell>
          <cell r="C99" t="str">
            <v>Assistant Vice President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B100" t="str">
            <v>CHINA</v>
          </cell>
          <cell r="C100" t="str">
            <v>Associate</v>
          </cell>
          <cell r="D100">
            <v>3535.435014847792</v>
          </cell>
          <cell r="E100">
            <v>3535.435014847792</v>
          </cell>
          <cell r="F100">
            <v>3535.435014847792</v>
          </cell>
          <cell r="G100">
            <v>3535.435014847792</v>
          </cell>
          <cell r="H100">
            <v>3535.435014847792</v>
          </cell>
          <cell r="I100">
            <v>3535.435014847792</v>
          </cell>
          <cell r="J100">
            <v>3535.435014847792</v>
          </cell>
          <cell r="K100">
            <v>3535.435014847792</v>
          </cell>
          <cell r="L100">
            <v>3535.435014847792</v>
          </cell>
          <cell r="M100">
            <v>3693.347066288442</v>
          </cell>
          <cell r="N100">
            <v>3693.347066288442</v>
          </cell>
          <cell r="O100">
            <v>3693.347066288442</v>
          </cell>
        </row>
        <row r="101">
          <cell r="B101" t="str">
            <v>CHINA</v>
          </cell>
          <cell r="C101" t="str">
            <v>Associate Director</v>
          </cell>
          <cell r="D101">
            <v>15773.617905411929</v>
          </cell>
          <cell r="E101">
            <v>15773.617905411929</v>
          </cell>
          <cell r="F101">
            <v>15773.617905411929</v>
          </cell>
          <cell r="G101">
            <v>15773.617905411929</v>
          </cell>
          <cell r="H101">
            <v>15773.617905411929</v>
          </cell>
          <cell r="I101">
            <v>15773.617905411929</v>
          </cell>
          <cell r="J101">
            <v>15773.617905411929</v>
          </cell>
          <cell r="K101">
            <v>15773.617905411929</v>
          </cell>
          <cell r="L101">
            <v>15773.617905411929</v>
          </cell>
          <cell r="M101">
            <v>16482.248186927965</v>
          </cell>
          <cell r="N101">
            <v>16482.248186927965</v>
          </cell>
          <cell r="O101">
            <v>16482.248186927965</v>
          </cell>
        </row>
        <row r="102">
          <cell r="B102" t="str">
            <v>CHINA</v>
          </cell>
          <cell r="C102" t="str">
            <v>Director</v>
          </cell>
          <cell r="D102">
            <v>25664.915193296496</v>
          </cell>
          <cell r="E102">
            <v>25664.915193296496</v>
          </cell>
          <cell r="F102">
            <v>25664.915193296496</v>
          </cell>
          <cell r="G102">
            <v>25664.915193296496</v>
          </cell>
          <cell r="H102">
            <v>25664.915193296496</v>
          </cell>
          <cell r="I102">
            <v>25664.915193296496</v>
          </cell>
          <cell r="J102">
            <v>25664.915193296496</v>
          </cell>
          <cell r="K102">
            <v>25664.915193296496</v>
          </cell>
          <cell r="L102">
            <v>25664.915193296496</v>
          </cell>
          <cell r="M102">
            <v>25664.915193296496</v>
          </cell>
          <cell r="N102">
            <v>25664.915193296496</v>
          </cell>
          <cell r="O102">
            <v>25664.915193296496</v>
          </cell>
        </row>
        <row r="103">
          <cell r="B103" t="str">
            <v>CHINA</v>
          </cell>
          <cell r="C103" t="str">
            <v>Manager</v>
          </cell>
          <cell r="D103">
            <v>7242.6311579701687</v>
          </cell>
          <cell r="E103">
            <v>7242.6311579701687</v>
          </cell>
          <cell r="F103">
            <v>7242.6311579701687</v>
          </cell>
          <cell r="G103">
            <v>7242.6311579701687</v>
          </cell>
          <cell r="H103">
            <v>7242.6311579701687</v>
          </cell>
          <cell r="I103">
            <v>7242.6311579701687</v>
          </cell>
          <cell r="J103">
            <v>7242.6311579701687</v>
          </cell>
          <cell r="K103">
            <v>7242.6311579701687</v>
          </cell>
          <cell r="L103">
            <v>7242.6311579701687</v>
          </cell>
          <cell r="M103">
            <v>7567.3670358513264</v>
          </cell>
          <cell r="N103">
            <v>7567.3670358513264</v>
          </cell>
          <cell r="O103">
            <v>7567.3670358513264</v>
          </cell>
        </row>
        <row r="104">
          <cell r="B104" t="str">
            <v>CHINA</v>
          </cell>
          <cell r="C104" t="str">
            <v>Programmer</v>
          </cell>
          <cell r="D104">
            <v>1587.2836301734633</v>
          </cell>
          <cell r="E104">
            <v>1587.2836301734633</v>
          </cell>
          <cell r="F104">
            <v>1587.2836301734633</v>
          </cell>
          <cell r="G104">
            <v>1587.2836301734633</v>
          </cell>
          <cell r="H104">
            <v>1587.2836301734633</v>
          </cell>
          <cell r="I104">
            <v>1587.2836301734633</v>
          </cell>
          <cell r="J104">
            <v>1587.2836301734633</v>
          </cell>
          <cell r="K104">
            <v>1587.2836301734633</v>
          </cell>
          <cell r="L104">
            <v>1587.2836301734633</v>
          </cell>
          <cell r="M104">
            <v>1657.5288693037694</v>
          </cell>
          <cell r="N104">
            <v>1657.5288693037694</v>
          </cell>
          <cell r="O104">
            <v>1657.5288693037694</v>
          </cell>
        </row>
        <row r="105">
          <cell r="B105" t="str">
            <v>CHINA</v>
          </cell>
          <cell r="C105" t="str">
            <v>Programmer Analyst</v>
          </cell>
          <cell r="D105">
            <v>2185.7015249026595</v>
          </cell>
          <cell r="E105">
            <v>2185.7015249026595</v>
          </cell>
          <cell r="F105">
            <v>2185.7015249026595</v>
          </cell>
          <cell r="G105">
            <v>2185.7015249026595</v>
          </cell>
          <cell r="H105">
            <v>2185.7015249026595</v>
          </cell>
          <cell r="I105">
            <v>2185.7015249026595</v>
          </cell>
          <cell r="J105">
            <v>2185.7015249026595</v>
          </cell>
          <cell r="K105">
            <v>2185.7015249026595</v>
          </cell>
          <cell r="L105">
            <v>2185.7015249026595</v>
          </cell>
          <cell r="M105">
            <v>2282.8755692957793</v>
          </cell>
          <cell r="N105">
            <v>2282.8755692957793</v>
          </cell>
          <cell r="O105">
            <v>2282.8755692957793</v>
          </cell>
        </row>
        <row r="106">
          <cell r="B106" t="str">
            <v>CHINA</v>
          </cell>
          <cell r="C106" t="str">
            <v>Programmer Analyst Trainee</v>
          </cell>
          <cell r="D106">
            <v>1499.3645875440525</v>
          </cell>
          <cell r="E106">
            <v>1499.3645875440525</v>
          </cell>
          <cell r="F106">
            <v>1499.3645875440525</v>
          </cell>
          <cell r="G106">
            <v>1499.3645875440525</v>
          </cell>
          <cell r="H106">
            <v>1499.3645875440525</v>
          </cell>
          <cell r="I106">
            <v>1499.3645875440525</v>
          </cell>
          <cell r="J106">
            <v>1499.3645875440525</v>
          </cell>
          <cell r="K106">
            <v>1499.3645875440525</v>
          </cell>
          <cell r="L106">
            <v>1499.3645875440525</v>
          </cell>
          <cell r="M106">
            <v>1565.6534697560344</v>
          </cell>
          <cell r="N106">
            <v>1565.6534697560344</v>
          </cell>
          <cell r="O106">
            <v>1565.6534697560344</v>
          </cell>
        </row>
        <row r="107">
          <cell r="B107" t="str">
            <v>CHINA</v>
          </cell>
          <cell r="C107" t="str">
            <v>Programmer Trainee</v>
          </cell>
          <cell r="D107">
            <v>1145.722742122774</v>
          </cell>
          <cell r="E107">
            <v>1145.722742122774</v>
          </cell>
          <cell r="F107">
            <v>1145.722742122774</v>
          </cell>
          <cell r="G107">
            <v>1145.722742122774</v>
          </cell>
          <cell r="H107">
            <v>1145.722742122774</v>
          </cell>
          <cell r="I107">
            <v>1145.722742122774</v>
          </cell>
          <cell r="J107">
            <v>1145.722742122774</v>
          </cell>
          <cell r="K107">
            <v>1145.722742122774</v>
          </cell>
          <cell r="L107">
            <v>1145.722742122774</v>
          </cell>
          <cell r="M107">
            <v>1196.0977412907987</v>
          </cell>
          <cell r="N107">
            <v>1196.0977412907987</v>
          </cell>
          <cell r="O107">
            <v>1196.0977412907987</v>
          </cell>
        </row>
        <row r="108">
          <cell r="B108" t="str">
            <v>CHINA</v>
          </cell>
          <cell r="C108" t="str">
            <v>Senior Associate</v>
          </cell>
          <cell r="D108">
            <v>5406.1796771214995</v>
          </cell>
          <cell r="E108">
            <v>5406.1796771214995</v>
          </cell>
          <cell r="F108">
            <v>5406.1796771214995</v>
          </cell>
          <cell r="G108">
            <v>5406.1796771214995</v>
          </cell>
          <cell r="H108">
            <v>5406.1796771214995</v>
          </cell>
          <cell r="I108">
            <v>5406.1796771214995</v>
          </cell>
          <cell r="J108">
            <v>5406.1796771214995</v>
          </cell>
          <cell r="K108">
            <v>5406.1796771214995</v>
          </cell>
          <cell r="L108">
            <v>5406.1796771214995</v>
          </cell>
          <cell r="M108">
            <v>5648.2752383644665</v>
          </cell>
          <cell r="N108">
            <v>5648.2752383644665</v>
          </cell>
          <cell r="O108">
            <v>5648.2752383644665</v>
          </cell>
        </row>
        <row r="109">
          <cell r="B109" t="str">
            <v>CHINA</v>
          </cell>
          <cell r="C109" t="str">
            <v>Senior Director</v>
          </cell>
          <cell r="D109">
            <v>27120.10604813285</v>
          </cell>
          <cell r="E109">
            <v>27120.10604813285</v>
          </cell>
          <cell r="F109">
            <v>27120.10604813285</v>
          </cell>
          <cell r="G109">
            <v>27120.10604813285</v>
          </cell>
          <cell r="H109">
            <v>27120.10604813285</v>
          </cell>
          <cell r="I109">
            <v>27120.10604813285</v>
          </cell>
          <cell r="J109">
            <v>27120.10604813285</v>
          </cell>
          <cell r="K109">
            <v>27120.10604813285</v>
          </cell>
          <cell r="L109">
            <v>27120.10604813285</v>
          </cell>
          <cell r="M109">
            <v>27120.10604813285</v>
          </cell>
          <cell r="N109">
            <v>27120.10604813285</v>
          </cell>
          <cell r="O109">
            <v>27120.10604813285</v>
          </cell>
        </row>
        <row r="110">
          <cell r="B110" t="str">
            <v>CHINA</v>
          </cell>
          <cell r="C110" t="str">
            <v>Senior Manager</v>
          </cell>
          <cell r="D110">
            <v>9573.8839995184026</v>
          </cell>
          <cell r="E110">
            <v>9573.8839995184026</v>
          </cell>
          <cell r="F110">
            <v>9573.8839995184026</v>
          </cell>
          <cell r="G110">
            <v>9573.8839995184026</v>
          </cell>
          <cell r="H110">
            <v>9573.8839995184026</v>
          </cell>
          <cell r="I110">
            <v>9573.8839995184026</v>
          </cell>
          <cell r="J110">
            <v>9573.8839995184026</v>
          </cell>
          <cell r="K110">
            <v>9573.8839995184026</v>
          </cell>
          <cell r="L110">
            <v>9573.8839995184026</v>
          </cell>
          <cell r="M110">
            <v>10003.526255269231</v>
          </cell>
          <cell r="N110">
            <v>10003.526255269231</v>
          </cell>
          <cell r="O110">
            <v>10003.526255269231</v>
          </cell>
        </row>
        <row r="111">
          <cell r="B111" t="str">
            <v>CHINA</v>
          </cell>
          <cell r="C111" t="str">
            <v>Senior Vice President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B112" t="str">
            <v>CHINA</v>
          </cell>
          <cell r="C112" t="str">
            <v>UBS Associate Level 7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B113" t="str">
            <v>CHINA</v>
          </cell>
          <cell r="C113" t="str">
            <v>Vice President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B114" t="str">
            <v>CHINA</v>
          </cell>
          <cell r="C114" t="str">
            <v>UBS Associate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 t="str">
            <v>FRANCE</v>
          </cell>
          <cell r="C115" t="str">
            <v>Assistant Vice President</v>
          </cell>
          <cell r="D115">
            <v>42994.526903290709</v>
          </cell>
          <cell r="E115">
            <v>42994.526903290709</v>
          </cell>
          <cell r="F115">
            <v>42994.526903290709</v>
          </cell>
          <cell r="G115">
            <v>42994.526903290709</v>
          </cell>
          <cell r="H115">
            <v>42994.526903290709</v>
          </cell>
          <cell r="I115">
            <v>42994.526903290709</v>
          </cell>
          <cell r="J115">
            <v>42994.526903290709</v>
          </cell>
          <cell r="K115">
            <v>42994.526903290709</v>
          </cell>
          <cell r="L115">
            <v>42994.526903290709</v>
          </cell>
          <cell r="M115">
            <v>42994.526903290709</v>
          </cell>
          <cell r="N115">
            <v>42994.526903290709</v>
          </cell>
          <cell r="O115">
            <v>42994.526903290709</v>
          </cell>
        </row>
        <row r="116">
          <cell r="B116" t="str">
            <v>FRANCE</v>
          </cell>
          <cell r="C116" t="str">
            <v>Associate</v>
          </cell>
          <cell r="D116">
            <v>7907.7224852327681</v>
          </cell>
          <cell r="E116">
            <v>7907.7224852327681</v>
          </cell>
          <cell r="F116">
            <v>7907.7224852327681</v>
          </cell>
          <cell r="G116">
            <v>7907.7224852327681</v>
          </cell>
          <cell r="H116">
            <v>7907.7224852327681</v>
          </cell>
          <cell r="I116">
            <v>7907.7224852327681</v>
          </cell>
          <cell r="J116">
            <v>7907.7224852327681</v>
          </cell>
          <cell r="K116">
            <v>7907.7224852327681</v>
          </cell>
          <cell r="L116">
            <v>7907.7224852327681</v>
          </cell>
          <cell r="M116">
            <v>8141.7897160397524</v>
          </cell>
          <cell r="N116">
            <v>8141.7897160397524</v>
          </cell>
          <cell r="O116">
            <v>8141.7897160397524</v>
          </cell>
        </row>
        <row r="117">
          <cell r="B117" t="str">
            <v>FRANCE</v>
          </cell>
          <cell r="C117" t="str">
            <v>Associate Director</v>
          </cell>
          <cell r="D117">
            <v>18547.875466653644</v>
          </cell>
          <cell r="E117">
            <v>18547.875466653644</v>
          </cell>
          <cell r="F117">
            <v>18547.875466653644</v>
          </cell>
          <cell r="G117">
            <v>18547.875466653644</v>
          </cell>
          <cell r="H117">
            <v>18547.875466653644</v>
          </cell>
          <cell r="I117">
            <v>18547.875466653644</v>
          </cell>
          <cell r="J117">
            <v>18547.875466653644</v>
          </cell>
          <cell r="K117">
            <v>18547.875466653644</v>
          </cell>
          <cell r="L117">
            <v>18547.875466653644</v>
          </cell>
          <cell r="M117">
            <v>19101.147286903255</v>
          </cell>
          <cell r="N117">
            <v>19101.147286903255</v>
          </cell>
          <cell r="O117">
            <v>19101.147286903255</v>
          </cell>
        </row>
        <row r="118">
          <cell r="B118" t="str">
            <v>FRANCE</v>
          </cell>
          <cell r="C118" t="str">
            <v>Director</v>
          </cell>
          <cell r="D118">
            <v>23609.664444169481</v>
          </cell>
          <cell r="E118">
            <v>23609.664444169481</v>
          </cell>
          <cell r="F118">
            <v>23609.664444169481</v>
          </cell>
          <cell r="G118">
            <v>23609.664444169481</v>
          </cell>
          <cell r="H118">
            <v>23609.664444169481</v>
          </cell>
          <cell r="I118">
            <v>23609.664444169481</v>
          </cell>
          <cell r="J118">
            <v>23609.664444169481</v>
          </cell>
          <cell r="K118">
            <v>23609.664444169481</v>
          </cell>
          <cell r="L118">
            <v>23609.664444169481</v>
          </cell>
          <cell r="M118">
            <v>23609.664444169481</v>
          </cell>
          <cell r="N118">
            <v>23609.664444169481</v>
          </cell>
          <cell r="O118">
            <v>23609.664444169481</v>
          </cell>
        </row>
        <row r="119">
          <cell r="B119" t="str">
            <v>FRANCE</v>
          </cell>
          <cell r="C119" t="str">
            <v>Manager</v>
          </cell>
          <cell r="D119">
            <v>11757.680504218319</v>
          </cell>
          <cell r="E119">
            <v>11757.680504218319</v>
          </cell>
          <cell r="F119">
            <v>11757.680504218319</v>
          </cell>
          <cell r="G119">
            <v>11757.680504218319</v>
          </cell>
          <cell r="H119">
            <v>11757.680504218319</v>
          </cell>
          <cell r="I119">
            <v>11757.680504218319</v>
          </cell>
          <cell r="J119">
            <v>11757.680504218319</v>
          </cell>
          <cell r="K119">
            <v>11757.680504218319</v>
          </cell>
          <cell r="L119">
            <v>11757.680504218319</v>
          </cell>
          <cell r="M119">
            <v>12107.246475594869</v>
          </cell>
          <cell r="N119">
            <v>12107.246475594869</v>
          </cell>
          <cell r="O119">
            <v>12107.246475594869</v>
          </cell>
        </row>
        <row r="120">
          <cell r="B120" t="str">
            <v>FRANCE</v>
          </cell>
          <cell r="C120" t="str">
            <v>Programmer</v>
          </cell>
          <cell r="D120">
            <v>3803.6704412395829</v>
          </cell>
          <cell r="E120">
            <v>3803.6704412395829</v>
          </cell>
          <cell r="F120">
            <v>3803.6704412395829</v>
          </cell>
          <cell r="G120">
            <v>3803.6704412395829</v>
          </cell>
          <cell r="H120">
            <v>3803.6704412395829</v>
          </cell>
          <cell r="I120">
            <v>3803.6704412395829</v>
          </cell>
          <cell r="J120">
            <v>3803.6704412395829</v>
          </cell>
          <cell r="K120">
            <v>3803.6704412395829</v>
          </cell>
          <cell r="L120">
            <v>3803.6704412395829</v>
          </cell>
          <cell r="M120">
            <v>3914.6161107267712</v>
          </cell>
          <cell r="N120">
            <v>3914.6161107267712</v>
          </cell>
          <cell r="O120">
            <v>3914.6161107267712</v>
          </cell>
        </row>
        <row r="121">
          <cell r="B121" t="str">
            <v>FRANCE</v>
          </cell>
          <cell r="C121" t="str">
            <v>Programmer Analyst</v>
          </cell>
          <cell r="D121">
            <v>6657.6058384391017</v>
          </cell>
          <cell r="E121">
            <v>6657.6058384391017</v>
          </cell>
          <cell r="F121">
            <v>6657.6058384391017</v>
          </cell>
          <cell r="G121">
            <v>6657.6058384391017</v>
          </cell>
          <cell r="H121">
            <v>6657.6058384391017</v>
          </cell>
          <cell r="I121">
            <v>6657.6058384391017</v>
          </cell>
          <cell r="J121">
            <v>6657.6058384391017</v>
          </cell>
          <cell r="K121">
            <v>6657.6058384391017</v>
          </cell>
          <cell r="L121">
            <v>6657.6058384391017</v>
          </cell>
          <cell r="M121">
            <v>6854.1695698422764</v>
          </cell>
          <cell r="N121">
            <v>6854.1695698422764</v>
          </cell>
          <cell r="O121">
            <v>6854.1695698422764</v>
          </cell>
        </row>
        <row r="122">
          <cell r="B122" t="str">
            <v>FRANCE</v>
          </cell>
          <cell r="C122" t="str">
            <v>Programmer Analyst Trainee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B123" t="str">
            <v>FRANCE</v>
          </cell>
          <cell r="C123" t="str">
            <v>Programmer Trainee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B124" t="str">
            <v>FRANCE</v>
          </cell>
          <cell r="C124" t="str">
            <v>Senior Associate</v>
          </cell>
          <cell r="D124">
            <v>9727.5497704709651</v>
          </cell>
          <cell r="E124">
            <v>9727.5497704709651</v>
          </cell>
          <cell r="F124">
            <v>9727.5497704709651</v>
          </cell>
          <cell r="G124">
            <v>9727.5497704709651</v>
          </cell>
          <cell r="H124">
            <v>9727.5497704709651</v>
          </cell>
          <cell r="I124">
            <v>9727.5497704709651</v>
          </cell>
          <cell r="J124">
            <v>9727.5497704709651</v>
          </cell>
          <cell r="K124">
            <v>9727.5497704709651</v>
          </cell>
          <cell r="L124">
            <v>9727.5497704709651</v>
          </cell>
          <cell r="M124">
            <v>10016.211819835095</v>
          </cell>
          <cell r="N124">
            <v>10016.211819835095</v>
          </cell>
          <cell r="O124">
            <v>10016.211819835095</v>
          </cell>
        </row>
        <row r="125">
          <cell r="B125" t="str">
            <v>FRANCE</v>
          </cell>
          <cell r="C125" t="str">
            <v>Senior Director</v>
          </cell>
          <cell r="D125">
            <v>29039.745041979168</v>
          </cell>
          <cell r="E125">
            <v>29039.745041979168</v>
          </cell>
          <cell r="F125">
            <v>29039.745041979168</v>
          </cell>
          <cell r="G125">
            <v>29039.745041979168</v>
          </cell>
          <cell r="H125">
            <v>29039.745041979168</v>
          </cell>
          <cell r="I125">
            <v>29039.745041979168</v>
          </cell>
          <cell r="J125">
            <v>29039.745041979168</v>
          </cell>
          <cell r="K125">
            <v>29039.745041979168</v>
          </cell>
          <cell r="L125">
            <v>29039.745041979168</v>
          </cell>
          <cell r="M125">
            <v>29039.745041979168</v>
          </cell>
          <cell r="N125">
            <v>29039.745041979168</v>
          </cell>
          <cell r="O125">
            <v>29039.745041979168</v>
          </cell>
        </row>
        <row r="126">
          <cell r="B126" t="str">
            <v>FRANCE</v>
          </cell>
          <cell r="C126" t="str">
            <v>Senior Manager</v>
          </cell>
          <cell r="D126">
            <v>14543.540583127826</v>
          </cell>
          <cell r="E126">
            <v>14543.540583127826</v>
          </cell>
          <cell r="F126">
            <v>14543.540583127826</v>
          </cell>
          <cell r="G126">
            <v>14543.540583127826</v>
          </cell>
          <cell r="H126">
            <v>14543.540583127826</v>
          </cell>
          <cell r="I126">
            <v>14543.540583127826</v>
          </cell>
          <cell r="J126">
            <v>14543.540583127826</v>
          </cell>
          <cell r="K126">
            <v>14543.540583127826</v>
          </cell>
          <cell r="L126">
            <v>14543.540583127826</v>
          </cell>
          <cell r="M126">
            <v>14976.682356871661</v>
          </cell>
          <cell r="N126">
            <v>14976.682356871661</v>
          </cell>
          <cell r="O126">
            <v>14976.682356871661</v>
          </cell>
        </row>
        <row r="127">
          <cell r="B127" t="str">
            <v>FRANCE</v>
          </cell>
          <cell r="C127" t="str">
            <v>Senior Vice President</v>
          </cell>
          <cell r="D127">
            <v>119287.05666666667</v>
          </cell>
          <cell r="E127">
            <v>119287.05666666667</v>
          </cell>
          <cell r="F127">
            <v>119287.05666666667</v>
          </cell>
          <cell r="G127">
            <v>119287.05666666667</v>
          </cell>
          <cell r="H127">
            <v>119287.05666666667</v>
          </cell>
          <cell r="I127">
            <v>119287.05666666667</v>
          </cell>
          <cell r="J127">
            <v>119287.05666666667</v>
          </cell>
          <cell r="K127">
            <v>119287.05666666667</v>
          </cell>
          <cell r="L127">
            <v>119287.05666666667</v>
          </cell>
          <cell r="M127">
            <v>119287.05666666667</v>
          </cell>
          <cell r="N127">
            <v>119287.05666666667</v>
          </cell>
          <cell r="O127">
            <v>119287.05666666667</v>
          </cell>
        </row>
        <row r="128">
          <cell r="B128" t="str">
            <v>FRANCE</v>
          </cell>
          <cell r="C128" t="str">
            <v>UBS Associate Level 7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B129" t="str">
            <v>FRANCE</v>
          </cell>
          <cell r="C129" t="str">
            <v>Vice President</v>
          </cell>
          <cell r="D129">
            <v>54315.097246875011</v>
          </cell>
          <cell r="E129">
            <v>54315.097246875011</v>
          </cell>
          <cell r="F129">
            <v>54315.097246875011</v>
          </cell>
          <cell r="G129">
            <v>54315.097246875011</v>
          </cell>
          <cell r="H129">
            <v>54315.097246875011</v>
          </cell>
          <cell r="I129">
            <v>54315.097246875011</v>
          </cell>
          <cell r="J129">
            <v>54315.097246875011</v>
          </cell>
          <cell r="K129">
            <v>54315.097246875011</v>
          </cell>
          <cell r="L129">
            <v>54315.097246875011</v>
          </cell>
          <cell r="M129">
            <v>54315.097246875011</v>
          </cell>
          <cell r="N129">
            <v>54315.097246875011</v>
          </cell>
          <cell r="O129">
            <v>54315.097246875011</v>
          </cell>
        </row>
        <row r="130">
          <cell r="B130" t="str">
            <v>FRANCE</v>
          </cell>
          <cell r="C130" t="str">
            <v>UBS Associate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B131" t="str">
            <v>GERMANY</v>
          </cell>
          <cell r="C131" t="str">
            <v>Assistant Vice President</v>
          </cell>
          <cell r="D131">
            <v>41054.200571941496</v>
          </cell>
          <cell r="E131">
            <v>41054.200571941496</v>
          </cell>
          <cell r="F131">
            <v>41054.200571941496</v>
          </cell>
          <cell r="G131">
            <v>41054.200571941496</v>
          </cell>
          <cell r="H131">
            <v>41054.200571941496</v>
          </cell>
          <cell r="I131">
            <v>41054.200571941496</v>
          </cell>
          <cell r="J131">
            <v>41054.200571941496</v>
          </cell>
          <cell r="K131">
            <v>41054.200571941496</v>
          </cell>
          <cell r="L131">
            <v>41054.200571941496</v>
          </cell>
          <cell r="M131">
            <v>41054.200571941496</v>
          </cell>
          <cell r="N131">
            <v>41054.200571941496</v>
          </cell>
          <cell r="O131">
            <v>41054.200571941496</v>
          </cell>
        </row>
        <row r="132">
          <cell r="B132" t="str">
            <v>GERMANY</v>
          </cell>
          <cell r="C132" t="str">
            <v>Associate</v>
          </cell>
          <cell r="D132">
            <v>7318.3361136310232</v>
          </cell>
          <cell r="E132">
            <v>7318.3361136310232</v>
          </cell>
          <cell r="F132">
            <v>7318.3361136310232</v>
          </cell>
          <cell r="G132">
            <v>7318.3361136310232</v>
          </cell>
          <cell r="H132">
            <v>7318.3361136310232</v>
          </cell>
          <cell r="I132">
            <v>7318.3361136310232</v>
          </cell>
          <cell r="J132">
            <v>7318.3361136310232</v>
          </cell>
          <cell r="K132">
            <v>7318.3361136310232</v>
          </cell>
          <cell r="L132">
            <v>7318.3361136310232</v>
          </cell>
          <cell r="M132">
            <v>7536.2592970399537</v>
          </cell>
          <cell r="N132">
            <v>7536.2592970399537</v>
          </cell>
          <cell r="O132">
            <v>7536.2592970399537</v>
          </cell>
        </row>
        <row r="133">
          <cell r="B133" t="str">
            <v>GERMANY</v>
          </cell>
          <cell r="C133" t="str">
            <v>Associate Director</v>
          </cell>
          <cell r="D133">
            <v>16710.171718426627</v>
          </cell>
          <cell r="E133">
            <v>16710.171718426627</v>
          </cell>
          <cell r="F133">
            <v>16710.171718426627</v>
          </cell>
          <cell r="G133">
            <v>16710.171718426627</v>
          </cell>
          <cell r="H133">
            <v>16710.171718426627</v>
          </cell>
          <cell r="I133">
            <v>16710.171718426627</v>
          </cell>
          <cell r="J133">
            <v>16710.171718426627</v>
          </cell>
          <cell r="K133">
            <v>16710.171718426627</v>
          </cell>
          <cell r="L133">
            <v>16710.171718426627</v>
          </cell>
          <cell r="M133">
            <v>17209.849969979427</v>
          </cell>
          <cell r="N133">
            <v>17209.849969979427</v>
          </cell>
          <cell r="O133">
            <v>17209.849969979427</v>
          </cell>
        </row>
        <row r="134">
          <cell r="B134" t="str">
            <v>GERMANY</v>
          </cell>
          <cell r="C134" t="str">
            <v>Director</v>
          </cell>
          <cell r="D134">
            <v>22153.970528076043</v>
          </cell>
          <cell r="E134">
            <v>22153.970528076043</v>
          </cell>
          <cell r="F134">
            <v>22153.970528076043</v>
          </cell>
          <cell r="G134">
            <v>22153.970528076043</v>
          </cell>
          <cell r="H134">
            <v>22153.970528076043</v>
          </cell>
          <cell r="I134">
            <v>22153.970528076043</v>
          </cell>
          <cell r="J134">
            <v>22153.970528076043</v>
          </cell>
          <cell r="K134">
            <v>22153.970528076043</v>
          </cell>
          <cell r="L134">
            <v>22153.970528076043</v>
          </cell>
          <cell r="M134">
            <v>22153.970528076043</v>
          </cell>
          <cell r="N134">
            <v>22153.970528076043</v>
          </cell>
          <cell r="O134">
            <v>22153.970528076043</v>
          </cell>
        </row>
        <row r="135">
          <cell r="B135" t="str">
            <v>GERMANY</v>
          </cell>
          <cell r="C135" t="str">
            <v>Manager</v>
          </cell>
          <cell r="D135">
            <v>10830.266835300947</v>
          </cell>
          <cell r="E135">
            <v>10830.266835300947</v>
          </cell>
          <cell r="F135">
            <v>10830.266835300947</v>
          </cell>
          <cell r="G135">
            <v>10830.266835300947</v>
          </cell>
          <cell r="H135">
            <v>10830.266835300947</v>
          </cell>
          <cell r="I135">
            <v>10830.266835300947</v>
          </cell>
          <cell r="J135">
            <v>10830.266835300947</v>
          </cell>
          <cell r="K135">
            <v>10830.266835300947</v>
          </cell>
          <cell r="L135">
            <v>10830.266835300947</v>
          </cell>
          <cell r="M135">
            <v>11153.547940359975</v>
          </cell>
          <cell r="N135">
            <v>11153.547940359975</v>
          </cell>
          <cell r="O135">
            <v>11153.547940359975</v>
          </cell>
        </row>
        <row r="136">
          <cell r="B136" t="str">
            <v>GERMANY</v>
          </cell>
          <cell r="C136" t="str">
            <v>Programmer</v>
          </cell>
          <cell r="D136">
            <v>4352.0300934622928</v>
          </cell>
          <cell r="E136">
            <v>4352.0300934622928</v>
          </cell>
          <cell r="F136">
            <v>4352.0300934622928</v>
          </cell>
          <cell r="G136">
            <v>4352.0300934622928</v>
          </cell>
          <cell r="H136">
            <v>4352.0300934622928</v>
          </cell>
          <cell r="I136">
            <v>4352.0300934622928</v>
          </cell>
          <cell r="J136">
            <v>4352.0300934622928</v>
          </cell>
          <cell r="K136">
            <v>4352.0300934622928</v>
          </cell>
          <cell r="L136">
            <v>4352.0300934622928</v>
          </cell>
          <cell r="M136">
            <v>4480.9640962661624</v>
          </cell>
          <cell r="N136">
            <v>4480.9640962661624</v>
          </cell>
          <cell r="O136">
            <v>4480.9640962661624</v>
          </cell>
        </row>
        <row r="137">
          <cell r="B137" t="str">
            <v>GERMANY</v>
          </cell>
          <cell r="C137" t="str">
            <v>Programmer Analyst</v>
          </cell>
          <cell r="D137">
            <v>6215.5550286499629</v>
          </cell>
          <cell r="E137">
            <v>6215.5550286499629</v>
          </cell>
          <cell r="F137">
            <v>6215.5550286499629</v>
          </cell>
          <cell r="G137">
            <v>6215.5550286499629</v>
          </cell>
          <cell r="H137">
            <v>6215.5550286499629</v>
          </cell>
          <cell r="I137">
            <v>6215.5550286499629</v>
          </cell>
          <cell r="J137">
            <v>6215.5550286499629</v>
          </cell>
          <cell r="K137">
            <v>6215.5550286499629</v>
          </cell>
          <cell r="L137">
            <v>6215.5550286499629</v>
          </cell>
          <cell r="M137">
            <v>6400.3947795094628</v>
          </cell>
          <cell r="N137">
            <v>6400.3947795094628</v>
          </cell>
          <cell r="O137">
            <v>6400.3947795094628</v>
          </cell>
        </row>
        <row r="138">
          <cell r="B138" t="str">
            <v>GERMANY</v>
          </cell>
          <cell r="C138" t="str">
            <v>Programmer Analyst Trainee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B139" t="str">
            <v>GERMANY</v>
          </cell>
          <cell r="C139" t="str">
            <v>Programmer Trainee</v>
          </cell>
          <cell r="D139">
            <v>3530.8926577744751</v>
          </cell>
          <cell r="E139">
            <v>3530.8926577744751</v>
          </cell>
          <cell r="F139">
            <v>3530.8926577744751</v>
          </cell>
          <cell r="G139">
            <v>3530.8926577744751</v>
          </cell>
          <cell r="H139">
            <v>3530.8926577744751</v>
          </cell>
          <cell r="I139">
            <v>3530.8926577744751</v>
          </cell>
          <cell r="J139">
            <v>3530.8926577744751</v>
          </cell>
          <cell r="K139">
            <v>3530.8926577744751</v>
          </cell>
          <cell r="L139">
            <v>3530.8926577744751</v>
          </cell>
          <cell r="M139">
            <v>3635.1925375077089</v>
          </cell>
          <cell r="N139">
            <v>3635.1925375077089</v>
          </cell>
          <cell r="O139">
            <v>3635.1925375077089</v>
          </cell>
        </row>
        <row r="140">
          <cell r="B140" t="str">
            <v>GERMANY</v>
          </cell>
          <cell r="C140" t="str">
            <v>Senior Associate</v>
          </cell>
          <cell r="D140">
            <v>9308.3770866654449</v>
          </cell>
          <cell r="E140">
            <v>9308.3770866654449</v>
          </cell>
          <cell r="F140">
            <v>9308.3770866654449</v>
          </cell>
          <cell r="G140">
            <v>9308.3770866654449</v>
          </cell>
          <cell r="H140">
            <v>9308.3770866654449</v>
          </cell>
          <cell r="I140">
            <v>9308.3770866654449</v>
          </cell>
          <cell r="J140">
            <v>9308.3770866654449</v>
          </cell>
          <cell r="K140">
            <v>9308.3770866654449</v>
          </cell>
          <cell r="L140">
            <v>9308.3770866654449</v>
          </cell>
          <cell r="M140">
            <v>9586.0014992654087</v>
          </cell>
          <cell r="N140">
            <v>9586.0014992654087</v>
          </cell>
          <cell r="O140">
            <v>9586.0014992654087</v>
          </cell>
        </row>
        <row r="141">
          <cell r="B141" t="str">
            <v>GERMANY</v>
          </cell>
          <cell r="C141" t="str">
            <v>Senior Director</v>
          </cell>
          <cell r="D141">
            <v>25446.925220501082</v>
          </cell>
          <cell r="E141">
            <v>25446.925220501082</v>
          </cell>
          <cell r="F141">
            <v>25446.925220501082</v>
          </cell>
          <cell r="G141">
            <v>25446.925220501082</v>
          </cell>
          <cell r="H141">
            <v>25446.925220501082</v>
          </cell>
          <cell r="I141">
            <v>25446.925220501082</v>
          </cell>
          <cell r="J141">
            <v>25446.925220501082</v>
          </cell>
          <cell r="K141">
            <v>25446.925220501082</v>
          </cell>
          <cell r="L141">
            <v>25446.925220501082</v>
          </cell>
          <cell r="M141">
            <v>25446.925220501082</v>
          </cell>
          <cell r="N141">
            <v>25446.925220501082</v>
          </cell>
          <cell r="O141">
            <v>25446.925220501082</v>
          </cell>
        </row>
        <row r="142">
          <cell r="B142" t="str">
            <v>GERMANY</v>
          </cell>
          <cell r="C142" t="str">
            <v>Senior Manager</v>
          </cell>
          <cell r="D142">
            <v>13225.417732724078</v>
          </cell>
          <cell r="E142">
            <v>13225.417732724078</v>
          </cell>
          <cell r="F142">
            <v>13225.417732724078</v>
          </cell>
          <cell r="G142">
            <v>13225.417732724078</v>
          </cell>
          <cell r="H142">
            <v>13225.417732724078</v>
          </cell>
          <cell r="I142">
            <v>13225.417732724078</v>
          </cell>
          <cell r="J142">
            <v>13225.417732724078</v>
          </cell>
          <cell r="K142">
            <v>13225.417732724078</v>
          </cell>
          <cell r="L142">
            <v>13225.417732724078</v>
          </cell>
          <cell r="M142">
            <v>13620.553364705802</v>
          </cell>
          <cell r="N142">
            <v>13620.553364705802</v>
          </cell>
          <cell r="O142">
            <v>13620.553364705802</v>
          </cell>
        </row>
        <row r="143">
          <cell r="B143" t="str">
            <v>GERMANY</v>
          </cell>
          <cell r="C143" t="str">
            <v>Senior Vice President</v>
          </cell>
          <cell r="D143">
            <v>105567.45878020833</v>
          </cell>
          <cell r="E143">
            <v>105567.45878020833</v>
          </cell>
          <cell r="F143">
            <v>105567.45878020833</v>
          </cell>
          <cell r="G143">
            <v>105567.45878020833</v>
          </cell>
          <cell r="H143">
            <v>105567.45878020833</v>
          </cell>
          <cell r="I143">
            <v>105567.45878020833</v>
          </cell>
          <cell r="J143">
            <v>105567.45878020833</v>
          </cell>
          <cell r="K143">
            <v>105567.45878020833</v>
          </cell>
          <cell r="L143">
            <v>105567.45878020833</v>
          </cell>
          <cell r="M143">
            <v>105567.45878020833</v>
          </cell>
          <cell r="N143">
            <v>105567.45878020833</v>
          </cell>
          <cell r="O143">
            <v>105567.45878020833</v>
          </cell>
        </row>
        <row r="144">
          <cell r="B144" t="str">
            <v>GERMANY</v>
          </cell>
          <cell r="C144" t="str">
            <v>UBS Associate Level 7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B145" t="str">
            <v>GERMANY</v>
          </cell>
          <cell r="C145" t="str">
            <v>Vice President</v>
          </cell>
          <cell r="D145">
            <v>51555.620914569859</v>
          </cell>
          <cell r="E145">
            <v>51555.620914569859</v>
          </cell>
          <cell r="F145">
            <v>51555.620914569859</v>
          </cell>
          <cell r="G145">
            <v>51555.620914569859</v>
          </cell>
          <cell r="H145">
            <v>51555.620914569859</v>
          </cell>
          <cell r="I145">
            <v>51555.620914569859</v>
          </cell>
          <cell r="J145">
            <v>51555.620914569859</v>
          </cell>
          <cell r="K145">
            <v>51555.620914569859</v>
          </cell>
          <cell r="L145">
            <v>51555.620914569859</v>
          </cell>
          <cell r="M145">
            <v>51555.620914569859</v>
          </cell>
          <cell r="N145">
            <v>51555.620914569859</v>
          </cell>
          <cell r="O145">
            <v>51555.620914569859</v>
          </cell>
        </row>
        <row r="146">
          <cell r="B146" t="str">
            <v>GERMANY</v>
          </cell>
          <cell r="C146" t="str">
            <v>UBS Associate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B147" t="str">
            <v>HUNGARY</v>
          </cell>
          <cell r="C147" t="str">
            <v>Assistant Vice President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B148" t="str">
            <v>HUNGARY</v>
          </cell>
          <cell r="C148" t="str">
            <v>Associate</v>
          </cell>
          <cell r="D148">
            <v>3207.3485830508298</v>
          </cell>
          <cell r="E148">
            <v>3207.3485830508298</v>
          </cell>
          <cell r="F148">
            <v>3207.3485830508298</v>
          </cell>
          <cell r="G148">
            <v>3207.3485830508298</v>
          </cell>
          <cell r="H148">
            <v>3207.3485830508298</v>
          </cell>
          <cell r="I148">
            <v>3207.3485830508298</v>
          </cell>
          <cell r="J148">
            <v>3207.3485830508298</v>
          </cell>
          <cell r="K148">
            <v>3207.3485830508298</v>
          </cell>
          <cell r="L148">
            <v>3207.3485830508298</v>
          </cell>
          <cell r="M148">
            <v>3303.5690405423543</v>
          </cell>
          <cell r="N148">
            <v>3303.5690405423543</v>
          </cell>
          <cell r="O148">
            <v>3303.5690405423543</v>
          </cell>
        </row>
        <row r="149">
          <cell r="B149" t="str">
            <v>HUNGARY</v>
          </cell>
          <cell r="C149" t="str">
            <v>Associate Director</v>
          </cell>
          <cell r="D149">
            <v>9337.8650731645503</v>
          </cell>
          <cell r="E149">
            <v>9337.8650731645503</v>
          </cell>
          <cell r="F149">
            <v>9337.8650731645503</v>
          </cell>
          <cell r="G149">
            <v>9337.8650731645503</v>
          </cell>
          <cell r="H149">
            <v>9337.8650731645503</v>
          </cell>
          <cell r="I149">
            <v>9337.8650731645503</v>
          </cell>
          <cell r="J149">
            <v>9337.8650731645503</v>
          </cell>
          <cell r="K149">
            <v>9337.8650731645503</v>
          </cell>
          <cell r="L149">
            <v>9337.8650731645503</v>
          </cell>
          <cell r="M149">
            <v>9618.0010253594846</v>
          </cell>
          <cell r="N149">
            <v>9618.0010253594846</v>
          </cell>
          <cell r="O149">
            <v>9618.0010253594846</v>
          </cell>
        </row>
        <row r="150">
          <cell r="B150" t="str">
            <v>HUNGARY</v>
          </cell>
          <cell r="C150" t="str">
            <v>Director</v>
          </cell>
          <cell r="D150">
            <v>13892.489893271626</v>
          </cell>
          <cell r="E150">
            <v>13892.489893271626</v>
          </cell>
          <cell r="F150">
            <v>13892.489893271626</v>
          </cell>
          <cell r="G150">
            <v>13892.489893271626</v>
          </cell>
          <cell r="H150">
            <v>13892.489893271626</v>
          </cell>
          <cell r="I150">
            <v>13892.489893271626</v>
          </cell>
          <cell r="J150">
            <v>13892.489893271626</v>
          </cell>
          <cell r="K150">
            <v>13892.489893271626</v>
          </cell>
          <cell r="L150">
            <v>13892.489893271626</v>
          </cell>
          <cell r="M150">
            <v>13892.489893271626</v>
          </cell>
          <cell r="N150">
            <v>13892.489893271626</v>
          </cell>
          <cell r="O150">
            <v>13892.489893271626</v>
          </cell>
        </row>
        <row r="151">
          <cell r="B151" t="str">
            <v>HUNGARY</v>
          </cell>
          <cell r="C151" t="str">
            <v>Manager</v>
          </cell>
          <cell r="D151">
            <v>5016.9101202413012</v>
          </cell>
          <cell r="E151">
            <v>5016.9101202413012</v>
          </cell>
          <cell r="F151">
            <v>5016.9101202413012</v>
          </cell>
          <cell r="G151">
            <v>5016.9101202413012</v>
          </cell>
          <cell r="H151">
            <v>5016.9101202413012</v>
          </cell>
          <cell r="I151">
            <v>5016.9101202413012</v>
          </cell>
          <cell r="J151">
            <v>5016.9101202413012</v>
          </cell>
          <cell r="K151">
            <v>5016.9101202413012</v>
          </cell>
          <cell r="L151">
            <v>5016.9101202413012</v>
          </cell>
          <cell r="M151">
            <v>5167.4174238485402</v>
          </cell>
          <cell r="N151">
            <v>5167.4174238485402</v>
          </cell>
          <cell r="O151">
            <v>5167.4174238485402</v>
          </cell>
        </row>
        <row r="152">
          <cell r="B152" t="str">
            <v>HUNGARY</v>
          </cell>
          <cell r="C152" t="str">
            <v>Programmer</v>
          </cell>
          <cell r="D152">
            <v>2132.5767261806332</v>
          </cell>
          <cell r="E152">
            <v>2132.5767261806332</v>
          </cell>
          <cell r="F152">
            <v>2132.5767261806332</v>
          </cell>
          <cell r="G152">
            <v>2132.5767261806332</v>
          </cell>
          <cell r="H152">
            <v>2132.5767261806332</v>
          </cell>
          <cell r="I152">
            <v>2132.5767261806332</v>
          </cell>
          <cell r="J152">
            <v>2132.5767261806332</v>
          </cell>
          <cell r="K152">
            <v>2132.5767261806332</v>
          </cell>
          <cell r="L152">
            <v>2132.5767261806332</v>
          </cell>
          <cell r="M152">
            <v>2196.5540279660518</v>
          </cell>
          <cell r="N152">
            <v>2196.5540279660518</v>
          </cell>
          <cell r="O152">
            <v>2196.5540279660518</v>
          </cell>
        </row>
        <row r="153">
          <cell r="B153" t="str">
            <v>HUNGARY</v>
          </cell>
          <cell r="C153" t="str">
            <v>Programmer Analyst</v>
          </cell>
          <cell r="D153">
            <v>2606.5931976968764</v>
          </cell>
          <cell r="E153">
            <v>2606.5931976968764</v>
          </cell>
          <cell r="F153">
            <v>2606.5931976968764</v>
          </cell>
          <cell r="G153">
            <v>2606.5931976968764</v>
          </cell>
          <cell r="H153">
            <v>2606.5931976968764</v>
          </cell>
          <cell r="I153">
            <v>2606.5931976968764</v>
          </cell>
          <cell r="J153">
            <v>2606.5931976968764</v>
          </cell>
          <cell r="K153">
            <v>2606.5931976968764</v>
          </cell>
          <cell r="L153">
            <v>2606.5931976968764</v>
          </cell>
          <cell r="M153">
            <v>2684.7909936277824</v>
          </cell>
          <cell r="N153">
            <v>2684.7909936277824</v>
          </cell>
          <cell r="O153">
            <v>2684.7909936277824</v>
          </cell>
        </row>
        <row r="154">
          <cell r="B154" t="str">
            <v>HUNGARY</v>
          </cell>
          <cell r="C154" t="str">
            <v>Programmer Analyst Trainee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</row>
        <row r="155">
          <cell r="B155" t="str">
            <v>HUNGARY</v>
          </cell>
          <cell r="C155" t="str">
            <v>Programmer Trainee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B156" t="str">
            <v>HUNGARY</v>
          </cell>
          <cell r="C156" t="str">
            <v>Senior Associate</v>
          </cell>
          <cell r="D156">
            <v>3976.6855500341649</v>
          </cell>
          <cell r="E156">
            <v>3976.6855500341649</v>
          </cell>
          <cell r="F156">
            <v>3976.6855500341649</v>
          </cell>
          <cell r="G156">
            <v>3976.6855500341649</v>
          </cell>
          <cell r="H156">
            <v>3976.6855500341649</v>
          </cell>
          <cell r="I156">
            <v>3976.6855500341649</v>
          </cell>
          <cell r="J156">
            <v>3976.6855500341649</v>
          </cell>
          <cell r="K156">
            <v>3976.6855500341649</v>
          </cell>
          <cell r="L156">
            <v>3976.6855500341649</v>
          </cell>
          <cell r="M156">
            <v>4095.9861165351908</v>
          </cell>
          <cell r="N156">
            <v>4095.9861165351908</v>
          </cell>
          <cell r="O156">
            <v>4095.9861165351908</v>
          </cell>
        </row>
        <row r="157">
          <cell r="B157" t="str">
            <v>HUNGARY</v>
          </cell>
          <cell r="C157" t="str">
            <v>Senior Director</v>
          </cell>
          <cell r="D157">
            <v>25871.609885581329</v>
          </cell>
          <cell r="E157">
            <v>25871.609885581329</v>
          </cell>
          <cell r="F157">
            <v>25871.609885581329</v>
          </cell>
          <cell r="G157">
            <v>25871.609885581329</v>
          </cell>
          <cell r="H157">
            <v>25871.609885581329</v>
          </cell>
          <cell r="I157">
            <v>25871.609885581329</v>
          </cell>
          <cell r="J157">
            <v>25871.609885581329</v>
          </cell>
          <cell r="K157">
            <v>25871.609885581329</v>
          </cell>
          <cell r="L157">
            <v>25871.609885581329</v>
          </cell>
          <cell r="M157">
            <v>25871.609885581329</v>
          </cell>
          <cell r="N157">
            <v>25871.609885581329</v>
          </cell>
          <cell r="O157">
            <v>25871.609885581329</v>
          </cell>
        </row>
        <row r="158">
          <cell r="B158" t="str">
            <v>HUNGARY</v>
          </cell>
          <cell r="C158" t="str">
            <v>Senior Manager</v>
          </cell>
          <cell r="D158">
            <v>6523.4153066993813</v>
          </cell>
          <cell r="E158">
            <v>6523.4153066993813</v>
          </cell>
          <cell r="F158">
            <v>6523.4153066993813</v>
          </cell>
          <cell r="G158">
            <v>6523.4153066993813</v>
          </cell>
          <cell r="H158">
            <v>6523.4153066993813</v>
          </cell>
          <cell r="I158">
            <v>6523.4153066993813</v>
          </cell>
          <cell r="J158">
            <v>6523.4153066993813</v>
          </cell>
          <cell r="K158">
            <v>6523.4153066993813</v>
          </cell>
          <cell r="L158">
            <v>6523.4153066993813</v>
          </cell>
          <cell r="M158">
            <v>6719.1177659003633</v>
          </cell>
          <cell r="N158">
            <v>6719.1177659003633</v>
          </cell>
          <cell r="O158">
            <v>6719.1177659003633</v>
          </cell>
        </row>
        <row r="159">
          <cell r="B159" t="str">
            <v>HUNGARY</v>
          </cell>
          <cell r="C159" t="str">
            <v>Senior Vice President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B160" t="str">
            <v>HUNGARY</v>
          </cell>
          <cell r="C160" t="str">
            <v>UBS Associate Level 7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B161" t="str">
            <v>HUNGARY</v>
          </cell>
          <cell r="C161" t="str">
            <v>Vice President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B162" t="str">
            <v>HUNGARY</v>
          </cell>
          <cell r="C162" t="str">
            <v>UBS Associate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B163" t="str">
            <v>INDIA</v>
          </cell>
          <cell r="C163" t="str">
            <v>Assistant Vice President</v>
          </cell>
          <cell r="D163">
            <v>14595.662681482583</v>
          </cell>
          <cell r="E163">
            <v>14595.662681482583</v>
          </cell>
          <cell r="F163">
            <v>14595.662681482583</v>
          </cell>
          <cell r="G163">
            <v>14595.662681482583</v>
          </cell>
          <cell r="H163">
            <v>14595.662681482583</v>
          </cell>
          <cell r="I163">
            <v>14595.662681482583</v>
          </cell>
          <cell r="J163">
            <v>14595.662681482583</v>
          </cell>
          <cell r="K163">
            <v>14595.662681482583</v>
          </cell>
          <cell r="L163">
            <v>14595.662681482583</v>
          </cell>
          <cell r="M163">
            <v>14595.662681482583</v>
          </cell>
          <cell r="N163">
            <v>14595.662681482583</v>
          </cell>
          <cell r="O163">
            <v>14595.662681482583</v>
          </cell>
        </row>
        <row r="164">
          <cell r="B164" t="str">
            <v>INDIA</v>
          </cell>
          <cell r="C164" t="str">
            <v>Associate</v>
          </cell>
          <cell r="D164">
            <v>1172.8479856739593</v>
          </cell>
          <cell r="E164">
            <v>1172.8479856739593</v>
          </cell>
          <cell r="F164">
            <v>1172.8479856739593</v>
          </cell>
          <cell r="G164">
            <v>1172.8479856739593</v>
          </cell>
          <cell r="H164">
            <v>1172.8479856739593</v>
          </cell>
          <cell r="I164">
            <v>1172.8479856739593</v>
          </cell>
          <cell r="J164">
            <v>1172.8479856739593</v>
          </cell>
          <cell r="K164">
            <v>1172.8479856739593</v>
          </cell>
          <cell r="L164">
            <v>1172.8479856739593</v>
          </cell>
          <cell r="M164">
            <v>1276.4269458846159</v>
          </cell>
          <cell r="N164">
            <v>1276.4269458846159</v>
          </cell>
          <cell r="O164">
            <v>1276.4269458846159</v>
          </cell>
        </row>
        <row r="165">
          <cell r="B165" t="str">
            <v>INDIA</v>
          </cell>
          <cell r="C165" t="str">
            <v>Associate Director</v>
          </cell>
          <cell r="D165">
            <v>4292.1468025398062</v>
          </cell>
          <cell r="E165">
            <v>4292.1468025398062</v>
          </cell>
          <cell r="F165">
            <v>4292.1468025398062</v>
          </cell>
          <cell r="G165">
            <v>4292.1468025398062</v>
          </cell>
          <cell r="H165">
            <v>4292.1468025398062</v>
          </cell>
          <cell r="I165">
            <v>4292.1468025398062</v>
          </cell>
          <cell r="J165">
            <v>4292.1468025398062</v>
          </cell>
          <cell r="K165">
            <v>4292.1468025398062</v>
          </cell>
          <cell r="L165">
            <v>4292.1468025398062</v>
          </cell>
          <cell r="M165">
            <v>4676.4626562683889</v>
          </cell>
          <cell r="N165">
            <v>4676.4626562683889</v>
          </cell>
          <cell r="O165">
            <v>4676.4626562683889</v>
          </cell>
        </row>
        <row r="166">
          <cell r="B166" t="str">
            <v>INDIA</v>
          </cell>
          <cell r="C166" t="str">
            <v>Director</v>
          </cell>
          <cell r="D166">
            <v>6243.279371068721</v>
          </cell>
          <cell r="E166">
            <v>6243.279371068721</v>
          </cell>
          <cell r="F166">
            <v>6243.279371068721</v>
          </cell>
          <cell r="G166">
            <v>6243.279371068721</v>
          </cell>
          <cell r="H166">
            <v>6243.279371068721</v>
          </cell>
          <cell r="I166">
            <v>6243.279371068721</v>
          </cell>
          <cell r="J166">
            <v>6243.279371068721</v>
          </cell>
          <cell r="K166">
            <v>6243.279371068721</v>
          </cell>
          <cell r="L166">
            <v>6243.279371068721</v>
          </cell>
          <cell r="M166">
            <v>6243.279371068721</v>
          </cell>
          <cell r="N166">
            <v>6243.279371068721</v>
          </cell>
          <cell r="O166">
            <v>6243.279371068721</v>
          </cell>
        </row>
        <row r="167">
          <cell r="B167" t="str">
            <v>INDIA</v>
          </cell>
          <cell r="C167" t="str">
            <v>Manager</v>
          </cell>
          <cell r="D167">
            <v>2639.4599404765213</v>
          </cell>
          <cell r="E167">
            <v>2639.4599404765213</v>
          </cell>
          <cell r="F167">
            <v>2639.4599404765213</v>
          </cell>
          <cell r="G167">
            <v>2639.4599404765213</v>
          </cell>
          <cell r="H167">
            <v>2639.4599404765213</v>
          </cell>
          <cell r="I167">
            <v>2639.4599404765213</v>
          </cell>
          <cell r="J167">
            <v>2639.4599404765213</v>
          </cell>
          <cell r="K167">
            <v>2639.4599404765213</v>
          </cell>
          <cell r="L167">
            <v>2639.4599404765213</v>
          </cell>
          <cell r="M167">
            <v>2875.0339766194088</v>
          </cell>
          <cell r="N167">
            <v>2875.0339766194088</v>
          </cell>
          <cell r="O167">
            <v>2875.0339766194088</v>
          </cell>
        </row>
        <row r="168">
          <cell r="B168" t="str">
            <v>INDIA</v>
          </cell>
          <cell r="C168" t="str">
            <v>Programmer</v>
          </cell>
          <cell r="D168">
            <v>482.06252170659087</v>
          </cell>
          <cell r="E168">
            <v>482.06252170659087</v>
          </cell>
          <cell r="F168">
            <v>482.06252170659087</v>
          </cell>
          <cell r="G168">
            <v>482.06252170659087</v>
          </cell>
          <cell r="H168">
            <v>482.06252170659087</v>
          </cell>
          <cell r="I168">
            <v>482.06252170659087</v>
          </cell>
          <cell r="J168">
            <v>482.06252170659087</v>
          </cell>
          <cell r="K168">
            <v>482.06252170659087</v>
          </cell>
          <cell r="L168">
            <v>482.06252170659087</v>
          </cell>
          <cell r="M168">
            <v>523.47079016018415</v>
          </cell>
          <cell r="N168">
            <v>523.47079016018415</v>
          </cell>
          <cell r="O168">
            <v>523.47079016018415</v>
          </cell>
        </row>
        <row r="169">
          <cell r="B169" t="str">
            <v>INDIA</v>
          </cell>
          <cell r="C169" t="str">
            <v>Programmer Analyst</v>
          </cell>
          <cell r="D169">
            <v>675.61541697148323</v>
          </cell>
          <cell r="E169">
            <v>675.61541697148323</v>
          </cell>
          <cell r="F169">
            <v>675.61541697148323</v>
          </cell>
          <cell r="G169">
            <v>675.61541697148323</v>
          </cell>
          <cell r="H169">
            <v>675.61541697148323</v>
          </cell>
          <cell r="I169">
            <v>675.61541697148323</v>
          </cell>
          <cell r="J169">
            <v>675.61541697148323</v>
          </cell>
          <cell r="K169">
            <v>675.61541697148323</v>
          </cell>
          <cell r="L169">
            <v>675.61541697148323</v>
          </cell>
          <cell r="M169">
            <v>734.44344599891679</v>
          </cell>
          <cell r="N169">
            <v>734.44344599891679</v>
          </cell>
          <cell r="O169">
            <v>734.44344599891679</v>
          </cell>
        </row>
        <row r="170">
          <cell r="B170" t="str">
            <v>INDIA</v>
          </cell>
          <cell r="C170" t="str">
            <v>Programmer Analyst Trainee</v>
          </cell>
          <cell r="D170">
            <v>519.93239477030522</v>
          </cell>
          <cell r="E170">
            <v>519.93239477030522</v>
          </cell>
          <cell r="F170">
            <v>519.93239477030522</v>
          </cell>
          <cell r="G170">
            <v>519.93239477030522</v>
          </cell>
          <cell r="H170">
            <v>519.93239477030522</v>
          </cell>
          <cell r="I170">
            <v>519.93239477030522</v>
          </cell>
          <cell r="J170">
            <v>519.93239477030522</v>
          </cell>
          <cell r="K170">
            <v>519.93239477030522</v>
          </cell>
          <cell r="L170">
            <v>519.93239477030522</v>
          </cell>
          <cell r="M170">
            <v>564.74895179963278</v>
          </cell>
          <cell r="N170">
            <v>564.74895179963278</v>
          </cell>
          <cell r="O170">
            <v>564.74895179963278</v>
          </cell>
        </row>
        <row r="171">
          <cell r="B171" t="str">
            <v>INDIA</v>
          </cell>
          <cell r="C171" t="str">
            <v>Programmer Trainee</v>
          </cell>
          <cell r="D171">
            <v>300.65172264096776</v>
          </cell>
          <cell r="E171">
            <v>300.65172264096776</v>
          </cell>
          <cell r="F171">
            <v>300.65172264096776</v>
          </cell>
          <cell r="G171">
            <v>300.65172264096776</v>
          </cell>
          <cell r="H171">
            <v>300.65172264096776</v>
          </cell>
          <cell r="I171">
            <v>300.65172264096776</v>
          </cell>
          <cell r="J171">
            <v>300.65172264096776</v>
          </cell>
          <cell r="K171">
            <v>300.65172264096776</v>
          </cell>
          <cell r="L171">
            <v>300.65172264096776</v>
          </cell>
          <cell r="M171">
            <v>325.7330191786549</v>
          </cell>
          <cell r="N171">
            <v>325.7330191786549</v>
          </cell>
          <cell r="O171">
            <v>325.7330191786549</v>
          </cell>
        </row>
        <row r="172">
          <cell r="B172" t="str">
            <v>INDIA</v>
          </cell>
          <cell r="C172" t="str">
            <v>Senior Associate</v>
          </cell>
          <cell r="D172">
            <v>1865.7180987968125</v>
          </cell>
          <cell r="E172">
            <v>1865.7180987968125</v>
          </cell>
          <cell r="F172">
            <v>1865.7180987968125</v>
          </cell>
          <cell r="G172">
            <v>1865.7180987968125</v>
          </cell>
          <cell r="H172">
            <v>1865.7180987968125</v>
          </cell>
          <cell r="I172">
            <v>1865.7180987968125</v>
          </cell>
          <cell r="J172">
            <v>1865.7180987968125</v>
          </cell>
          <cell r="K172">
            <v>1865.7180987968125</v>
          </cell>
          <cell r="L172">
            <v>1865.7180987968125</v>
          </cell>
          <cell r="M172">
            <v>2031.6553691885256</v>
          </cell>
          <cell r="N172">
            <v>2031.6553691885256</v>
          </cell>
          <cell r="O172">
            <v>2031.6553691885256</v>
          </cell>
        </row>
        <row r="173">
          <cell r="B173" t="str">
            <v>INDIA</v>
          </cell>
          <cell r="C173" t="str">
            <v>Senior Director</v>
          </cell>
          <cell r="D173">
            <v>8833.1058069464198</v>
          </cell>
          <cell r="E173">
            <v>8833.1058069464198</v>
          </cell>
          <cell r="F173">
            <v>8833.1058069464198</v>
          </cell>
          <cell r="G173">
            <v>8833.1058069464198</v>
          </cell>
          <cell r="H173">
            <v>8833.1058069464198</v>
          </cell>
          <cell r="I173">
            <v>8833.1058069464198</v>
          </cell>
          <cell r="J173">
            <v>8833.1058069464198</v>
          </cell>
          <cell r="K173">
            <v>8833.1058069464198</v>
          </cell>
          <cell r="L173">
            <v>8833.1058069464198</v>
          </cell>
          <cell r="M173">
            <v>8833.1058069464198</v>
          </cell>
          <cell r="N173">
            <v>8833.1058069464198</v>
          </cell>
          <cell r="O173">
            <v>8833.1058069464198</v>
          </cell>
        </row>
        <row r="174">
          <cell r="B174" t="str">
            <v>INDIA</v>
          </cell>
          <cell r="C174" t="str">
            <v>Senior Manager</v>
          </cell>
          <cell r="D174">
            <v>3288.2692720886516</v>
          </cell>
          <cell r="E174">
            <v>3288.2692720886516</v>
          </cell>
          <cell r="F174">
            <v>3288.2692720886516</v>
          </cell>
          <cell r="G174">
            <v>3288.2692720886516</v>
          </cell>
          <cell r="H174">
            <v>3288.2692720886516</v>
          </cell>
          <cell r="I174">
            <v>3288.2692720886516</v>
          </cell>
          <cell r="J174">
            <v>3288.2692720886516</v>
          </cell>
          <cell r="K174">
            <v>3288.2692720886516</v>
          </cell>
          <cell r="L174">
            <v>3288.2692720886516</v>
          </cell>
          <cell r="M174">
            <v>3582.2361480766303</v>
          </cell>
          <cell r="N174">
            <v>3582.2361480766303</v>
          </cell>
          <cell r="O174">
            <v>3582.2361480766303</v>
          </cell>
        </row>
        <row r="175">
          <cell r="B175" t="str">
            <v>INDIA</v>
          </cell>
          <cell r="C175" t="str">
            <v>Senior Vice President</v>
          </cell>
          <cell r="D175">
            <v>46578.743739210506</v>
          </cell>
          <cell r="E175">
            <v>46578.743739210506</v>
          </cell>
          <cell r="F175">
            <v>46578.743739210506</v>
          </cell>
          <cell r="G175">
            <v>46578.743739210506</v>
          </cell>
          <cell r="H175">
            <v>46578.743739210506</v>
          </cell>
          <cell r="I175">
            <v>46578.743739210506</v>
          </cell>
          <cell r="J175">
            <v>46578.743739210506</v>
          </cell>
          <cell r="K175">
            <v>46578.743739210506</v>
          </cell>
          <cell r="L175">
            <v>46578.743739210506</v>
          </cell>
          <cell r="M175">
            <v>46578.743739210506</v>
          </cell>
          <cell r="N175">
            <v>46578.743739210506</v>
          </cell>
          <cell r="O175">
            <v>46578.743739210506</v>
          </cell>
        </row>
        <row r="176">
          <cell r="B176" t="str">
            <v>INDIA</v>
          </cell>
          <cell r="C176" t="str">
            <v>UBS Associate Level 7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B177" t="str">
            <v>INDIA</v>
          </cell>
          <cell r="C177" t="str">
            <v>Vice President</v>
          </cell>
          <cell r="D177">
            <v>23096.488473513367</v>
          </cell>
          <cell r="E177">
            <v>23096.488473513367</v>
          </cell>
          <cell r="F177">
            <v>23096.488473513367</v>
          </cell>
          <cell r="G177">
            <v>23096.488473513367</v>
          </cell>
          <cell r="H177">
            <v>23096.488473513367</v>
          </cell>
          <cell r="I177">
            <v>23096.488473513367</v>
          </cell>
          <cell r="J177">
            <v>23096.488473513367</v>
          </cell>
          <cell r="K177">
            <v>23096.488473513367</v>
          </cell>
          <cell r="L177">
            <v>23096.488473513367</v>
          </cell>
          <cell r="M177">
            <v>23096.488473513367</v>
          </cell>
          <cell r="N177">
            <v>23096.488473513367</v>
          </cell>
          <cell r="O177">
            <v>23096.488473513367</v>
          </cell>
        </row>
        <row r="178">
          <cell r="B178" t="str">
            <v>INDIA</v>
          </cell>
          <cell r="C178" t="str">
            <v>UBS Associate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B179" t="str">
            <v>IRELAND</v>
          </cell>
          <cell r="C179" t="str">
            <v>Assistant Vice President</v>
          </cell>
          <cell r="D179">
            <v>31232.514111621433</v>
          </cell>
          <cell r="E179">
            <v>31232.514111621433</v>
          </cell>
          <cell r="F179">
            <v>31232.514111621433</v>
          </cell>
          <cell r="G179">
            <v>31232.514111621433</v>
          </cell>
          <cell r="H179">
            <v>31232.514111621433</v>
          </cell>
          <cell r="I179">
            <v>31232.514111621433</v>
          </cell>
          <cell r="J179">
            <v>31232.514111621433</v>
          </cell>
          <cell r="K179">
            <v>31232.514111621433</v>
          </cell>
          <cell r="L179">
            <v>31232.514111621433</v>
          </cell>
          <cell r="M179">
            <v>31232.514111621433</v>
          </cell>
          <cell r="N179">
            <v>31232.514111621433</v>
          </cell>
          <cell r="O179">
            <v>31232.514111621433</v>
          </cell>
        </row>
        <row r="180">
          <cell r="B180" t="str">
            <v>IRELAND</v>
          </cell>
          <cell r="C180" t="str">
            <v>Associate</v>
          </cell>
          <cell r="D180">
            <v>6285.4752142589814</v>
          </cell>
          <cell r="E180">
            <v>6285.4752142589814</v>
          </cell>
          <cell r="F180">
            <v>6285.4752142589814</v>
          </cell>
          <cell r="G180">
            <v>6285.4752142589814</v>
          </cell>
          <cell r="H180">
            <v>6285.4752142589814</v>
          </cell>
          <cell r="I180">
            <v>6285.4752142589814</v>
          </cell>
          <cell r="J180">
            <v>6285.4752142589814</v>
          </cell>
          <cell r="K180">
            <v>6285.4752142589814</v>
          </cell>
          <cell r="L180">
            <v>6285.4752142589814</v>
          </cell>
          <cell r="M180">
            <v>6474.0394706867501</v>
          </cell>
          <cell r="N180">
            <v>6474.0394706867501</v>
          </cell>
          <cell r="O180">
            <v>6474.0394706867501</v>
          </cell>
        </row>
        <row r="181">
          <cell r="B181" t="str">
            <v>IRELAND</v>
          </cell>
          <cell r="C181" t="str">
            <v>Associate Director</v>
          </cell>
          <cell r="D181">
            <v>15432.343216239155</v>
          </cell>
          <cell r="E181">
            <v>15432.343216239155</v>
          </cell>
          <cell r="F181">
            <v>15432.343216239155</v>
          </cell>
          <cell r="G181">
            <v>15432.343216239155</v>
          </cell>
          <cell r="H181">
            <v>15432.343216239155</v>
          </cell>
          <cell r="I181">
            <v>15432.343216239155</v>
          </cell>
          <cell r="J181">
            <v>15432.343216239155</v>
          </cell>
          <cell r="K181">
            <v>15432.343216239155</v>
          </cell>
          <cell r="L181">
            <v>15432.343216239155</v>
          </cell>
          <cell r="M181">
            <v>15895.31351272633</v>
          </cell>
          <cell r="N181">
            <v>15895.31351272633</v>
          </cell>
          <cell r="O181">
            <v>15895.31351272633</v>
          </cell>
        </row>
        <row r="182">
          <cell r="B182" t="str">
            <v>IRELAND</v>
          </cell>
          <cell r="C182" t="str">
            <v>Director</v>
          </cell>
          <cell r="D182">
            <v>20406.976971039989</v>
          </cell>
          <cell r="E182">
            <v>20406.976971039989</v>
          </cell>
          <cell r="F182">
            <v>20406.976971039989</v>
          </cell>
          <cell r="G182">
            <v>20406.976971039989</v>
          </cell>
          <cell r="H182">
            <v>20406.976971039989</v>
          </cell>
          <cell r="I182">
            <v>20406.976971039989</v>
          </cell>
          <cell r="J182">
            <v>20406.976971039989</v>
          </cell>
          <cell r="K182">
            <v>20406.976971039989</v>
          </cell>
          <cell r="L182">
            <v>20406.976971039989</v>
          </cell>
          <cell r="M182">
            <v>20406.976971039989</v>
          </cell>
          <cell r="N182">
            <v>20406.976971039989</v>
          </cell>
          <cell r="O182">
            <v>20406.976971039989</v>
          </cell>
        </row>
        <row r="183">
          <cell r="B183" t="str">
            <v>IRELAND</v>
          </cell>
          <cell r="C183" t="str">
            <v>Manager</v>
          </cell>
          <cell r="D183">
            <v>10389.946905455183</v>
          </cell>
          <cell r="E183">
            <v>10389.946905455183</v>
          </cell>
          <cell r="F183">
            <v>10389.946905455183</v>
          </cell>
          <cell r="G183">
            <v>10389.946905455183</v>
          </cell>
          <cell r="H183">
            <v>10389.946905455183</v>
          </cell>
          <cell r="I183">
            <v>10389.946905455183</v>
          </cell>
          <cell r="J183">
            <v>10389.946905455183</v>
          </cell>
          <cell r="K183">
            <v>10389.946905455183</v>
          </cell>
          <cell r="L183">
            <v>10389.946905455183</v>
          </cell>
          <cell r="M183">
            <v>10701.645312618839</v>
          </cell>
          <cell r="N183">
            <v>10701.645312618839</v>
          </cell>
          <cell r="O183">
            <v>10701.645312618839</v>
          </cell>
        </row>
        <row r="184">
          <cell r="B184" t="str">
            <v>IRELAND</v>
          </cell>
          <cell r="C184" t="str">
            <v>Programmer</v>
          </cell>
          <cell r="D184">
            <v>3945.6169254107895</v>
          </cell>
          <cell r="E184">
            <v>3945.6169254107895</v>
          </cell>
          <cell r="F184">
            <v>3945.6169254107895</v>
          </cell>
          <cell r="G184">
            <v>3945.6169254107895</v>
          </cell>
          <cell r="H184">
            <v>3945.6169254107895</v>
          </cell>
          <cell r="I184">
            <v>3945.6169254107895</v>
          </cell>
          <cell r="J184">
            <v>3945.6169254107895</v>
          </cell>
          <cell r="K184">
            <v>3945.6169254107895</v>
          </cell>
          <cell r="L184">
            <v>3945.6169254107895</v>
          </cell>
          <cell r="M184">
            <v>4063.985433173114</v>
          </cell>
          <cell r="N184">
            <v>4063.985433173114</v>
          </cell>
          <cell r="O184">
            <v>4063.985433173114</v>
          </cell>
        </row>
        <row r="185">
          <cell r="B185" t="str">
            <v>IRELAND</v>
          </cell>
          <cell r="C185" t="str">
            <v>Programmer Analyst</v>
          </cell>
          <cell r="D185">
            <v>5288.4849659142565</v>
          </cell>
          <cell r="E185">
            <v>5288.4849659142565</v>
          </cell>
          <cell r="F185">
            <v>5288.4849659142565</v>
          </cell>
          <cell r="G185">
            <v>5288.4849659142565</v>
          </cell>
          <cell r="H185">
            <v>5288.4849659142565</v>
          </cell>
          <cell r="I185">
            <v>5288.4849659142565</v>
          </cell>
          <cell r="J185">
            <v>5288.4849659142565</v>
          </cell>
          <cell r="K185">
            <v>5288.4849659142565</v>
          </cell>
          <cell r="L185">
            <v>5288.4849659142565</v>
          </cell>
          <cell r="M185">
            <v>5447.1395148916836</v>
          </cell>
          <cell r="N185">
            <v>5447.1395148916836</v>
          </cell>
          <cell r="O185">
            <v>5447.1395148916836</v>
          </cell>
        </row>
        <row r="186">
          <cell r="B186" t="str">
            <v>IRELAND</v>
          </cell>
          <cell r="C186" t="str">
            <v>Programmer Analyst Trainee</v>
          </cell>
          <cell r="D186">
            <v>4552.3441670263974</v>
          </cell>
          <cell r="E186">
            <v>4552.3441670263974</v>
          </cell>
          <cell r="F186">
            <v>4552.3441670263974</v>
          </cell>
          <cell r="G186">
            <v>4552.3441670263974</v>
          </cell>
          <cell r="H186">
            <v>4552.3441670263974</v>
          </cell>
          <cell r="I186">
            <v>4552.3441670263974</v>
          </cell>
          <cell r="J186">
            <v>4552.3441670263974</v>
          </cell>
          <cell r="K186">
            <v>4552.3441670263974</v>
          </cell>
          <cell r="L186">
            <v>4552.3441670263974</v>
          </cell>
          <cell r="M186">
            <v>4688.91449203719</v>
          </cell>
          <cell r="N186">
            <v>4688.91449203719</v>
          </cell>
          <cell r="O186">
            <v>4688.91449203719</v>
          </cell>
        </row>
        <row r="187">
          <cell r="B187" t="str">
            <v>IRELAND</v>
          </cell>
          <cell r="C187" t="str">
            <v>Programmer Trainee</v>
          </cell>
          <cell r="D187">
            <v>3620.6990717818562</v>
          </cell>
          <cell r="E187">
            <v>3620.6990717818562</v>
          </cell>
          <cell r="F187">
            <v>3620.6990717818562</v>
          </cell>
          <cell r="G187">
            <v>3620.6990717818562</v>
          </cell>
          <cell r="H187">
            <v>3620.6990717818562</v>
          </cell>
          <cell r="I187">
            <v>3620.6990717818562</v>
          </cell>
          <cell r="J187">
            <v>3620.6990717818562</v>
          </cell>
          <cell r="K187">
            <v>3620.6990717818562</v>
          </cell>
          <cell r="L187">
            <v>3620.6990717818562</v>
          </cell>
          <cell r="M187">
            <v>3729.3200439353127</v>
          </cell>
          <cell r="N187">
            <v>3729.3200439353127</v>
          </cell>
          <cell r="O187">
            <v>3729.3200439353127</v>
          </cell>
        </row>
        <row r="188">
          <cell r="B188" t="str">
            <v>IRELAND</v>
          </cell>
          <cell r="C188" t="str">
            <v>Senior Associate</v>
          </cell>
          <cell r="D188">
            <v>8968.3072370549471</v>
          </cell>
          <cell r="E188">
            <v>8968.3072370549471</v>
          </cell>
          <cell r="F188">
            <v>8968.3072370549471</v>
          </cell>
          <cell r="G188">
            <v>8968.3072370549471</v>
          </cell>
          <cell r="H188">
            <v>8968.3072370549471</v>
          </cell>
          <cell r="I188">
            <v>8968.3072370549471</v>
          </cell>
          <cell r="J188">
            <v>8968.3072370549471</v>
          </cell>
          <cell r="K188">
            <v>8968.3072370549471</v>
          </cell>
          <cell r="L188">
            <v>8968.3072370549471</v>
          </cell>
          <cell r="M188">
            <v>9237.3564541665946</v>
          </cell>
          <cell r="N188">
            <v>9237.3564541665946</v>
          </cell>
          <cell r="O188">
            <v>9237.3564541665946</v>
          </cell>
        </row>
        <row r="189">
          <cell r="B189" t="str">
            <v>IRELAND</v>
          </cell>
          <cell r="C189" t="str">
            <v>Senior Director</v>
          </cell>
          <cell r="D189">
            <v>25277.490632399698</v>
          </cell>
          <cell r="E189">
            <v>25277.490632399698</v>
          </cell>
          <cell r="F189">
            <v>25277.490632399698</v>
          </cell>
          <cell r="G189">
            <v>25277.490632399698</v>
          </cell>
          <cell r="H189">
            <v>25277.490632399698</v>
          </cell>
          <cell r="I189">
            <v>25277.490632399698</v>
          </cell>
          <cell r="J189">
            <v>25277.490632399698</v>
          </cell>
          <cell r="K189">
            <v>25277.490632399698</v>
          </cell>
          <cell r="L189">
            <v>25277.490632399698</v>
          </cell>
          <cell r="M189">
            <v>25277.490632399698</v>
          </cell>
          <cell r="N189">
            <v>25277.490632399698</v>
          </cell>
          <cell r="O189">
            <v>25277.490632399698</v>
          </cell>
        </row>
        <row r="190">
          <cell r="B190" t="str">
            <v>IRELAND</v>
          </cell>
          <cell r="C190" t="str">
            <v>Senior Manager</v>
          </cell>
          <cell r="D190">
            <v>12138.992210370487</v>
          </cell>
          <cell r="E190">
            <v>12138.992210370487</v>
          </cell>
          <cell r="F190">
            <v>12138.992210370487</v>
          </cell>
          <cell r="G190">
            <v>12138.992210370487</v>
          </cell>
          <cell r="H190">
            <v>12138.992210370487</v>
          </cell>
          <cell r="I190">
            <v>12138.992210370487</v>
          </cell>
          <cell r="J190">
            <v>12138.992210370487</v>
          </cell>
          <cell r="K190">
            <v>12138.992210370487</v>
          </cell>
          <cell r="L190">
            <v>12138.992210370487</v>
          </cell>
          <cell r="M190">
            <v>12503.161976681602</v>
          </cell>
          <cell r="N190">
            <v>12503.161976681602</v>
          </cell>
          <cell r="O190">
            <v>12503.161976681602</v>
          </cell>
        </row>
        <row r="191">
          <cell r="B191" t="str">
            <v>IRELAND</v>
          </cell>
          <cell r="C191" t="str">
            <v>Senior Vice President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B192" t="str">
            <v>IRELAND</v>
          </cell>
          <cell r="C192" t="str">
            <v>UBS Associate Level 7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B193" t="str">
            <v>IRELAND</v>
          </cell>
          <cell r="C193" t="str">
            <v>Vice President</v>
          </cell>
          <cell r="D193">
            <v>42696.253227667825</v>
          </cell>
          <cell r="E193">
            <v>42696.253227667825</v>
          </cell>
          <cell r="F193">
            <v>42696.253227667825</v>
          </cell>
          <cell r="G193">
            <v>42696.253227667825</v>
          </cell>
          <cell r="H193">
            <v>42696.253227667825</v>
          </cell>
          <cell r="I193">
            <v>42696.253227667825</v>
          </cell>
          <cell r="J193">
            <v>42696.253227667825</v>
          </cell>
          <cell r="K193">
            <v>42696.253227667825</v>
          </cell>
          <cell r="L193">
            <v>42696.253227667825</v>
          </cell>
          <cell r="M193">
            <v>42696.253227667825</v>
          </cell>
          <cell r="N193">
            <v>42696.253227667825</v>
          </cell>
          <cell r="O193">
            <v>42696.253227667825</v>
          </cell>
        </row>
        <row r="194">
          <cell r="B194" t="str">
            <v>IRELAND</v>
          </cell>
          <cell r="C194" t="str">
            <v>UBS Associate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B195" t="str">
            <v>JAPAN</v>
          </cell>
          <cell r="C195" t="str">
            <v>Assistant Vice President</v>
          </cell>
          <cell r="D195">
            <v>41761.94318154372</v>
          </cell>
          <cell r="E195">
            <v>41761.94318154372</v>
          </cell>
          <cell r="F195">
            <v>41761.94318154372</v>
          </cell>
          <cell r="G195">
            <v>41761.94318154372</v>
          </cell>
          <cell r="H195">
            <v>41761.94318154372</v>
          </cell>
          <cell r="I195">
            <v>41761.94318154372</v>
          </cell>
          <cell r="J195">
            <v>41761.94318154372</v>
          </cell>
          <cell r="K195">
            <v>41761.94318154372</v>
          </cell>
          <cell r="L195">
            <v>41761.94318154372</v>
          </cell>
          <cell r="M195">
            <v>41761.94318154372</v>
          </cell>
          <cell r="N195">
            <v>41761.94318154372</v>
          </cell>
          <cell r="O195">
            <v>41761.94318154372</v>
          </cell>
        </row>
        <row r="196">
          <cell r="B196" t="str">
            <v>JAPAN</v>
          </cell>
          <cell r="C196" t="str">
            <v>Associate</v>
          </cell>
          <cell r="D196">
            <v>6717.7278777648653</v>
          </cell>
          <cell r="E196">
            <v>6717.7278777648653</v>
          </cell>
          <cell r="F196">
            <v>6717.7278777648653</v>
          </cell>
          <cell r="G196">
            <v>6717.7278777648653</v>
          </cell>
          <cell r="H196">
            <v>6717.7278777648653</v>
          </cell>
          <cell r="I196">
            <v>6717.7278777648653</v>
          </cell>
          <cell r="J196">
            <v>6717.7278777648653</v>
          </cell>
          <cell r="K196">
            <v>6717.7278777648653</v>
          </cell>
          <cell r="L196">
            <v>6717.7278777648653</v>
          </cell>
          <cell r="M196">
            <v>7020.0256322642863</v>
          </cell>
          <cell r="N196">
            <v>7020.0256322642863</v>
          </cell>
          <cell r="O196">
            <v>7020.0256322642863</v>
          </cell>
        </row>
        <row r="197">
          <cell r="B197" t="str">
            <v>JAPAN</v>
          </cell>
          <cell r="C197" t="str">
            <v>Associate Director</v>
          </cell>
          <cell r="D197">
            <v>14224.05461432642</v>
          </cell>
          <cell r="E197">
            <v>14224.05461432642</v>
          </cell>
          <cell r="F197">
            <v>14224.05461432642</v>
          </cell>
          <cell r="G197">
            <v>14224.05461432642</v>
          </cell>
          <cell r="H197">
            <v>14224.05461432642</v>
          </cell>
          <cell r="I197">
            <v>14224.05461432642</v>
          </cell>
          <cell r="J197">
            <v>14224.05461432642</v>
          </cell>
          <cell r="K197">
            <v>14224.05461432642</v>
          </cell>
          <cell r="L197">
            <v>14224.05461432642</v>
          </cell>
          <cell r="M197">
            <v>14864.137071971109</v>
          </cell>
          <cell r="N197">
            <v>14864.137071971109</v>
          </cell>
          <cell r="O197">
            <v>14864.137071971109</v>
          </cell>
        </row>
        <row r="198">
          <cell r="B198" t="str">
            <v>JAPAN</v>
          </cell>
          <cell r="C198" t="str">
            <v>Director</v>
          </cell>
          <cell r="D198">
            <v>20428.628936736906</v>
          </cell>
          <cell r="E198">
            <v>20428.628936736906</v>
          </cell>
          <cell r="F198">
            <v>20428.628936736906</v>
          </cell>
          <cell r="G198">
            <v>20428.628936736906</v>
          </cell>
          <cell r="H198">
            <v>20428.628936736906</v>
          </cell>
          <cell r="I198">
            <v>20428.628936736906</v>
          </cell>
          <cell r="J198">
            <v>20428.628936736906</v>
          </cell>
          <cell r="K198">
            <v>20428.628936736906</v>
          </cell>
          <cell r="L198">
            <v>20428.628936736906</v>
          </cell>
          <cell r="M198">
            <v>20428.628936736906</v>
          </cell>
          <cell r="N198">
            <v>20428.628936736906</v>
          </cell>
          <cell r="O198">
            <v>20428.628936736906</v>
          </cell>
        </row>
        <row r="199">
          <cell r="B199" t="str">
            <v>JAPAN</v>
          </cell>
          <cell r="C199" t="str">
            <v>Manager</v>
          </cell>
          <cell r="D199">
            <v>10255.684683333508</v>
          </cell>
          <cell r="E199">
            <v>10255.684683333508</v>
          </cell>
          <cell r="F199">
            <v>10255.684683333508</v>
          </cell>
          <cell r="G199">
            <v>10255.684683333508</v>
          </cell>
          <cell r="H199">
            <v>10255.684683333508</v>
          </cell>
          <cell r="I199">
            <v>10255.684683333508</v>
          </cell>
          <cell r="J199">
            <v>10255.684683333508</v>
          </cell>
          <cell r="K199">
            <v>10255.684683333508</v>
          </cell>
          <cell r="L199">
            <v>10255.684683333508</v>
          </cell>
          <cell r="M199">
            <v>10717.190494083514</v>
          </cell>
          <cell r="N199">
            <v>10717.190494083514</v>
          </cell>
          <cell r="O199">
            <v>10717.190494083514</v>
          </cell>
        </row>
        <row r="200">
          <cell r="B200" t="str">
            <v>JAPAN</v>
          </cell>
          <cell r="C200" t="str">
            <v>Programmer</v>
          </cell>
          <cell r="D200">
            <v>4469.2782578289343</v>
          </cell>
          <cell r="E200">
            <v>4469.2782578289343</v>
          </cell>
          <cell r="F200">
            <v>4469.2782578289343</v>
          </cell>
          <cell r="G200">
            <v>4469.2782578289343</v>
          </cell>
          <cell r="H200">
            <v>4469.2782578289343</v>
          </cell>
          <cell r="I200">
            <v>4469.2782578289343</v>
          </cell>
          <cell r="J200">
            <v>4469.2782578289343</v>
          </cell>
          <cell r="K200">
            <v>4469.2782578289343</v>
          </cell>
          <cell r="L200">
            <v>4469.2782578289343</v>
          </cell>
          <cell r="M200">
            <v>4670.3957794312364</v>
          </cell>
          <cell r="N200">
            <v>4670.3957794312364</v>
          </cell>
          <cell r="O200">
            <v>4670.3957794312364</v>
          </cell>
        </row>
        <row r="201">
          <cell r="B201" t="str">
            <v>JAPAN</v>
          </cell>
          <cell r="C201" t="str">
            <v>Programmer Analyst</v>
          </cell>
          <cell r="D201">
            <v>4921.7946424574247</v>
          </cell>
          <cell r="E201">
            <v>4921.7946424574247</v>
          </cell>
          <cell r="F201">
            <v>4921.7946424574247</v>
          </cell>
          <cell r="G201">
            <v>4921.7946424574247</v>
          </cell>
          <cell r="H201">
            <v>4921.7946424574247</v>
          </cell>
          <cell r="I201">
            <v>4921.7946424574247</v>
          </cell>
          <cell r="J201">
            <v>4921.7946424574247</v>
          </cell>
          <cell r="K201">
            <v>4921.7946424574247</v>
          </cell>
          <cell r="L201">
            <v>4921.7946424574247</v>
          </cell>
          <cell r="M201">
            <v>5143.2754013680087</v>
          </cell>
          <cell r="N201">
            <v>5143.2754013680087</v>
          </cell>
          <cell r="O201">
            <v>5143.2754013680087</v>
          </cell>
        </row>
        <row r="202">
          <cell r="B202" t="str">
            <v>JAPAN</v>
          </cell>
          <cell r="C202" t="str">
            <v>Programmer Analyst Trainee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B203" t="str">
            <v>JAPAN</v>
          </cell>
          <cell r="C203" t="str">
            <v>Programmer Trainee</v>
          </cell>
          <cell r="D203">
            <v>4118.4869521433993</v>
          </cell>
          <cell r="E203">
            <v>4118.4869521433993</v>
          </cell>
          <cell r="F203">
            <v>4118.4869521433993</v>
          </cell>
          <cell r="G203">
            <v>4118.4869521433993</v>
          </cell>
          <cell r="H203">
            <v>4118.4869521433993</v>
          </cell>
          <cell r="I203">
            <v>4118.4869521433993</v>
          </cell>
          <cell r="J203">
            <v>4118.4869521433993</v>
          </cell>
          <cell r="K203">
            <v>4118.4869521433993</v>
          </cell>
          <cell r="L203">
            <v>4118.4869521433993</v>
          </cell>
          <cell r="M203">
            <v>4303.818864989853</v>
          </cell>
          <cell r="N203">
            <v>4303.818864989853</v>
          </cell>
          <cell r="O203">
            <v>4303.818864989853</v>
          </cell>
        </row>
        <row r="204">
          <cell r="B204" t="str">
            <v>JAPAN</v>
          </cell>
          <cell r="C204" t="str">
            <v>Senior Associate</v>
          </cell>
          <cell r="D204">
            <v>8525.8965911304604</v>
          </cell>
          <cell r="E204">
            <v>8525.8965911304604</v>
          </cell>
          <cell r="F204">
            <v>8525.8965911304604</v>
          </cell>
          <cell r="G204">
            <v>8525.8965911304604</v>
          </cell>
          <cell r="H204">
            <v>8525.8965911304604</v>
          </cell>
          <cell r="I204">
            <v>8525.8965911304604</v>
          </cell>
          <cell r="J204">
            <v>8525.8965911304604</v>
          </cell>
          <cell r="K204">
            <v>8525.8965911304604</v>
          </cell>
          <cell r="L204">
            <v>8525.8965911304604</v>
          </cell>
          <cell r="M204">
            <v>8909.5619377313305</v>
          </cell>
          <cell r="N204">
            <v>8909.5619377313305</v>
          </cell>
          <cell r="O204">
            <v>8909.5619377313305</v>
          </cell>
        </row>
        <row r="205">
          <cell r="B205" t="str">
            <v>JAPAN</v>
          </cell>
          <cell r="C205" t="str">
            <v>Senior Director</v>
          </cell>
          <cell r="D205">
            <v>28620.242866089808</v>
          </cell>
          <cell r="E205">
            <v>28620.242866089808</v>
          </cell>
          <cell r="F205">
            <v>28620.242866089808</v>
          </cell>
          <cell r="G205">
            <v>28620.242866089808</v>
          </cell>
          <cell r="H205">
            <v>28620.242866089808</v>
          </cell>
          <cell r="I205">
            <v>28620.242866089808</v>
          </cell>
          <cell r="J205">
            <v>28620.242866089808</v>
          </cell>
          <cell r="K205">
            <v>28620.242866089808</v>
          </cell>
          <cell r="L205">
            <v>28620.242866089808</v>
          </cell>
          <cell r="M205">
            <v>28620.242866089808</v>
          </cell>
          <cell r="N205">
            <v>28620.242866089808</v>
          </cell>
          <cell r="O205">
            <v>28620.242866089808</v>
          </cell>
        </row>
        <row r="206">
          <cell r="B206" t="str">
            <v>JAPAN</v>
          </cell>
          <cell r="C206" t="str">
            <v>Senior Manager</v>
          </cell>
          <cell r="D206">
            <v>11913.742208633475</v>
          </cell>
          <cell r="E206">
            <v>11913.742208633475</v>
          </cell>
          <cell r="F206">
            <v>11913.742208633475</v>
          </cell>
          <cell r="G206">
            <v>11913.742208633475</v>
          </cell>
          <cell r="H206">
            <v>11913.742208633475</v>
          </cell>
          <cell r="I206">
            <v>11913.742208633475</v>
          </cell>
          <cell r="J206">
            <v>11913.742208633475</v>
          </cell>
          <cell r="K206">
            <v>11913.742208633475</v>
          </cell>
          <cell r="L206">
            <v>11913.742208633475</v>
          </cell>
          <cell r="M206">
            <v>12449.86060802198</v>
          </cell>
          <cell r="N206">
            <v>12449.86060802198</v>
          </cell>
          <cell r="O206">
            <v>12449.86060802198</v>
          </cell>
        </row>
        <row r="207">
          <cell r="B207" t="str">
            <v>JAPAN</v>
          </cell>
          <cell r="C207" t="str">
            <v>Senior Vice President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B208" t="str">
            <v>JAPAN</v>
          </cell>
          <cell r="C208" t="str">
            <v>UBS Associate Level 7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B209" t="str">
            <v>JAPAN</v>
          </cell>
          <cell r="C209" t="str">
            <v>Vice President</v>
          </cell>
          <cell r="D209">
            <v>102104.22235760961</v>
          </cell>
          <cell r="E209">
            <v>102104.22235760961</v>
          </cell>
          <cell r="F209">
            <v>102104.22235760961</v>
          </cell>
          <cell r="G209">
            <v>102104.22235760961</v>
          </cell>
          <cell r="H209">
            <v>102104.22235760961</v>
          </cell>
          <cell r="I209">
            <v>102104.22235760961</v>
          </cell>
          <cell r="J209">
            <v>102104.22235760961</v>
          </cell>
          <cell r="K209">
            <v>102104.22235760961</v>
          </cell>
          <cell r="L209">
            <v>102104.22235760961</v>
          </cell>
          <cell r="M209">
            <v>102104.22235760961</v>
          </cell>
          <cell r="N209">
            <v>102104.22235760961</v>
          </cell>
          <cell r="O209">
            <v>102104.22235760961</v>
          </cell>
        </row>
        <row r="210">
          <cell r="B210" t="str">
            <v>JAPAN</v>
          </cell>
          <cell r="C210" t="str">
            <v>UBS Associate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B211" t="str">
            <v>LATVIA</v>
          </cell>
          <cell r="C211" t="str">
            <v>Assistant Vice President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B212" t="str">
            <v>LATVIA</v>
          </cell>
          <cell r="C212" t="str">
            <v>Associate</v>
          </cell>
          <cell r="D212">
            <v>3917.4407098294546</v>
          </cell>
          <cell r="E212">
            <v>3917.4407098294546</v>
          </cell>
          <cell r="F212">
            <v>3917.4407098294546</v>
          </cell>
          <cell r="G212">
            <v>3917.4407098294546</v>
          </cell>
          <cell r="H212">
            <v>3917.4407098294546</v>
          </cell>
          <cell r="I212">
            <v>3917.4407098294546</v>
          </cell>
          <cell r="J212">
            <v>3917.4407098294546</v>
          </cell>
          <cell r="K212">
            <v>3917.4407098294546</v>
          </cell>
          <cell r="L212">
            <v>3917.4407098294546</v>
          </cell>
          <cell r="M212">
            <v>4034.9639311243382</v>
          </cell>
          <cell r="N212">
            <v>4034.9639311243382</v>
          </cell>
          <cell r="O212">
            <v>4034.9639311243382</v>
          </cell>
        </row>
        <row r="213">
          <cell r="B213" t="str">
            <v>LATVIA</v>
          </cell>
          <cell r="C213" t="str">
            <v>Associate Director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B214" t="str">
            <v>LATVIA</v>
          </cell>
          <cell r="C214" t="str">
            <v>Director</v>
          </cell>
          <cell r="D214">
            <v>16233.914339453124</v>
          </cell>
          <cell r="E214">
            <v>16233.914339453124</v>
          </cell>
          <cell r="F214">
            <v>16233.914339453124</v>
          </cell>
          <cell r="G214">
            <v>16233.914339453124</v>
          </cell>
          <cell r="H214">
            <v>16233.914339453124</v>
          </cell>
          <cell r="I214">
            <v>16233.914339453124</v>
          </cell>
          <cell r="J214">
            <v>16233.914339453124</v>
          </cell>
          <cell r="K214">
            <v>16233.914339453124</v>
          </cell>
          <cell r="L214">
            <v>16233.914339453124</v>
          </cell>
          <cell r="M214">
            <v>16233.914339453124</v>
          </cell>
          <cell r="N214">
            <v>16233.914339453124</v>
          </cell>
          <cell r="O214">
            <v>16233.914339453124</v>
          </cell>
        </row>
        <row r="215">
          <cell r="B215" t="str">
            <v>LATVIA</v>
          </cell>
          <cell r="C215" t="str">
            <v>Manager</v>
          </cell>
          <cell r="D215">
            <v>6876.8573127468744</v>
          </cell>
          <cell r="E215">
            <v>6876.8573127468744</v>
          </cell>
          <cell r="F215">
            <v>6876.8573127468744</v>
          </cell>
          <cell r="G215">
            <v>6876.8573127468744</v>
          </cell>
          <cell r="H215">
            <v>6876.8573127468744</v>
          </cell>
          <cell r="I215">
            <v>6876.8573127468744</v>
          </cell>
          <cell r="J215">
            <v>6876.8573127468744</v>
          </cell>
          <cell r="K215">
            <v>6876.8573127468744</v>
          </cell>
          <cell r="L215">
            <v>6876.8573127468744</v>
          </cell>
          <cell r="M215">
            <v>7083.1630321292805</v>
          </cell>
          <cell r="N215">
            <v>7083.1630321292805</v>
          </cell>
          <cell r="O215">
            <v>7083.1630321292805</v>
          </cell>
        </row>
        <row r="216">
          <cell r="B216" t="str">
            <v>LATVIA</v>
          </cell>
          <cell r="C216" t="str">
            <v>Programmer</v>
          </cell>
          <cell r="D216">
            <v>2661.2225585220172</v>
          </cell>
          <cell r="E216">
            <v>2661.2225585220172</v>
          </cell>
          <cell r="F216">
            <v>2661.2225585220172</v>
          </cell>
          <cell r="G216">
            <v>2661.2225585220172</v>
          </cell>
          <cell r="H216">
            <v>2661.2225585220172</v>
          </cell>
          <cell r="I216">
            <v>2661.2225585220172</v>
          </cell>
          <cell r="J216">
            <v>2661.2225585220172</v>
          </cell>
          <cell r="K216">
            <v>2661.2225585220172</v>
          </cell>
          <cell r="L216">
            <v>2661.2225585220172</v>
          </cell>
          <cell r="M216">
            <v>2741.0592352776775</v>
          </cell>
          <cell r="N216">
            <v>2741.0592352776775</v>
          </cell>
          <cell r="O216">
            <v>2741.0592352776775</v>
          </cell>
        </row>
        <row r="217">
          <cell r="B217" t="str">
            <v>LATVIA</v>
          </cell>
          <cell r="C217" t="str">
            <v>Programmer Analyst</v>
          </cell>
          <cell r="D217">
            <v>3582.5903429062505</v>
          </cell>
          <cell r="E217">
            <v>3582.5903429062505</v>
          </cell>
          <cell r="F217">
            <v>3582.5903429062505</v>
          </cell>
          <cell r="G217">
            <v>3582.5903429062505</v>
          </cell>
          <cell r="H217">
            <v>3582.5903429062505</v>
          </cell>
          <cell r="I217">
            <v>3582.5903429062505</v>
          </cell>
          <cell r="J217">
            <v>3582.5903429062505</v>
          </cell>
          <cell r="K217">
            <v>3582.5903429062505</v>
          </cell>
          <cell r="L217">
            <v>3582.5903429062505</v>
          </cell>
          <cell r="M217">
            <v>3690.0680531934377</v>
          </cell>
          <cell r="N217">
            <v>3690.0680531934377</v>
          </cell>
          <cell r="O217">
            <v>3690.0680531934377</v>
          </cell>
        </row>
        <row r="218">
          <cell r="B218" t="str">
            <v>LATVIA</v>
          </cell>
          <cell r="C218" t="str">
            <v>Programmer Analyst Trainee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B219" t="str">
            <v>LATVIA</v>
          </cell>
          <cell r="C219" t="str">
            <v>Programmer Trainee</v>
          </cell>
          <cell r="D219">
            <v>838.45261054687489</v>
          </cell>
          <cell r="E219">
            <v>838.45261054687489</v>
          </cell>
          <cell r="F219">
            <v>838.45261054687489</v>
          </cell>
          <cell r="G219">
            <v>838.45261054687489</v>
          </cell>
          <cell r="H219">
            <v>838.45261054687489</v>
          </cell>
          <cell r="I219">
            <v>838.45261054687489</v>
          </cell>
          <cell r="J219">
            <v>838.45261054687489</v>
          </cell>
          <cell r="K219">
            <v>838.45261054687489</v>
          </cell>
          <cell r="L219">
            <v>838.45261054687489</v>
          </cell>
          <cell r="M219">
            <v>863.6061888632812</v>
          </cell>
          <cell r="N219">
            <v>863.6061888632812</v>
          </cell>
          <cell r="O219">
            <v>863.6061888632812</v>
          </cell>
        </row>
        <row r="220">
          <cell r="B220" t="str">
            <v>LATVIA</v>
          </cell>
          <cell r="C220" t="str">
            <v>Senior Associate</v>
          </cell>
          <cell r="D220">
            <v>5267.7998924859367</v>
          </cell>
          <cell r="E220">
            <v>5267.7998924859367</v>
          </cell>
          <cell r="F220">
            <v>5267.7998924859367</v>
          </cell>
          <cell r="G220">
            <v>5267.7998924859367</v>
          </cell>
          <cell r="H220">
            <v>5267.7998924859367</v>
          </cell>
          <cell r="I220">
            <v>5267.7998924859367</v>
          </cell>
          <cell r="J220">
            <v>5267.7998924859367</v>
          </cell>
          <cell r="K220">
            <v>5267.7998924859367</v>
          </cell>
          <cell r="L220">
            <v>5267.7998924859367</v>
          </cell>
          <cell r="M220">
            <v>5425.8338892605143</v>
          </cell>
          <cell r="N220">
            <v>5425.8338892605143</v>
          </cell>
          <cell r="O220">
            <v>5425.8338892605143</v>
          </cell>
        </row>
        <row r="221">
          <cell r="B221" t="str">
            <v>LATVIA</v>
          </cell>
          <cell r="C221" t="str">
            <v>Senior Director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B222" t="str">
            <v>LATVIA</v>
          </cell>
          <cell r="C222" t="str">
            <v>Senior Manager</v>
          </cell>
          <cell r="D222">
            <v>8099.5062244921864</v>
          </cell>
          <cell r="E222">
            <v>8099.5062244921864</v>
          </cell>
          <cell r="F222">
            <v>8099.5062244921864</v>
          </cell>
          <cell r="G222">
            <v>8099.5062244921864</v>
          </cell>
          <cell r="H222">
            <v>8099.5062244921864</v>
          </cell>
          <cell r="I222">
            <v>8099.5062244921864</v>
          </cell>
          <cell r="J222">
            <v>8099.5062244921864</v>
          </cell>
          <cell r="K222">
            <v>8099.5062244921864</v>
          </cell>
          <cell r="L222">
            <v>8099.5062244921864</v>
          </cell>
          <cell r="M222">
            <v>8342.4914112269526</v>
          </cell>
          <cell r="N222">
            <v>8342.4914112269526</v>
          </cell>
          <cell r="O222">
            <v>8342.4914112269526</v>
          </cell>
        </row>
        <row r="223">
          <cell r="B223" t="str">
            <v>LATVIA</v>
          </cell>
          <cell r="C223" t="str">
            <v>Senior Vice President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B224" t="str">
            <v>LATVIA</v>
          </cell>
          <cell r="C224" t="str">
            <v>UBS Associate Level 7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  <row r="225">
          <cell r="B225" t="str">
            <v>LATVIA</v>
          </cell>
          <cell r="C225" t="str">
            <v>Vice President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B226" t="str">
            <v>LATVIA</v>
          </cell>
          <cell r="C226" t="str">
            <v>UBS Associate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B227" t="str">
            <v>LITHUANIA</v>
          </cell>
          <cell r="C227" t="str">
            <v>Assistant Vice President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B228" t="str">
            <v>LITHUANIA</v>
          </cell>
          <cell r="C228" t="str">
            <v>Associate</v>
          </cell>
          <cell r="D228">
            <v>4447.9598574696429</v>
          </cell>
          <cell r="E228">
            <v>4447.9598574696429</v>
          </cell>
          <cell r="F228">
            <v>4447.9598574696429</v>
          </cell>
          <cell r="G228">
            <v>4447.9598574696429</v>
          </cell>
          <cell r="H228">
            <v>4447.9598574696429</v>
          </cell>
          <cell r="I228">
            <v>4447.9598574696429</v>
          </cell>
          <cell r="J228">
            <v>4447.9598574696429</v>
          </cell>
          <cell r="K228">
            <v>4447.9598574696429</v>
          </cell>
          <cell r="L228">
            <v>4447.9598574696429</v>
          </cell>
          <cell r="M228">
            <v>4578.3636219437321</v>
          </cell>
          <cell r="N228">
            <v>4578.3636219437321</v>
          </cell>
          <cell r="O228">
            <v>4578.3636219437321</v>
          </cell>
        </row>
        <row r="229">
          <cell r="B229" t="str">
            <v>LITHUANIA</v>
          </cell>
          <cell r="C229" t="str">
            <v>Associate Director</v>
          </cell>
          <cell r="D229">
            <v>9348.7352230208307</v>
          </cell>
          <cell r="E229">
            <v>9348.7352230208307</v>
          </cell>
          <cell r="F229">
            <v>9348.7352230208307</v>
          </cell>
          <cell r="G229">
            <v>9348.7352230208307</v>
          </cell>
          <cell r="H229">
            <v>9348.7352230208307</v>
          </cell>
          <cell r="I229">
            <v>9348.7352230208307</v>
          </cell>
          <cell r="J229">
            <v>9348.7352230208307</v>
          </cell>
          <cell r="K229">
            <v>9348.7352230208307</v>
          </cell>
          <cell r="L229">
            <v>9348.7352230208307</v>
          </cell>
          <cell r="M229">
            <v>9626.1622484614563</v>
          </cell>
          <cell r="N229">
            <v>9626.1622484614563</v>
          </cell>
          <cell r="O229">
            <v>9626.1622484614563</v>
          </cell>
        </row>
        <row r="230">
          <cell r="B230" t="str">
            <v>LITHUANIA</v>
          </cell>
          <cell r="C230" t="str">
            <v>Director</v>
          </cell>
          <cell r="D230">
            <v>15866.208350833333</v>
          </cell>
          <cell r="E230">
            <v>15866.208350833333</v>
          </cell>
          <cell r="F230">
            <v>15866.208350833333</v>
          </cell>
          <cell r="G230">
            <v>15866.208350833333</v>
          </cell>
          <cell r="H230">
            <v>15866.208350833333</v>
          </cell>
          <cell r="I230">
            <v>15866.208350833333</v>
          </cell>
          <cell r="J230">
            <v>15866.208350833333</v>
          </cell>
          <cell r="K230">
            <v>15866.208350833333</v>
          </cell>
          <cell r="L230">
            <v>15866.208350833333</v>
          </cell>
          <cell r="M230">
            <v>15866.208350833333</v>
          </cell>
          <cell r="N230">
            <v>15866.208350833333</v>
          </cell>
          <cell r="O230">
            <v>15866.208350833333</v>
          </cell>
        </row>
        <row r="231">
          <cell r="B231" t="str">
            <v>LITHUANIA</v>
          </cell>
          <cell r="C231" t="str">
            <v>Manager</v>
          </cell>
          <cell r="D231">
            <v>6903.2222982613621</v>
          </cell>
          <cell r="E231">
            <v>6903.2222982613621</v>
          </cell>
          <cell r="F231">
            <v>6903.2222982613621</v>
          </cell>
          <cell r="G231">
            <v>6903.2222982613621</v>
          </cell>
          <cell r="H231">
            <v>6903.2222982613621</v>
          </cell>
          <cell r="I231">
            <v>6903.2222982613621</v>
          </cell>
          <cell r="J231">
            <v>6903.2222982613621</v>
          </cell>
          <cell r="K231">
            <v>6903.2222982613621</v>
          </cell>
          <cell r="L231">
            <v>6903.2222982613621</v>
          </cell>
          <cell r="M231">
            <v>7107.2839359592044</v>
          </cell>
          <cell r="N231">
            <v>7107.2839359592044</v>
          </cell>
          <cell r="O231">
            <v>7107.2839359592044</v>
          </cell>
        </row>
        <row r="232">
          <cell r="B232" t="str">
            <v>LITHUANIA</v>
          </cell>
          <cell r="C232" t="str">
            <v>Programmer</v>
          </cell>
          <cell r="D232">
            <v>2994.9112896154056</v>
          </cell>
          <cell r="E232">
            <v>2994.9112896154056</v>
          </cell>
          <cell r="F232">
            <v>2994.9112896154056</v>
          </cell>
          <cell r="G232">
            <v>2994.9112896154056</v>
          </cell>
          <cell r="H232">
            <v>2994.9112896154056</v>
          </cell>
          <cell r="I232">
            <v>2994.9112896154056</v>
          </cell>
          <cell r="J232">
            <v>2994.9112896154056</v>
          </cell>
          <cell r="K232">
            <v>2994.9112896154056</v>
          </cell>
          <cell r="L232">
            <v>2994.9112896154056</v>
          </cell>
          <cell r="M232">
            <v>3081.7235970538673</v>
          </cell>
          <cell r="N232">
            <v>3081.7235970538673</v>
          </cell>
          <cell r="O232">
            <v>3081.7235970538673</v>
          </cell>
        </row>
        <row r="233">
          <cell r="B233" t="str">
            <v>LITHUANIA</v>
          </cell>
          <cell r="C233" t="str">
            <v>Programmer Analyst</v>
          </cell>
          <cell r="D233">
            <v>3575.7056376690475</v>
          </cell>
          <cell r="E233">
            <v>3575.7056376690475</v>
          </cell>
          <cell r="F233">
            <v>3575.7056376690475</v>
          </cell>
          <cell r="G233">
            <v>3575.7056376690475</v>
          </cell>
          <cell r="H233">
            <v>3575.7056376690475</v>
          </cell>
          <cell r="I233">
            <v>3575.7056376690475</v>
          </cell>
          <cell r="J233">
            <v>3575.7056376690475</v>
          </cell>
          <cell r="K233">
            <v>3575.7056376690475</v>
          </cell>
          <cell r="L233">
            <v>3575.7056376690475</v>
          </cell>
          <cell r="M233">
            <v>3679.941775549119</v>
          </cell>
          <cell r="N233">
            <v>3679.941775549119</v>
          </cell>
          <cell r="O233">
            <v>3679.941775549119</v>
          </cell>
        </row>
        <row r="234">
          <cell r="B234" t="str">
            <v>LITHUANIA</v>
          </cell>
          <cell r="C234" t="str">
            <v>Programmer Analyst Trainee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B235" t="str">
            <v>LITHUANIA</v>
          </cell>
          <cell r="C235" t="str">
            <v>Programmer Trainee</v>
          </cell>
          <cell r="D235">
            <v>2429.330921838116</v>
          </cell>
          <cell r="E235">
            <v>2429.330921838116</v>
          </cell>
          <cell r="F235">
            <v>2429.330921838116</v>
          </cell>
          <cell r="G235">
            <v>2429.330921838116</v>
          </cell>
          <cell r="H235">
            <v>2429.330921838116</v>
          </cell>
          <cell r="I235">
            <v>2429.330921838116</v>
          </cell>
          <cell r="J235">
            <v>2429.330921838116</v>
          </cell>
          <cell r="K235">
            <v>2429.330921838116</v>
          </cell>
          <cell r="L235">
            <v>2429.330921838116</v>
          </cell>
          <cell r="M235">
            <v>2499.1758182432595</v>
          </cell>
          <cell r="N235">
            <v>2499.1758182432595</v>
          </cell>
          <cell r="O235">
            <v>2499.1758182432595</v>
          </cell>
        </row>
        <row r="236">
          <cell r="B236" t="str">
            <v>LITHUANIA</v>
          </cell>
          <cell r="C236" t="str">
            <v>Senior Associate</v>
          </cell>
          <cell r="D236">
            <v>5734.4304749791663</v>
          </cell>
          <cell r="E236">
            <v>5734.4304749791663</v>
          </cell>
          <cell r="F236">
            <v>5734.4304749791663</v>
          </cell>
          <cell r="G236">
            <v>5734.4304749791663</v>
          </cell>
          <cell r="H236">
            <v>5734.4304749791663</v>
          </cell>
          <cell r="I236">
            <v>5734.4304749791663</v>
          </cell>
          <cell r="J236">
            <v>5734.4304749791663</v>
          </cell>
          <cell r="K236">
            <v>5734.4304749791663</v>
          </cell>
          <cell r="L236">
            <v>5734.4304749791663</v>
          </cell>
          <cell r="M236">
            <v>5903.4283579785406</v>
          </cell>
          <cell r="N236">
            <v>5903.4283579785406</v>
          </cell>
          <cell r="O236">
            <v>5903.4283579785406</v>
          </cell>
        </row>
        <row r="237">
          <cell r="B237" t="str">
            <v>LITHUANIA</v>
          </cell>
          <cell r="C237" t="str">
            <v>Senior Director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</row>
        <row r="238">
          <cell r="B238" t="str">
            <v>LITHUANIA</v>
          </cell>
          <cell r="C238" t="str">
            <v>Senior Manager</v>
          </cell>
          <cell r="D238">
            <v>8186.5912444618052</v>
          </cell>
          <cell r="E238">
            <v>8186.5912444618052</v>
          </cell>
          <cell r="F238">
            <v>8186.5912444618052</v>
          </cell>
          <cell r="G238">
            <v>8186.5912444618052</v>
          </cell>
          <cell r="H238">
            <v>8186.5912444618052</v>
          </cell>
          <cell r="I238">
            <v>8186.5912444618052</v>
          </cell>
          <cell r="J238">
            <v>8186.5912444618052</v>
          </cell>
          <cell r="K238">
            <v>8186.5912444618052</v>
          </cell>
          <cell r="L238">
            <v>8186.5912444618052</v>
          </cell>
          <cell r="M238">
            <v>8429.1539505456585</v>
          </cell>
          <cell r="N238">
            <v>8429.1539505456585</v>
          </cell>
          <cell r="O238">
            <v>8429.1539505456585</v>
          </cell>
        </row>
        <row r="239">
          <cell r="B239" t="str">
            <v>LITHUANIA</v>
          </cell>
          <cell r="C239" t="str">
            <v>Senior Vice President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B240" t="str">
            <v>LITHUANIA</v>
          </cell>
          <cell r="C240" t="str">
            <v>UBS Associate Level 7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1">
          <cell r="B241" t="str">
            <v>LITHUANIA</v>
          </cell>
          <cell r="C241" t="str">
            <v>Vice President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</row>
        <row r="242">
          <cell r="B242" t="str">
            <v>LITHUANIA</v>
          </cell>
          <cell r="C242" t="str">
            <v>UBS Associate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3">
          <cell r="B243" t="str">
            <v>MEXICO</v>
          </cell>
          <cell r="C243" t="str">
            <v>Assistant Vice President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B244" t="str">
            <v>MEXICO</v>
          </cell>
          <cell r="C244" t="str">
            <v>Associate</v>
          </cell>
          <cell r="D244">
            <v>2783.06870680151</v>
          </cell>
          <cell r="E244">
            <v>2783.06870680151</v>
          </cell>
          <cell r="F244">
            <v>2783.06870680151</v>
          </cell>
          <cell r="G244">
            <v>2783.06870680151</v>
          </cell>
          <cell r="H244">
            <v>2783.06870680151</v>
          </cell>
          <cell r="I244">
            <v>2783.06870680151</v>
          </cell>
          <cell r="J244">
            <v>2783.06870680151</v>
          </cell>
          <cell r="K244">
            <v>2783.06870680151</v>
          </cell>
          <cell r="L244">
            <v>2783.06870680151</v>
          </cell>
          <cell r="M244">
            <v>3018.7498649816607</v>
          </cell>
          <cell r="N244">
            <v>3018.7498649816607</v>
          </cell>
          <cell r="O244">
            <v>3018.7498649816607</v>
          </cell>
        </row>
        <row r="245">
          <cell r="B245" t="str">
            <v>MEXICO</v>
          </cell>
          <cell r="C245" t="str">
            <v>Associate Director</v>
          </cell>
          <cell r="D245">
            <v>11187.559772498094</v>
          </cell>
          <cell r="E245">
            <v>11187.559772498094</v>
          </cell>
          <cell r="F245">
            <v>11187.559772498094</v>
          </cell>
          <cell r="G245">
            <v>11187.559772498094</v>
          </cell>
          <cell r="H245">
            <v>11187.559772498094</v>
          </cell>
          <cell r="I245">
            <v>11187.559772498094</v>
          </cell>
          <cell r="J245">
            <v>11187.559772498094</v>
          </cell>
          <cell r="K245">
            <v>11187.559772498094</v>
          </cell>
          <cell r="L245">
            <v>11187.559772498094</v>
          </cell>
          <cell r="M245">
            <v>12263.690037247903</v>
          </cell>
          <cell r="N245">
            <v>12263.690037247903</v>
          </cell>
          <cell r="O245">
            <v>12263.690037247903</v>
          </cell>
        </row>
        <row r="246">
          <cell r="B246" t="str">
            <v>MEXICO</v>
          </cell>
          <cell r="C246" t="str">
            <v>Director</v>
          </cell>
          <cell r="D246">
            <v>20235.406412736498</v>
          </cell>
          <cell r="E246">
            <v>20235.406412736498</v>
          </cell>
          <cell r="F246">
            <v>20235.406412736498</v>
          </cell>
          <cell r="G246">
            <v>20235.406412736498</v>
          </cell>
          <cell r="H246">
            <v>20235.406412736498</v>
          </cell>
          <cell r="I246">
            <v>20235.406412736498</v>
          </cell>
          <cell r="J246">
            <v>20235.406412736498</v>
          </cell>
          <cell r="K246">
            <v>20235.406412736498</v>
          </cell>
          <cell r="L246">
            <v>20235.406412736498</v>
          </cell>
          <cell r="M246">
            <v>20235.406412736498</v>
          </cell>
          <cell r="N246">
            <v>20235.406412736498</v>
          </cell>
          <cell r="O246">
            <v>20235.406412736498</v>
          </cell>
        </row>
        <row r="247">
          <cell r="B247" t="str">
            <v>MEXICO</v>
          </cell>
          <cell r="C247" t="str">
            <v>Manager</v>
          </cell>
          <cell r="D247">
            <v>6280.1269610321169</v>
          </cell>
          <cell r="E247">
            <v>6280.1269610321169</v>
          </cell>
          <cell r="F247">
            <v>6280.1269610321169</v>
          </cell>
          <cell r="G247">
            <v>6280.1269610321169</v>
          </cell>
          <cell r="H247">
            <v>6280.1269610321169</v>
          </cell>
          <cell r="I247">
            <v>6280.1269610321169</v>
          </cell>
          <cell r="J247">
            <v>6280.1269610321169</v>
          </cell>
          <cell r="K247">
            <v>6280.1269610321169</v>
          </cell>
          <cell r="L247">
            <v>6280.1269610321169</v>
          </cell>
          <cell r="M247">
            <v>6865.5139446353287</v>
          </cell>
          <cell r="N247">
            <v>6865.5139446353287</v>
          </cell>
          <cell r="O247">
            <v>6865.5139446353287</v>
          </cell>
        </row>
        <row r="248">
          <cell r="B248" t="str">
            <v>MEXICO</v>
          </cell>
          <cell r="C248" t="str">
            <v>Programmer</v>
          </cell>
          <cell r="D248">
            <v>1240.9200482234789</v>
          </cell>
          <cell r="E248">
            <v>1240.9200482234789</v>
          </cell>
          <cell r="F248">
            <v>1240.9200482234789</v>
          </cell>
          <cell r="G248">
            <v>1240.9200482234789</v>
          </cell>
          <cell r="H248">
            <v>1240.9200482234789</v>
          </cell>
          <cell r="I248">
            <v>1240.9200482234789</v>
          </cell>
          <cell r="J248">
            <v>1240.9200482234789</v>
          </cell>
          <cell r="K248">
            <v>1240.9200482234789</v>
          </cell>
          <cell r="L248">
            <v>1240.9200482234789</v>
          </cell>
          <cell r="M248">
            <v>1322.3863405458267</v>
          </cell>
          <cell r="N248">
            <v>1322.3863405458267</v>
          </cell>
          <cell r="O248">
            <v>1322.3863405458267</v>
          </cell>
        </row>
        <row r="249">
          <cell r="B249" t="str">
            <v>MEXICO</v>
          </cell>
          <cell r="C249" t="str">
            <v>Programmer Analyst</v>
          </cell>
          <cell r="D249">
            <v>1637.1435997383624</v>
          </cell>
          <cell r="E249">
            <v>1637.1435997383624</v>
          </cell>
          <cell r="F249">
            <v>1637.1435997383624</v>
          </cell>
          <cell r="G249">
            <v>1637.1435997383624</v>
          </cell>
          <cell r="H249">
            <v>1637.1435997383624</v>
          </cell>
          <cell r="I249">
            <v>1637.1435997383624</v>
          </cell>
          <cell r="J249">
            <v>1637.1435997383624</v>
          </cell>
          <cell r="K249">
            <v>1637.1435997383624</v>
          </cell>
          <cell r="L249">
            <v>1637.1435997383624</v>
          </cell>
          <cell r="M249">
            <v>1758.2322472121984</v>
          </cell>
          <cell r="N249">
            <v>1758.2322472121984</v>
          </cell>
          <cell r="O249">
            <v>1758.2322472121984</v>
          </cell>
        </row>
        <row r="250">
          <cell r="B250" t="str">
            <v>MEXICO</v>
          </cell>
          <cell r="C250" t="str">
            <v>Programmer Analyst Trainee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B251" t="str">
            <v>MEXICO</v>
          </cell>
          <cell r="C251" t="str">
            <v>Programmer Trainee</v>
          </cell>
          <cell r="D251">
            <v>1175.46625572775</v>
          </cell>
          <cell r="E251">
            <v>1175.46625572775</v>
          </cell>
          <cell r="F251">
            <v>1175.46625572775</v>
          </cell>
          <cell r="G251">
            <v>1175.46625572775</v>
          </cell>
          <cell r="H251">
            <v>1175.46625572775</v>
          </cell>
          <cell r="I251">
            <v>1175.46625572775</v>
          </cell>
          <cell r="J251">
            <v>1175.46625572775</v>
          </cell>
          <cell r="K251">
            <v>1175.46625572775</v>
          </cell>
          <cell r="L251">
            <v>1175.46625572775</v>
          </cell>
          <cell r="M251">
            <v>1250.3871688005252</v>
          </cell>
          <cell r="N251">
            <v>1250.3871688005252</v>
          </cell>
          <cell r="O251">
            <v>1250.3871688005252</v>
          </cell>
        </row>
        <row r="252">
          <cell r="B252" t="str">
            <v>MEXICO</v>
          </cell>
          <cell r="C252" t="str">
            <v>Senior Associate</v>
          </cell>
          <cell r="D252">
            <v>4263.5753285566607</v>
          </cell>
          <cell r="E252">
            <v>4263.5753285566607</v>
          </cell>
          <cell r="F252">
            <v>4263.5753285566607</v>
          </cell>
          <cell r="G252">
            <v>4263.5753285566607</v>
          </cell>
          <cell r="H252">
            <v>4263.5753285566607</v>
          </cell>
          <cell r="I252">
            <v>4263.5753285566607</v>
          </cell>
          <cell r="J252">
            <v>4263.5753285566607</v>
          </cell>
          <cell r="K252">
            <v>4263.5753285566607</v>
          </cell>
          <cell r="L252">
            <v>4263.5753285566607</v>
          </cell>
          <cell r="M252">
            <v>4647.3071489123267</v>
          </cell>
          <cell r="N252">
            <v>4647.3071489123267</v>
          </cell>
          <cell r="O252">
            <v>4647.3071489123267</v>
          </cell>
        </row>
        <row r="253">
          <cell r="B253" t="str">
            <v>MEXICO</v>
          </cell>
          <cell r="C253" t="str">
            <v>Senior Director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4">
          <cell r="B254" t="str">
            <v>MEXICO</v>
          </cell>
          <cell r="C254" t="str">
            <v>Senior Manager</v>
          </cell>
          <cell r="D254">
            <v>7668.070253005425</v>
          </cell>
          <cell r="E254">
            <v>7668.070253005425</v>
          </cell>
          <cell r="F254">
            <v>7668.070253005425</v>
          </cell>
          <cell r="G254">
            <v>7668.070253005425</v>
          </cell>
          <cell r="H254">
            <v>7668.070253005425</v>
          </cell>
          <cell r="I254">
            <v>7668.070253005425</v>
          </cell>
          <cell r="J254">
            <v>7668.070253005425</v>
          </cell>
          <cell r="K254">
            <v>7668.070253005425</v>
          </cell>
          <cell r="L254">
            <v>7668.070253005425</v>
          </cell>
          <cell r="M254">
            <v>8392.2515658059692</v>
          </cell>
          <cell r="N254">
            <v>8392.2515658059692</v>
          </cell>
          <cell r="O254">
            <v>8392.2515658059692</v>
          </cell>
        </row>
        <row r="255">
          <cell r="B255" t="str">
            <v>MEXICO</v>
          </cell>
          <cell r="C255" t="str">
            <v>Senior Vice President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6">
          <cell r="B256" t="str">
            <v>MEXICO</v>
          </cell>
          <cell r="C256" t="str">
            <v>UBS Associate Level 7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</row>
        <row r="257">
          <cell r="B257" t="str">
            <v>MEXICO</v>
          </cell>
          <cell r="C257" t="str">
            <v>Vice President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B258" t="str">
            <v>MEXICO</v>
          </cell>
          <cell r="C258" t="str">
            <v>UBS Associate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59">
          <cell r="B259" t="str">
            <v>PHILIPPINES</v>
          </cell>
          <cell r="C259" t="str">
            <v>Assistant Vice President</v>
          </cell>
          <cell r="D259">
            <v>34378.799134102963</v>
          </cell>
          <cell r="E259">
            <v>34378.799134102963</v>
          </cell>
          <cell r="F259">
            <v>34378.799134102963</v>
          </cell>
          <cell r="G259">
            <v>34378.799134102963</v>
          </cell>
          <cell r="H259">
            <v>34378.799134102963</v>
          </cell>
          <cell r="I259">
            <v>34378.799134102963</v>
          </cell>
          <cell r="J259">
            <v>34378.799134102963</v>
          </cell>
          <cell r="K259">
            <v>34378.799134102963</v>
          </cell>
          <cell r="L259">
            <v>34378.799134102963</v>
          </cell>
          <cell r="M259">
            <v>34378.799134102963</v>
          </cell>
          <cell r="N259">
            <v>34378.799134102963</v>
          </cell>
          <cell r="O259">
            <v>34378.799134102963</v>
          </cell>
        </row>
        <row r="260">
          <cell r="B260" t="str">
            <v>PHILIPPINES</v>
          </cell>
          <cell r="C260" t="str">
            <v>Associate</v>
          </cell>
          <cell r="D260">
            <v>1791.586686258644</v>
          </cell>
          <cell r="E260">
            <v>1791.586686258644</v>
          </cell>
          <cell r="F260">
            <v>1791.586686258644</v>
          </cell>
          <cell r="G260">
            <v>1791.586686258644</v>
          </cell>
          <cell r="H260">
            <v>1791.586686258644</v>
          </cell>
          <cell r="I260">
            <v>1791.586686258644</v>
          </cell>
          <cell r="J260">
            <v>1791.586686258644</v>
          </cell>
          <cell r="K260">
            <v>1791.586686258644</v>
          </cell>
          <cell r="L260">
            <v>1791.586686258644</v>
          </cell>
          <cell r="M260">
            <v>1962.0376048845085</v>
          </cell>
          <cell r="N260">
            <v>1962.0376048845085</v>
          </cell>
          <cell r="O260">
            <v>1962.0376048845085</v>
          </cell>
        </row>
        <row r="261">
          <cell r="B261" t="str">
            <v>PHILIPPINES</v>
          </cell>
          <cell r="C261" t="str">
            <v>Associate Director</v>
          </cell>
          <cell r="D261">
            <v>9596.7205860961403</v>
          </cell>
          <cell r="E261">
            <v>9596.7205860961403</v>
          </cell>
          <cell r="F261">
            <v>9596.7205860961403</v>
          </cell>
          <cell r="G261">
            <v>9596.7205860961403</v>
          </cell>
          <cell r="H261">
            <v>9596.7205860961403</v>
          </cell>
          <cell r="I261">
            <v>9596.7205860961403</v>
          </cell>
          <cell r="J261">
            <v>9596.7205860961403</v>
          </cell>
          <cell r="K261">
            <v>9596.7205860961403</v>
          </cell>
          <cell r="L261">
            <v>9596.7205860961403</v>
          </cell>
          <cell r="M261">
            <v>10547.684894705755</v>
          </cell>
          <cell r="N261">
            <v>10547.684894705755</v>
          </cell>
          <cell r="O261">
            <v>10547.684894705755</v>
          </cell>
        </row>
        <row r="262">
          <cell r="B262" t="str">
            <v>PHILIPPINES</v>
          </cell>
          <cell r="C262" t="str">
            <v>Director</v>
          </cell>
          <cell r="D262">
            <v>15477.250183986187</v>
          </cell>
          <cell r="E262">
            <v>15477.250183986187</v>
          </cell>
          <cell r="F262">
            <v>15477.250183986187</v>
          </cell>
          <cell r="G262">
            <v>15477.250183986187</v>
          </cell>
          <cell r="H262">
            <v>15477.250183986187</v>
          </cell>
          <cell r="I262">
            <v>15477.250183986187</v>
          </cell>
          <cell r="J262">
            <v>15477.250183986187</v>
          </cell>
          <cell r="K262">
            <v>15477.250183986187</v>
          </cell>
          <cell r="L262">
            <v>15477.250183986187</v>
          </cell>
          <cell r="M262">
            <v>15477.250183986187</v>
          </cell>
          <cell r="N262">
            <v>15477.250183986187</v>
          </cell>
          <cell r="O262">
            <v>15477.250183986187</v>
          </cell>
        </row>
        <row r="263">
          <cell r="B263" t="str">
            <v>PHILIPPINES</v>
          </cell>
          <cell r="C263" t="str">
            <v>Manager</v>
          </cell>
          <cell r="D263">
            <v>3756.1404671779128</v>
          </cell>
          <cell r="E263">
            <v>3756.1404671779128</v>
          </cell>
          <cell r="F263">
            <v>3756.1404671779128</v>
          </cell>
          <cell r="G263">
            <v>3756.1404671779128</v>
          </cell>
          <cell r="H263">
            <v>3756.1404671779128</v>
          </cell>
          <cell r="I263">
            <v>3756.1404671779128</v>
          </cell>
          <cell r="J263">
            <v>3756.1404671779128</v>
          </cell>
          <cell r="K263">
            <v>3756.1404671779128</v>
          </cell>
          <cell r="L263">
            <v>3756.1404671779128</v>
          </cell>
          <cell r="M263">
            <v>4123.0467638957043</v>
          </cell>
          <cell r="N263">
            <v>4123.0467638957043</v>
          </cell>
          <cell r="O263">
            <v>4123.0467638957043</v>
          </cell>
        </row>
        <row r="264">
          <cell r="B264" t="str">
            <v>PHILIPPINES</v>
          </cell>
          <cell r="C264" t="str">
            <v>Programmer</v>
          </cell>
          <cell r="D264">
            <v>1065.8430138576782</v>
          </cell>
          <cell r="E264">
            <v>1065.8430138576782</v>
          </cell>
          <cell r="F264">
            <v>1065.8430138576782</v>
          </cell>
          <cell r="G264">
            <v>1065.8430138576782</v>
          </cell>
          <cell r="H264">
            <v>1065.8430138576782</v>
          </cell>
          <cell r="I264">
            <v>1065.8430138576782</v>
          </cell>
          <cell r="J264">
            <v>1065.8430138576782</v>
          </cell>
          <cell r="K264">
            <v>1065.8430138576782</v>
          </cell>
          <cell r="L264">
            <v>1065.8430138576782</v>
          </cell>
          <cell r="M264">
            <v>1163.7195652434464</v>
          </cell>
          <cell r="N264">
            <v>1163.7195652434464</v>
          </cell>
          <cell r="O264">
            <v>1163.7195652434464</v>
          </cell>
        </row>
        <row r="265">
          <cell r="B265" t="str">
            <v>PHILIPPINES</v>
          </cell>
          <cell r="C265" t="str">
            <v>Programmer Analyst</v>
          </cell>
          <cell r="D265">
            <v>1378.2207891242515</v>
          </cell>
          <cell r="E265">
            <v>1378.2207891242515</v>
          </cell>
          <cell r="F265">
            <v>1378.2207891242515</v>
          </cell>
          <cell r="G265">
            <v>1378.2207891242515</v>
          </cell>
          <cell r="H265">
            <v>1378.2207891242515</v>
          </cell>
          <cell r="I265">
            <v>1378.2207891242515</v>
          </cell>
          <cell r="J265">
            <v>1378.2207891242515</v>
          </cell>
          <cell r="K265">
            <v>1378.2207891242515</v>
          </cell>
          <cell r="L265">
            <v>1378.2207891242515</v>
          </cell>
          <cell r="M265">
            <v>1507.3351180366765</v>
          </cell>
          <cell r="N265">
            <v>1507.3351180366765</v>
          </cell>
          <cell r="O265">
            <v>1507.3351180366765</v>
          </cell>
        </row>
        <row r="266">
          <cell r="B266" t="str">
            <v>PHILIPPINES</v>
          </cell>
          <cell r="C266" t="str">
            <v>Programmer Analyst Trainee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B267" t="str">
            <v>PHILIPPINES</v>
          </cell>
          <cell r="C267" t="str">
            <v>Programmer Trainee</v>
          </cell>
          <cell r="D267">
            <v>710.45638443885787</v>
          </cell>
          <cell r="E267">
            <v>710.45638443885787</v>
          </cell>
          <cell r="F267">
            <v>710.45638443885787</v>
          </cell>
          <cell r="G267">
            <v>710.45638443885787</v>
          </cell>
          <cell r="H267">
            <v>710.45638443885787</v>
          </cell>
          <cell r="I267">
            <v>710.45638443885787</v>
          </cell>
          <cell r="J267">
            <v>710.45638443885787</v>
          </cell>
          <cell r="K267">
            <v>710.45638443885787</v>
          </cell>
          <cell r="L267">
            <v>710.45638443885787</v>
          </cell>
          <cell r="M267">
            <v>772.79427288274383</v>
          </cell>
          <cell r="N267">
            <v>772.79427288274383</v>
          </cell>
          <cell r="O267">
            <v>772.79427288274383</v>
          </cell>
        </row>
        <row r="268">
          <cell r="B268" t="str">
            <v>PHILIPPINES</v>
          </cell>
          <cell r="C268" t="str">
            <v>Senior Associate</v>
          </cell>
          <cell r="D268">
            <v>2641.0773810160522</v>
          </cell>
          <cell r="E268">
            <v>2641.0773810160522</v>
          </cell>
          <cell r="F268">
            <v>2641.0773810160522</v>
          </cell>
          <cell r="G268">
            <v>2641.0773810160522</v>
          </cell>
          <cell r="H268">
            <v>2641.0773810160522</v>
          </cell>
          <cell r="I268">
            <v>2641.0773810160522</v>
          </cell>
          <cell r="J268">
            <v>2641.0773810160522</v>
          </cell>
          <cell r="K268">
            <v>2641.0773810160522</v>
          </cell>
          <cell r="L268">
            <v>2641.0773810160522</v>
          </cell>
          <cell r="M268">
            <v>2896.4773691176574</v>
          </cell>
          <cell r="N268">
            <v>2896.4773691176574</v>
          </cell>
          <cell r="O268">
            <v>2896.4773691176574</v>
          </cell>
        </row>
        <row r="269">
          <cell r="B269" t="str">
            <v>PHILIPPINES</v>
          </cell>
          <cell r="C269" t="str">
            <v>Senior Director</v>
          </cell>
          <cell r="D269">
            <v>21806.644790195973</v>
          </cell>
          <cell r="E269">
            <v>21806.644790195973</v>
          </cell>
          <cell r="F269">
            <v>21806.644790195973</v>
          </cell>
          <cell r="G269">
            <v>21806.644790195973</v>
          </cell>
          <cell r="H269">
            <v>21806.644790195973</v>
          </cell>
          <cell r="I269">
            <v>21806.644790195973</v>
          </cell>
          <cell r="J269">
            <v>21806.644790195973</v>
          </cell>
          <cell r="K269">
            <v>21806.644790195973</v>
          </cell>
          <cell r="L269">
            <v>21806.644790195973</v>
          </cell>
          <cell r="M269">
            <v>21806.644790195973</v>
          </cell>
          <cell r="N269">
            <v>21806.644790195973</v>
          </cell>
          <cell r="O269">
            <v>21806.644790195973</v>
          </cell>
        </row>
        <row r="270">
          <cell r="B270" t="str">
            <v>PHILIPPINES</v>
          </cell>
          <cell r="C270" t="str">
            <v>Senior Manager</v>
          </cell>
          <cell r="D270">
            <v>5700.0372223694376</v>
          </cell>
          <cell r="E270">
            <v>5700.0372223694376</v>
          </cell>
          <cell r="F270">
            <v>5700.0372223694376</v>
          </cell>
          <cell r="G270">
            <v>5700.0372223694376</v>
          </cell>
          <cell r="H270">
            <v>5700.0372223694376</v>
          </cell>
          <cell r="I270">
            <v>5700.0372223694376</v>
          </cell>
          <cell r="J270">
            <v>5700.0372223694376</v>
          </cell>
          <cell r="K270">
            <v>5700.0372223694376</v>
          </cell>
          <cell r="L270">
            <v>5700.0372223694376</v>
          </cell>
          <cell r="M270">
            <v>6261.3331946063827</v>
          </cell>
          <cell r="N270">
            <v>6261.3331946063827</v>
          </cell>
          <cell r="O270">
            <v>6261.3331946063827</v>
          </cell>
        </row>
        <row r="271">
          <cell r="B271" t="str">
            <v>PHILIPPINES</v>
          </cell>
          <cell r="C271" t="str">
            <v>Senior Vice President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B272" t="str">
            <v>PHILIPPINES</v>
          </cell>
          <cell r="C272" t="str">
            <v>UBS Associate Level 7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</row>
        <row r="273">
          <cell r="B273" t="str">
            <v>PHILIPPINES</v>
          </cell>
          <cell r="C273" t="str">
            <v>Vice President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</row>
        <row r="274">
          <cell r="B274" t="str">
            <v>PHILIPPINES</v>
          </cell>
          <cell r="C274" t="str">
            <v>UBS Associate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</row>
        <row r="275">
          <cell r="B275" t="str">
            <v>POLAND</v>
          </cell>
          <cell r="C275" t="str">
            <v>Assistant Vice President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</row>
        <row r="276">
          <cell r="B276" t="str">
            <v>POLAND</v>
          </cell>
          <cell r="C276" t="str">
            <v>Associate</v>
          </cell>
          <cell r="D276">
            <v>3595.7099321476608</v>
          </cell>
          <cell r="E276">
            <v>3595.7099321476608</v>
          </cell>
          <cell r="F276">
            <v>3595.7099321476608</v>
          </cell>
          <cell r="G276">
            <v>3595.7099321476608</v>
          </cell>
          <cell r="H276">
            <v>3595.7099321476608</v>
          </cell>
          <cell r="I276">
            <v>3595.7099321476608</v>
          </cell>
          <cell r="J276">
            <v>3595.7099321476608</v>
          </cell>
          <cell r="K276">
            <v>3595.7099321476608</v>
          </cell>
          <cell r="L276">
            <v>3595.7099321476608</v>
          </cell>
          <cell r="M276">
            <v>3702.7862274120898</v>
          </cell>
          <cell r="N276">
            <v>3702.7862274120898</v>
          </cell>
          <cell r="O276">
            <v>3702.7862274120898</v>
          </cell>
        </row>
        <row r="277">
          <cell r="B277" t="str">
            <v>POLAND</v>
          </cell>
          <cell r="C277" t="str">
            <v>Associate Director</v>
          </cell>
          <cell r="D277">
            <v>9875.6143905418812</v>
          </cell>
          <cell r="E277">
            <v>9875.6143905418812</v>
          </cell>
          <cell r="F277">
            <v>9875.6143905418812</v>
          </cell>
          <cell r="G277">
            <v>9875.6143905418812</v>
          </cell>
          <cell r="H277">
            <v>9875.6143905418812</v>
          </cell>
          <cell r="I277">
            <v>9875.6143905418812</v>
          </cell>
          <cell r="J277">
            <v>9875.6143905418812</v>
          </cell>
          <cell r="K277">
            <v>9875.6143905418812</v>
          </cell>
          <cell r="L277">
            <v>9875.6143905418812</v>
          </cell>
          <cell r="M277">
            <v>10171.087819558137</v>
          </cell>
          <cell r="N277">
            <v>10171.087819558137</v>
          </cell>
          <cell r="O277">
            <v>10171.087819558137</v>
          </cell>
        </row>
        <row r="278">
          <cell r="B278" t="str">
            <v>POLAND</v>
          </cell>
          <cell r="C278" t="str">
            <v>Director</v>
          </cell>
          <cell r="D278">
            <v>15877.914473216924</v>
          </cell>
          <cell r="E278">
            <v>15877.914473216924</v>
          </cell>
          <cell r="F278">
            <v>15877.914473216924</v>
          </cell>
          <cell r="G278">
            <v>15877.914473216924</v>
          </cell>
          <cell r="H278">
            <v>15877.914473216924</v>
          </cell>
          <cell r="I278">
            <v>15877.914473216924</v>
          </cell>
          <cell r="J278">
            <v>15877.914473216924</v>
          </cell>
          <cell r="K278">
            <v>15877.914473216924</v>
          </cell>
          <cell r="L278">
            <v>15877.914473216924</v>
          </cell>
          <cell r="M278">
            <v>15877.914473216924</v>
          </cell>
          <cell r="N278">
            <v>15877.914473216924</v>
          </cell>
          <cell r="O278">
            <v>15877.914473216924</v>
          </cell>
        </row>
        <row r="279">
          <cell r="B279" t="str">
            <v>POLAND</v>
          </cell>
          <cell r="C279" t="str">
            <v>Manager</v>
          </cell>
          <cell r="D279">
            <v>5936.9693551131913</v>
          </cell>
          <cell r="E279">
            <v>5936.9693551131913</v>
          </cell>
          <cell r="F279">
            <v>5936.9693551131913</v>
          </cell>
          <cell r="G279">
            <v>5936.9693551131913</v>
          </cell>
          <cell r="H279">
            <v>5936.9693551131913</v>
          </cell>
          <cell r="I279">
            <v>5936.9693551131913</v>
          </cell>
          <cell r="J279">
            <v>5936.9693551131913</v>
          </cell>
          <cell r="K279">
            <v>5936.9693551131913</v>
          </cell>
          <cell r="L279">
            <v>5936.9693551131913</v>
          </cell>
          <cell r="M279">
            <v>6114.2834330665864</v>
          </cell>
          <cell r="N279">
            <v>6114.2834330665864</v>
          </cell>
          <cell r="O279">
            <v>6114.2834330665864</v>
          </cell>
        </row>
        <row r="280">
          <cell r="B280" t="str">
            <v>POLAND</v>
          </cell>
          <cell r="C280" t="str">
            <v>Programmer</v>
          </cell>
          <cell r="D280">
            <v>2405.8292689826922</v>
          </cell>
          <cell r="E280">
            <v>2405.8292689826922</v>
          </cell>
          <cell r="F280">
            <v>2405.8292689826922</v>
          </cell>
          <cell r="G280">
            <v>2405.8292689826922</v>
          </cell>
          <cell r="H280">
            <v>2405.8292689826922</v>
          </cell>
          <cell r="I280">
            <v>2405.8292689826922</v>
          </cell>
          <cell r="J280">
            <v>2405.8292689826922</v>
          </cell>
          <cell r="K280">
            <v>2405.8292689826922</v>
          </cell>
          <cell r="L280">
            <v>2405.8292689826922</v>
          </cell>
          <cell r="M280">
            <v>2477.2091443521726</v>
          </cell>
          <cell r="N280">
            <v>2477.2091443521726</v>
          </cell>
          <cell r="O280">
            <v>2477.2091443521726</v>
          </cell>
        </row>
        <row r="281">
          <cell r="B281" t="str">
            <v>POLAND</v>
          </cell>
          <cell r="C281" t="str">
            <v>Programmer Analyst</v>
          </cell>
          <cell r="D281">
            <v>2842.5120409552646</v>
          </cell>
          <cell r="E281">
            <v>2842.5120409552646</v>
          </cell>
          <cell r="F281">
            <v>2842.5120409552646</v>
          </cell>
          <cell r="G281">
            <v>2842.5120409552646</v>
          </cell>
          <cell r="H281">
            <v>2842.5120409552646</v>
          </cell>
          <cell r="I281">
            <v>2842.5120409552646</v>
          </cell>
          <cell r="J281">
            <v>2842.5120409552646</v>
          </cell>
          <cell r="K281">
            <v>2842.5120409552646</v>
          </cell>
          <cell r="L281">
            <v>2842.5120409552646</v>
          </cell>
          <cell r="M281">
            <v>2926.9923994839228</v>
          </cell>
          <cell r="N281">
            <v>2926.9923994839228</v>
          </cell>
          <cell r="O281">
            <v>2926.9923994839228</v>
          </cell>
        </row>
        <row r="282">
          <cell r="B282" t="str">
            <v>POLAND</v>
          </cell>
          <cell r="C282" t="str">
            <v>Programmer Analyst Trainee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B283" t="str">
            <v>POLAND</v>
          </cell>
          <cell r="C283" t="str">
            <v>Programmer Trainee</v>
          </cell>
          <cell r="D283">
            <v>1971.0227136880069</v>
          </cell>
          <cell r="E283">
            <v>1971.0227136880069</v>
          </cell>
          <cell r="F283">
            <v>1971.0227136880069</v>
          </cell>
          <cell r="G283">
            <v>1971.0227136880069</v>
          </cell>
          <cell r="H283">
            <v>1971.0227136880069</v>
          </cell>
          <cell r="I283">
            <v>1971.0227136880069</v>
          </cell>
          <cell r="J283">
            <v>1971.0227136880069</v>
          </cell>
          <cell r="K283">
            <v>1971.0227136880069</v>
          </cell>
          <cell r="L283">
            <v>1971.0227136880069</v>
          </cell>
          <cell r="M283">
            <v>2029.3583923986471</v>
          </cell>
          <cell r="N283">
            <v>2029.3583923986471</v>
          </cell>
          <cell r="O283">
            <v>2029.3583923986471</v>
          </cell>
        </row>
        <row r="284">
          <cell r="B284" t="str">
            <v>POLAND</v>
          </cell>
          <cell r="C284" t="str">
            <v>Senior Associate</v>
          </cell>
          <cell r="D284">
            <v>4658.1311071066302</v>
          </cell>
          <cell r="E284">
            <v>4658.1311071066302</v>
          </cell>
          <cell r="F284">
            <v>4658.1311071066302</v>
          </cell>
          <cell r="G284">
            <v>4658.1311071066302</v>
          </cell>
          <cell r="H284">
            <v>4658.1311071066302</v>
          </cell>
          <cell r="I284">
            <v>4658.1311071066302</v>
          </cell>
          <cell r="J284">
            <v>4658.1311071066302</v>
          </cell>
          <cell r="K284">
            <v>4658.1311071066302</v>
          </cell>
          <cell r="L284">
            <v>4658.1311071066302</v>
          </cell>
          <cell r="M284">
            <v>4797.0800376198295</v>
          </cell>
          <cell r="N284">
            <v>4797.0800376198295</v>
          </cell>
          <cell r="O284">
            <v>4797.0800376198295</v>
          </cell>
        </row>
        <row r="285">
          <cell r="B285" t="str">
            <v>POLAND</v>
          </cell>
          <cell r="C285" t="str">
            <v>Senior Director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B286" t="str">
            <v>POLAND</v>
          </cell>
          <cell r="C286" t="str">
            <v>Senior Manager</v>
          </cell>
          <cell r="D286">
            <v>8669.6160414864316</v>
          </cell>
          <cell r="E286">
            <v>8669.6160414864316</v>
          </cell>
          <cell r="F286">
            <v>8669.6160414864316</v>
          </cell>
          <cell r="G286">
            <v>8669.6160414864316</v>
          </cell>
          <cell r="H286">
            <v>8669.6160414864316</v>
          </cell>
          <cell r="I286">
            <v>8669.6160414864316</v>
          </cell>
          <cell r="J286">
            <v>8669.6160414864316</v>
          </cell>
          <cell r="K286">
            <v>8669.6160414864316</v>
          </cell>
          <cell r="L286">
            <v>8669.6160414864316</v>
          </cell>
          <cell r="M286">
            <v>8928.9095200310239</v>
          </cell>
          <cell r="N286">
            <v>8928.9095200310239</v>
          </cell>
          <cell r="O286">
            <v>8928.9095200310239</v>
          </cell>
        </row>
        <row r="287">
          <cell r="B287" t="str">
            <v>POLAND</v>
          </cell>
          <cell r="C287" t="str">
            <v>Senior Vice President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B288" t="str">
            <v>POLAND</v>
          </cell>
          <cell r="C288" t="str">
            <v>UBS Associate Level 7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B289" t="str">
            <v>POLAND</v>
          </cell>
          <cell r="C289" t="str">
            <v>Vice President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B290" t="str">
            <v>POLAND</v>
          </cell>
          <cell r="C290" t="str">
            <v>UBS Associate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B291" t="str">
            <v>ROMANIA</v>
          </cell>
          <cell r="C291" t="str">
            <v>Assistant Vice President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</row>
        <row r="292">
          <cell r="B292" t="str">
            <v>ROMANIA</v>
          </cell>
          <cell r="C292" t="str">
            <v>Associate</v>
          </cell>
          <cell r="D292">
            <v>3834.1015384655029</v>
          </cell>
          <cell r="E292">
            <v>3834.1015384655029</v>
          </cell>
          <cell r="F292">
            <v>3834.1015384655029</v>
          </cell>
          <cell r="G292">
            <v>3834.1015384655029</v>
          </cell>
          <cell r="H292">
            <v>3834.1015384655029</v>
          </cell>
          <cell r="I292">
            <v>3834.1015384655029</v>
          </cell>
          <cell r="J292">
            <v>3834.1015384655029</v>
          </cell>
          <cell r="K292">
            <v>3834.1015384655029</v>
          </cell>
          <cell r="L292">
            <v>3834.1015384655029</v>
          </cell>
          <cell r="M292">
            <v>3949.1245846194688</v>
          </cell>
          <cell r="N292">
            <v>3949.1245846194688</v>
          </cell>
          <cell r="O292">
            <v>3949.1245846194688</v>
          </cell>
        </row>
        <row r="293">
          <cell r="B293" t="str">
            <v>ROMANIA</v>
          </cell>
          <cell r="C293" t="str">
            <v>Associate Director</v>
          </cell>
          <cell r="D293">
            <v>10329.947586877535</v>
          </cell>
          <cell r="E293">
            <v>10329.947586877535</v>
          </cell>
          <cell r="F293">
            <v>10329.947586877535</v>
          </cell>
          <cell r="G293">
            <v>10329.947586877535</v>
          </cell>
          <cell r="H293">
            <v>10329.947586877535</v>
          </cell>
          <cell r="I293">
            <v>10329.947586877535</v>
          </cell>
          <cell r="J293">
            <v>10329.947586877535</v>
          </cell>
          <cell r="K293">
            <v>10329.947586877535</v>
          </cell>
          <cell r="L293">
            <v>10329.947586877535</v>
          </cell>
          <cell r="M293">
            <v>10639.846014483863</v>
          </cell>
          <cell r="N293">
            <v>10639.846014483863</v>
          </cell>
          <cell r="O293">
            <v>10639.846014483863</v>
          </cell>
        </row>
        <row r="294">
          <cell r="B294" t="str">
            <v>ROMANIA</v>
          </cell>
          <cell r="C294" t="str">
            <v>Director</v>
          </cell>
          <cell r="D294">
            <v>12239.64144489494</v>
          </cell>
          <cell r="E294">
            <v>12239.64144489494</v>
          </cell>
          <cell r="F294">
            <v>12239.64144489494</v>
          </cell>
          <cell r="G294">
            <v>12239.64144489494</v>
          </cell>
          <cell r="H294">
            <v>12239.64144489494</v>
          </cell>
          <cell r="I294">
            <v>12239.64144489494</v>
          </cell>
          <cell r="J294">
            <v>12239.64144489494</v>
          </cell>
          <cell r="K294">
            <v>12239.64144489494</v>
          </cell>
          <cell r="L294">
            <v>12239.64144489494</v>
          </cell>
          <cell r="M294">
            <v>12239.64144489494</v>
          </cell>
          <cell r="N294">
            <v>12239.64144489494</v>
          </cell>
          <cell r="O294">
            <v>12239.64144489494</v>
          </cell>
        </row>
        <row r="295">
          <cell r="B295" t="str">
            <v>ROMANIA</v>
          </cell>
          <cell r="C295" t="str">
            <v>Manager</v>
          </cell>
          <cell r="D295">
            <v>6380.1534291496428</v>
          </cell>
          <cell r="E295">
            <v>6380.1534291496428</v>
          </cell>
          <cell r="F295">
            <v>6380.1534291496428</v>
          </cell>
          <cell r="G295">
            <v>6380.1534291496428</v>
          </cell>
          <cell r="H295">
            <v>6380.1534291496428</v>
          </cell>
          <cell r="I295">
            <v>6380.1534291496428</v>
          </cell>
          <cell r="J295">
            <v>6380.1534291496428</v>
          </cell>
          <cell r="K295">
            <v>6380.1534291496428</v>
          </cell>
          <cell r="L295">
            <v>6380.1534291496428</v>
          </cell>
          <cell r="M295">
            <v>6571.5580320241315</v>
          </cell>
          <cell r="N295">
            <v>6571.5580320241315</v>
          </cell>
          <cell r="O295">
            <v>6571.5580320241315</v>
          </cell>
        </row>
        <row r="296">
          <cell r="B296" t="str">
            <v>ROMANIA</v>
          </cell>
          <cell r="C296" t="str">
            <v>Programmer</v>
          </cell>
          <cell r="D296">
            <v>2580.3808438266537</v>
          </cell>
          <cell r="E296">
            <v>2580.3808438266537</v>
          </cell>
          <cell r="F296">
            <v>2580.3808438266537</v>
          </cell>
          <cell r="G296">
            <v>2580.3808438266537</v>
          </cell>
          <cell r="H296">
            <v>2580.3808438266537</v>
          </cell>
          <cell r="I296">
            <v>2580.3808438266537</v>
          </cell>
          <cell r="J296">
            <v>2580.3808438266537</v>
          </cell>
          <cell r="K296">
            <v>2580.3808438266537</v>
          </cell>
          <cell r="L296">
            <v>2580.3808438266537</v>
          </cell>
          <cell r="M296">
            <v>2657.7922691414528</v>
          </cell>
          <cell r="N296">
            <v>2657.7922691414528</v>
          </cell>
          <cell r="O296">
            <v>2657.7922691414528</v>
          </cell>
        </row>
        <row r="297">
          <cell r="B297" t="str">
            <v>ROMANIA</v>
          </cell>
          <cell r="C297" t="str">
            <v>Programmer Analyst</v>
          </cell>
          <cell r="D297">
            <v>2580.3808438266537</v>
          </cell>
          <cell r="E297">
            <v>2580.3808438266537</v>
          </cell>
          <cell r="F297">
            <v>2580.3808438266537</v>
          </cell>
          <cell r="G297">
            <v>2580.3808438266537</v>
          </cell>
          <cell r="H297">
            <v>2580.3808438266537</v>
          </cell>
          <cell r="I297">
            <v>2580.3808438266537</v>
          </cell>
          <cell r="J297">
            <v>2580.3808438266537</v>
          </cell>
          <cell r="K297">
            <v>2580.3808438266537</v>
          </cell>
          <cell r="L297">
            <v>2580.3808438266537</v>
          </cell>
          <cell r="M297">
            <v>2657.7922691414528</v>
          </cell>
          <cell r="N297">
            <v>2657.7922691414528</v>
          </cell>
          <cell r="O297">
            <v>2657.7922691414528</v>
          </cell>
        </row>
        <row r="298">
          <cell r="B298" t="str">
            <v>ROMANIA</v>
          </cell>
          <cell r="C298" t="str">
            <v>Programmer Analyst Trainee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</row>
        <row r="299">
          <cell r="B299" t="str">
            <v>ROMANIA</v>
          </cell>
          <cell r="C299" t="str">
            <v>Programmer Trainee</v>
          </cell>
          <cell r="D299">
            <v>1374.1402315529097</v>
          </cell>
          <cell r="E299">
            <v>1374.1402315529097</v>
          </cell>
          <cell r="F299">
            <v>1374.1402315529097</v>
          </cell>
          <cell r="G299">
            <v>1374.1402315529097</v>
          </cell>
          <cell r="H299">
            <v>1374.1402315529097</v>
          </cell>
          <cell r="I299">
            <v>1374.1402315529097</v>
          </cell>
          <cell r="J299">
            <v>1374.1402315529097</v>
          </cell>
          <cell r="K299">
            <v>1374.1402315529097</v>
          </cell>
          <cell r="L299">
            <v>1374.1402315529097</v>
          </cell>
          <cell r="M299">
            <v>1415.3644384994971</v>
          </cell>
          <cell r="N299">
            <v>1415.3644384994971</v>
          </cell>
          <cell r="O299">
            <v>1415.3644384994971</v>
          </cell>
        </row>
        <row r="300">
          <cell r="B300" t="str">
            <v>ROMANIA</v>
          </cell>
          <cell r="C300" t="str">
            <v>Senior Associate</v>
          </cell>
          <cell r="D300">
            <v>5696.9727565616322</v>
          </cell>
          <cell r="E300">
            <v>5696.9727565616322</v>
          </cell>
          <cell r="F300">
            <v>5696.9727565616322</v>
          </cell>
          <cell r="G300">
            <v>5696.9727565616322</v>
          </cell>
          <cell r="H300">
            <v>5696.9727565616322</v>
          </cell>
          <cell r="I300">
            <v>5696.9727565616322</v>
          </cell>
          <cell r="J300">
            <v>5696.9727565616322</v>
          </cell>
          <cell r="K300">
            <v>5696.9727565616322</v>
          </cell>
          <cell r="L300">
            <v>5696.9727565616322</v>
          </cell>
          <cell r="M300">
            <v>5867.8819392584819</v>
          </cell>
          <cell r="N300">
            <v>5867.8819392584819</v>
          </cell>
          <cell r="O300">
            <v>5867.8819392584819</v>
          </cell>
        </row>
        <row r="301">
          <cell r="B301" t="str">
            <v>ROMANIA</v>
          </cell>
          <cell r="C301" t="str">
            <v>Senior Director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</row>
        <row r="302">
          <cell r="B302" t="str">
            <v>ROMANIA</v>
          </cell>
          <cell r="C302" t="str">
            <v>Senior Manager</v>
          </cell>
          <cell r="D302">
            <v>7585.8997242915138</v>
          </cell>
          <cell r="E302">
            <v>7585.8997242915138</v>
          </cell>
          <cell r="F302">
            <v>7585.8997242915138</v>
          </cell>
          <cell r="G302">
            <v>7585.8997242915138</v>
          </cell>
          <cell r="H302">
            <v>7585.8997242915138</v>
          </cell>
          <cell r="I302">
            <v>7585.8997242915138</v>
          </cell>
          <cell r="J302">
            <v>7585.8997242915138</v>
          </cell>
          <cell r="K302">
            <v>7585.8997242915138</v>
          </cell>
          <cell r="L302">
            <v>7585.8997242915138</v>
          </cell>
          <cell r="M302">
            <v>7813.47671602026</v>
          </cell>
          <cell r="N302">
            <v>7813.47671602026</v>
          </cell>
          <cell r="O302">
            <v>7813.47671602026</v>
          </cell>
        </row>
        <row r="303">
          <cell r="B303" t="str">
            <v>ROMANIA</v>
          </cell>
          <cell r="C303" t="str">
            <v>Senior Vice President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B304" t="str">
            <v>ROMANIA</v>
          </cell>
          <cell r="C304" t="str">
            <v>UBS Associate Level 7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B305" t="str">
            <v>ROMANIA</v>
          </cell>
          <cell r="C305" t="str">
            <v>Vice President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B306" t="str">
            <v>ROMANIA</v>
          </cell>
          <cell r="C306" t="str">
            <v>UBS Associate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B307" t="str">
            <v>SINGAPORE</v>
          </cell>
          <cell r="C307" t="str">
            <v>Assistant Vice President</v>
          </cell>
          <cell r="D307">
            <v>36407.21666035115</v>
          </cell>
          <cell r="E307">
            <v>36407.21666035115</v>
          </cell>
          <cell r="F307">
            <v>36407.21666035115</v>
          </cell>
          <cell r="G307">
            <v>36407.21666035115</v>
          </cell>
          <cell r="H307">
            <v>36407.21666035115</v>
          </cell>
          <cell r="I307">
            <v>36407.21666035115</v>
          </cell>
          <cell r="J307">
            <v>36407.21666035115</v>
          </cell>
          <cell r="K307">
            <v>36407.21666035115</v>
          </cell>
          <cell r="L307">
            <v>36407.21666035115</v>
          </cell>
          <cell r="M307">
            <v>36407.21666035115</v>
          </cell>
          <cell r="N307">
            <v>36407.21666035115</v>
          </cell>
          <cell r="O307">
            <v>36407.21666035115</v>
          </cell>
        </row>
        <row r="308">
          <cell r="B308" t="str">
            <v>SINGAPORE</v>
          </cell>
          <cell r="C308" t="str">
            <v>Associate</v>
          </cell>
          <cell r="D308">
            <v>6068.8353427471038</v>
          </cell>
          <cell r="E308">
            <v>6068.8353427471038</v>
          </cell>
          <cell r="F308">
            <v>6068.8353427471038</v>
          </cell>
          <cell r="G308">
            <v>6068.8353427471038</v>
          </cell>
          <cell r="H308">
            <v>6068.8353427471038</v>
          </cell>
          <cell r="I308">
            <v>6068.8353427471038</v>
          </cell>
          <cell r="J308">
            <v>6068.8353427471038</v>
          </cell>
          <cell r="K308">
            <v>6068.8353427471038</v>
          </cell>
          <cell r="L308">
            <v>6068.8353427471038</v>
          </cell>
          <cell r="M308">
            <v>6333.6428566027225</v>
          </cell>
          <cell r="N308">
            <v>6333.6428566027225</v>
          </cell>
          <cell r="O308">
            <v>6333.6428566027225</v>
          </cell>
        </row>
        <row r="309">
          <cell r="B309" t="str">
            <v>SINGAPORE</v>
          </cell>
          <cell r="C309" t="str">
            <v>Associate Director</v>
          </cell>
          <cell r="D309">
            <v>15825.959349563256</v>
          </cell>
          <cell r="E309">
            <v>15825.959349563256</v>
          </cell>
          <cell r="F309">
            <v>15825.959349563256</v>
          </cell>
          <cell r="G309">
            <v>15825.959349563256</v>
          </cell>
          <cell r="H309">
            <v>15825.959349563256</v>
          </cell>
          <cell r="I309">
            <v>15825.959349563256</v>
          </cell>
          <cell r="J309">
            <v>15825.959349563256</v>
          </cell>
          <cell r="K309">
            <v>15825.959349563256</v>
          </cell>
          <cell r="L309">
            <v>15825.959349563256</v>
          </cell>
          <cell r="M309">
            <v>16529.837443725602</v>
          </cell>
          <cell r="N309">
            <v>16529.837443725602</v>
          </cell>
          <cell r="O309">
            <v>16529.837443725602</v>
          </cell>
        </row>
        <row r="310">
          <cell r="B310" t="str">
            <v>SINGAPORE</v>
          </cell>
          <cell r="C310" t="str">
            <v>Director</v>
          </cell>
          <cell r="D310">
            <v>21179.902915455299</v>
          </cell>
          <cell r="E310">
            <v>21179.902915455299</v>
          </cell>
          <cell r="F310">
            <v>21179.902915455299</v>
          </cell>
          <cell r="G310">
            <v>21179.902915455299</v>
          </cell>
          <cell r="H310">
            <v>21179.902915455299</v>
          </cell>
          <cell r="I310">
            <v>21179.902915455299</v>
          </cell>
          <cell r="J310">
            <v>21179.902915455299</v>
          </cell>
          <cell r="K310">
            <v>21179.902915455299</v>
          </cell>
          <cell r="L310">
            <v>21179.902915455299</v>
          </cell>
          <cell r="M310">
            <v>21179.902915455299</v>
          </cell>
          <cell r="N310">
            <v>21179.902915455299</v>
          </cell>
          <cell r="O310">
            <v>21179.902915455299</v>
          </cell>
        </row>
        <row r="311">
          <cell r="B311" t="str">
            <v>SINGAPORE</v>
          </cell>
          <cell r="C311" t="str">
            <v>Manager</v>
          </cell>
          <cell r="D311">
            <v>9841.953772969584</v>
          </cell>
          <cell r="E311">
            <v>9841.953772969584</v>
          </cell>
          <cell r="F311">
            <v>9841.953772969584</v>
          </cell>
          <cell r="G311">
            <v>9841.953772969584</v>
          </cell>
          <cell r="H311">
            <v>9841.953772969584</v>
          </cell>
          <cell r="I311">
            <v>9841.953772969584</v>
          </cell>
          <cell r="J311">
            <v>9841.953772969584</v>
          </cell>
          <cell r="K311">
            <v>9841.953772969584</v>
          </cell>
          <cell r="L311">
            <v>9841.953772969584</v>
          </cell>
          <cell r="M311">
            <v>10276.551616185216</v>
          </cell>
          <cell r="N311">
            <v>10276.551616185216</v>
          </cell>
          <cell r="O311">
            <v>10276.551616185216</v>
          </cell>
        </row>
        <row r="312">
          <cell r="B312" t="str">
            <v>SINGAPORE</v>
          </cell>
          <cell r="C312" t="str">
            <v>Programmer</v>
          </cell>
          <cell r="D312">
            <v>5270.6364936337968</v>
          </cell>
          <cell r="E312">
            <v>5270.6364936337968</v>
          </cell>
          <cell r="F312">
            <v>5270.6364936337968</v>
          </cell>
          <cell r="G312">
            <v>5270.6364936337968</v>
          </cell>
          <cell r="H312">
            <v>5270.6364936337968</v>
          </cell>
          <cell r="I312">
            <v>5270.6364936337968</v>
          </cell>
          <cell r="J312">
            <v>5270.6364936337968</v>
          </cell>
          <cell r="K312">
            <v>5270.6364936337968</v>
          </cell>
          <cell r="L312">
            <v>5270.6364936337968</v>
          </cell>
          <cell r="M312">
            <v>5499.5250592793172</v>
          </cell>
          <cell r="N312">
            <v>5499.5250592793172</v>
          </cell>
          <cell r="O312">
            <v>5499.5250592793172</v>
          </cell>
        </row>
        <row r="313">
          <cell r="B313" t="str">
            <v>SINGAPORE</v>
          </cell>
          <cell r="C313" t="str">
            <v>Programmer Analyst</v>
          </cell>
          <cell r="D313">
            <v>5270.6364936337968</v>
          </cell>
          <cell r="E313">
            <v>5270.6364936337968</v>
          </cell>
          <cell r="F313">
            <v>5270.6364936337968</v>
          </cell>
          <cell r="G313">
            <v>5270.6364936337968</v>
          </cell>
          <cell r="H313">
            <v>5270.6364936337968</v>
          </cell>
          <cell r="I313">
            <v>5270.6364936337968</v>
          </cell>
          <cell r="J313">
            <v>5270.6364936337968</v>
          </cell>
          <cell r="K313">
            <v>5270.6364936337968</v>
          </cell>
          <cell r="L313">
            <v>5270.6364936337968</v>
          </cell>
          <cell r="M313">
            <v>5499.5250592793172</v>
          </cell>
          <cell r="N313">
            <v>5499.5250592793172</v>
          </cell>
          <cell r="O313">
            <v>5499.5250592793172</v>
          </cell>
        </row>
        <row r="314">
          <cell r="B314" t="str">
            <v>SINGAPORE</v>
          </cell>
          <cell r="C314" t="str">
            <v>Programmer Analyst Trainee</v>
          </cell>
          <cell r="D314">
            <v>3199.8835501565331</v>
          </cell>
          <cell r="E314">
            <v>3199.8835501565331</v>
          </cell>
          <cell r="F314">
            <v>3199.8835501565331</v>
          </cell>
          <cell r="G314">
            <v>3199.8835501565331</v>
          </cell>
          <cell r="H314">
            <v>3199.8835501565331</v>
          </cell>
          <cell r="I314">
            <v>3199.8835501565331</v>
          </cell>
          <cell r="J314">
            <v>3199.8835501565331</v>
          </cell>
          <cell r="K314">
            <v>3199.8835501565331</v>
          </cell>
          <cell r="L314">
            <v>3199.8835501565331</v>
          </cell>
          <cell r="M314">
            <v>3335.588233345577</v>
          </cell>
          <cell r="N314">
            <v>3335.588233345577</v>
          </cell>
          <cell r="O314">
            <v>3335.588233345577</v>
          </cell>
        </row>
        <row r="315">
          <cell r="B315" t="str">
            <v>SINGAPORE</v>
          </cell>
          <cell r="C315" t="str">
            <v>Programmer Trainee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B316" t="str">
            <v>SINGAPORE</v>
          </cell>
          <cell r="C316" t="str">
            <v>Senior Associate</v>
          </cell>
          <cell r="D316">
            <v>8114.745552510848</v>
          </cell>
          <cell r="E316">
            <v>8114.745552510848</v>
          </cell>
          <cell r="F316">
            <v>8114.745552510848</v>
          </cell>
          <cell r="G316">
            <v>8114.745552510848</v>
          </cell>
          <cell r="H316">
            <v>8114.745552510848</v>
          </cell>
          <cell r="I316">
            <v>8114.745552510848</v>
          </cell>
          <cell r="J316">
            <v>8114.745552510848</v>
          </cell>
          <cell r="K316">
            <v>8114.745552510848</v>
          </cell>
          <cell r="L316">
            <v>8114.745552510848</v>
          </cell>
          <cell r="M316">
            <v>8471.6190258058341</v>
          </cell>
          <cell r="N316">
            <v>8471.6190258058341</v>
          </cell>
          <cell r="O316">
            <v>8471.6190258058341</v>
          </cell>
        </row>
        <row r="317">
          <cell r="B317" t="str">
            <v>SINGAPORE</v>
          </cell>
          <cell r="C317" t="str">
            <v>Senior Director</v>
          </cell>
          <cell r="D317">
            <v>29343.279589402315</v>
          </cell>
          <cell r="E317">
            <v>29343.279589402315</v>
          </cell>
          <cell r="F317">
            <v>29343.279589402315</v>
          </cell>
          <cell r="G317">
            <v>29343.279589402315</v>
          </cell>
          <cell r="H317">
            <v>29343.279589402315</v>
          </cell>
          <cell r="I317">
            <v>29343.279589402315</v>
          </cell>
          <cell r="J317">
            <v>29343.279589402315</v>
          </cell>
          <cell r="K317">
            <v>29343.279589402315</v>
          </cell>
          <cell r="L317">
            <v>29343.279589402315</v>
          </cell>
          <cell r="M317">
            <v>29343.279589402315</v>
          </cell>
          <cell r="N317">
            <v>29343.279589402315</v>
          </cell>
          <cell r="O317">
            <v>29343.279589402315</v>
          </cell>
        </row>
        <row r="318">
          <cell r="B318" t="str">
            <v>SINGAPORE</v>
          </cell>
          <cell r="C318" t="str">
            <v>Senior Manager</v>
          </cell>
          <cell r="D318">
            <v>12023.594468804617</v>
          </cell>
          <cell r="E318">
            <v>12023.594468804617</v>
          </cell>
          <cell r="F318">
            <v>12023.594468804617</v>
          </cell>
          <cell r="G318">
            <v>12023.594468804617</v>
          </cell>
          <cell r="H318">
            <v>12023.594468804617</v>
          </cell>
          <cell r="I318">
            <v>12023.594468804617</v>
          </cell>
          <cell r="J318">
            <v>12023.594468804617</v>
          </cell>
          <cell r="K318">
            <v>12023.594468804617</v>
          </cell>
          <cell r="L318">
            <v>12023.594468804617</v>
          </cell>
          <cell r="M318">
            <v>12556.366143332823</v>
          </cell>
          <cell r="N318">
            <v>12556.366143332823</v>
          </cell>
          <cell r="O318">
            <v>12556.366143332823</v>
          </cell>
        </row>
        <row r="319">
          <cell r="B319" t="str">
            <v>SINGAPORE</v>
          </cell>
          <cell r="C319" t="str">
            <v>Senior Vice President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B320" t="str">
            <v>SINGAPORE</v>
          </cell>
          <cell r="C320" t="str">
            <v>UBS Associate Level 7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B321" t="str">
            <v>SINGAPORE</v>
          </cell>
          <cell r="C321" t="str">
            <v>Vice President</v>
          </cell>
          <cell r="D321">
            <v>47941.620096932769</v>
          </cell>
          <cell r="E321">
            <v>47941.620096932769</v>
          </cell>
          <cell r="F321">
            <v>47941.620096932769</v>
          </cell>
          <cell r="G321">
            <v>47941.620096932769</v>
          </cell>
          <cell r="H321">
            <v>47941.620096932769</v>
          </cell>
          <cell r="I321">
            <v>47941.620096932769</v>
          </cell>
          <cell r="J321">
            <v>47941.620096932769</v>
          </cell>
          <cell r="K321">
            <v>47941.620096932769</v>
          </cell>
          <cell r="L321">
            <v>47941.620096932769</v>
          </cell>
          <cell r="M321">
            <v>47941.620096932769</v>
          </cell>
          <cell r="N321">
            <v>47941.620096932769</v>
          </cell>
          <cell r="O321">
            <v>47941.620096932769</v>
          </cell>
        </row>
        <row r="322">
          <cell r="B322" t="str">
            <v>SINGAPORE</v>
          </cell>
          <cell r="C322" t="str">
            <v>UBS Associate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  <row r="323">
          <cell r="B323" t="str">
            <v>SWITZERLAND</v>
          </cell>
          <cell r="C323" t="str">
            <v>Assistant Vice President</v>
          </cell>
          <cell r="D323">
            <v>48280.046726886809</v>
          </cell>
          <cell r="E323">
            <v>48280.046726886809</v>
          </cell>
          <cell r="F323">
            <v>48280.046726886809</v>
          </cell>
          <cell r="G323">
            <v>48280.046726886809</v>
          </cell>
          <cell r="H323">
            <v>48280.046726886809</v>
          </cell>
          <cell r="I323">
            <v>48280.046726886809</v>
          </cell>
          <cell r="J323">
            <v>48280.046726886809</v>
          </cell>
          <cell r="K323">
            <v>48280.046726886809</v>
          </cell>
          <cell r="L323">
            <v>48280.046726886809</v>
          </cell>
          <cell r="M323">
            <v>48280.046726886809</v>
          </cell>
          <cell r="N323">
            <v>48280.046726886809</v>
          </cell>
          <cell r="O323">
            <v>48280.046726886809</v>
          </cell>
        </row>
        <row r="324">
          <cell r="B324" t="str">
            <v>SWITZERLAND</v>
          </cell>
          <cell r="C324" t="str">
            <v>Associate</v>
          </cell>
          <cell r="D324">
            <v>13424.466511242223</v>
          </cell>
          <cell r="E324">
            <v>13424.466511242223</v>
          </cell>
          <cell r="F324">
            <v>13424.466511242223</v>
          </cell>
          <cell r="G324">
            <v>13424.466511242223</v>
          </cell>
          <cell r="H324">
            <v>13424.466511242223</v>
          </cell>
          <cell r="I324">
            <v>13424.466511242223</v>
          </cell>
          <cell r="J324">
            <v>13424.466511242223</v>
          </cell>
          <cell r="K324">
            <v>13424.466511242223</v>
          </cell>
          <cell r="L324">
            <v>13424.466511242223</v>
          </cell>
          <cell r="M324">
            <v>13804.14683432074</v>
          </cell>
          <cell r="N324">
            <v>13804.14683432074</v>
          </cell>
          <cell r="O324">
            <v>13804.14683432074</v>
          </cell>
        </row>
        <row r="325">
          <cell r="B325" t="str">
            <v>SWITZERLAND</v>
          </cell>
          <cell r="C325" t="str">
            <v>Associate Director</v>
          </cell>
          <cell r="D325">
            <v>23549.373378314995</v>
          </cell>
          <cell r="E325">
            <v>23549.373378314995</v>
          </cell>
          <cell r="F325">
            <v>23549.373378314995</v>
          </cell>
          <cell r="G325">
            <v>23549.373378314995</v>
          </cell>
          <cell r="H325">
            <v>23549.373378314995</v>
          </cell>
          <cell r="I325">
            <v>23549.373378314995</v>
          </cell>
          <cell r="J325">
            <v>23549.373378314995</v>
          </cell>
          <cell r="K325">
            <v>23549.373378314995</v>
          </cell>
          <cell r="L325">
            <v>23549.373378314995</v>
          </cell>
          <cell r="M325">
            <v>24232.800907405694</v>
          </cell>
          <cell r="N325">
            <v>24232.800907405694</v>
          </cell>
          <cell r="O325">
            <v>24232.800907405694</v>
          </cell>
        </row>
        <row r="326">
          <cell r="B326" t="str">
            <v>SWITZERLAND</v>
          </cell>
          <cell r="C326" t="str">
            <v>Director</v>
          </cell>
          <cell r="D326">
            <v>28129.627226252698</v>
          </cell>
          <cell r="E326">
            <v>28129.627226252698</v>
          </cell>
          <cell r="F326">
            <v>28129.627226252698</v>
          </cell>
          <cell r="G326">
            <v>28129.627226252698</v>
          </cell>
          <cell r="H326">
            <v>28129.627226252698</v>
          </cell>
          <cell r="I326">
            <v>28129.627226252698</v>
          </cell>
          <cell r="J326">
            <v>28129.627226252698</v>
          </cell>
          <cell r="K326">
            <v>28129.627226252698</v>
          </cell>
          <cell r="L326">
            <v>28129.627226252698</v>
          </cell>
          <cell r="M326">
            <v>28129.627226252698</v>
          </cell>
          <cell r="N326">
            <v>28129.627226252698</v>
          </cell>
          <cell r="O326">
            <v>28129.627226252698</v>
          </cell>
        </row>
        <row r="327">
          <cell r="B327" t="str">
            <v>SWITZERLAND</v>
          </cell>
          <cell r="C327" t="str">
            <v>Manager</v>
          </cell>
          <cell r="D327">
            <v>17000.379301468056</v>
          </cell>
          <cell r="E327">
            <v>17000.379301468056</v>
          </cell>
          <cell r="F327">
            <v>17000.379301468056</v>
          </cell>
          <cell r="G327">
            <v>17000.379301468056</v>
          </cell>
          <cell r="H327">
            <v>17000.379301468056</v>
          </cell>
          <cell r="I327">
            <v>17000.379301468056</v>
          </cell>
          <cell r="J327">
            <v>17000.379301468056</v>
          </cell>
          <cell r="K327">
            <v>17000.379301468056</v>
          </cell>
          <cell r="L327">
            <v>17000.379301468056</v>
          </cell>
          <cell r="M327">
            <v>17487.337008253347</v>
          </cell>
          <cell r="N327">
            <v>17487.337008253347</v>
          </cell>
          <cell r="O327">
            <v>17487.337008253347</v>
          </cell>
        </row>
        <row r="328">
          <cell r="B328" t="str">
            <v>SWITZERLAND</v>
          </cell>
          <cell r="C328" t="str">
            <v>Programmer</v>
          </cell>
          <cell r="D328">
            <v>8014.5116772330239</v>
          </cell>
          <cell r="E328">
            <v>8014.5116772330239</v>
          </cell>
          <cell r="F328">
            <v>8014.5116772330239</v>
          </cell>
          <cell r="G328">
            <v>8014.5116772330239</v>
          </cell>
          <cell r="H328">
            <v>8014.5116772330239</v>
          </cell>
          <cell r="I328">
            <v>8014.5116772330239</v>
          </cell>
          <cell r="J328">
            <v>8014.5116772330239</v>
          </cell>
          <cell r="K328">
            <v>8014.5116772330239</v>
          </cell>
          <cell r="L328">
            <v>8014.5116772330239</v>
          </cell>
          <cell r="M328">
            <v>8231.893355291264</v>
          </cell>
          <cell r="N328">
            <v>8231.893355291264</v>
          </cell>
          <cell r="O328">
            <v>8231.893355291264</v>
          </cell>
        </row>
        <row r="329">
          <cell r="B329" t="str">
            <v>SWITZERLAND</v>
          </cell>
          <cell r="C329" t="str">
            <v>Programmer Analyst</v>
          </cell>
          <cell r="D329">
            <v>11051.51018947874</v>
          </cell>
          <cell r="E329">
            <v>11051.51018947874</v>
          </cell>
          <cell r="F329">
            <v>11051.51018947874</v>
          </cell>
          <cell r="G329">
            <v>11051.51018947874</v>
          </cell>
          <cell r="H329">
            <v>11051.51018947874</v>
          </cell>
          <cell r="I329">
            <v>11051.51018947874</v>
          </cell>
          <cell r="J329">
            <v>11051.51018947874</v>
          </cell>
          <cell r="K329">
            <v>11051.51018947874</v>
          </cell>
          <cell r="L329">
            <v>11051.51018947874</v>
          </cell>
          <cell r="M329">
            <v>11360.001822904354</v>
          </cell>
          <cell r="N329">
            <v>11360.001822904354</v>
          </cell>
          <cell r="O329">
            <v>11360.001822904354</v>
          </cell>
        </row>
        <row r="330">
          <cell r="B330" t="str">
            <v>SWITZERLAND</v>
          </cell>
          <cell r="C330" t="str">
            <v>Programmer Analyst Trainee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</row>
        <row r="331">
          <cell r="B331" t="str">
            <v>SWITZERLAND</v>
          </cell>
          <cell r="C331" t="str">
            <v>Programmer Trainee</v>
          </cell>
          <cell r="D331">
            <v>1713.5934726463367</v>
          </cell>
          <cell r="E331">
            <v>1713.5934726463367</v>
          </cell>
          <cell r="F331">
            <v>1713.5934726463367</v>
          </cell>
          <cell r="G331">
            <v>1713.5934726463367</v>
          </cell>
          <cell r="H331">
            <v>1713.5934726463367</v>
          </cell>
          <cell r="I331">
            <v>1713.5934726463367</v>
          </cell>
          <cell r="J331">
            <v>1713.5934726463367</v>
          </cell>
          <cell r="K331">
            <v>1713.5934726463367</v>
          </cell>
          <cell r="L331">
            <v>1713.5934726463367</v>
          </cell>
          <cell r="M331">
            <v>1741.9476045669765</v>
          </cell>
          <cell r="N331">
            <v>1741.9476045669765</v>
          </cell>
          <cell r="O331">
            <v>1741.9476045669765</v>
          </cell>
        </row>
        <row r="332">
          <cell r="B332" t="str">
            <v>SWITZERLAND</v>
          </cell>
          <cell r="C332" t="str">
            <v>Senior Associate</v>
          </cell>
          <cell r="D332">
            <v>15312.582752471588</v>
          </cell>
          <cell r="E332">
            <v>15312.582752471588</v>
          </cell>
          <cell r="F332">
            <v>15312.582752471588</v>
          </cell>
          <cell r="G332">
            <v>15312.582752471588</v>
          </cell>
          <cell r="H332">
            <v>15312.582752471588</v>
          </cell>
          <cell r="I332">
            <v>15312.582752471588</v>
          </cell>
          <cell r="J332">
            <v>15312.582752471588</v>
          </cell>
          <cell r="K332">
            <v>15312.582752471588</v>
          </cell>
          <cell r="L332">
            <v>15312.582752471588</v>
          </cell>
          <cell r="M332">
            <v>15748.90656278699</v>
          </cell>
          <cell r="N332">
            <v>15748.90656278699</v>
          </cell>
          <cell r="O332">
            <v>15748.90656278699</v>
          </cell>
        </row>
        <row r="333">
          <cell r="B333" t="str">
            <v>SWITZERLAND</v>
          </cell>
          <cell r="C333" t="str">
            <v>Senior Director</v>
          </cell>
          <cell r="D333">
            <v>31895.451243972526</v>
          </cell>
          <cell r="E333">
            <v>31895.451243972526</v>
          </cell>
          <cell r="F333">
            <v>31895.451243972526</v>
          </cell>
          <cell r="G333">
            <v>31895.451243972526</v>
          </cell>
          <cell r="H333">
            <v>31895.451243972526</v>
          </cell>
          <cell r="I333">
            <v>31895.451243972526</v>
          </cell>
          <cell r="J333">
            <v>31895.451243972526</v>
          </cell>
          <cell r="K333">
            <v>31895.451243972526</v>
          </cell>
          <cell r="L333">
            <v>31895.451243972526</v>
          </cell>
          <cell r="M333">
            <v>31895.451243972526</v>
          </cell>
          <cell r="N333">
            <v>31895.451243972526</v>
          </cell>
          <cell r="O333">
            <v>31895.451243972526</v>
          </cell>
        </row>
        <row r="334">
          <cell r="B334" t="str">
            <v>SWITZERLAND</v>
          </cell>
          <cell r="C334" t="str">
            <v>Senior Manager</v>
          </cell>
          <cell r="D334">
            <v>19166.263732526993</v>
          </cell>
          <cell r="E334">
            <v>19166.263732526993</v>
          </cell>
          <cell r="F334">
            <v>19166.263732526993</v>
          </cell>
          <cell r="G334">
            <v>19166.263732526993</v>
          </cell>
          <cell r="H334">
            <v>19166.263732526993</v>
          </cell>
          <cell r="I334">
            <v>19166.263732526993</v>
          </cell>
          <cell r="J334">
            <v>19166.263732526993</v>
          </cell>
          <cell r="K334">
            <v>19166.263732526993</v>
          </cell>
          <cell r="L334">
            <v>19166.263732526993</v>
          </cell>
          <cell r="M334">
            <v>19718.197972244052</v>
          </cell>
          <cell r="N334">
            <v>19718.197972244052</v>
          </cell>
          <cell r="O334">
            <v>19718.197972244052</v>
          </cell>
        </row>
        <row r="335">
          <cell r="B335" t="str">
            <v>SWITZERLAND</v>
          </cell>
          <cell r="C335" t="str">
            <v>Senior Vice President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</row>
        <row r="336">
          <cell r="B336" t="str">
            <v>SWITZERLAND</v>
          </cell>
          <cell r="C336" t="str">
            <v>UBS Associate Level 7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</row>
        <row r="337">
          <cell r="B337" t="str">
            <v>SWITZERLAND</v>
          </cell>
          <cell r="C337" t="str">
            <v>Vice President</v>
          </cell>
          <cell r="D337">
            <v>59068.453553984269</v>
          </cell>
          <cell r="E337">
            <v>59068.453553984269</v>
          </cell>
          <cell r="F337">
            <v>59068.453553984269</v>
          </cell>
          <cell r="G337">
            <v>59068.453553984269</v>
          </cell>
          <cell r="H337">
            <v>59068.453553984269</v>
          </cell>
          <cell r="I337">
            <v>59068.453553984269</v>
          </cell>
          <cell r="J337">
            <v>59068.453553984269</v>
          </cell>
          <cell r="K337">
            <v>59068.453553984269</v>
          </cell>
          <cell r="L337">
            <v>59068.453553984269</v>
          </cell>
          <cell r="M337">
            <v>59068.453553984269</v>
          </cell>
          <cell r="N337">
            <v>59068.453553984269</v>
          </cell>
          <cell r="O337">
            <v>59068.453553984269</v>
          </cell>
        </row>
        <row r="338">
          <cell r="B338" t="str">
            <v>SWITZERLAND</v>
          </cell>
          <cell r="C338" t="str">
            <v>UBS Associate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</row>
        <row r="339">
          <cell r="B339" t="str">
            <v>UK</v>
          </cell>
          <cell r="C339" t="str">
            <v>Assistant Vice President</v>
          </cell>
          <cell r="D339">
            <v>38025.052183973123</v>
          </cell>
          <cell r="E339">
            <v>38025.052183973123</v>
          </cell>
          <cell r="F339">
            <v>38025.052183973123</v>
          </cell>
          <cell r="G339">
            <v>38025.052183973123</v>
          </cell>
          <cell r="H339">
            <v>38025.052183973123</v>
          </cell>
          <cell r="I339">
            <v>38025.052183973123</v>
          </cell>
          <cell r="J339">
            <v>38025.052183973123</v>
          </cell>
          <cell r="K339">
            <v>38025.052183973123</v>
          </cell>
          <cell r="L339">
            <v>38025.052183973123</v>
          </cell>
          <cell r="M339">
            <v>38025.052183973123</v>
          </cell>
          <cell r="N339">
            <v>38025.052183973123</v>
          </cell>
          <cell r="O339">
            <v>38025.052183973123</v>
          </cell>
        </row>
        <row r="340">
          <cell r="B340" t="str">
            <v>UK</v>
          </cell>
          <cell r="C340" t="str">
            <v>Associate</v>
          </cell>
          <cell r="D340">
            <v>6308.0094636741551</v>
          </cell>
          <cell r="E340">
            <v>6308.0094636741551</v>
          </cell>
          <cell r="F340">
            <v>6308.0094636741551</v>
          </cell>
          <cell r="G340">
            <v>6308.0094636741551</v>
          </cell>
          <cell r="H340">
            <v>6308.0094636741551</v>
          </cell>
          <cell r="I340">
            <v>6308.0094636741551</v>
          </cell>
          <cell r="J340">
            <v>6308.0094636741551</v>
          </cell>
          <cell r="K340">
            <v>6308.0094636741551</v>
          </cell>
          <cell r="L340">
            <v>6308.0094636741551</v>
          </cell>
          <cell r="M340">
            <v>6497.2497475843802</v>
          </cell>
          <cell r="N340">
            <v>6497.2497475843802</v>
          </cell>
          <cell r="O340">
            <v>6497.2497475843802</v>
          </cell>
        </row>
        <row r="341">
          <cell r="B341" t="str">
            <v>UK</v>
          </cell>
          <cell r="C341" t="str">
            <v>Associate Director</v>
          </cell>
          <cell r="D341">
            <v>15801.656936606743</v>
          </cell>
          <cell r="E341">
            <v>15801.656936606743</v>
          </cell>
          <cell r="F341">
            <v>15801.656936606743</v>
          </cell>
          <cell r="G341">
            <v>15801.656936606743</v>
          </cell>
          <cell r="H341">
            <v>15801.656936606743</v>
          </cell>
          <cell r="I341">
            <v>15801.656936606743</v>
          </cell>
          <cell r="J341">
            <v>15801.656936606743</v>
          </cell>
          <cell r="K341">
            <v>15801.656936606743</v>
          </cell>
          <cell r="L341">
            <v>15801.656936606743</v>
          </cell>
          <cell r="M341">
            <v>16275.706644704947</v>
          </cell>
          <cell r="N341">
            <v>16275.706644704947</v>
          </cell>
          <cell r="O341">
            <v>16275.706644704947</v>
          </cell>
        </row>
        <row r="342">
          <cell r="B342" t="str">
            <v>UK</v>
          </cell>
          <cell r="C342" t="str">
            <v>Director</v>
          </cell>
          <cell r="D342">
            <v>21856.753531164093</v>
          </cell>
          <cell r="E342">
            <v>21856.753531164093</v>
          </cell>
          <cell r="F342">
            <v>21856.753531164093</v>
          </cell>
          <cell r="G342">
            <v>21856.753531164093</v>
          </cell>
          <cell r="H342">
            <v>21856.753531164093</v>
          </cell>
          <cell r="I342">
            <v>21856.753531164093</v>
          </cell>
          <cell r="J342">
            <v>21856.753531164093</v>
          </cell>
          <cell r="K342">
            <v>21856.753531164093</v>
          </cell>
          <cell r="L342">
            <v>21856.753531164093</v>
          </cell>
          <cell r="M342">
            <v>21856.753531164093</v>
          </cell>
          <cell r="N342">
            <v>21856.753531164093</v>
          </cell>
          <cell r="O342">
            <v>21856.753531164093</v>
          </cell>
        </row>
        <row r="343">
          <cell r="B343" t="str">
            <v>UK</v>
          </cell>
          <cell r="C343" t="str">
            <v>Manager</v>
          </cell>
          <cell r="D343">
            <v>9679.2906098376297</v>
          </cell>
          <cell r="E343">
            <v>9679.2906098376297</v>
          </cell>
          <cell r="F343">
            <v>9679.2906098376297</v>
          </cell>
          <cell r="G343">
            <v>9679.2906098376297</v>
          </cell>
          <cell r="H343">
            <v>9679.2906098376297</v>
          </cell>
          <cell r="I343">
            <v>9679.2906098376297</v>
          </cell>
          <cell r="J343">
            <v>9679.2906098376297</v>
          </cell>
          <cell r="K343">
            <v>9679.2906098376297</v>
          </cell>
          <cell r="L343">
            <v>9679.2906098376297</v>
          </cell>
          <cell r="M343">
            <v>9969.6693281327589</v>
          </cell>
          <cell r="N343">
            <v>9969.6693281327589</v>
          </cell>
          <cell r="O343">
            <v>9969.6693281327589</v>
          </cell>
        </row>
        <row r="344">
          <cell r="B344" t="str">
            <v>UK</v>
          </cell>
          <cell r="C344" t="str">
            <v>Programmer</v>
          </cell>
          <cell r="D344">
            <v>5050.3671236299351</v>
          </cell>
          <cell r="E344">
            <v>5050.3671236299351</v>
          </cell>
          <cell r="F344">
            <v>5050.3671236299351</v>
          </cell>
          <cell r="G344">
            <v>5050.3671236299351</v>
          </cell>
          <cell r="H344">
            <v>5050.3671236299351</v>
          </cell>
          <cell r="I344">
            <v>5050.3671236299351</v>
          </cell>
          <cell r="J344">
            <v>5050.3671236299351</v>
          </cell>
          <cell r="K344">
            <v>5050.3671236299351</v>
          </cell>
          <cell r="L344">
            <v>5050.3671236299351</v>
          </cell>
          <cell r="M344">
            <v>5201.8781373388338</v>
          </cell>
          <cell r="N344">
            <v>5201.8781373388338</v>
          </cell>
          <cell r="O344">
            <v>5201.8781373388338</v>
          </cell>
        </row>
        <row r="345">
          <cell r="B345" t="str">
            <v>UK</v>
          </cell>
          <cell r="C345" t="str">
            <v>Programmer Analyst</v>
          </cell>
          <cell r="D345">
            <v>5050.3671236299351</v>
          </cell>
          <cell r="E345">
            <v>5050.3671236299351</v>
          </cell>
          <cell r="F345">
            <v>5050.3671236299351</v>
          </cell>
          <cell r="G345">
            <v>5050.3671236299351</v>
          </cell>
          <cell r="H345">
            <v>5050.3671236299351</v>
          </cell>
          <cell r="I345">
            <v>5050.3671236299351</v>
          </cell>
          <cell r="J345">
            <v>5050.3671236299351</v>
          </cell>
          <cell r="K345">
            <v>5050.3671236299351</v>
          </cell>
          <cell r="L345">
            <v>5050.3671236299351</v>
          </cell>
          <cell r="M345">
            <v>5201.8781373388338</v>
          </cell>
          <cell r="N345">
            <v>5201.8781373388338</v>
          </cell>
          <cell r="O345">
            <v>5201.8781373388338</v>
          </cell>
        </row>
        <row r="346">
          <cell r="B346" t="str">
            <v>UK</v>
          </cell>
          <cell r="C346" t="str">
            <v>Programmer Analyst Trainee</v>
          </cell>
          <cell r="D346">
            <v>3075.5403048774192</v>
          </cell>
          <cell r="E346">
            <v>3075.5403048774192</v>
          </cell>
          <cell r="F346">
            <v>3075.5403048774192</v>
          </cell>
          <cell r="G346">
            <v>3075.5403048774192</v>
          </cell>
          <cell r="H346">
            <v>3075.5403048774192</v>
          </cell>
          <cell r="I346">
            <v>3075.5403048774192</v>
          </cell>
          <cell r="J346">
            <v>3075.5403048774192</v>
          </cell>
          <cell r="K346">
            <v>3075.5403048774192</v>
          </cell>
          <cell r="L346">
            <v>3075.5403048774192</v>
          </cell>
          <cell r="M346">
            <v>3167.8065140237418</v>
          </cell>
          <cell r="N346">
            <v>3167.8065140237418</v>
          </cell>
          <cell r="O346">
            <v>3167.8065140237418</v>
          </cell>
        </row>
        <row r="347">
          <cell r="B347" t="str">
            <v>UK</v>
          </cell>
          <cell r="C347" t="str">
            <v>Programmer Trainee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</row>
        <row r="348">
          <cell r="B348" t="str">
            <v>UK</v>
          </cell>
          <cell r="C348" t="str">
            <v>Senior Associate</v>
          </cell>
          <cell r="D348">
            <v>8128.7682094024585</v>
          </cell>
          <cell r="E348">
            <v>8128.7682094024585</v>
          </cell>
          <cell r="F348">
            <v>8128.7682094024585</v>
          </cell>
          <cell r="G348">
            <v>8128.7682094024585</v>
          </cell>
          <cell r="H348">
            <v>8128.7682094024585</v>
          </cell>
          <cell r="I348">
            <v>8128.7682094024585</v>
          </cell>
          <cell r="J348">
            <v>8128.7682094024585</v>
          </cell>
          <cell r="K348">
            <v>8128.7682094024585</v>
          </cell>
          <cell r="L348">
            <v>8128.7682094024585</v>
          </cell>
          <cell r="M348">
            <v>8372.6312556845332</v>
          </cell>
          <cell r="N348">
            <v>8372.6312556845332</v>
          </cell>
          <cell r="O348">
            <v>8372.6312556845332</v>
          </cell>
        </row>
        <row r="349">
          <cell r="B349" t="str">
            <v>UK</v>
          </cell>
          <cell r="C349" t="str">
            <v>Senior Director</v>
          </cell>
          <cell r="D349">
            <v>27700.128872389047</v>
          </cell>
          <cell r="E349">
            <v>27700.128872389047</v>
          </cell>
          <cell r="F349">
            <v>27700.128872389047</v>
          </cell>
          <cell r="G349">
            <v>27700.128872389047</v>
          </cell>
          <cell r="H349">
            <v>27700.128872389047</v>
          </cell>
          <cell r="I349">
            <v>27700.128872389047</v>
          </cell>
          <cell r="J349">
            <v>27700.128872389047</v>
          </cell>
          <cell r="K349">
            <v>27700.128872389047</v>
          </cell>
          <cell r="L349">
            <v>27700.128872389047</v>
          </cell>
          <cell r="M349">
            <v>27700.128872389047</v>
          </cell>
          <cell r="N349">
            <v>27700.128872389047</v>
          </cell>
          <cell r="O349">
            <v>27700.128872389047</v>
          </cell>
        </row>
        <row r="350">
          <cell r="B350" t="str">
            <v>UK</v>
          </cell>
          <cell r="C350" t="str">
            <v>Senior Manager</v>
          </cell>
          <cell r="D350">
            <v>12302.244346306967</v>
          </cell>
          <cell r="E350">
            <v>12302.244346306967</v>
          </cell>
          <cell r="F350">
            <v>12302.244346306967</v>
          </cell>
          <cell r="G350">
            <v>12302.244346306967</v>
          </cell>
          <cell r="H350">
            <v>12302.244346306967</v>
          </cell>
          <cell r="I350">
            <v>12302.244346306967</v>
          </cell>
          <cell r="J350">
            <v>12302.244346306967</v>
          </cell>
          <cell r="K350">
            <v>12302.244346306967</v>
          </cell>
          <cell r="L350">
            <v>12302.244346306967</v>
          </cell>
          <cell r="M350">
            <v>12671.311676696176</v>
          </cell>
          <cell r="N350">
            <v>12671.311676696176</v>
          </cell>
          <cell r="O350">
            <v>12671.311676696176</v>
          </cell>
        </row>
        <row r="351">
          <cell r="B351" t="str">
            <v>UK</v>
          </cell>
          <cell r="C351" t="str">
            <v>Senior Vice President</v>
          </cell>
          <cell r="D351">
            <v>103431.67825548389</v>
          </cell>
          <cell r="E351">
            <v>103431.67825548389</v>
          </cell>
          <cell r="F351">
            <v>103431.67825548389</v>
          </cell>
          <cell r="G351">
            <v>103431.67825548389</v>
          </cell>
          <cell r="H351">
            <v>103431.67825548389</v>
          </cell>
          <cell r="I351">
            <v>103431.67825548389</v>
          </cell>
          <cell r="J351">
            <v>103431.67825548389</v>
          </cell>
          <cell r="K351">
            <v>103431.67825548389</v>
          </cell>
          <cell r="L351">
            <v>103431.67825548389</v>
          </cell>
          <cell r="M351">
            <v>103431.67825548389</v>
          </cell>
          <cell r="N351">
            <v>103431.67825548389</v>
          </cell>
          <cell r="O351">
            <v>103431.67825548389</v>
          </cell>
        </row>
        <row r="352">
          <cell r="B352" t="str">
            <v>UK</v>
          </cell>
          <cell r="C352" t="str">
            <v>UBS Associate Level 7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</row>
        <row r="353">
          <cell r="B353" t="str">
            <v>UK</v>
          </cell>
          <cell r="C353" t="str">
            <v>Vice President</v>
          </cell>
          <cell r="D353">
            <v>57189.359359118862</v>
          </cell>
          <cell r="E353">
            <v>57189.359359118862</v>
          </cell>
          <cell r="F353">
            <v>57189.359359118862</v>
          </cell>
          <cell r="G353">
            <v>57189.359359118862</v>
          </cell>
          <cell r="H353">
            <v>57189.359359118862</v>
          </cell>
          <cell r="I353">
            <v>57189.359359118862</v>
          </cell>
          <cell r="J353">
            <v>57189.359359118862</v>
          </cell>
          <cell r="K353">
            <v>57189.359359118862</v>
          </cell>
          <cell r="L353">
            <v>57189.359359118862</v>
          </cell>
          <cell r="M353">
            <v>57189.359359118862</v>
          </cell>
          <cell r="N353">
            <v>57189.359359118862</v>
          </cell>
          <cell r="O353">
            <v>57189.359359118862</v>
          </cell>
        </row>
        <row r="354">
          <cell r="B354" t="str">
            <v>UK</v>
          </cell>
          <cell r="C354" t="str">
            <v>UBS Associate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</row>
        <row r="355">
          <cell r="B355" t="str">
            <v>UNITED ARAB EMIRATES</v>
          </cell>
          <cell r="C355" t="str">
            <v>Assistant Vice President</v>
          </cell>
          <cell r="D355">
            <v>35553.392499394889</v>
          </cell>
          <cell r="E355">
            <v>35553.392499394889</v>
          </cell>
          <cell r="F355">
            <v>35553.392499394889</v>
          </cell>
          <cell r="G355">
            <v>35553.392499394889</v>
          </cell>
          <cell r="H355">
            <v>35553.392499394889</v>
          </cell>
          <cell r="I355">
            <v>35553.392499394889</v>
          </cell>
          <cell r="J355">
            <v>35553.392499394889</v>
          </cell>
          <cell r="K355">
            <v>35553.392499394889</v>
          </cell>
          <cell r="L355">
            <v>35553.392499394889</v>
          </cell>
          <cell r="M355">
            <v>35553.392499394889</v>
          </cell>
          <cell r="N355">
            <v>35553.392499394889</v>
          </cell>
          <cell r="O355">
            <v>35553.392499394889</v>
          </cell>
        </row>
        <row r="356">
          <cell r="B356" t="str">
            <v>UNITED ARAB EMIRATES</v>
          </cell>
          <cell r="C356" t="str">
            <v>Associate</v>
          </cell>
          <cell r="D356">
            <v>5462.0971040554632</v>
          </cell>
          <cell r="E356">
            <v>5462.0971040554632</v>
          </cell>
          <cell r="F356">
            <v>5462.0971040554632</v>
          </cell>
          <cell r="G356">
            <v>5462.0971040554632</v>
          </cell>
          <cell r="H356">
            <v>5462.0971040554632</v>
          </cell>
          <cell r="I356">
            <v>5462.0971040554632</v>
          </cell>
          <cell r="J356">
            <v>5462.0971040554632</v>
          </cell>
          <cell r="K356">
            <v>5462.0971040554632</v>
          </cell>
          <cell r="L356">
            <v>5462.0971040554632</v>
          </cell>
          <cell r="M356">
            <v>5693.2602678854573</v>
          </cell>
          <cell r="N356">
            <v>5693.2602678854573</v>
          </cell>
          <cell r="O356">
            <v>5693.2602678854573</v>
          </cell>
        </row>
        <row r="357">
          <cell r="B357" t="str">
            <v>UNITED ARAB EMIRATES</v>
          </cell>
          <cell r="C357" t="str">
            <v>Associate Director</v>
          </cell>
          <cell r="D357">
            <v>14872.16546977588</v>
          </cell>
          <cell r="E357">
            <v>14872.16546977588</v>
          </cell>
          <cell r="F357">
            <v>14872.16546977588</v>
          </cell>
          <cell r="G357">
            <v>14872.16546977588</v>
          </cell>
          <cell r="H357">
            <v>14872.16546977588</v>
          </cell>
          <cell r="I357">
            <v>14872.16546977588</v>
          </cell>
          <cell r="J357">
            <v>14872.16546977588</v>
          </cell>
          <cell r="K357">
            <v>14872.16546977588</v>
          </cell>
          <cell r="L357">
            <v>14872.16546977588</v>
          </cell>
          <cell r="M357">
            <v>15526.781710063295</v>
          </cell>
          <cell r="N357">
            <v>15526.781710063295</v>
          </cell>
          <cell r="O357">
            <v>15526.781710063295</v>
          </cell>
        </row>
        <row r="358">
          <cell r="B358" t="str">
            <v>UNITED ARAB EMIRATES</v>
          </cell>
          <cell r="C358" t="str">
            <v>Director</v>
          </cell>
          <cell r="D358">
            <v>19782.141144997291</v>
          </cell>
          <cell r="E358">
            <v>19782.141144997291</v>
          </cell>
          <cell r="F358">
            <v>19782.141144997291</v>
          </cell>
          <cell r="G358">
            <v>19782.141144997291</v>
          </cell>
          <cell r="H358">
            <v>19782.141144997291</v>
          </cell>
          <cell r="I358">
            <v>19782.141144997291</v>
          </cell>
          <cell r="J358">
            <v>19782.141144997291</v>
          </cell>
          <cell r="K358">
            <v>19782.141144997291</v>
          </cell>
          <cell r="L358">
            <v>19782.141144997291</v>
          </cell>
          <cell r="M358">
            <v>19782.141144997291</v>
          </cell>
          <cell r="N358">
            <v>19782.141144997291</v>
          </cell>
          <cell r="O358">
            <v>19782.141144997291</v>
          </cell>
        </row>
        <row r="359">
          <cell r="B359" t="str">
            <v>UNITED ARAB EMIRATES</v>
          </cell>
          <cell r="C359" t="str">
            <v>Manager</v>
          </cell>
          <cell r="D359">
            <v>7878.0516407423029</v>
          </cell>
          <cell r="E359">
            <v>7878.0516407423029</v>
          </cell>
          <cell r="F359">
            <v>7878.0516407423029</v>
          </cell>
          <cell r="G359">
            <v>7878.0516407423029</v>
          </cell>
          <cell r="H359">
            <v>7878.0516407423029</v>
          </cell>
          <cell r="I359">
            <v>7878.0516407423029</v>
          </cell>
          <cell r="J359">
            <v>7878.0516407423029</v>
          </cell>
          <cell r="K359">
            <v>7878.0516407423029</v>
          </cell>
          <cell r="L359">
            <v>7878.0516407423029</v>
          </cell>
          <cell r="M359">
            <v>8217.9327587232056</v>
          </cell>
          <cell r="N359">
            <v>8217.9327587232056</v>
          </cell>
          <cell r="O359">
            <v>8217.9327587232056</v>
          </cell>
        </row>
        <row r="360">
          <cell r="B360" t="str">
            <v>UNITED ARAB EMIRATES</v>
          </cell>
          <cell r="C360" t="str">
            <v>Programmer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</row>
        <row r="361">
          <cell r="B361" t="str">
            <v>UNITED ARAB EMIRATES</v>
          </cell>
          <cell r="C361" t="str">
            <v>Programmer Analyst</v>
          </cell>
          <cell r="D361">
            <v>3814.3714799587533</v>
          </cell>
          <cell r="E361">
            <v>3814.3714799587533</v>
          </cell>
          <cell r="F361">
            <v>3814.3714799587533</v>
          </cell>
          <cell r="G361">
            <v>3814.3714799587533</v>
          </cell>
          <cell r="H361">
            <v>3814.3714799587533</v>
          </cell>
          <cell r="I361">
            <v>3814.3714799587533</v>
          </cell>
          <cell r="J361">
            <v>3814.3714799587533</v>
          </cell>
          <cell r="K361">
            <v>3814.3714799587533</v>
          </cell>
          <cell r="L361">
            <v>3814.3714799587533</v>
          </cell>
          <cell r="M361">
            <v>3971.3869907043968</v>
          </cell>
          <cell r="N361">
            <v>3971.3869907043968</v>
          </cell>
          <cell r="O361">
            <v>3971.3869907043968</v>
          </cell>
        </row>
        <row r="362">
          <cell r="B362" t="str">
            <v>UNITED ARAB EMIRATES</v>
          </cell>
          <cell r="C362" t="str">
            <v>Programmer Analyst Trainee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</row>
        <row r="363">
          <cell r="B363" t="str">
            <v>UNITED ARAB EMIRATES</v>
          </cell>
          <cell r="C363" t="str">
            <v>Programmer Trainee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</row>
        <row r="364">
          <cell r="B364" t="str">
            <v>UNITED ARAB EMIRATES</v>
          </cell>
          <cell r="C364" t="str">
            <v>Senior Associate</v>
          </cell>
          <cell r="D364">
            <v>6459.8224934155387</v>
          </cell>
          <cell r="E364">
            <v>6459.8224934155387</v>
          </cell>
          <cell r="F364">
            <v>6459.8224934155387</v>
          </cell>
          <cell r="G364">
            <v>6459.8224934155387</v>
          </cell>
          <cell r="H364">
            <v>6459.8224934155387</v>
          </cell>
          <cell r="I364">
            <v>6459.8224934155387</v>
          </cell>
          <cell r="J364">
            <v>6459.8224934155387</v>
          </cell>
          <cell r="K364">
            <v>6459.8224934155387</v>
          </cell>
          <cell r="L364">
            <v>6459.8224934155387</v>
          </cell>
          <cell r="M364">
            <v>6735.8832997667387</v>
          </cell>
          <cell r="N364">
            <v>6735.8832997667387</v>
          </cell>
          <cell r="O364">
            <v>6735.8832997667387</v>
          </cell>
        </row>
        <row r="365">
          <cell r="B365" t="str">
            <v>UNITED ARAB EMIRATES</v>
          </cell>
          <cell r="C365" t="str">
            <v>Senior Director</v>
          </cell>
          <cell r="D365">
            <v>28168.407615006945</v>
          </cell>
          <cell r="E365">
            <v>28168.407615006945</v>
          </cell>
          <cell r="F365">
            <v>28168.407615006945</v>
          </cell>
          <cell r="G365">
            <v>28168.407615006945</v>
          </cell>
          <cell r="H365">
            <v>28168.407615006945</v>
          </cell>
          <cell r="I365">
            <v>28168.407615006945</v>
          </cell>
          <cell r="J365">
            <v>28168.407615006945</v>
          </cell>
          <cell r="K365">
            <v>28168.407615006945</v>
          </cell>
          <cell r="L365">
            <v>28168.407615006945</v>
          </cell>
          <cell r="M365">
            <v>28168.407615006945</v>
          </cell>
          <cell r="N365">
            <v>28168.407615006945</v>
          </cell>
          <cell r="O365">
            <v>28168.407615006945</v>
          </cell>
        </row>
        <row r="366">
          <cell r="B366" t="str">
            <v>UNITED ARAB EMIRATES</v>
          </cell>
          <cell r="C366" t="str">
            <v>Senior Manager</v>
          </cell>
          <cell r="D366">
            <v>10473.155419730412</v>
          </cell>
          <cell r="E366">
            <v>10473.155419730412</v>
          </cell>
          <cell r="F366">
            <v>10473.155419730412</v>
          </cell>
          <cell r="G366">
            <v>10473.155419730412</v>
          </cell>
          <cell r="H366">
            <v>10473.155419730412</v>
          </cell>
          <cell r="I366">
            <v>10473.155419730412</v>
          </cell>
          <cell r="J366">
            <v>10473.155419730412</v>
          </cell>
          <cell r="K366">
            <v>10473.155419730412</v>
          </cell>
          <cell r="L366">
            <v>10473.155419730412</v>
          </cell>
          <cell r="M366">
            <v>10929.81620776578</v>
          </cell>
          <cell r="N366">
            <v>10929.81620776578</v>
          </cell>
          <cell r="O366">
            <v>10929.81620776578</v>
          </cell>
        </row>
        <row r="367">
          <cell r="B367" t="str">
            <v>UNITED ARAB EMIRATES</v>
          </cell>
          <cell r="C367" t="str">
            <v>Senior Vice President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</row>
        <row r="368">
          <cell r="B368" t="str">
            <v>UNITED ARAB EMIRATES</v>
          </cell>
          <cell r="C368" t="str">
            <v>UBS Associate Level 7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</row>
        <row r="369">
          <cell r="B369" t="str">
            <v>UNITED ARAB EMIRATES</v>
          </cell>
          <cell r="C369" t="str">
            <v>Vice President</v>
          </cell>
          <cell r="D369">
            <v>46083.493658518666</v>
          </cell>
          <cell r="E369">
            <v>46083.493658518666</v>
          </cell>
          <cell r="F369">
            <v>46083.493658518666</v>
          </cell>
          <cell r="G369">
            <v>46083.493658518666</v>
          </cell>
          <cell r="H369">
            <v>46083.493658518666</v>
          </cell>
          <cell r="I369">
            <v>46083.493658518666</v>
          </cell>
          <cell r="J369">
            <v>46083.493658518666</v>
          </cell>
          <cell r="K369">
            <v>46083.493658518666</v>
          </cell>
          <cell r="L369">
            <v>46083.493658518666</v>
          </cell>
          <cell r="M369">
            <v>46083.493658518666</v>
          </cell>
          <cell r="N369">
            <v>46083.493658518666</v>
          </cell>
          <cell r="O369">
            <v>46083.493658518666</v>
          </cell>
        </row>
        <row r="370">
          <cell r="B370" t="str">
            <v>UNITED ARAB EMIRATES</v>
          </cell>
          <cell r="C370" t="str">
            <v>UBS Associate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</row>
        <row r="371">
          <cell r="B371" t="str">
            <v>US</v>
          </cell>
          <cell r="C371" t="str">
            <v>Assistant Vice President</v>
          </cell>
          <cell r="D371">
            <v>40668.840072604165</v>
          </cell>
          <cell r="E371">
            <v>40668.840072604165</v>
          </cell>
          <cell r="F371">
            <v>40668.840072604165</v>
          </cell>
          <cell r="G371">
            <v>40668.840072604165</v>
          </cell>
          <cell r="H371">
            <v>40668.840072604165</v>
          </cell>
          <cell r="I371">
            <v>40668.840072604165</v>
          </cell>
          <cell r="J371">
            <v>40668.840072604165</v>
          </cell>
          <cell r="K371">
            <v>40668.840072604165</v>
          </cell>
          <cell r="L371">
            <v>40668.840072604165</v>
          </cell>
          <cell r="M371">
            <v>40668.840072604165</v>
          </cell>
          <cell r="N371">
            <v>40668.840072604165</v>
          </cell>
          <cell r="O371">
            <v>40668.840072604165</v>
          </cell>
        </row>
        <row r="372">
          <cell r="B372" t="str">
            <v>US</v>
          </cell>
          <cell r="C372" t="str">
            <v>Associate</v>
          </cell>
          <cell r="D372">
            <v>7935.9879057350436</v>
          </cell>
          <cell r="E372">
            <v>7935.9879057350436</v>
          </cell>
          <cell r="F372">
            <v>7935.9879057350436</v>
          </cell>
          <cell r="G372">
            <v>7935.9879057350436</v>
          </cell>
          <cell r="H372">
            <v>7935.9879057350436</v>
          </cell>
          <cell r="I372">
            <v>7935.9879057350436</v>
          </cell>
          <cell r="J372">
            <v>7935.9879057350436</v>
          </cell>
          <cell r="K372">
            <v>7935.9879057350436</v>
          </cell>
          <cell r="L372">
            <v>7935.9879057350436</v>
          </cell>
          <cell r="M372">
            <v>8157.1175429070954</v>
          </cell>
          <cell r="N372">
            <v>8157.1175429070954</v>
          </cell>
          <cell r="O372">
            <v>8157.1175429070954</v>
          </cell>
        </row>
        <row r="373">
          <cell r="B373" t="str">
            <v>US</v>
          </cell>
          <cell r="C373" t="str">
            <v>Associate Director</v>
          </cell>
          <cell r="D373">
            <v>17393.731899060112</v>
          </cell>
          <cell r="E373">
            <v>17393.731899060112</v>
          </cell>
          <cell r="F373">
            <v>17393.731899060112</v>
          </cell>
          <cell r="G373">
            <v>17393.731899060112</v>
          </cell>
          <cell r="H373">
            <v>17393.731899060112</v>
          </cell>
          <cell r="I373">
            <v>17393.731899060112</v>
          </cell>
          <cell r="J373">
            <v>17393.731899060112</v>
          </cell>
          <cell r="K373">
            <v>17393.731899060112</v>
          </cell>
          <cell r="L373">
            <v>17393.731899060112</v>
          </cell>
          <cell r="M373">
            <v>17898.593856031915</v>
          </cell>
          <cell r="N373">
            <v>17898.593856031915</v>
          </cell>
          <cell r="O373">
            <v>17898.593856031915</v>
          </cell>
        </row>
        <row r="374">
          <cell r="B374" t="str">
            <v>US</v>
          </cell>
          <cell r="C374" t="str">
            <v>Director</v>
          </cell>
          <cell r="D374">
            <v>22682.858859753582</v>
          </cell>
          <cell r="E374">
            <v>22682.858859753582</v>
          </cell>
          <cell r="F374">
            <v>22682.858859753582</v>
          </cell>
          <cell r="G374">
            <v>22682.858859753582</v>
          </cell>
          <cell r="H374">
            <v>22682.858859753582</v>
          </cell>
          <cell r="I374">
            <v>22682.858859753582</v>
          </cell>
          <cell r="J374">
            <v>22682.858859753582</v>
          </cell>
          <cell r="K374">
            <v>22682.858859753582</v>
          </cell>
          <cell r="L374">
            <v>22682.858859753582</v>
          </cell>
          <cell r="M374">
            <v>22682.858859753582</v>
          </cell>
          <cell r="N374">
            <v>22682.858859753582</v>
          </cell>
          <cell r="O374">
            <v>22682.858859753582</v>
          </cell>
        </row>
        <row r="375">
          <cell r="B375" t="str">
            <v>US</v>
          </cell>
          <cell r="C375" t="str">
            <v>Manager</v>
          </cell>
          <cell r="D375">
            <v>11814.564298034466</v>
          </cell>
          <cell r="E375">
            <v>11814.564298034466</v>
          </cell>
          <cell r="F375">
            <v>11814.564298034466</v>
          </cell>
          <cell r="G375">
            <v>11814.564298034466</v>
          </cell>
          <cell r="H375">
            <v>11814.564298034466</v>
          </cell>
          <cell r="I375">
            <v>11814.564298034466</v>
          </cell>
          <cell r="J375">
            <v>11814.564298034466</v>
          </cell>
          <cell r="K375">
            <v>11814.564298034466</v>
          </cell>
          <cell r="L375">
            <v>11814.564298034466</v>
          </cell>
          <cell r="M375">
            <v>12152.051226975502</v>
          </cell>
          <cell r="N375">
            <v>12152.051226975502</v>
          </cell>
          <cell r="O375">
            <v>12152.051226975502</v>
          </cell>
        </row>
        <row r="376">
          <cell r="B376" t="str">
            <v>US</v>
          </cell>
          <cell r="C376" t="str">
            <v>Programmer</v>
          </cell>
          <cell r="D376">
            <v>4523.3876135295013</v>
          </cell>
          <cell r="E376">
            <v>4523.3876135295013</v>
          </cell>
          <cell r="F376">
            <v>4523.3876135295013</v>
          </cell>
          <cell r="G376">
            <v>4523.3876135295013</v>
          </cell>
          <cell r="H376">
            <v>4523.3876135295013</v>
          </cell>
          <cell r="I376">
            <v>4523.3876135295013</v>
          </cell>
          <cell r="J376">
            <v>4523.3876135295013</v>
          </cell>
          <cell r="K376">
            <v>4523.3876135295013</v>
          </cell>
          <cell r="L376">
            <v>4523.3876135295013</v>
          </cell>
          <cell r="M376">
            <v>4642.1392419353861</v>
          </cell>
          <cell r="N376">
            <v>4642.1392419353861</v>
          </cell>
          <cell r="O376">
            <v>4642.1392419353861</v>
          </cell>
        </row>
        <row r="377">
          <cell r="B377" t="str">
            <v>US</v>
          </cell>
          <cell r="C377" t="str">
            <v>Programmer Analyst</v>
          </cell>
          <cell r="D377">
            <v>5635.2863115245764</v>
          </cell>
          <cell r="E377">
            <v>5635.2863115245764</v>
          </cell>
          <cell r="F377">
            <v>5635.2863115245764</v>
          </cell>
          <cell r="G377">
            <v>5635.2863115245764</v>
          </cell>
          <cell r="H377">
            <v>5635.2863115245764</v>
          </cell>
          <cell r="I377">
            <v>5635.2863115245764</v>
          </cell>
          <cell r="J377">
            <v>5635.2863115245764</v>
          </cell>
          <cell r="K377">
            <v>5635.2863115245764</v>
          </cell>
          <cell r="L377">
            <v>5635.2863115245764</v>
          </cell>
          <cell r="M377">
            <v>5787.3949008703139</v>
          </cell>
          <cell r="N377">
            <v>5787.3949008703139</v>
          </cell>
          <cell r="O377">
            <v>5787.3949008703139</v>
          </cell>
        </row>
        <row r="378">
          <cell r="B378" t="str">
            <v>US</v>
          </cell>
          <cell r="C378" t="str">
            <v>Programmer Analyst Trainee</v>
          </cell>
          <cell r="D378">
            <v>5635.2863115245764</v>
          </cell>
          <cell r="E378">
            <v>5635.2863115245764</v>
          </cell>
          <cell r="F378">
            <v>5635.2863115245764</v>
          </cell>
          <cell r="G378">
            <v>5635.2863115245764</v>
          </cell>
          <cell r="H378">
            <v>5635.2863115245764</v>
          </cell>
          <cell r="I378">
            <v>5635.2863115245764</v>
          </cell>
          <cell r="J378">
            <v>5635.2863115245764</v>
          </cell>
          <cell r="K378">
            <v>5635.2863115245764</v>
          </cell>
          <cell r="L378">
            <v>5635.2863115245764</v>
          </cell>
          <cell r="M378">
            <v>5787.3949008703139</v>
          </cell>
          <cell r="N378">
            <v>5787.3949008703139</v>
          </cell>
          <cell r="O378">
            <v>5787.3949008703139</v>
          </cell>
        </row>
        <row r="379">
          <cell r="B379" t="str">
            <v>US</v>
          </cell>
          <cell r="C379" t="str">
            <v>Programmer Trainee</v>
          </cell>
          <cell r="D379">
            <v>3725.4133186840791</v>
          </cell>
          <cell r="E379">
            <v>3725.4133186840791</v>
          </cell>
          <cell r="F379">
            <v>3725.4133186840791</v>
          </cell>
          <cell r="G379">
            <v>3725.4133186840791</v>
          </cell>
          <cell r="H379">
            <v>3725.4133186840791</v>
          </cell>
          <cell r="I379">
            <v>3725.4133186840791</v>
          </cell>
          <cell r="J379">
            <v>3725.4133186840791</v>
          </cell>
          <cell r="K379">
            <v>3725.4133186840791</v>
          </cell>
          <cell r="L379">
            <v>3725.4133186840791</v>
          </cell>
          <cell r="M379">
            <v>3820.225718244601</v>
          </cell>
          <cell r="N379">
            <v>3820.225718244601</v>
          </cell>
          <cell r="O379">
            <v>3820.225718244601</v>
          </cell>
        </row>
        <row r="380">
          <cell r="B380" t="str">
            <v>US</v>
          </cell>
          <cell r="C380" t="str">
            <v>Senior Associate</v>
          </cell>
          <cell r="D380">
            <v>9990.3717726220948</v>
          </cell>
          <cell r="E380">
            <v>9990.3717726220948</v>
          </cell>
          <cell r="F380">
            <v>9990.3717726220948</v>
          </cell>
          <cell r="G380">
            <v>9990.3717726220948</v>
          </cell>
          <cell r="H380">
            <v>9990.3717726220948</v>
          </cell>
          <cell r="I380">
            <v>9990.3717726220948</v>
          </cell>
          <cell r="J380">
            <v>9990.3717726220948</v>
          </cell>
          <cell r="K380">
            <v>9990.3717726220948</v>
          </cell>
          <cell r="L380">
            <v>9990.3717726220948</v>
          </cell>
          <cell r="M380">
            <v>10273.132925800759</v>
          </cell>
          <cell r="N380">
            <v>10273.132925800759</v>
          </cell>
          <cell r="O380">
            <v>10273.132925800759</v>
          </cell>
        </row>
        <row r="381">
          <cell r="B381" t="str">
            <v>US</v>
          </cell>
          <cell r="C381" t="str">
            <v>Senior Director</v>
          </cell>
          <cell r="D381">
            <v>28637.522906604314</v>
          </cell>
          <cell r="E381">
            <v>28637.522906604314</v>
          </cell>
          <cell r="F381">
            <v>28637.522906604314</v>
          </cell>
          <cell r="G381">
            <v>28637.522906604314</v>
          </cell>
          <cell r="H381">
            <v>28637.522906604314</v>
          </cell>
          <cell r="I381">
            <v>28637.522906604314</v>
          </cell>
          <cell r="J381">
            <v>28637.522906604314</v>
          </cell>
          <cell r="K381">
            <v>28637.522906604314</v>
          </cell>
          <cell r="L381">
            <v>28637.522906604314</v>
          </cell>
          <cell r="M381">
            <v>28637.522906604314</v>
          </cell>
          <cell r="N381">
            <v>28637.522906604314</v>
          </cell>
          <cell r="O381">
            <v>28637.522906604314</v>
          </cell>
        </row>
        <row r="382">
          <cell r="B382" t="str">
            <v>US</v>
          </cell>
          <cell r="C382" t="str">
            <v>Senior Manager</v>
          </cell>
          <cell r="D382">
            <v>14120.384218476953</v>
          </cell>
          <cell r="E382">
            <v>14120.384218476953</v>
          </cell>
          <cell r="F382">
            <v>14120.384218476953</v>
          </cell>
          <cell r="G382">
            <v>14120.384218476953</v>
          </cell>
          <cell r="H382">
            <v>14120.384218476953</v>
          </cell>
          <cell r="I382">
            <v>14120.384218476953</v>
          </cell>
          <cell r="J382">
            <v>14120.384218476953</v>
          </cell>
          <cell r="K382">
            <v>14120.384218476953</v>
          </cell>
          <cell r="L382">
            <v>14120.384218476953</v>
          </cell>
          <cell r="M382">
            <v>14527.045745031262</v>
          </cell>
          <cell r="N382">
            <v>14527.045745031262</v>
          </cell>
          <cell r="O382">
            <v>14527.045745031262</v>
          </cell>
        </row>
        <row r="383">
          <cell r="B383" t="str">
            <v>US</v>
          </cell>
          <cell r="C383" t="str">
            <v>Senior Vice President</v>
          </cell>
          <cell r="D383">
            <v>114110.13640041667</v>
          </cell>
          <cell r="E383">
            <v>114110.13640041667</v>
          </cell>
          <cell r="F383">
            <v>114110.13640041667</v>
          </cell>
          <cell r="G383">
            <v>114110.13640041667</v>
          </cell>
          <cell r="H383">
            <v>114110.13640041667</v>
          </cell>
          <cell r="I383">
            <v>114110.13640041667</v>
          </cell>
          <cell r="J383">
            <v>114110.13640041667</v>
          </cell>
          <cell r="K383">
            <v>114110.13640041667</v>
          </cell>
          <cell r="L383">
            <v>114110.13640041667</v>
          </cell>
          <cell r="M383">
            <v>114110.13640041667</v>
          </cell>
          <cell r="N383">
            <v>114110.13640041667</v>
          </cell>
          <cell r="O383">
            <v>114110.13640041667</v>
          </cell>
        </row>
        <row r="384">
          <cell r="B384" t="str">
            <v>US</v>
          </cell>
          <cell r="C384" t="str">
            <v>UBS Associate Level 7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</row>
        <row r="385">
          <cell r="B385" t="str">
            <v>US</v>
          </cell>
          <cell r="C385" t="str">
            <v>Vice President</v>
          </cell>
          <cell r="D385">
            <v>57887.132762600144</v>
          </cell>
          <cell r="E385">
            <v>57887.132762600144</v>
          </cell>
          <cell r="F385">
            <v>57887.132762600144</v>
          </cell>
          <cell r="G385">
            <v>57887.132762600144</v>
          </cell>
          <cell r="H385">
            <v>57887.132762600144</v>
          </cell>
          <cell r="I385">
            <v>57887.132762600144</v>
          </cell>
          <cell r="J385">
            <v>57887.132762600144</v>
          </cell>
          <cell r="K385">
            <v>57887.132762600144</v>
          </cell>
          <cell r="L385">
            <v>57887.132762600144</v>
          </cell>
          <cell r="M385">
            <v>57887.132762600144</v>
          </cell>
          <cell r="N385">
            <v>57887.132762600144</v>
          </cell>
          <cell r="O385">
            <v>57887.132762600144</v>
          </cell>
        </row>
        <row r="386">
          <cell r="B386" t="str">
            <v>US</v>
          </cell>
          <cell r="C386" t="str">
            <v>UBS Associate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</row>
        <row r="387">
          <cell r="B387" t="str">
            <v>COLOMBIA</v>
          </cell>
          <cell r="C387" t="str">
            <v>Assistant Vice President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</row>
        <row r="388">
          <cell r="B388" t="str">
            <v>COLOMBIA</v>
          </cell>
          <cell r="C388" t="str">
            <v>Associate</v>
          </cell>
          <cell r="D388">
            <v>3174.6814834751731</v>
          </cell>
          <cell r="E388">
            <v>3174.6814834751731</v>
          </cell>
          <cell r="F388">
            <v>3174.6814834751731</v>
          </cell>
          <cell r="G388">
            <v>3174.6814834751731</v>
          </cell>
          <cell r="H388">
            <v>3174.6814834751731</v>
          </cell>
          <cell r="I388">
            <v>3174.6814834751731</v>
          </cell>
          <cell r="J388">
            <v>3174.6814834751731</v>
          </cell>
          <cell r="K388">
            <v>3174.6814834751731</v>
          </cell>
          <cell r="L388">
            <v>3174.6814834751731</v>
          </cell>
          <cell r="M388">
            <v>3492.1496318226909</v>
          </cell>
          <cell r="N388">
            <v>3492.1496318226909</v>
          </cell>
          <cell r="O388">
            <v>3492.1496318226909</v>
          </cell>
        </row>
        <row r="389">
          <cell r="B389" t="str">
            <v>COLOMBIA</v>
          </cell>
          <cell r="C389" t="str">
            <v>Associate Director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</row>
        <row r="390">
          <cell r="B390" t="str">
            <v>COLOMBIA</v>
          </cell>
          <cell r="C390" t="str">
            <v>Director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</row>
        <row r="391">
          <cell r="B391" t="str">
            <v>COLOMBIA</v>
          </cell>
          <cell r="C391" t="str">
            <v>Manager</v>
          </cell>
          <cell r="D391">
            <v>6689.1404094778991</v>
          </cell>
          <cell r="E391">
            <v>6689.1404094778991</v>
          </cell>
          <cell r="F391">
            <v>6689.1404094778991</v>
          </cell>
          <cell r="G391">
            <v>6689.1404094778991</v>
          </cell>
          <cell r="H391">
            <v>6689.1404094778991</v>
          </cell>
          <cell r="I391">
            <v>6689.1404094778991</v>
          </cell>
          <cell r="J391">
            <v>6689.1404094778991</v>
          </cell>
          <cell r="K391">
            <v>6689.1404094778991</v>
          </cell>
          <cell r="L391">
            <v>6689.1404094778991</v>
          </cell>
          <cell r="M391">
            <v>7358.0544504256914</v>
          </cell>
          <cell r="N391">
            <v>7358.0544504256914</v>
          </cell>
          <cell r="O391">
            <v>7358.0544504256914</v>
          </cell>
        </row>
        <row r="392">
          <cell r="B392" t="str">
            <v>COLOMBIA</v>
          </cell>
          <cell r="C392" t="str">
            <v>Programmer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</row>
        <row r="393">
          <cell r="B393" t="str">
            <v>COLOMBIA</v>
          </cell>
          <cell r="C393" t="str">
            <v>Programmer Analyst</v>
          </cell>
          <cell r="D393">
            <v>1975.1795304999998</v>
          </cell>
          <cell r="E393">
            <v>1975.1795304999998</v>
          </cell>
          <cell r="F393">
            <v>1975.1795304999998</v>
          </cell>
          <cell r="G393">
            <v>1975.1795304999998</v>
          </cell>
          <cell r="H393">
            <v>1975.1795304999998</v>
          </cell>
          <cell r="I393">
            <v>1975.1795304999998</v>
          </cell>
          <cell r="J393">
            <v>1975.1795304999998</v>
          </cell>
          <cell r="K393">
            <v>1975.1795304999998</v>
          </cell>
          <cell r="L393">
            <v>1975.1795304999998</v>
          </cell>
          <cell r="M393">
            <v>2172.69748355</v>
          </cell>
          <cell r="N393">
            <v>2172.69748355</v>
          </cell>
          <cell r="O393">
            <v>2172.69748355</v>
          </cell>
        </row>
        <row r="394">
          <cell r="B394" t="str">
            <v>COLOMBIA</v>
          </cell>
          <cell r="C394" t="str">
            <v>Programmer Analyst Trainee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</row>
        <row r="395">
          <cell r="B395" t="str">
            <v>COLOMBIA</v>
          </cell>
          <cell r="C395" t="str">
            <v>Programmer Trainee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</row>
        <row r="396">
          <cell r="B396" t="str">
            <v>COLOMBIA</v>
          </cell>
          <cell r="C396" t="str">
            <v>Senior Associate</v>
          </cell>
          <cell r="D396">
            <v>4071.7720660178456</v>
          </cell>
          <cell r="E396">
            <v>4071.7720660178456</v>
          </cell>
          <cell r="F396">
            <v>4071.7720660178456</v>
          </cell>
          <cell r="G396">
            <v>4071.7720660178456</v>
          </cell>
          <cell r="H396">
            <v>4071.7720660178456</v>
          </cell>
          <cell r="I396">
            <v>4071.7720660178456</v>
          </cell>
          <cell r="J396">
            <v>4071.7720660178456</v>
          </cell>
          <cell r="K396">
            <v>4071.7720660178456</v>
          </cell>
          <cell r="L396">
            <v>4071.7720660178456</v>
          </cell>
          <cell r="M396">
            <v>4478.9492726196304</v>
          </cell>
          <cell r="N396">
            <v>4478.9492726196304</v>
          </cell>
          <cell r="O396">
            <v>4478.9492726196304</v>
          </cell>
        </row>
        <row r="397">
          <cell r="B397" t="str">
            <v>COLOMBIA</v>
          </cell>
          <cell r="C397" t="str">
            <v>Senior Director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</row>
        <row r="398">
          <cell r="B398" t="str">
            <v>COLOMBIA</v>
          </cell>
          <cell r="C398" t="str">
            <v>Senior Manager</v>
          </cell>
          <cell r="D398">
            <v>6689.1404094778991</v>
          </cell>
          <cell r="E398">
            <v>6689.1404094778991</v>
          </cell>
          <cell r="F398">
            <v>6689.1404094778991</v>
          </cell>
          <cell r="G398">
            <v>6689.1404094778991</v>
          </cell>
          <cell r="H398">
            <v>6689.1404094778991</v>
          </cell>
          <cell r="I398">
            <v>6689.1404094778991</v>
          </cell>
          <cell r="J398">
            <v>6689.1404094778991</v>
          </cell>
          <cell r="K398">
            <v>6689.1404094778991</v>
          </cell>
          <cell r="L398">
            <v>6689.1404094778991</v>
          </cell>
          <cell r="M398">
            <v>7358.0544504256914</v>
          </cell>
          <cell r="N398">
            <v>7358.0544504256914</v>
          </cell>
          <cell r="O398">
            <v>7358.0544504256914</v>
          </cell>
        </row>
        <row r="399">
          <cell r="B399" t="str">
            <v>COLOMBIA</v>
          </cell>
          <cell r="C399" t="str">
            <v>Senior Vice President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</row>
        <row r="400">
          <cell r="B400" t="str">
            <v>COLOMBIA</v>
          </cell>
          <cell r="C400" t="str">
            <v>UBS Associate Level 7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</row>
        <row r="401">
          <cell r="B401" t="str">
            <v>COLOMBIA</v>
          </cell>
          <cell r="C401" t="str">
            <v>Vice President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</row>
        <row r="402">
          <cell r="B402" t="str">
            <v>COLOMBIA</v>
          </cell>
          <cell r="C402" t="str">
            <v>UBS Associate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</row>
        <row r="403">
          <cell r="B403" t="str">
            <v>COSTA RICA</v>
          </cell>
          <cell r="C403" t="str">
            <v>Assistant Vice President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</row>
        <row r="404">
          <cell r="B404" t="str">
            <v>COSTA RICA</v>
          </cell>
          <cell r="C404" t="str">
            <v>Associate</v>
          </cell>
          <cell r="D404">
            <v>2800.2927389899769</v>
          </cell>
          <cell r="E404">
            <v>2800.2927389899769</v>
          </cell>
          <cell r="F404">
            <v>2800.2927389899769</v>
          </cell>
          <cell r="G404">
            <v>2800.2927389899769</v>
          </cell>
          <cell r="H404">
            <v>2800.2927389899769</v>
          </cell>
          <cell r="I404">
            <v>2800.2927389899769</v>
          </cell>
          <cell r="J404">
            <v>2800.2927389899769</v>
          </cell>
          <cell r="K404">
            <v>2800.2927389899769</v>
          </cell>
          <cell r="L404">
            <v>2800.2927389899769</v>
          </cell>
          <cell r="M404">
            <v>3079.2784538889746</v>
          </cell>
          <cell r="N404">
            <v>3079.2784538889746</v>
          </cell>
          <cell r="O404">
            <v>3079.2784538889746</v>
          </cell>
        </row>
        <row r="405">
          <cell r="B405" t="str">
            <v>COSTA RICA</v>
          </cell>
          <cell r="C405" t="str">
            <v>Associate Director</v>
          </cell>
          <cell r="D405">
            <v>14733.896822211451</v>
          </cell>
          <cell r="E405">
            <v>14733.896822211451</v>
          </cell>
          <cell r="F405">
            <v>14733.896822211451</v>
          </cell>
          <cell r="G405">
            <v>14733.896822211451</v>
          </cell>
          <cell r="H405">
            <v>14733.896822211451</v>
          </cell>
          <cell r="I405">
            <v>14733.896822211451</v>
          </cell>
          <cell r="J405">
            <v>14733.896822211451</v>
          </cell>
          <cell r="K405">
            <v>14733.896822211451</v>
          </cell>
          <cell r="L405">
            <v>14733.896822211451</v>
          </cell>
          <cell r="M405">
            <v>16206.242945432597</v>
          </cell>
          <cell r="N405">
            <v>16206.242945432597</v>
          </cell>
          <cell r="O405">
            <v>16206.242945432597</v>
          </cell>
        </row>
        <row r="406">
          <cell r="B406" t="str">
            <v>COSTA RICA</v>
          </cell>
          <cell r="C406" t="str">
            <v>Director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</row>
        <row r="407">
          <cell r="B407" t="str">
            <v>COSTA RICA</v>
          </cell>
          <cell r="C407" t="str">
            <v>Manager</v>
          </cell>
          <cell r="D407">
            <v>6059.0569266929515</v>
          </cell>
          <cell r="E407">
            <v>6059.0569266929515</v>
          </cell>
          <cell r="F407">
            <v>6059.0569266929515</v>
          </cell>
          <cell r="G407">
            <v>6059.0569266929515</v>
          </cell>
          <cell r="H407">
            <v>6059.0569266929515</v>
          </cell>
          <cell r="I407">
            <v>6059.0569266929515</v>
          </cell>
          <cell r="J407">
            <v>6059.0569266929515</v>
          </cell>
          <cell r="K407">
            <v>6059.0569266929515</v>
          </cell>
          <cell r="L407">
            <v>6059.0569266929515</v>
          </cell>
          <cell r="M407">
            <v>6663.9190603622474</v>
          </cell>
          <cell r="N407">
            <v>6663.9190603622474</v>
          </cell>
          <cell r="O407">
            <v>6663.9190603622474</v>
          </cell>
        </row>
        <row r="408">
          <cell r="B408" t="str">
            <v>COSTA RICA</v>
          </cell>
          <cell r="C408" t="str">
            <v>Programmer</v>
          </cell>
          <cell r="D408">
            <v>1378.2365291351273</v>
          </cell>
          <cell r="E408">
            <v>1378.2365291351273</v>
          </cell>
          <cell r="F408">
            <v>1378.2365291351273</v>
          </cell>
          <cell r="G408">
            <v>1378.2365291351273</v>
          </cell>
          <cell r="H408">
            <v>1378.2365291351273</v>
          </cell>
          <cell r="I408">
            <v>1378.2365291351273</v>
          </cell>
          <cell r="J408">
            <v>1378.2365291351273</v>
          </cell>
          <cell r="K408">
            <v>1378.2365291351273</v>
          </cell>
          <cell r="L408">
            <v>1378.2365291351273</v>
          </cell>
          <cell r="M408">
            <v>1515.01662304864</v>
          </cell>
          <cell r="N408">
            <v>1515.01662304864</v>
          </cell>
          <cell r="O408">
            <v>1515.01662304864</v>
          </cell>
        </row>
        <row r="409">
          <cell r="B409" t="str">
            <v>COSTA RICA</v>
          </cell>
          <cell r="C409" t="str">
            <v>Programmer Analyst</v>
          </cell>
          <cell r="D409">
            <v>1891.2650472865091</v>
          </cell>
          <cell r="E409">
            <v>1891.2650472865091</v>
          </cell>
          <cell r="F409">
            <v>1891.2650472865091</v>
          </cell>
          <cell r="G409">
            <v>1891.2650472865091</v>
          </cell>
          <cell r="H409">
            <v>1891.2650472865091</v>
          </cell>
          <cell r="I409">
            <v>1891.2650472865091</v>
          </cell>
          <cell r="J409">
            <v>1891.2650472865091</v>
          </cell>
          <cell r="K409">
            <v>1891.2650472865091</v>
          </cell>
          <cell r="L409">
            <v>1891.2650472865091</v>
          </cell>
          <cell r="M409">
            <v>2079.3479930151607</v>
          </cell>
          <cell r="N409">
            <v>2079.3479930151607</v>
          </cell>
          <cell r="O409">
            <v>2079.3479930151607</v>
          </cell>
        </row>
        <row r="410">
          <cell r="B410" t="str">
            <v>COSTA RICA</v>
          </cell>
          <cell r="C410" t="str">
            <v>Programmer Analyst Trainee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</row>
        <row r="411">
          <cell r="B411" t="str">
            <v>COSTA RICA</v>
          </cell>
          <cell r="C411" t="str">
            <v>Programmer Trainee</v>
          </cell>
          <cell r="D411">
            <v>1242.9053566196239</v>
          </cell>
          <cell r="E411">
            <v>1242.9053566196239</v>
          </cell>
          <cell r="F411">
            <v>1242.9053566196239</v>
          </cell>
          <cell r="G411">
            <v>1242.9053566196239</v>
          </cell>
          <cell r="H411">
            <v>1242.9053566196239</v>
          </cell>
          <cell r="I411">
            <v>1242.9053566196239</v>
          </cell>
          <cell r="J411">
            <v>1242.9053566196239</v>
          </cell>
          <cell r="K411">
            <v>1242.9053566196239</v>
          </cell>
          <cell r="L411">
            <v>1242.9053566196239</v>
          </cell>
          <cell r="M411">
            <v>1366.1523332815864</v>
          </cell>
          <cell r="N411">
            <v>1366.1523332815864</v>
          </cell>
          <cell r="O411">
            <v>1366.1523332815864</v>
          </cell>
        </row>
        <row r="412">
          <cell r="B412" t="str">
            <v>COSTA RICA</v>
          </cell>
          <cell r="C412" t="str">
            <v>Senior Associate</v>
          </cell>
          <cell r="D412">
            <v>4611.0036251042329</v>
          </cell>
          <cell r="E412">
            <v>4611.0036251042329</v>
          </cell>
          <cell r="F412">
            <v>4611.0036251042329</v>
          </cell>
          <cell r="G412">
            <v>4611.0036251042329</v>
          </cell>
          <cell r="H412">
            <v>4611.0036251042329</v>
          </cell>
          <cell r="I412">
            <v>4611.0036251042329</v>
          </cell>
          <cell r="J412">
            <v>4611.0036251042329</v>
          </cell>
          <cell r="K412">
            <v>4611.0036251042329</v>
          </cell>
          <cell r="L412">
            <v>4611.0036251042329</v>
          </cell>
          <cell r="M412">
            <v>5071.0604286146572</v>
          </cell>
          <cell r="N412">
            <v>5071.0604286146572</v>
          </cell>
          <cell r="O412">
            <v>5071.0604286146572</v>
          </cell>
        </row>
        <row r="413">
          <cell r="B413" t="str">
            <v>COSTA RICA</v>
          </cell>
          <cell r="C413" t="str">
            <v>Senior Director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B414" t="str">
            <v>COSTA RICA</v>
          </cell>
          <cell r="C414" t="str">
            <v>Senior Manager</v>
          </cell>
          <cell r="D414">
            <v>12795.053069699999</v>
          </cell>
          <cell r="E414">
            <v>12795.053069699999</v>
          </cell>
          <cell r="F414">
            <v>12795.053069699999</v>
          </cell>
          <cell r="G414">
            <v>12795.053069699999</v>
          </cell>
          <cell r="H414">
            <v>12795.053069699999</v>
          </cell>
          <cell r="I414">
            <v>12795.053069699999</v>
          </cell>
          <cell r="J414">
            <v>12795.053069699999</v>
          </cell>
          <cell r="K414">
            <v>12795.053069699999</v>
          </cell>
          <cell r="L414">
            <v>12795.053069699999</v>
          </cell>
          <cell r="M414">
            <v>14073.51481767</v>
          </cell>
          <cell r="N414">
            <v>14073.51481767</v>
          </cell>
          <cell r="O414">
            <v>14073.51481767</v>
          </cell>
        </row>
        <row r="415">
          <cell r="B415" t="str">
            <v>COSTA RICA</v>
          </cell>
          <cell r="C415" t="str">
            <v>Senior Vice President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</row>
        <row r="416">
          <cell r="B416" t="str">
            <v>COSTA RICA</v>
          </cell>
          <cell r="C416" t="str">
            <v>UBS Associate Level 7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</row>
        <row r="417">
          <cell r="B417" t="str">
            <v>COSTA RICA</v>
          </cell>
          <cell r="C417" t="str">
            <v>Vice President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</row>
        <row r="418">
          <cell r="B418" t="str">
            <v>COSTA RICA</v>
          </cell>
          <cell r="C418" t="str">
            <v>UBS Associate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</row>
        <row r="419">
          <cell r="B419" t="str">
            <v>CZECHIA</v>
          </cell>
          <cell r="C419" t="str">
            <v>Assistant Vice President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</row>
        <row r="420">
          <cell r="B420" t="str">
            <v>CZECHIA</v>
          </cell>
          <cell r="C420" t="str">
            <v>Associate</v>
          </cell>
          <cell r="D420">
            <v>4636.5659388709983</v>
          </cell>
          <cell r="E420">
            <v>4636.5659388709983</v>
          </cell>
          <cell r="F420">
            <v>4636.5659388709983</v>
          </cell>
          <cell r="G420">
            <v>4636.5659388709983</v>
          </cell>
          <cell r="H420">
            <v>4636.5659388709983</v>
          </cell>
          <cell r="I420">
            <v>4636.5659388709983</v>
          </cell>
          <cell r="J420">
            <v>4636.5659388709983</v>
          </cell>
          <cell r="K420">
            <v>4636.5659388709983</v>
          </cell>
          <cell r="L420">
            <v>4636.5659388709983</v>
          </cell>
          <cell r="M420">
            <v>4775.662917037128</v>
          </cell>
          <cell r="N420">
            <v>4775.662917037128</v>
          </cell>
          <cell r="O420">
            <v>4775.662917037128</v>
          </cell>
        </row>
        <row r="421">
          <cell r="B421" t="str">
            <v>CZECHIA</v>
          </cell>
          <cell r="C421" t="str">
            <v>Associate Director</v>
          </cell>
          <cell r="D421">
            <v>9537.2976218685235</v>
          </cell>
          <cell r="E421">
            <v>9537.2976218685235</v>
          </cell>
          <cell r="F421">
            <v>9537.2976218685235</v>
          </cell>
          <cell r="G421">
            <v>9537.2976218685235</v>
          </cell>
          <cell r="H421">
            <v>9537.2976218685235</v>
          </cell>
          <cell r="I421">
            <v>9537.2976218685235</v>
          </cell>
          <cell r="J421">
            <v>9537.2976218685235</v>
          </cell>
          <cell r="K421">
            <v>9537.2976218685235</v>
          </cell>
          <cell r="L421">
            <v>9537.2976218685235</v>
          </cell>
          <cell r="M421">
            <v>9823.4165505245783</v>
          </cell>
          <cell r="N421">
            <v>9823.4165505245783</v>
          </cell>
          <cell r="O421">
            <v>9823.4165505245783</v>
          </cell>
        </row>
        <row r="422">
          <cell r="B422" t="str">
            <v>CZECHIA</v>
          </cell>
          <cell r="C422" t="str">
            <v>Director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</row>
        <row r="423">
          <cell r="B423" t="str">
            <v>CZECHIA</v>
          </cell>
          <cell r="C423" t="str">
            <v>Manager</v>
          </cell>
          <cell r="D423">
            <v>6715.2023838280993</v>
          </cell>
          <cell r="E423">
            <v>6715.2023838280993</v>
          </cell>
          <cell r="F423">
            <v>6715.2023838280993</v>
          </cell>
          <cell r="G423">
            <v>6715.2023838280993</v>
          </cell>
          <cell r="H423">
            <v>6715.2023838280993</v>
          </cell>
          <cell r="I423">
            <v>6715.2023838280993</v>
          </cell>
          <cell r="J423">
            <v>6715.2023838280993</v>
          </cell>
          <cell r="K423">
            <v>6715.2023838280993</v>
          </cell>
          <cell r="L423">
            <v>6715.2023838280993</v>
          </cell>
          <cell r="M423">
            <v>6916.658455342942</v>
          </cell>
          <cell r="N423">
            <v>6916.658455342942</v>
          </cell>
          <cell r="O423">
            <v>6916.658455342942</v>
          </cell>
        </row>
        <row r="424">
          <cell r="B424" t="str">
            <v>CZECHIA</v>
          </cell>
          <cell r="C424" t="str">
            <v>Programmer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</row>
        <row r="425">
          <cell r="B425" t="str">
            <v>CZECHIA</v>
          </cell>
          <cell r="C425" t="str">
            <v>Programmer Analyst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</row>
        <row r="426">
          <cell r="B426" t="str">
            <v>CZECHIA</v>
          </cell>
          <cell r="C426" t="str">
            <v>Programmer Analyst Trainee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</row>
        <row r="427">
          <cell r="B427" t="str">
            <v>CZECHIA</v>
          </cell>
          <cell r="C427" t="str">
            <v>Programmer Trainee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</row>
        <row r="428">
          <cell r="B428" t="str">
            <v>CZECHIA</v>
          </cell>
          <cell r="C428" t="str">
            <v>Senior Associate</v>
          </cell>
          <cell r="D428">
            <v>5832.1061959777844</v>
          </cell>
          <cell r="E428">
            <v>5832.1061959777844</v>
          </cell>
          <cell r="F428">
            <v>5832.1061959777844</v>
          </cell>
          <cell r="G428">
            <v>5832.1061959777844</v>
          </cell>
          <cell r="H428">
            <v>5832.1061959777844</v>
          </cell>
          <cell r="I428">
            <v>5832.1061959777844</v>
          </cell>
          <cell r="J428">
            <v>5832.1061959777844</v>
          </cell>
          <cell r="K428">
            <v>5832.1061959777844</v>
          </cell>
          <cell r="L428">
            <v>5832.1061959777844</v>
          </cell>
          <cell r="M428">
            <v>6007.0693818571172</v>
          </cell>
          <cell r="N428">
            <v>6007.0693818571172</v>
          </cell>
          <cell r="O428">
            <v>6007.0693818571172</v>
          </cell>
        </row>
        <row r="429">
          <cell r="B429" t="str">
            <v>CZECHIA</v>
          </cell>
          <cell r="C429" t="str">
            <v>Senior Director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</row>
        <row r="430">
          <cell r="B430" t="str">
            <v>CZECHIA</v>
          </cell>
          <cell r="C430" t="str">
            <v>Senior Manager</v>
          </cell>
          <cell r="D430">
            <v>8330.539925891786</v>
          </cell>
          <cell r="E430">
            <v>8330.539925891786</v>
          </cell>
          <cell r="F430">
            <v>8330.539925891786</v>
          </cell>
          <cell r="G430">
            <v>8330.539925891786</v>
          </cell>
          <cell r="H430">
            <v>8330.539925891786</v>
          </cell>
          <cell r="I430">
            <v>8330.539925891786</v>
          </cell>
          <cell r="J430">
            <v>8330.539925891786</v>
          </cell>
          <cell r="K430">
            <v>8330.539925891786</v>
          </cell>
          <cell r="L430">
            <v>8330.539925891786</v>
          </cell>
          <cell r="M430">
            <v>8580.4561236685404</v>
          </cell>
          <cell r="N430">
            <v>8580.4561236685404</v>
          </cell>
          <cell r="O430">
            <v>8580.4561236685404</v>
          </cell>
        </row>
        <row r="431">
          <cell r="B431" t="str">
            <v>CZECHIA</v>
          </cell>
          <cell r="C431" t="str">
            <v>Senior Vice President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</row>
        <row r="432">
          <cell r="B432" t="str">
            <v>CZECHIA</v>
          </cell>
          <cell r="C432" t="str">
            <v>UBS Associate Level 7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</row>
        <row r="433">
          <cell r="B433" t="str">
            <v>CZECHIA</v>
          </cell>
          <cell r="C433" t="str">
            <v>Vice President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</row>
        <row r="434">
          <cell r="B434" t="str">
            <v>CZECHIA</v>
          </cell>
          <cell r="C434" t="str">
            <v>UBS Associate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</row>
        <row r="435">
          <cell r="B435" t="str">
            <v>DENMARK</v>
          </cell>
          <cell r="C435" t="str">
            <v>Assistant Vice President</v>
          </cell>
          <cell r="D435">
            <v>37691.012423937005</v>
          </cell>
          <cell r="E435">
            <v>37691.012423937005</v>
          </cell>
          <cell r="F435">
            <v>37691.012423937005</v>
          </cell>
          <cell r="G435">
            <v>37691.012423937005</v>
          </cell>
          <cell r="H435">
            <v>37691.012423937005</v>
          </cell>
          <cell r="I435">
            <v>37691.012423937005</v>
          </cell>
          <cell r="J435">
            <v>37691.012423937005</v>
          </cell>
          <cell r="K435">
            <v>37691.012423937005</v>
          </cell>
          <cell r="L435">
            <v>37691.012423937005</v>
          </cell>
          <cell r="M435">
            <v>37691.012423937005</v>
          </cell>
          <cell r="N435">
            <v>37691.012423937005</v>
          </cell>
          <cell r="O435">
            <v>37691.012423937005</v>
          </cell>
        </row>
        <row r="436">
          <cell r="B436" t="str">
            <v>DENMARK</v>
          </cell>
          <cell r="C436" t="str">
            <v>Associate</v>
          </cell>
          <cell r="D436">
            <v>8315.4222098660739</v>
          </cell>
          <cell r="E436">
            <v>8315.4222098660739</v>
          </cell>
          <cell r="F436">
            <v>8315.4222098660739</v>
          </cell>
          <cell r="G436">
            <v>8315.4222098660739</v>
          </cell>
          <cell r="H436">
            <v>8315.4222098660739</v>
          </cell>
          <cell r="I436">
            <v>8315.4222098660739</v>
          </cell>
          <cell r="J436">
            <v>8315.4222098660739</v>
          </cell>
          <cell r="K436">
            <v>8315.4222098660739</v>
          </cell>
          <cell r="L436">
            <v>8315.4222098660739</v>
          </cell>
          <cell r="M436">
            <v>8564.8848761620557</v>
          </cell>
          <cell r="N436">
            <v>8564.8848761620557</v>
          </cell>
          <cell r="O436">
            <v>8564.8848761620557</v>
          </cell>
        </row>
        <row r="437">
          <cell r="B437" t="str">
            <v>DENMARK</v>
          </cell>
          <cell r="C437" t="str">
            <v>Associate Director</v>
          </cell>
          <cell r="D437">
            <v>16841.418167823598</v>
          </cell>
          <cell r="E437">
            <v>16841.418167823598</v>
          </cell>
          <cell r="F437">
            <v>16841.418167823598</v>
          </cell>
          <cell r="G437">
            <v>16841.418167823598</v>
          </cell>
          <cell r="H437">
            <v>16841.418167823598</v>
          </cell>
          <cell r="I437">
            <v>16841.418167823598</v>
          </cell>
          <cell r="J437">
            <v>16841.418167823598</v>
          </cell>
          <cell r="K437">
            <v>16841.418167823598</v>
          </cell>
          <cell r="L437">
            <v>16841.418167823598</v>
          </cell>
          <cell r="M437">
            <v>17346.660712858309</v>
          </cell>
          <cell r="N437">
            <v>17346.660712858309</v>
          </cell>
          <cell r="O437">
            <v>17346.660712858309</v>
          </cell>
        </row>
        <row r="438">
          <cell r="B438" t="str">
            <v>DENMARK</v>
          </cell>
          <cell r="C438" t="str">
            <v>Director</v>
          </cell>
          <cell r="D438">
            <v>27796.151818698112</v>
          </cell>
          <cell r="E438">
            <v>27796.151818698112</v>
          </cell>
          <cell r="F438">
            <v>27796.151818698112</v>
          </cell>
          <cell r="G438">
            <v>27796.151818698112</v>
          </cell>
          <cell r="H438">
            <v>27796.151818698112</v>
          </cell>
          <cell r="I438">
            <v>27796.151818698112</v>
          </cell>
          <cell r="J438">
            <v>27796.151818698112</v>
          </cell>
          <cell r="K438">
            <v>27796.151818698112</v>
          </cell>
          <cell r="L438">
            <v>27796.151818698112</v>
          </cell>
          <cell r="M438">
            <v>27796.151818698112</v>
          </cell>
          <cell r="N438">
            <v>27796.151818698112</v>
          </cell>
          <cell r="O438">
            <v>27796.151818698112</v>
          </cell>
        </row>
        <row r="439">
          <cell r="B439" t="str">
            <v>DENMARK</v>
          </cell>
          <cell r="C439" t="str">
            <v>Manager</v>
          </cell>
          <cell r="D439">
            <v>11437.862635816504</v>
          </cell>
          <cell r="E439">
            <v>11437.862635816504</v>
          </cell>
          <cell r="F439">
            <v>11437.862635816504</v>
          </cell>
          <cell r="G439">
            <v>11437.862635816504</v>
          </cell>
          <cell r="H439">
            <v>11437.862635816504</v>
          </cell>
          <cell r="I439">
            <v>11437.862635816504</v>
          </cell>
          <cell r="J439">
            <v>11437.862635816504</v>
          </cell>
          <cell r="K439">
            <v>11437.862635816504</v>
          </cell>
          <cell r="L439">
            <v>11437.862635816504</v>
          </cell>
          <cell r="M439">
            <v>11780.998514890998</v>
          </cell>
          <cell r="N439">
            <v>11780.998514890998</v>
          </cell>
          <cell r="O439">
            <v>11780.998514890998</v>
          </cell>
        </row>
        <row r="440">
          <cell r="B440" t="str">
            <v>DENMARK</v>
          </cell>
          <cell r="C440" t="str">
            <v>Programmer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</row>
        <row r="441">
          <cell r="B441" t="str">
            <v>DENMARK</v>
          </cell>
          <cell r="C441" t="str">
            <v>Programmer Analyst</v>
          </cell>
          <cell r="D441">
            <v>7147.9506353980014</v>
          </cell>
          <cell r="E441">
            <v>7147.9506353980014</v>
          </cell>
          <cell r="F441">
            <v>7147.9506353980014</v>
          </cell>
          <cell r="G441">
            <v>7147.9506353980014</v>
          </cell>
          <cell r="H441">
            <v>7147.9506353980014</v>
          </cell>
          <cell r="I441">
            <v>7147.9506353980014</v>
          </cell>
          <cell r="J441">
            <v>7147.9506353980014</v>
          </cell>
          <cell r="K441">
            <v>7147.9506353980014</v>
          </cell>
          <cell r="L441">
            <v>7147.9506353980014</v>
          </cell>
          <cell r="M441">
            <v>7362.3891544599419</v>
          </cell>
          <cell r="N441">
            <v>7362.3891544599419</v>
          </cell>
          <cell r="O441">
            <v>7362.3891544599419</v>
          </cell>
        </row>
        <row r="442">
          <cell r="B442" t="str">
            <v>DENMARK</v>
          </cell>
          <cell r="C442" t="str">
            <v>Programmer Analyst Trainee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</row>
        <row r="443">
          <cell r="B443" t="str">
            <v>DENMARK</v>
          </cell>
          <cell r="C443" t="str">
            <v>Programmer Trainee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</row>
        <row r="444">
          <cell r="B444" t="str">
            <v>DENMARK</v>
          </cell>
          <cell r="C444" t="str">
            <v>Senior Associate</v>
          </cell>
          <cell r="D444">
            <v>10834.699739737367</v>
          </cell>
          <cell r="E444">
            <v>10834.699739737367</v>
          </cell>
          <cell r="F444">
            <v>10834.699739737367</v>
          </cell>
          <cell r="G444">
            <v>10834.699739737367</v>
          </cell>
          <cell r="H444">
            <v>10834.699739737367</v>
          </cell>
          <cell r="I444">
            <v>10834.699739737367</v>
          </cell>
          <cell r="J444">
            <v>10834.699739737367</v>
          </cell>
          <cell r="K444">
            <v>10834.699739737367</v>
          </cell>
          <cell r="L444">
            <v>10834.699739737367</v>
          </cell>
          <cell r="M444">
            <v>11159.740731929489</v>
          </cell>
          <cell r="N444">
            <v>11159.740731929489</v>
          </cell>
          <cell r="O444">
            <v>11159.740731929489</v>
          </cell>
        </row>
        <row r="445">
          <cell r="B445" t="str">
            <v>DENMARK</v>
          </cell>
          <cell r="C445" t="str">
            <v>Senior Director</v>
          </cell>
          <cell r="D445">
            <v>31742.037216677854</v>
          </cell>
          <cell r="E445">
            <v>31742.037216677854</v>
          </cell>
          <cell r="F445">
            <v>31742.037216677854</v>
          </cell>
          <cell r="G445">
            <v>31742.037216677854</v>
          </cell>
          <cell r="H445">
            <v>31742.037216677854</v>
          </cell>
          <cell r="I445">
            <v>31742.037216677854</v>
          </cell>
          <cell r="J445">
            <v>31742.037216677854</v>
          </cell>
          <cell r="K445">
            <v>31742.037216677854</v>
          </cell>
          <cell r="L445">
            <v>31742.037216677854</v>
          </cell>
          <cell r="M445">
            <v>31742.037216677854</v>
          </cell>
          <cell r="N445">
            <v>31742.037216677854</v>
          </cell>
          <cell r="O445">
            <v>31742.037216677854</v>
          </cell>
        </row>
        <row r="446">
          <cell r="B446" t="str">
            <v>DENMARK</v>
          </cell>
          <cell r="C446" t="str">
            <v>Senior Manager</v>
          </cell>
          <cell r="D446">
            <v>14106.762464716901</v>
          </cell>
          <cell r="E446">
            <v>14106.762464716901</v>
          </cell>
          <cell r="F446">
            <v>14106.762464716901</v>
          </cell>
          <cell r="G446">
            <v>14106.762464716901</v>
          </cell>
          <cell r="H446">
            <v>14106.762464716901</v>
          </cell>
          <cell r="I446">
            <v>14106.762464716901</v>
          </cell>
          <cell r="J446">
            <v>14106.762464716901</v>
          </cell>
          <cell r="K446">
            <v>14106.762464716901</v>
          </cell>
          <cell r="L446">
            <v>14106.762464716901</v>
          </cell>
          <cell r="M446">
            <v>14529.96533865841</v>
          </cell>
          <cell r="N446">
            <v>14529.96533865841</v>
          </cell>
          <cell r="O446">
            <v>14529.96533865841</v>
          </cell>
        </row>
        <row r="447">
          <cell r="B447" t="str">
            <v>DENMARK</v>
          </cell>
          <cell r="C447" t="str">
            <v>Senior Vice President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</row>
        <row r="448">
          <cell r="B448" t="str">
            <v>DENMARK</v>
          </cell>
          <cell r="C448" t="str">
            <v>UBS Associate Level 7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</row>
        <row r="449">
          <cell r="B449" t="str">
            <v>DENMARK</v>
          </cell>
          <cell r="C449" t="str">
            <v>Vice President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B450" t="str">
            <v>DENMARK</v>
          </cell>
          <cell r="C450" t="str">
            <v>UBS Associate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  <row r="451">
          <cell r="B451" t="str">
            <v>FINLAND</v>
          </cell>
          <cell r="C451" t="str">
            <v>Assistant Vice President</v>
          </cell>
          <cell r="D451">
            <v>39257.458520208333</v>
          </cell>
          <cell r="E451">
            <v>39257.458520208333</v>
          </cell>
          <cell r="F451">
            <v>39257.458520208333</v>
          </cell>
          <cell r="G451">
            <v>39257.458520208333</v>
          </cell>
          <cell r="H451">
            <v>39257.458520208333</v>
          </cell>
          <cell r="I451">
            <v>39257.458520208333</v>
          </cell>
          <cell r="J451">
            <v>39257.458520208333</v>
          </cell>
          <cell r="K451">
            <v>39257.458520208333</v>
          </cell>
          <cell r="L451">
            <v>39257.458520208333</v>
          </cell>
          <cell r="M451">
            <v>39257.458520208333</v>
          </cell>
          <cell r="N451">
            <v>39257.458520208333</v>
          </cell>
          <cell r="O451">
            <v>39257.458520208333</v>
          </cell>
        </row>
        <row r="452">
          <cell r="B452" t="str">
            <v>FINLAND</v>
          </cell>
          <cell r="C452" t="str">
            <v>Associate</v>
          </cell>
          <cell r="D452">
            <v>8488.8716840989582</v>
          </cell>
          <cell r="E452">
            <v>8488.8716840989582</v>
          </cell>
          <cell r="F452">
            <v>8488.8716840989582</v>
          </cell>
          <cell r="G452">
            <v>8488.8716840989582</v>
          </cell>
          <cell r="H452">
            <v>8488.8716840989582</v>
          </cell>
          <cell r="I452">
            <v>8488.8716840989582</v>
          </cell>
          <cell r="J452">
            <v>8488.8716840989582</v>
          </cell>
          <cell r="K452">
            <v>8488.8716840989582</v>
          </cell>
          <cell r="L452">
            <v>8488.8716840989582</v>
          </cell>
          <cell r="M452">
            <v>8743.5378346219277</v>
          </cell>
          <cell r="N452">
            <v>8743.5378346219277</v>
          </cell>
          <cell r="O452">
            <v>8743.5378346219277</v>
          </cell>
        </row>
        <row r="453">
          <cell r="B453" t="str">
            <v>FINLAND</v>
          </cell>
          <cell r="C453" t="str">
            <v>Associate Director</v>
          </cell>
          <cell r="D453">
            <v>18565.04871705078</v>
          </cell>
          <cell r="E453">
            <v>18565.04871705078</v>
          </cell>
          <cell r="F453">
            <v>18565.04871705078</v>
          </cell>
          <cell r="G453">
            <v>18565.04871705078</v>
          </cell>
          <cell r="H453">
            <v>18565.04871705078</v>
          </cell>
          <cell r="I453">
            <v>18565.04871705078</v>
          </cell>
          <cell r="J453">
            <v>18565.04871705078</v>
          </cell>
          <cell r="K453">
            <v>18565.04871705078</v>
          </cell>
          <cell r="L453">
            <v>18565.04871705078</v>
          </cell>
          <cell r="M453">
            <v>19122.000178562303</v>
          </cell>
          <cell r="N453">
            <v>19122.000178562303</v>
          </cell>
          <cell r="O453">
            <v>19122.000178562303</v>
          </cell>
        </row>
        <row r="454">
          <cell r="B454" t="str">
            <v>FINLAND</v>
          </cell>
          <cell r="C454" t="str">
            <v>Director</v>
          </cell>
          <cell r="D454">
            <v>22620.097622861977</v>
          </cell>
          <cell r="E454">
            <v>22620.097622861977</v>
          </cell>
          <cell r="F454">
            <v>22620.097622861977</v>
          </cell>
          <cell r="G454">
            <v>22620.097622861977</v>
          </cell>
          <cell r="H454">
            <v>22620.097622861977</v>
          </cell>
          <cell r="I454">
            <v>22620.097622861977</v>
          </cell>
          <cell r="J454">
            <v>22620.097622861977</v>
          </cell>
          <cell r="K454">
            <v>22620.097622861977</v>
          </cell>
          <cell r="L454">
            <v>22620.097622861977</v>
          </cell>
          <cell r="M454">
            <v>22620.097622861977</v>
          </cell>
          <cell r="N454">
            <v>22620.097622861977</v>
          </cell>
          <cell r="O454">
            <v>22620.097622861977</v>
          </cell>
        </row>
        <row r="455">
          <cell r="B455" t="str">
            <v>FINLAND</v>
          </cell>
          <cell r="C455" t="str">
            <v>Manager</v>
          </cell>
          <cell r="D455">
            <v>10809.294639616895</v>
          </cell>
          <cell r="E455">
            <v>10809.294639616895</v>
          </cell>
          <cell r="F455">
            <v>10809.294639616895</v>
          </cell>
          <cell r="G455">
            <v>10809.294639616895</v>
          </cell>
          <cell r="H455">
            <v>10809.294639616895</v>
          </cell>
          <cell r="I455">
            <v>10809.294639616895</v>
          </cell>
          <cell r="J455">
            <v>10809.294639616895</v>
          </cell>
          <cell r="K455">
            <v>10809.294639616895</v>
          </cell>
          <cell r="L455">
            <v>10809.294639616895</v>
          </cell>
          <cell r="M455">
            <v>11133.573478805403</v>
          </cell>
          <cell r="N455">
            <v>11133.573478805403</v>
          </cell>
          <cell r="O455">
            <v>11133.573478805403</v>
          </cell>
        </row>
        <row r="456">
          <cell r="B456" t="str">
            <v>FINLAND</v>
          </cell>
          <cell r="C456" t="str">
            <v>Programmer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</row>
        <row r="457">
          <cell r="B457" t="str">
            <v>FINLAND</v>
          </cell>
          <cell r="C457" t="str">
            <v>Programmer Analyst</v>
          </cell>
          <cell r="D457">
            <v>5018.6093318906251</v>
          </cell>
          <cell r="E457">
            <v>5018.6093318906251</v>
          </cell>
          <cell r="F457">
            <v>5018.6093318906251</v>
          </cell>
          <cell r="G457">
            <v>5018.6093318906251</v>
          </cell>
          <cell r="H457">
            <v>5018.6093318906251</v>
          </cell>
          <cell r="I457">
            <v>5018.6093318906251</v>
          </cell>
          <cell r="J457">
            <v>5018.6093318906251</v>
          </cell>
          <cell r="K457">
            <v>5018.6093318906251</v>
          </cell>
          <cell r="L457">
            <v>5018.6093318906251</v>
          </cell>
          <cell r="M457">
            <v>5169.1676118473433</v>
          </cell>
          <cell r="N457">
            <v>5169.1676118473433</v>
          </cell>
          <cell r="O457">
            <v>5169.1676118473433</v>
          </cell>
        </row>
        <row r="458">
          <cell r="B458" t="str">
            <v>FINLAND</v>
          </cell>
          <cell r="C458" t="str">
            <v>Programmer Analyst Trainee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</row>
        <row r="459">
          <cell r="B459" t="str">
            <v>FINLAND</v>
          </cell>
          <cell r="C459" t="str">
            <v>Programmer Trainee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</row>
        <row r="460">
          <cell r="B460" t="str">
            <v>FINLAND</v>
          </cell>
          <cell r="C460" t="str">
            <v>Senior Associate</v>
          </cell>
          <cell r="D460">
            <v>9700.5980239144974</v>
          </cell>
          <cell r="E460">
            <v>9700.5980239144974</v>
          </cell>
          <cell r="F460">
            <v>9700.5980239144974</v>
          </cell>
          <cell r="G460">
            <v>9700.5980239144974</v>
          </cell>
          <cell r="H460">
            <v>9700.5980239144974</v>
          </cell>
          <cell r="I460">
            <v>9700.5980239144974</v>
          </cell>
          <cell r="J460">
            <v>9700.5980239144974</v>
          </cell>
          <cell r="K460">
            <v>9700.5980239144974</v>
          </cell>
          <cell r="L460">
            <v>9700.5980239144974</v>
          </cell>
          <cell r="M460">
            <v>9991.615964631932</v>
          </cell>
          <cell r="N460">
            <v>9991.615964631932</v>
          </cell>
          <cell r="O460">
            <v>9991.615964631932</v>
          </cell>
        </row>
        <row r="461">
          <cell r="B461" t="str">
            <v>FINLAND</v>
          </cell>
          <cell r="C461" t="str">
            <v>Senior Director</v>
          </cell>
          <cell r="D461">
            <v>29903.679063645828</v>
          </cell>
          <cell r="E461">
            <v>29903.679063645828</v>
          </cell>
          <cell r="F461">
            <v>29903.679063645828</v>
          </cell>
          <cell r="G461">
            <v>29903.679063645828</v>
          </cell>
          <cell r="H461">
            <v>29903.679063645828</v>
          </cell>
          <cell r="I461">
            <v>29903.679063645828</v>
          </cell>
          <cell r="J461">
            <v>29903.679063645828</v>
          </cell>
          <cell r="K461">
            <v>29903.679063645828</v>
          </cell>
          <cell r="L461">
            <v>29903.679063645828</v>
          </cell>
          <cell r="M461">
            <v>29903.679063645828</v>
          </cell>
          <cell r="N461">
            <v>29903.679063645828</v>
          </cell>
          <cell r="O461">
            <v>29903.679063645828</v>
          </cell>
        </row>
        <row r="462">
          <cell r="B462" t="str">
            <v>FINLAND</v>
          </cell>
          <cell r="C462" t="str">
            <v>Senior Manager</v>
          </cell>
          <cell r="D462">
            <v>13461.890986493054</v>
          </cell>
          <cell r="E462">
            <v>13461.890986493054</v>
          </cell>
          <cell r="F462">
            <v>13461.890986493054</v>
          </cell>
          <cell r="G462">
            <v>13461.890986493054</v>
          </cell>
          <cell r="H462">
            <v>13461.890986493054</v>
          </cell>
          <cell r="I462">
            <v>13461.890986493054</v>
          </cell>
          <cell r="J462">
            <v>13461.890986493054</v>
          </cell>
          <cell r="K462">
            <v>13461.890986493054</v>
          </cell>
          <cell r="L462">
            <v>13461.890986493054</v>
          </cell>
          <cell r="M462">
            <v>13865.747716087848</v>
          </cell>
          <cell r="N462">
            <v>13865.747716087848</v>
          </cell>
          <cell r="O462">
            <v>13865.747716087848</v>
          </cell>
        </row>
        <row r="463">
          <cell r="B463" t="str">
            <v>FINLAND</v>
          </cell>
          <cell r="C463" t="str">
            <v>Senior Vice President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</row>
        <row r="464">
          <cell r="B464" t="str">
            <v>FINLAND</v>
          </cell>
          <cell r="C464" t="str">
            <v>UBS Associate Level 7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</row>
        <row r="465">
          <cell r="B465" t="str">
            <v>FINLAND</v>
          </cell>
          <cell r="C465" t="str">
            <v>Vice President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</row>
        <row r="466">
          <cell r="B466" t="str">
            <v>FINLAND</v>
          </cell>
          <cell r="C466" t="str">
            <v>UBS Associate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</row>
        <row r="467">
          <cell r="B467" t="str">
            <v>GUATEMALA</v>
          </cell>
          <cell r="C467" t="str">
            <v>Assistant Vice President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</row>
        <row r="468">
          <cell r="B468" t="str">
            <v>GUATEMALA</v>
          </cell>
          <cell r="C468" t="str">
            <v>Associate</v>
          </cell>
          <cell r="D468">
            <v>1712.596303946</v>
          </cell>
          <cell r="E468">
            <v>1712.596303946</v>
          </cell>
          <cell r="F468">
            <v>1712.596303946</v>
          </cell>
          <cell r="G468">
            <v>1712.596303946</v>
          </cell>
          <cell r="H468">
            <v>1712.596303946</v>
          </cell>
          <cell r="I468">
            <v>1712.596303946</v>
          </cell>
          <cell r="J468">
            <v>1712.596303946</v>
          </cell>
          <cell r="K468">
            <v>1712.596303946</v>
          </cell>
          <cell r="L468">
            <v>1712.596303946</v>
          </cell>
          <cell r="M468">
            <v>1883.8559343406002</v>
          </cell>
          <cell r="N468">
            <v>1883.8559343406002</v>
          </cell>
          <cell r="O468">
            <v>1883.8559343406002</v>
          </cell>
        </row>
        <row r="469">
          <cell r="B469" t="str">
            <v>GUATEMALA</v>
          </cell>
          <cell r="C469" t="str">
            <v>Associate Director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</row>
        <row r="470">
          <cell r="B470" t="str">
            <v>GUATEMALA</v>
          </cell>
          <cell r="C470" t="str">
            <v>Director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</row>
        <row r="471">
          <cell r="B471" t="str">
            <v>GUATEMALA</v>
          </cell>
          <cell r="C471" t="str">
            <v>Manager</v>
          </cell>
          <cell r="D471">
            <v>2907.5626082545632</v>
          </cell>
          <cell r="E471">
            <v>2907.5626082545632</v>
          </cell>
          <cell r="F471">
            <v>2907.5626082545632</v>
          </cell>
          <cell r="G471">
            <v>2907.5626082545632</v>
          </cell>
          <cell r="H471">
            <v>2907.5626082545632</v>
          </cell>
          <cell r="I471">
            <v>2907.5626082545632</v>
          </cell>
          <cell r="J471">
            <v>2907.5626082545632</v>
          </cell>
          <cell r="K471">
            <v>2907.5626082545632</v>
          </cell>
          <cell r="L471">
            <v>2907.5626082545632</v>
          </cell>
          <cell r="M471">
            <v>3198.3188690800193</v>
          </cell>
          <cell r="N471">
            <v>3198.3188690800193</v>
          </cell>
          <cell r="O471">
            <v>3198.3188690800193</v>
          </cell>
        </row>
        <row r="472">
          <cell r="B472" t="str">
            <v>GUATEMALA</v>
          </cell>
          <cell r="C472" t="str">
            <v>Programmer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</row>
        <row r="473">
          <cell r="B473" t="str">
            <v>GUATEMALA</v>
          </cell>
          <cell r="C473" t="str">
            <v>Programmer Analyst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</row>
        <row r="474">
          <cell r="B474" t="str">
            <v>GUATEMALA</v>
          </cell>
          <cell r="C474" t="str">
            <v>Programmer Analyst Trainee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</row>
        <row r="475">
          <cell r="B475" t="str">
            <v>GUATEMALA</v>
          </cell>
          <cell r="C475" t="str">
            <v>Programmer Trainee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</row>
        <row r="476">
          <cell r="B476" t="str">
            <v>GUATEMALA</v>
          </cell>
          <cell r="C476" t="str">
            <v>Senior Associate</v>
          </cell>
          <cell r="D476">
            <v>2907.5626082545632</v>
          </cell>
          <cell r="E476">
            <v>2907.5626082545632</v>
          </cell>
          <cell r="F476">
            <v>2907.5626082545632</v>
          </cell>
          <cell r="G476">
            <v>2907.5626082545632</v>
          </cell>
          <cell r="H476">
            <v>2907.5626082545632</v>
          </cell>
          <cell r="I476">
            <v>2907.5626082545632</v>
          </cell>
          <cell r="J476">
            <v>2907.5626082545632</v>
          </cell>
          <cell r="K476">
            <v>2907.5626082545632</v>
          </cell>
          <cell r="L476">
            <v>2907.5626082545632</v>
          </cell>
          <cell r="M476">
            <v>3198.3188690800193</v>
          </cell>
          <cell r="N476">
            <v>3198.3188690800193</v>
          </cell>
          <cell r="O476">
            <v>3198.3188690800193</v>
          </cell>
        </row>
        <row r="477">
          <cell r="B477" t="str">
            <v>GUATEMALA</v>
          </cell>
          <cell r="C477" t="str">
            <v>Senior Director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</row>
        <row r="478">
          <cell r="B478" t="str">
            <v>GUATEMALA</v>
          </cell>
          <cell r="C478" t="str">
            <v>Senior Manager</v>
          </cell>
          <cell r="D478">
            <v>4777.1707764000002</v>
          </cell>
          <cell r="E478">
            <v>4777.1707764000002</v>
          </cell>
          <cell r="F478">
            <v>4777.1707764000002</v>
          </cell>
          <cell r="G478">
            <v>4777.1707764000002</v>
          </cell>
          <cell r="H478">
            <v>4777.1707764000002</v>
          </cell>
          <cell r="I478">
            <v>4777.1707764000002</v>
          </cell>
          <cell r="J478">
            <v>4777.1707764000002</v>
          </cell>
          <cell r="K478">
            <v>4777.1707764000002</v>
          </cell>
          <cell r="L478">
            <v>4777.1707764000002</v>
          </cell>
          <cell r="M478">
            <v>5254.8878540400001</v>
          </cell>
          <cell r="N478">
            <v>5254.8878540400001</v>
          </cell>
          <cell r="O478">
            <v>5254.8878540400001</v>
          </cell>
        </row>
        <row r="479">
          <cell r="B479" t="str">
            <v>GUATEMALA</v>
          </cell>
          <cell r="C479" t="str">
            <v>Senior Vice President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</row>
        <row r="480">
          <cell r="B480" t="str">
            <v>GUATEMALA</v>
          </cell>
          <cell r="C480" t="str">
            <v>UBS Associate Level 7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</row>
        <row r="481">
          <cell r="B481" t="str">
            <v>GUATEMALA</v>
          </cell>
          <cell r="C481" t="str">
            <v>Vice President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</row>
        <row r="482">
          <cell r="B482" t="str">
            <v>GUATEMALA</v>
          </cell>
          <cell r="C482" t="str">
            <v>UBS Associate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</row>
        <row r="483">
          <cell r="B483" t="str">
            <v>HONGKONG</v>
          </cell>
          <cell r="C483" t="str">
            <v>Assistant Vice President</v>
          </cell>
          <cell r="D483">
            <v>42110.302085508323</v>
          </cell>
          <cell r="E483">
            <v>42110.302085508323</v>
          </cell>
          <cell r="F483">
            <v>42110.302085508323</v>
          </cell>
          <cell r="G483">
            <v>42110.302085508323</v>
          </cell>
          <cell r="H483">
            <v>42110.302085508323</v>
          </cell>
          <cell r="I483">
            <v>42110.302085508323</v>
          </cell>
          <cell r="J483">
            <v>42110.302085508323</v>
          </cell>
          <cell r="K483">
            <v>42110.302085508323</v>
          </cell>
          <cell r="L483">
            <v>42110.302085508323</v>
          </cell>
          <cell r="M483">
            <v>42110.302085508323</v>
          </cell>
          <cell r="N483">
            <v>42110.302085508323</v>
          </cell>
          <cell r="O483">
            <v>42110.302085508323</v>
          </cell>
        </row>
        <row r="484">
          <cell r="B484" t="str">
            <v>HONGKONG</v>
          </cell>
          <cell r="C484" t="str">
            <v>Associate</v>
          </cell>
          <cell r="D484">
            <v>5333.6937058420481</v>
          </cell>
          <cell r="E484">
            <v>5333.6937058420481</v>
          </cell>
          <cell r="F484">
            <v>5333.6937058420481</v>
          </cell>
          <cell r="G484">
            <v>5333.6937058420481</v>
          </cell>
          <cell r="H484">
            <v>5333.6937058420481</v>
          </cell>
          <cell r="I484">
            <v>5333.6937058420481</v>
          </cell>
          <cell r="J484">
            <v>5333.6937058420481</v>
          </cell>
          <cell r="K484">
            <v>5333.6937058420481</v>
          </cell>
          <cell r="L484">
            <v>5333.6937058420481</v>
          </cell>
          <cell r="M484">
            <v>5549.7839470870649</v>
          </cell>
          <cell r="N484">
            <v>5549.7839470870649</v>
          </cell>
          <cell r="O484">
            <v>5549.7839470870649</v>
          </cell>
        </row>
        <row r="485">
          <cell r="B485" t="str">
            <v>HONGKONG</v>
          </cell>
          <cell r="C485" t="str">
            <v>Associate Director</v>
          </cell>
          <cell r="D485">
            <v>15065.86841934471</v>
          </cell>
          <cell r="E485">
            <v>15065.86841934471</v>
          </cell>
          <cell r="F485">
            <v>15065.86841934471</v>
          </cell>
          <cell r="G485">
            <v>15065.86841934471</v>
          </cell>
          <cell r="H485">
            <v>15065.86841934471</v>
          </cell>
          <cell r="I485">
            <v>15065.86841934471</v>
          </cell>
          <cell r="J485">
            <v>15065.86841934471</v>
          </cell>
          <cell r="K485">
            <v>15065.86841934471</v>
          </cell>
          <cell r="L485">
            <v>15065.86841934471</v>
          </cell>
          <cell r="M485">
            <v>15719.906522697349</v>
          </cell>
          <cell r="N485">
            <v>15719.906522697349</v>
          </cell>
          <cell r="O485">
            <v>15719.906522697349</v>
          </cell>
        </row>
        <row r="486">
          <cell r="B486" t="str">
            <v>HONGKONG</v>
          </cell>
          <cell r="C486" t="str">
            <v>Director</v>
          </cell>
          <cell r="D486">
            <v>19956.187063370162</v>
          </cell>
          <cell r="E486">
            <v>19956.187063370162</v>
          </cell>
          <cell r="F486">
            <v>19956.187063370162</v>
          </cell>
          <cell r="G486">
            <v>19956.187063370162</v>
          </cell>
          <cell r="H486">
            <v>19956.187063370162</v>
          </cell>
          <cell r="I486">
            <v>19956.187063370162</v>
          </cell>
          <cell r="J486">
            <v>19956.187063370162</v>
          </cell>
          <cell r="K486">
            <v>19956.187063370162</v>
          </cell>
          <cell r="L486">
            <v>19956.187063370162</v>
          </cell>
          <cell r="M486">
            <v>19956.187063370162</v>
          </cell>
          <cell r="N486">
            <v>19956.187063370162</v>
          </cell>
          <cell r="O486">
            <v>19956.187063370162</v>
          </cell>
        </row>
        <row r="487">
          <cell r="B487" t="str">
            <v>HONGKONG</v>
          </cell>
          <cell r="C487" t="str">
            <v>Manager</v>
          </cell>
          <cell r="D487">
            <v>8500.5895633485197</v>
          </cell>
          <cell r="E487">
            <v>8500.5895633485197</v>
          </cell>
          <cell r="F487">
            <v>8500.5895633485197</v>
          </cell>
          <cell r="G487">
            <v>8500.5895633485197</v>
          </cell>
          <cell r="H487">
            <v>8500.5895633485197</v>
          </cell>
          <cell r="I487">
            <v>8500.5895633485197</v>
          </cell>
          <cell r="J487">
            <v>8500.5895633485197</v>
          </cell>
          <cell r="K487">
            <v>8500.5895633485197</v>
          </cell>
          <cell r="L487">
            <v>8500.5895633485197</v>
          </cell>
          <cell r="M487">
            <v>8859.1901181813282</v>
          </cell>
          <cell r="N487">
            <v>8859.1901181813282</v>
          </cell>
          <cell r="O487">
            <v>8859.1901181813282</v>
          </cell>
        </row>
        <row r="488">
          <cell r="B488" t="str">
            <v>HONGKONG</v>
          </cell>
          <cell r="C488" t="str">
            <v>Programmer</v>
          </cell>
          <cell r="D488">
            <v>3511.7989420750255</v>
          </cell>
          <cell r="E488">
            <v>3511.7989420750255</v>
          </cell>
          <cell r="F488">
            <v>3511.7989420750255</v>
          </cell>
          <cell r="G488">
            <v>3511.7989420750255</v>
          </cell>
          <cell r="H488">
            <v>3511.7989420750255</v>
          </cell>
          <cell r="I488">
            <v>3511.7989420750255</v>
          </cell>
          <cell r="J488">
            <v>3511.7989420750255</v>
          </cell>
          <cell r="K488">
            <v>3511.7989420750255</v>
          </cell>
          <cell r="L488">
            <v>3511.7989420750255</v>
          </cell>
          <cell r="M488">
            <v>3645.9039189505265</v>
          </cell>
          <cell r="N488">
            <v>3645.9039189505265</v>
          </cell>
          <cell r="O488">
            <v>3645.9039189505265</v>
          </cell>
        </row>
        <row r="489">
          <cell r="B489" t="str">
            <v>HONGKONG</v>
          </cell>
          <cell r="C489" t="str">
            <v>Programmer Analyst</v>
          </cell>
          <cell r="D489">
            <v>4052.4817074055882</v>
          </cell>
          <cell r="E489">
            <v>4052.4817074055882</v>
          </cell>
          <cell r="F489">
            <v>4052.4817074055882</v>
          </cell>
          <cell r="G489">
            <v>4052.4817074055882</v>
          </cell>
          <cell r="H489">
            <v>4052.4817074055882</v>
          </cell>
          <cell r="I489">
            <v>4052.4817074055882</v>
          </cell>
          <cell r="J489">
            <v>4052.4817074055882</v>
          </cell>
          <cell r="K489">
            <v>4052.4817074055882</v>
          </cell>
          <cell r="L489">
            <v>4052.4817074055882</v>
          </cell>
          <cell r="M489">
            <v>4210.9174087209649</v>
          </cell>
          <cell r="N489">
            <v>4210.9174087209649</v>
          </cell>
          <cell r="O489">
            <v>4210.9174087209649</v>
          </cell>
        </row>
        <row r="490">
          <cell r="B490" t="str">
            <v>HONGKONG</v>
          </cell>
          <cell r="C490" t="str">
            <v>Programmer Analyst Trainee</v>
          </cell>
          <cell r="D490">
            <v>3884.7686281407914</v>
          </cell>
          <cell r="E490">
            <v>3884.7686281407914</v>
          </cell>
          <cell r="F490">
            <v>3884.7686281407914</v>
          </cell>
          <cell r="G490">
            <v>3884.7686281407914</v>
          </cell>
          <cell r="H490">
            <v>3884.7686281407914</v>
          </cell>
          <cell r="I490">
            <v>3884.7686281407914</v>
          </cell>
          <cell r="J490">
            <v>3884.7686281407914</v>
          </cell>
          <cell r="K490">
            <v>3884.7686281407914</v>
          </cell>
          <cell r="L490">
            <v>3884.7686281407914</v>
          </cell>
          <cell r="M490">
            <v>4035.6572408892516</v>
          </cell>
          <cell r="N490">
            <v>4035.6572408892516</v>
          </cell>
          <cell r="O490">
            <v>4035.6572408892516</v>
          </cell>
        </row>
        <row r="491">
          <cell r="B491" t="str">
            <v>HONGKONG</v>
          </cell>
          <cell r="C491" t="str">
            <v>Programmer Trainee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</row>
        <row r="492">
          <cell r="B492" t="str">
            <v>HONGKONG</v>
          </cell>
          <cell r="C492" t="str">
            <v>Senior Associate</v>
          </cell>
          <cell r="D492">
            <v>7083.3560531437324</v>
          </cell>
          <cell r="E492">
            <v>7083.3560531437324</v>
          </cell>
          <cell r="F492">
            <v>7083.3560531437324</v>
          </cell>
          <cell r="G492">
            <v>7083.3560531437324</v>
          </cell>
          <cell r="H492">
            <v>7083.3560531437324</v>
          </cell>
          <cell r="I492">
            <v>7083.3560531437324</v>
          </cell>
          <cell r="J492">
            <v>7083.3560531437324</v>
          </cell>
          <cell r="K492">
            <v>7083.3560531437324</v>
          </cell>
          <cell r="L492">
            <v>7083.3560531437324</v>
          </cell>
          <cell r="M492">
            <v>7378.1811000173238</v>
          </cell>
          <cell r="N492">
            <v>7378.1811000173238</v>
          </cell>
          <cell r="O492">
            <v>7378.1811000173238</v>
          </cell>
        </row>
        <row r="493">
          <cell r="B493" t="str">
            <v>HONGKONG</v>
          </cell>
          <cell r="C493" t="str">
            <v>Senior Director</v>
          </cell>
          <cell r="D493">
            <v>33583.910010157211</v>
          </cell>
          <cell r="E493">
            <v>33583.910010157211</v>
          </cell>
          <cell r="F493">
            <v>33583.910010157211</v>
          </cell>
          <cell r="G493">
            <v>33583.910010157211</v>
          </cell>
          <cell r="H493">
            <v>33583.910010157211</v>
          </cell>
          <cell r="I493">
            <v>33583.910010157211</v>
          </cell>
          <cell r="J493">
            <v>33583.910010157211</v>
          </cell>
          <cell r="K493">
            <v>33583.910010157211</v>
          </cell>
          <cell r="L493">
            <v>33583.910010157211</v>
          </cell>
          <cell r="M493">
            <v>33583.910010157211</v>
          </cell>
          <cell r="N493">
            <v>33583.910010157211</v>
          </cell>
          <cell r="O493">
            <v>33583.910010157211</v>
          </cell>
        </row>
        <row r="494">
          <cell r="B494" t="str">
            <v>HONGKONG</v>
          </cell>
          <cell r="C494" t="str">
            <v>Senior Manager</v>
          </cell>
          <cell r="D494">
            <v>10646.35213669836</v>
          </cell>
          <cell r="E494">
            <v>10646.35213669836</v>
          </cell>
          <cell r="F494">
            <v>10646.35213669836</v>
          </cell>
          <cell r="G494">
            <v>10646.35213669836</v>
          </cell>
          <cell r="H494">
            <v>10646.35213669836</v>
          </cell>
          <cell r="I494">
            <v>10646.35213669836</v>
          </cell>
          <cell r="J494">
            <v>10646.35213669836</v>
          </cell>
          <cell r="K494">
            <v>10646.35213669836</v>
          </cell>
          <cell r="L494">
            <v>10646.35213669836</v>
          </cell>
          <cell r="M494">
            <v>11101.51200733191</v>
          </cell>
          <cell r="N494">
            <v>11101.51200733191</v>
          </cell>
          <cell r="O494">
            <v>11101.51200733191</v>
          </cell>
        </row>
        <row r="495">
          <cell r="B495" t="str">
            <v>HONGKONG</v>
          </cell>
          <cell r="C495" t="str">
            <v>Senior Vice President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</row>
        <row r="496">
          <cell r="B496" t="str">
            <v>HONGKONG</v>
          </cell>
          <cell r="C496" t="str">
            <v>UBS Associate Level 7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</row>
        <row r="497">
          <cell r="B497" t="str">
            <v>HONGKONG</v>
          </cell>
          <cell r="C497" t="str">
            <v>Vice President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</row>
        <row r="498">
          <cell r="B498" t="str">
            <v>HONGKONG</v>
          </cell>
          <cell r="C498" t="str">
            <v>UBS Associate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</row>
        <row r="499">
          <cell r="B499" t="str">
            <v>ITALY</v>
          </cell>
          <cell r="C499" t="str">
            <v>Assistant Vice President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</row>
        <row r="500">
          <cell r="B500" t="str">
            <v>ITALY</v>
          </cell>
          <cell r="C500" t="str">
            <v>Associate</v>
          </cell>
          <cell r="D500">
            <v>5504.3430998958329</v>
          </cell>
          <cell r="E500">
            <v>5504.3430998958329</v>
          </cell>
          <cell r="F500">
            <v>5504.3430998958329</v>
          </cell>
          <cell r="G500">
            <v>5504.3430998958329</v>
          </cell>
          <cell r="H500">
            <v>5504.3430998958329</v>
          </cell>
          <cell r="I500">
            <v>5504.3430998958329</v>
          </cell>
          <cell r="J500">
            <v>5504.3430998958329</v>
          </cell>
          <cell r="K500">
            <v>5504.3430998958329</v>
          </cell>
          <cell r="L500">
            <v>5504.3430998958329</v>
          </cell>
          <cell r="M500">
            <v>5669.4733928927089</v>
          </cell>
          <cell r="N500">
            <v>5669.4733928927089</v>
          </cell>
          <cell r="O500">
            <v>5669.4733928927089</v>
          </cell>
        </row>
        <row r="501">
          <cell r="B501" t="str">
            <v>ITALY</v>
          </cell>
          <cell r="C501" t="str">
            <v>Associate Director</v>
          </cell>
          <cell r="D501">
            <v>12654.487930203122</v>
          </cell>
          <cell r="E501">
            <v>12654.487930203122</v>
          </cell>
          <cell r="F501">
            <v>12654.487930203122</v>
          </cell>
          <cell r="G501">
            <v>12654.487930203122</v>
          </cell>
          <cell r="H501">
            <v>12654.487930203122</v>
          </cell>
          <cell r="I501">
            <v>12654.487930203122</v>
          </cell>
          <cell r="J501">
            <v>12654.487930203122</v>
          </cell>
          <cell r="K501">
            <v>12654.487930203122</v>
          </cell>
          <cell r="L501">
            <v>12654.487930203122</v>
          </cell>
          <cell r="M501">
            <v>13034.122568109216</v>
          </cell>
          <cell r="N501">
            <v>13034.122568109216</v>
          </cell>
          <cell r="O501">
            <v>13034.122568109216</v>
          </cell>
        </row>
        <row r="502">
          <cell r="B502" t="str">
            <v>ITALY</v>
          </cell>
          <cell r="C502" t="str">
            <v>Director</v>
          </cell>
          <cell r="D502">
            <v>23898.193037270834</v>
          </cell>
          <cell r="E502">
            <v>23898.193037270834</v>
          </cell>
          <cell r="F502">
            <v>23898.193037270834</v>
          </cell>
          <cell r="G502">
            <v>23898.193037270834</v>
          </cell>
          <cell r="H502">
            <v>23898.193037270834</v>
          </cell>
          <cell r="I502">
            <v>23898.193037270834</v>
          </cell>
          <cell r="J502">
            <v>23898.193037270834</v>
          </cell>
          <cell r="K502">
            <v>23898.193037270834</v>
          </cell>
          <cell r="L502">
            <v>23898.193037270834</v>
          </cell>
          <cell r="M502">
            <v>23898.193037270834</v>
          </cell>
          <cell r="N502">
            <v>23898.193037270834</v>
          </cell>
          <cell r="O502">
            <v>23898.193037270834</v>
          </cell>
        </row>
        <row r="503">
          <cell r="B503" t="str">
            <v>ITALY</v>
          </cell>
          <cell r="C503" t="str">
            <v>Manager</v>
          </cell>
          <cell r="D503">
            <v>8488.7052682685771</v>
          </cell>
          <cell r="E503">
            <v>8488.7052682685771</v>
          </cell>
          <cell r="F503">
            <v>8488.7052682685771</v>
          </cell>
          <cell r="G503">
            <v>8488.7052682685771</v>
          </cell>
          <cell r="H503">
            <v>8488.7052682685771</v>
          </cell>
          <cell r="I503">
            <v>8488.7052682685771</v>
          </cell>
          <cell r="J503">
            <v>8488.7052682685771</v>
          </cell>
          <cell r="K503">
            <v>8488.7052682685771</v>
          </cell>
          <cell r="L503">
            <v>8488.7052682685771</v>
          </cell>
          <cell r="M503">
            <v>8743.3664263166356</v>
          </cell>
          <cell r="N503">
            <v>8743.3664263166356</v>
          </cell>
          <cell r="O503">
            <v>8743.3664263166356</v>
          </cell>
        </row>
        <row r="504">
          <cell r="B504" t="str">
            <v>ITALY</v>
          </cell>
          <cell r="C504" t="str">
            <v>Programmer</v>
          </cell>
          <cell r="D504">
            <v>4880.3498929687503</v>
          </cell>
          <cell r="E504">
            <v>4880.3498929687503</v>
          </cell>
          <cell r="F504">
            <v>4880.3498929687503</v>
          </cell>
          <cell r="G504">
            <v>4880.3498929687503</v>
          </cell>
          <cell r="H504">
            <v>4880.3498929687503</v>
          </cell>
          <cell r="I504">
            <v>4880.3498929687503</v>
          </cell>
          <cell r="J504">
            <v>4880.3498929687503</v>
          </cell>
          <cell r="K504">
            <v>4880.3498929687503</v>
          </cell>
          <cell r="L504">
            <v>4880.3498929687503</v>
          </cell>
          <cell r="M504">
            <v>5026.7603897578128</v>
          </cell>
          <cell r="N504">
            <v>5026.7603897578128</v>
          </cell>
          <cell r="O504">
            <v>5026.7603897578128</v>
          </cell>
        </row>
        <row r="505">
          <cell r="B505" t="str">
            <v>ITALY</v>
          </cell>
          <cell r="C505" t="str">
            <v>Programmer Analyst</v>
          </cell>
          <cell r="D505">
            <v>4880.3498929687503</v>
          </cell>
          <cell r="E505">
            <v>4880.3498929687503</v>
          </cell>
          <cell r="F505">
            <v>4880.3498929687503</v>
          </cell>
          <cell r="G505">
            <v>4880.3498929687503</v>
          </cell>
          <cell r="H505">
            <v>4880.3498929687503</v>
          </cell>
          <cell r="I505">
            <v>4880.3498929687503</v>
          </cell>
          <cell r="J505">
            <v>4880.3498929687503</v>
          </cell>
          <cell r="K505">
            <v>4880.3498929687503</v>
          </cell>
          <cell r="L505">
            <v>4880.3498929687503</v>
          </cell>
          <cell r="M505">
            <v>5026.7603897578128</v>
          </cell>
          <cell r="N505">
            <v>5026.7603897578128</v>
          </cell>
          <cell r="O505">
            <v>5026.7603897578128</v>
          </cell>
        </row>
        <row r="506">
          <cell r="B506" t="str">
            <v>ITALY</v>
          </cell>
          <cell r="C506" t="str">
            <v>Programmer Analyst Trainee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</row>
        <row r="507">
          <cell r="B507" t="str">
            <v>ITALY</v>
          </cell>
          <cell r="C507" t="str">
            <v>Programmer Trainee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B508" t="str">
            <v>ITALY</v>
          </cell>
          <cell r="C508" t="str">
            <v>Senior Associate</v>
          </cell>
          <cell r="D508">
            <v>6854.6481313303029</v>
          </cell>
          <cell r="E508">
            <v>6854.6481313303029</v>
          </cell>
          <cell r="F508">
            <v>6854.6481313303029</v>
          </cell>
          <cell r="G508">
            <v>6854.6481313303029</v>
          </cell>
          <cell r="H508">
            <v>6854.6481313303029</v>
          </cell>
          <cell r="I508">
            <v>6854.6481313303029</v>
          </cell>
          <cell r="J508">
            <v>6854.6481313303029</v>
          </cell>
          <cell r="K508">
            <v>6854.6481313303029</v>
          </cell>
          <cell r="L508">
            <v>6854.6481313303029</v>
          </cell>
          <cell r="M508">
            <v>7060.2875752702112</v>
          </cell>
          <cell r="N508">
            <v>7060.2875752702112</v>
          </cell>
          <cell r="O508">
            <v>7060.2875752702112</v>
          </cell>
        </row>
        <row r="509">
          <cell r="B509" t="str">
            <v>ITALY</v>
          </cell>
          <cell r="C509" t="str">
            <v>Senior Director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</row>
        <row r="510">
          <cell r="B510" t="str">
            <v>ITALY</v>
          </cell>
          <cell r="C510" t="str">
            <v>Senior Manager</v>
          </cell>
          <cell r="D510">
            <v>12654.487930203122</v>
          </cell>
          <cell r="E510">
            <v>12654.487930203122</v>
          </cell>
          <cell r="F510">
            <v>12654.487930203122</v>
          </cell>
          <cell r="G510">
            <v>12654.487930203122</v>
          </cell>
          <cell r="H510">
            <v>12654.487930203122</v>
          </cell>
          <cell r="I510">
            <v>12654.487930203122</v>
          </cell>
          <cell r="J510">
            <v>12654.487930203122</v>
          </cell>
          <cell r="K510">
            <v>12654.487930203122</v>
          </cell>
          <cell r="L510">
            <v>12654.487930203122</v>
          </cell>
          <cell r="M510">
            <v>13034.122568109216</v>
          </cell>
          <cell r="N510">
            <v>13034.122568109216</v>
          </cell>
          <cell r="O510">
            <v>13034.122568109216</v>
          </cell>
        </row>
        <row r="511">
          <cell r="B511" t="str">
            <v>ITALY</v>
          </cell>
          <cell r="C511" t="str">
            <v>Senior Vice President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</row>
        <row r="512">
          <cell r="B512" t="str">
            <v>ITALY</v>
          </cell>
          <cell r="C512" t="str">
            <v>UBS Associate Level 7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</row>
        <row r="513">
          <cell r="B513" t="str">
            <v>ITALY</v>
          </cell>
          <cell r="C513" t="str">
            <v>Vice President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</row>
        <row r="514">
          <cell r="B514" t="str">
            <v>ITALY</v>
          </cell>
          <cell r="C514" t="str">
            <v>UBS Associate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</row>
        <row r="515">
          <cell r="B515" t="str">
            <v>KENYA</v>
          </cell>
          <cell r="C515" t="str">
            <v>Assistant Vice President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</row>
        <row r="516">
          <cell r="B516" t="str">
            <v>KENYA</v>
          </cell>
          <cell r="C516" t="str">
            <v>Associate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</row>
        <row r="517">
          <cell r="B517" t="str">
            <v>KENYA</v>
          </cell>
          <cell r="C517" t="str">
            <v>Associate Director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</row>
        <row r="518">
          <cell r="B518" t="str">
            <v>KENYA</v>
          </cell>
          <cell r="C518" t="str">
            <v>Director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</row>
        <row r="519">
          <cell r="B519" t="str">
            <v>KENYA</v>
          </cell>
          <cell r="C519" t="str">
            <v>Manager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</row>
        <row r="520">
          <cell r="B520" t="str">
            <v>KENYA</v>
          </cell>
          <cell r="C520" t="str">
            <v>Programmer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</row>
        <row r="521">
          <cell r="B521" t="str">
            <v>KENYA</v>
          </cell>
          <cell r="C521" t="str">
            <v>Programmer Analyst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</row>
        <row r="522">
          <cell r="B522" t="str">
            <v>KENYA</v>
          </cell>
          <cell r="C522" t="str">
            <v>Programmer Analyst Trainee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</row>
        <row r="523">
          <cell r="B523" t="str">
            <v>KENYA</v>
          </cell>
          <cell r="C523" t="str">
            <v>Programmer Trainee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</row>
        <row r="524">
          <cell r="B524" t="str">
            <v>KENYA</v>
          </cell>
          <cell r="C524" t="str">
            <v>Senior Associate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</row>
        <row r="525">
          <cell r="B525" t="str">
            <v>KENYA</v>
          </cell>
          <cell r="C525" t="str">
            <v>Senior Director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</row>
        <row r="526">
          <cell r="B526" t="str">
            <v>KENYA</v>
          </cell>
          <cell r="C526" t="str">
            <v>Senior Manager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</row>
        <row r="527">
          <cell r="B527" t="str">
            <v>KENYA</v>
          </cell>
          <cell r="C527" t="str">
            <v>Senior Vice President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</row>
        <row r="528">
          <cell r="B528" t="str">
            <v>KENYA</v>
          </cell>
          <cell r="C528" t="str">
            <v>UBS Associate Level 7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</row>
        <row r="529">
          <cell r="B529" t="str">
            <v>KENYA</v>
          </cell>
          <cell r="C529" t="str">
            <v>Vice President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</row>
        <row r="530">
          <cell r="B530" t="str">
            <v>KENYA</v>
          </cell>
          <cell r="C530" t="str">
            <v>UBS Associate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</row>
        <row r="531">
          <cell r="B531" t="str">
            <v>SOUTH KOREA</v>
          </cell>
          <cell r="C531" t="str">
            <v>Assistant Vice President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</row>
        <row r="532">
          <cell r="B532" t="str">
            <v>SOUTH KOREA</v>
          </cell>
          <cell r="C532" t="str">
            <v>Associate</v>
          </cell>
          <cell r="D532">
            <v>4866.995371666666</v>
          </cell>
          <cell r="E532">
            <v>4866.995371666666</v>
          </cell>
          <cell r="F532">
            <v>4866.995371666666</v>
          </cell>
          <cell r="G532">
            <v>4866.995371666666</v>
          </cell>
          <cell r="H532">
            <v>4866.995371666666</v>
          </cell>
          <cell r="I532">
            <v>4866.995371666666</v>
          </cell>
          <cell r="J532">
            <v>4866.995371666666</v>
          </cell>
          <cell r="K532">
            <v>4866.995371666666</v>
          </cell>
          <cell r="L532">
            <v>4866.995371666666</v>
          </cell>
          <cell r="M532">
            <v>5086.0065406666663</v>
          </cell>
          <cell r="N532">
            <v>5086.0065406666663</v>
          </cell>
          <cell r="O532">
            <v>5086.0065406666663</v>
          </cell>
        </row>
        <row r="533">
          <cell r="B533" t="str">
            <v>SOUTH KOREA</v>
          </cell>
          <cell r="C533" t="str">
            <v>Associate Director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</row>
        <row r="534">
          <cell r="B534" t="str">
            <v>SOUTH KOREA</v>
          </cell>
          <cell r="C534" t="str">
            <v>Director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</row>
        <row r="535">
          <cell r="B535" t="str">
            <v>SOUTH KOREA</v>
          </cell>
          <cell r="C535" t="str">
            <v>Manager</v>
          </cell>
          <cell r="D535">
            <v>8403.9974550000006</v>
          </cell>
          <cell r="E535">
            <v>8403.9974550000006</v>
          </cell>
          <cell r="F535">
            <v>8403.9974550000006</v>
          </cell>
          <cell r="G535">
            <v>8403.9974550000006</v>
          </cell>
          <cell r="H535">
            <v>8403.9974550000006</v>
          </cell>
          <cell r="I535">
            <v>8403.9974550000006</v>
          </cell>
          <cell r="J535">
            <v>8403.9974550000006</v>
          </cell>
          <cell r="K535">
            <v>8403.9974550000006</v>
          </cell>
          <cell r="L535">
            <v>8403.9974550000006</v>
          </cell>
          <cell r="M535">
            <v>8782.1737177499999</v>
          </cell>
          <cell r="N535">
            <v>8782.1737177499999</v>
          </cell>
          <cell r="O535">
            <v>8782.1737177499999</v>
          </cell>
        </row>
        <row r="536">
          <cell r="B536" t="str">
            <v>SOUTH KOREA</v>
          </cell>
          <cell r="C536" t="str">
            <v>Programmer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</row>
        <row r="537">
          <cell r="B537" t="str">
            <v>SOUTH KOREA</v>
          </cell>
          <cell r="C537" t="str">
            <v>Programmer Analyst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</row>
        <row r="538">
          <cell r="B538" t="str">
            <v>SOUTH KOREA</v>
          </cell>
          <cell r="C538" t="str">
            <v>Programmer Analyst Trainee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</row>
        <row r="539">
          <cell r="B539" t="str">
            <v>SOUTH KOREA</v>
          </cell>
          <cell r="C539" t="str">
            <v>Programmer Trainee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</row>
        <row r="540">
          <cell r="B540" t="str">
            <v>SOUTH KOREA</v>
          </cell>
          <cell r="C540" t="str">
            <v>Senior Associate</v>
          </cell>
          <cell r="D540">
            <v>6876.0125550000002</v>
          </cell>
          <cell r="E540">
            <v>6876.0125550000002</v>
          </cell>
          <cell r="F540">
            <v>6876.0125550000002</v>
          </cell>
          <cell r="G540">
            <v>6876.0125550000002</v>
          </cell>
          <cell r="H540">
            <v>6876.0125550000002</v>
          </cell>
          <cell r="I540">
            <v>6876.0125550000002</v>
          </cell>
          <cell r="J540">
            <v>6876.0125550000002</v>
          </cell>
          <cell r="K540">
            <v>6876.0125550000002</v>
          </cell>
          <cell r="L540">
            <v>6876.0125550000002</v>
          </cell>
          <cell r="M540">
            <v>7185.4294972499993</v>
          </cell>
          <cell r="N540">
            <v>7185.4294972499993</v>
          </cell>
          <cell r="O540">
            <v>7185.4294972499993</v>
          </cell>
        </row>
        <row r="541">
          <cell r="B541" t="str">
            <v>SOUTH KOREA</v>
          </cell>
          <cell r="C541" t="str">
            <v>Senior Director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</row>
        <row r="542">
          <cell r="B542" t="str">
            <v>SOUTH KOREA</v>
          </cell>
          <cell r="C542" t="str">
            <v>Senior Manager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</row>
        <row r="543">
          <cell r="B543" t="str">
            <v>SOUTH KOREA</v>
          </cell>
          <cell r="C543" t="str">
            <v>Senior Vice President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</row>
        <row r="544">
          <cell r="B544" t="str">
            <v>SOUTH KOREA</v>
          </cell>
          <cell r="C544" t="str">
            <v>UBS Associate Level 7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</row>
        <row r="545">
          <cell r="B545" t="str">
            <v>SOUTH KOREA</v>
          </cell>
          <cell r="C545" t="str">
            <v>Vice President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</row>
        <row r="546">
          <cell r="B546" t="str">
            <v>SOUTH KOREA</v>
          </cell>
          <cell r="C546" t="str">
            <v>UBS Associate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</row>
        <row r="547">
          <cell r="B547" t="str">
            <v>LUXEMBOURG</v>
          </cell>
          <cell r="C547" t="str">
            <v>Assistant Vice President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</row>
        <row r="548">
          <cell r="B548" t="str">
            <v>LUXEMBOURG</v>
          </cell>
          <cell r="C548" t="str">
            <v>Associate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</row>
        <row r="549">
          <cell r="B549" t="str">
            <v>LUXEMBOURG</v>
          </cell>
          <cell r="C549" t="str">
            <v>Associate Director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</row>
        <row r="550">
          <cell r="B550" t="str">
            <v>LUXEMBOURG</v>
          </cell>
          <cell r="C550" t="str">
            <v>Director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</row>
        <row r="551">
          <cell r="B551" t="str">
            <v>LUXEMBOURG</v>
          </cell>
          <cell r="C551" t="str">
            <v>Manager</v>
          </cell>
          <cell r="D551">
            <v>8002.2943468749991</v>
          </cell>
          <cell r="E551">
            <v>8002.2943468749991</v>
          </cell>
          <cell r="F551">
            <v>8002.2943468749991</v>
          </cell>
          <cell r="G551">
            <v>8002.2943468749991</v>
          </cell>
          <cell r="H551">
            <v>8002.2943468749991</v>
          </cell>
          <cell r="I551">
            <v>8002.2943468749991</v>
          </cell>
          <cell r="J551">
            <v>8002.2943468749991</v>
          </cell>
          <cell r="K551">
            <v>8002.2943468749991</v>
          </cell>
          <cell r="L551">
            <v>8002.2943468749991</v>
          </cell>
          <cell r="M551">
            <v>8242.3631772812478</v>
          </cell>
          <cell r="N551">
            <v>8242.3631772812478</v>
          </cell>
          <cell r="O551">
            <v>8242.3631772812478</v>
          </cell>
        </row>
        <row r="552">
          <cell r="B552" t="str">
            <v>LUXEMBOURG</v>
          </cell>
          <cell r="C552" t="str">
            <v>Programmer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</row>
        <row r="553">
          <cell r="B553" t="str">
            <v>LUXEMBOURG</v>
          </cell>
          <cell r="C553" t="str">
            <v>Programmer Analyst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</row>
        <row r="554">
          <cell r="B554" t="str">
            <v>LUXEMBOURG</v>
          </cell>
          <cell r="C554" t="str">
            <v>Programmer Analyst Trainee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</row>
        <row r="555">
          <cell r="B555" t="str">
            <v>LUXEMBOURG</v>
          </cell>
          <cell r="C555" t="str">
            <v>Programmer Trainee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</row>
        <row r="556">
          <cell r="B556" t="str">
            <v>LUXEMBOURG</v>
          </cell>
          <cell r="C556" t="str">
            <v>Senior Associate</v>
          </cell>
          <cell r="D556">
            <v>7212.8395812499984</v>
          </cell>
          <cell r="E556">
            <v>7212.8395812499984</v>
          </cell>
          <cell r="F556">
            <v>7212.8395812499984</v>
          </cell>
          <cell r="G556">
            <v>7212.8395812499984</v>
          </cell>
          <cell r="H556">
            <v>7212.8395812499984</v>
          </cell>
          <cell r="I556">
            <v>7212.8395812499984</v>
          </cell>
          <cell r="J556">
            <v>7212.8395812499984</v>
          </cell>
          <cell r="K556">
            <v>7212.8395812499984</v>
          </cell>
          <cell r="L556">
            <v>7212.8395812499984</v>
          </cell>
          <cell r="M556">
            <v>7429.2247686874989</v>
          </cell>
          <cell r="N556">
            <v>7429.2247686874989</v>
          </cell>
          <cell r="O556">
            <v>7429.2247686874989</v>
          </cell>
        </row>
        <row r="557">
          <cell r="B557" t="str">
            <v>LUXEMBOURG</v>
          </cell>
          <cell r="C557" t="str">
            <v>Senior Director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</row>
        <row r="558">
          <cell r="B558" t="str">
            <v>LUXEMBOURG</v>
          </cell>
          <cell r="C558" t="str">
            <v>Senior Manager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</row>
        <row r="559">
          <cell r="B559" t="str">
            <v>LUXEMBOURG</v>
          </cell>
          <cell r="C559" t="str">
            <v>Senior Vice President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</row>
        <row r="560">
          <cell r="B560" t="str">
            <v>LUXEMBOURG</v>
          </cell>
          <cell r="C560" t="str">
            <v>UBS Associate Level 7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</row>
        <row r="561">
          <cell r="B561" t="str">
            <v>LUXEMBOURG</v>
          </cell>
          <cell r="C561" t="str">
            <v>Vice President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</row>
        <row r="562">
          <cell r="B562" t="str">
            <v>LUXEMBOURG</v>
          </cell>
          <cell r="C562" t="str">
            <v>UBS Associate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</row>
        <row r="563">
          <cell r="B563" t="str">
            <v>MALAYSIA</v>
          </cell>
          <cell r="C563" t="str">
            <v>Assistant Vice President</v>
          </cell>
          <cell r="D563">
            <v>29508.64269625083</v>
          </cell>
          <cell r="E563">
            <v>29508.64269625083</v>
          </cell>
          <cell r="F563">
            <v>29508.64269625083</v>
          </cell>
          <cell r="G563">
            <v>29508.64269625083</v>
          </cell>
          <cell r="H563">
            <v>29508.64269625083</v>
          </cell>
          <cell r="I563">
            <v>29508.64269625083</v>
          </cell>
          <cell r="J563">
            <v>29508.64269625083</v>
          </cell>
          <cell r="K563">
            <v>29508.64269625083</v>
          </cell>
          <cell r="L563">
            <v>29508.64269625083</v>
          </cell>
          <cell r="M563">
            <v>29508.64269625083</v>
          </cell>
          <cell r="N563">
            <v>29508.64269625083</v>
          </cell>
          <cell r="O563">
            <v>29508.64269625083</v>
          </cell>
        </row>
        <row r="564">
          <cell r="B564" t="str">
            <v>MALAYSIA</v>
          </cell>
          <cell r="C564" t="str">
            <v>Associate</v>
          </cell>
          <cell r="D564">
            <v>2147.0738688062988</v>
          </cell>
          <cell r="E564">
            <v>2147.0738688062988</v>
          </cell>
          <cell r="F564">
            <v>2147.0738688062988</v>
          </cell>
          <cell r="G564">
            <v>2147.0738688062988</v>
          </cell>
          <cell r="H564">
            <v>2147.0738688062988</v>
          </cell>
          <cell r="I564">
            <v>2147.0738688062988</v>
          </cell>
          <cell r="J564">
            <v>2147.0738688062988</v>
          </cell>
          <cell r="K564">
            <v>2147.0738688062988</v>
          </cell>
          <cell r="L564">
            <v>2147.0738688062988</v>
          </cell>
          <cell r="M564">
            <v>2242.9357928570817</v>
          </cell>
          <cell r="N564">
            <v>2242.9357928570817</v>
          </cell>
          <cell r="O564">
            <v>2242.9357928570817</v>
          </cell>
        </row>
        <row r="565">
          <cell r="B565" t="str">
            <v>MALAYSIA</v>
          </cell>
          <cell r="C565" t="str">
            <v>Associate Director</v>
          </cell>
          <cell r="D565">
            <v>8114.3881275603981</v>
          </cell>
          <cell r="E565">
            <v>8114.3881275603981</v>
          </cell>
          <cell r="F565">
            <v>8114.3881275603981</v>
          </cell>
          <cell r="G565">
            <v>8114.3881275603981</v>
          </cell>
          <cell r="H565">
            <v>8114.3881275603981</v>
          </cell>
          <cell r="I565">
            <v>8114.3881275603981</v>
          </cell>
          <cell r="J565">
            <v>8114.3881275603981</v>
          </cell>
          <cell r="K565">
            <v>8114.3881275603981</v>
          </cell>
          <cell r="L565">
            <v>8114.3881275603981</v>
          </cell>
          <cell r="M565">
            <v>8478.7791932551154</v>
          </cell>
          <cell r="N565">
            <v>8478.7791932551154</v>
          </cell>
          <cell r="O565">
            <v>8478.7791932551154</v>
          </cell>
        </row>
        <row r="566">
          <cell r="B566" t="str">
            <v>MALAYSIA</v>
          </cell>
          <cell r="C566" t="str">
            <v>Director</v>
          </cell>
          <cell r="D566">
            <v>12243.327071871667</v>
          </cell>
          <cell r="E566">
            <v>12243.327071871667</v>
          </cell>
          <cell r="F566">
            <v>12243.327071871667</v>
          </cell>
          <cell r="G566">
            <v>12243.327071871667</v>
          </cell>
          <cell r="H566">
            <v>12243.327071871667</v>
          </cell>
          <cell r="I566">
            <v>12243.327071871667</v>
          </cell>
          <cell r="J566">
            <v>12243.327071871667</v>
          </cell>
          <cell r="K566">
            <v>12243.327071871667</v>
          </cell>
          <cell r="L566">
            <v>12243.327071871667</v>
          </cell>
          <cell r="M566">
            <v>12243.327071871667</v>
          </cell>
          <cell r="N566">
            <v>12243.327071871667</v>
          </cell>
          <cell r="O566">
            <v>12243.327071871667</v>
          </cell>
        </row>
        <row r="567">
          <cell r="B567" t="str">
            <v>MALAYSIA</v>
          </cell>
          <cell r="C567" t="str">
            <v>Manager</v>
          </cell>
          <cell r="D567">
            <v>4668.0316228768443</v>
          </cell>
          <cell r="E567">
            <v>4668.0316228768443</v>
          </cell>
          <cell r="F567">
            <v>4668.0316228768443</v>
          </cell>
          <cell r="G567">
            <v>4668.0316228768443</v>
          </cell>
          <cell r="H567">
            <v>4668.0316228768443</v>
          </cell>
          <cell r="I567">
            <v>4668.0316228768443</v>
          </cell>
          <cell r="J567">
            <v>4668.0316228768443</v>
          </cell>
          <cell r="K567">
            <v>4668.0316228768443</v>
          </cell>
          <cell r="L567">
            <v>4668.0316228768443</v>
          </cell>
          <cell r="M567">
            <v>4877.3366458608016</v>
          </cell>
          <cell r="N567">
            <v>4877.3366458608016</v>
          </cell>
          <cell r="O567">
            <v>4877.3366458608016</v>
          </cell>
        </row>
        <row r="568">
          <cell r="B568" t="str">
            <v>MALAYSIA</v>
          </cell>
          <cell r="C568" t="str">
            <v>Programmer</v>
          </cell>
          <cell r="D568">
            <v>1560.1178376882972</v>
          </cell>
          <cell r="E568">
            <v>1560.1178376882972</v>
          </cell>
          <cell r="F568">
            <v>1560.1178376882972</v>
          </cell>
          <cell r="G568">
            <v>1560.1178376882972</v>
          </cell>
          <cell r="H568">
            <v>1560.1178376882972</v>
          </cell>
          <cell r="I568">
            <v>1560.1178376882972</v>
          </cell>
          <cell r="J568">
            <v>1560.1178376882972</v>
          </cell>
          <cell r="K568">
            <v>1560.1178376882972</v>
          </cell>
          <cell r="L568">
            <v>1560.1178376882972</v>
          </cell>
          <cell r="M568">
            <v>1629.5667403387704</v>
          </cell>
          <cell r="N568">
            <v>1629.5667403387704</v>
          </cell>
          <cell r="O568">
            <v>1629.5667403387704</v>
          </cell>
        </row>
        <row r="569">
          <cell r="B569" t="str">
            <v>MALAYSIA</v>
          </cell>
          <cell r="C569" t="str">
            <v>Programmer Analyst</v>
          </cell>
          <cell r="D569">
            <v>1618.9157717962742</v>
          </cell>
          <cell r="E569">
            <v>1618.9157717962742</v>
          </cell>
          <cell r="F569">
            <v>1618.9157717962742</v>
          </cell>
          <cell r="G569">
            <v>1618.9157717962742</v>
          </cell>
          <cell r="H569">
            <v>1618.9157717962742</v>
          </cell>
          <cell r="I569">
            <v>1618.9157717962742</v>
          </cell>
          <cell r="J569">
            <v>1618.9157717962742</v>
          </cell>
          <cell r="K569">
            <v>1618.9157717962742</v>
          </cell>
          <cell r="L569">
            <v>1618.9157717962742</v>
          </cell>
          <cell r="M569">
            <v>1691.0105814816066</v>
          </cell>
          <cell r="N569">
            <v>1691.0105814816066</v>
          </cell>
          <cell r="O569">
            <v>1691.0105814816066</v>
          </cell>
        </row>
        <row r="570">
          <cell r="B570" t="str">
            <v>MALAYSIA</v>
          </cell>
          <cell r="C570" t="str">
            <v>Programmer Analyst Trainee</v>
          </cell>
          <cell r="D570">
            <v>983.85814663271663</v>
          </cell>
          <cell r="E570">
            <v>983.85814663271663</v>
          </cell>
          <cell r="F570">
            <v>983.85814663271663</v>
          </cell>
          <cell r="G570">
            <v>983.85814663271663</v>
          </cell>
          <cell r="H570">
            <v>983.85814663271663</v>
          </cell>
          <cell r="I570">
            <v>983.85814663271663</v>
          </cell>
          <cell r="J570">
            <v>983.85814663271663</v>
          </cell>
          <cell r="K570">
            <v>983.85814663271663</v>
          </cell>
          <cell r="L570">
            <v>983.85814663271663</v>
          </cell>
          <cell r="M570">
            <v>1027.3753631856887</v>
          </cell>
          <cell r="N570">
            <v>1027.3753631856887</v>
          </cell>
          <cell r="O570">
            <v>1027.3753631856887</v>
          </cell>
        </row>
        <row r="571">
          <cell r="B571" t="str">
            <v>MALAYSIA</v>
          </cell>
          <cell r="C571" t="str">
            <v>Programmer Trainee</v>
          </cell>
          <cell r="D571">
            <v>1081.1502674203532</v>
          </cell>
          <cell r="E571">
            <v>1081.1502674203532</v>
          </cell>
          <cell r="F571">
            <v>1081.1502674203532</v>
          </cell>
          <cell r="G571">
            <v>1081.1502674203532</v>
          </cell>
          <cell r="H571">
            <v>1081.1502674203532</v>
          </cell>
          <cell r="I571">
            <v>1081.1502674203532</v>
          </cell>
          <cell r="J571">
            <v>1081.1502674203532</v>
          </cell>
          <cell r="K571">
            <v>1081.1502674203532</v>
          </cell>
          <cell r="L571">
            <v>1081.1502674203532</v>
          </cell>
          <cell r="M571">
            <v>1129.0456294087694</v>
          </cell>
          <cell r="N571">
            <v>1129.0456294087694</v>
          </cell>
          <cell r="O571">
            <v>1129.0456294087694</v>
          </cell>
        </row>
        <row r="572">
          <cell r="B572" t="str">
            <v>MALAYSIA</v>
          </cell>
          <cell r="C572" t="str">
            <v>Senior Associate</v>
          </cell>
          <cell r="D572">
            <v>3405.7833278971921</v>
          </cell>
          <cell r="E572">
            <v>3405.7833278971921</v>
          </cell>
          <cell r="F572">
            <v>3405.7833278971921</v>
          </cell>
          <cell r="G572">
            <v>3405.7833278971921</v>
          </cell>
          <cell r="H572">
            <v>3405.7833278971921</v>
          </cell>
          <cell r="I572">
            <v>3405.7833278971921</v>
          </cell>
          <cell r="J572">
            <v>3405.7833278971921</v>
          </cell>
          <cell r="K572">
            <v>3405.7833278971921</v>
          </cell>
          <cell r="L572">
            <v>3405.7833278971921</v>
          </cell>
          <cell r="M572">
            <v>3558.2871776070651</v>
          </cell>
          <cell r="N572">
            <v>3558.2871776070651</v>
          </cell>
          <cell r="O572">
            <v>3558.2871776070651</v>
          </cell>
        </row>
        <row r="573">
          <cell r="B573" t="str">
            <v>MALAYSIA</v>
          </cell>
          <cell r="C573" t="str">
            <v>Senior Director</v>
          </cell>
          <cell r="D573">
            <v>16843.926015113335</v>
          </cell>
          <cell r="E573">
            <v>16843.926015113335</v>
          </cell>
          <cell r="F573">
            <v>16843.926015113335</v>
          </cell>
          <cell r="G573">
            <v>16843.926015113335</v>
          </cell>
          <cell r="H573">
            <v>16843.926015113335</v>
          </cell>
          <cell r="I573">
            <v>16843.926015113335</v>
          </cell>
          <cell r="J573">
            <v>16843.926015113335</v>
          </cell>
          <cell r="K573">
            <v>16843.926015113335</v>
          </cell>
          <cell r="L573">
            <v>16843.926015113335</v>
          </cell>
          <cell r="M573">
            <v>16843.926015113335</v>
          </cell>
          <cell r="N573">
            <v>16843.926015113335</v>
          </cell>
          <cell r="O573">
            <v>16843.926015113335</v>
          </cell>
        </row>
        <row r="574">
          <cell r="B574" t="str">
            <v>MALAYSIA</v>
          </cell>
          <cell r="C574" t="str">
            <v>Senior Manager</v>
          </cell>
          <cell r="D574">
            <v>5845.2048261547334</v>
          </cell>
          <cell r="E574">
            <v>5845.2048261547334</v>
          </cell>
          <cell r="F574">
            <v>5845.2048261547334</v>
          </cell>
          <cell r="G574">
            <v>5845.2048261547334</v>
          </cell>
          <cell r="H574">
            <v>5845.2048261547334</v>
          </cell>
          <cell r="I574">
            <v>5845.2048261547334</v>
          </cell>
          <cell r="J574">
            <v>5845.2048261547334</v>
          </cell>
          <cell r="K574">
            <v>5845.2048261547334</v>
          </cell>
          <cell r="L574">
            <v>5845.2048261547334</v>
          </cell>
          <cell r="M574">
            <v>6107.4826432861973</v>
          </cell>
          <cell r="N574">
            <v>6107.4826432861973</v>
          </cell>
          <cell r="O574">
            <v>6107.4826432861973</v>
          </cell>
        </row>
        <row r="575">
          <cell r="B575" t="str">
            <v>MALAYSIA</v>
          </cell>
          <cell r="C575" t="str">
            <v>Senior Vice President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</row>
        <row r="576">
          <cell r="B576" t="str">
            <v>MALAYSIA</v>
          </cell>
          <cell r="C576" t="str">
            <v>UBS Associate Level 7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</row>
        <row r="577">
          <cell r="B577" t="str">
            <v>MALAYSIA</v>
          </cell>
          <cell r="C577" t="str">
            <v>Vice President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</row>
        <row r="578">
          <cell r="B578" t="str">
            <v>MALAYSIA</v>
          </cell>
          <cell r="C578" t="str">
            <v>UBS Associate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</row>
        <row r="579">
          <cell r="B579" t="str">
            <v>MOROCCO</v>
          </cell>
          <cell r="C579" t="str">
            <v>Assistant Vice President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</row>
        <row r="580">
          <cell r="B580" t="str">
            <v>MOROCCO</v>
          </cell>
          <cell r="C580" t="str">
            <v>Associate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</row>
        <row r="581">
          <cell r="B581" t="str">
            <v>MOROCCO</v>
          </cell>
          <cell r="C581" t="str">
            <v>Associate Director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</row>
        <row r="582">
          <cell r="B582" t="str">
            <v>MOROCCO</v>
          </cell>
          <cell r="C582" t="str">
            <v>Director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</row>
        <row r="583">
          <cell r="B583" t="str">
            <v>MOROCCO</v>
          </cell>
          <cell r="C583" t="str">
            <v>Manager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</row>
        <row r="584">
          <cell r="B584" t="str">
            <v>MOROCCO</v>
          </cell>
          <cell r="C584" t="str">
            <v>Programmer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</row>
        <row r="585">
          <cell r="B585" t="str">
            <v>MOROCCO</v>
          </cell>
          <cell r="C585" t="str">
            <v>Programmer Analyst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</row>
        <row r="586">
          <cell r="B586" t="str">
            <v>MOROCCO</v>
          </cell>
          <cell r="C586" t="str">
            <v>Programmer Analyst Trainee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</row>
        <row r="587">
          <cell r="B587" t="str">
            <v>MOROCCO</v>
          </cell>
          <cell r="C587" t="str">
            <v>Programmer Trainee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</row>
        <row r="588">
          <cell r="B588" t="str">
            <v>MOROCCO</v>
          </cell>
          <cell r="C588" t="str">
            <v>Senior Associate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</row>
        <row r="589">
          <cell r="B589" t="str">
            <v>MOROCCO</v>
          </cell>
          <cell r="C589" t="str">
            <v>Senior Director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</row>
        <row r="590">
          <cell r="B590" t="str">
            <v>MOROCCO</v>
          </cell>
          <cell r="C590" t="str">
            <v>Senior Manager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</row>
        <row r="591">
          <cell r="B591" t="str">
            <v>MOROCCO</v>
          </cell>
          <cell r="C591" t="str">
            <v>Senior Vice President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</row>
        <row r="592">
          <cell r="B592" t="str">
            <v>MOROCCO</v>
          </cell>
          <cell r="C592" t="str">
            <v>UBS Associate Level 7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</row>
        <row r="593">
          <cell r="B593" t="str">
            <v>MOROCCO</v>
          </cell>
          <cell r="C593" t="str">
            <v>Vice President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</row>
        <row r="594">
          <cell r="B594" t="str">
            <v>MOROCCO</v>
          </cell>
          <cell r="C594" t="str">
            <v>UBS Associate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</row>
        <row r="595">
          <cell r="B595" t="str">
            <v>NETHERLANDS</v>
          </cell>
          <cell r="C595" t="str">
            <v>Assistant Vice President</v>
          </cell>
          <cell r="D595">
            <v>37977.685131640625</v>
          </cell>
          <cell r="E595">
            <v>37977.685131640625</v>
          </cell>
          <cell r="F595">
            <v>37977.685131640625</v>
          </cell>
          <cell r="G595">
            <v>37977.685131640625</v>
          </cell>
          <cell r="H595">
            <v>37977.685131640625</v>
          </cell>
          <cell r="I595">
            <v>37977.685131640625</v>
          </cell>
          <cell r="J595">
            <v>37977.685131640625</v>
          </cell>
          <cell r="K595">
            <v>37977.685131640625</v>
          </cell>
          <cell r="L595">
            <v>37977.685131640625</v>
          </cell>
          <cell r="M595">
            <v>37977.685131640625</v>
          </cell>
          <cell r="N595">
            <v>37977.685131640625</v>
          </cell>
          <cell r="O595">
            <v>37977.685131640625</v>
          </cell>
        </row>
        <row r="596">
          <cell r="B596" t="str">
            <v>NETHERLANDS</v>
          </cell>
          <cell r="C596" t="str">
            <v>Associate</v>
          </cell>
          <cell r="D596">
            <v>6731.9488051558337</v>
          </cell>
          <cell r="E596">
            <v>6731.9488051558337</v>
          </cell>
          <cell r="F596">
            <v>6731.9488051558337</v>
          </cell>
          <cell r="G596">
            <v>6731.9488051558337</v>
          </cell>
          <cell r="H596">
            <v>6731.9488051558337</v>
          </cell>
          <cell r="I596">
            <v>6731.9488051558337</v>
          </cell>
          <cell r="J596">
            <v>6731.9488051558337</v>
          </cell>
          <cell r="K596">
            <v>6731.9488051558337</v>
          </cell>
          <cell r="L596">
            <v>6731.9488051558337</v>
          </cell>
          <cell r="M596">
            <v>6925.7573630605102</v>
          </cell>
          <cell r="N596">
            <v>6925.7573630605102</v>
          </cell>
          <cell r="O596">
            <v>6925.7573630605102</v>
          </cell>
        </row>
        <row r="597">
          <cell r="B597" t="str">
            <v>NETHERLANDS</v>
          </cell>
          <cell r="C597" t="str">
            <v>Associate Director</v>
          </cell>
          <cell r="D597">
            <v>16074.398028550017</v>
          </cell>
          <cell r="E597">
            <v>16074.398028550017</v>
          </cell>
          <cell r="F597">
            <v>16074.398028550017</v>
          </cell>
          <cell r="G597">
            <v>16074.398028550017</v>
          </cell>
          <cell r="H597">
            <v>16074.398028550017</v>
          </cell>
          <cell r="I597">
            <v>16074.398028550017</v>
          </cell>
          <cell r="J597">
            <v>16074.398028550017</v>
          </cell>
          <cell r="K597">
            <v>16074.398028550017</v>
          </cell>
          <cell r="L597">
            <v>16074.398028550017</v>
          </cell>
          <cell r="M597">
            <v>16548.480063156516</v>
          </cell>
          <cell r="N597">
            <v>16548.480063156516</v>
          </cell>
          <cell r="O597">
            <v>16548.480063156516</v>
          </cell>
        </row>
        <row r="598">
          <cell r="B598" t="str">
            <v>NETHERLANDS</v>
          </cell>
          <cell r="C598" t="str">
            <v>Director</v>
          </cell>
          <cell r="D598">
            <v>20904.918669668208</v>
          </cell>
          <cell r="E598">
            <v>20904.918669668208</v>
          </cell>
          <cell r="F598">
            <v>20904.918669668208</v>
          </cell>
          <cell r="G598">
            <v>20904.918669668208</v>
          </cell>
          <cell r="H598">
            <v>20904.918669668208</v>
          </cell>
          <cell r="I598">
            <v>20904.918669668208</v>
          </cell>
          <cell r="J598">
            <v>20904.918669668208</v>
          </cell>
          <cell r="K598">
            <v>20904.918669668208</v>
          </cell>
          <cell r="L598">
            <v>20904.918669668208</v>
          </cell>
          <cell r="M598">
            <v>20904.918669668208</v>
          </cell>
          <cell r="N598">
            <v>20904.918669668208</v>
          </cell>
          <cell r="O598">
            <v>20904.918669668208</v>
          </cell>
        </row>
        <row r="599">
          <cell r="B599" t="str">
            <v>NETHERLANDS</v>
          </cell>
          <cell r="C599" t="str">
            <v>Manager</v>
          </cell>
          <cell r="D599">
            <v>9624.1232633141026</v>
          </cell>
          <cell r="E599">
            <v>9624.1232633141026</v>
          </cell>
          <cell r="F599">
            <v>9624.1232633141026</v>
          </cell>
          <cell r="G599">
            <v>9624.1232633141026</v>
          </cell>
          <cell r="H599">
            <v>9624.1232633141026</v>
          </cell>
          <cell r="I599">
            <v>9624.1232633141026</v>
          </cell>
          <cell r="J599">
            <v>9624.1232633141026</v>
          </cell>
          <cell r="K599">
            <v>9624.1232633141026</v>
          </cell>
          <cell r="L599">
            <v>9624.1232633141026</v>
          </cell>
          <cell r="M599">
            <v>9904.6970549635244</v>
          </cell>
          <cell r="N599">
            <v>9904.6970549635244</v>
          </cell>
          <cell r="O599">
            <v>9904.6970549635244</v>
          </cell>
        </row>
        <row r="600">
          <cell r="B600" t="str">
            <v>NETHERLANDS</v>
          </cell>
          <cell r="C600" t="str">
            <v>Programmer</v>
          </cell>
          <cell r="D600">
            <v>5608.3395189569192</v>
          </cell>
          <cell r="E600">
            <v>5608.3395189569192</v>
          </cell>
          <cell r="F600">
            <v>5608.3395189569192</v>
          </cell>
          <cell r="G600">
            <v>5608.3395189569192</v>
          </cell>
          <cell r="H600">
            <v>5608.3395189569192</v>
          </cell>
          <cell r="I600">
            <v>5608.3395189569192</v>
          </cell>
          <cell r="J600">
            <v>5608.3395189569192</v>
          </cell>
          <cell r="K600">
            <v>5608.3395189569192</v>
          </cell>
          <cell r="L600">
            <v>5608.3395189569192</v>
          </cell>
          <cell r="M600">
            <v>5768.4397982756263</v>
          </cell>
          <cell r="N600">
            <v>5768.4397982756263</v>
          </cell>
          <cell r="O600">
            <v>5768.4397982756263</v>
          </cell>
        </row>
        <row r="601">
          <cell r="B601" t="str">
            <v>NETHERLANDS</v>
          </cell>
          <cell r="C601" t="str">
            <v>Programmer Analyst</v>
          </cell>
          <cell r="D601">
            <v>5306.0157769978578</v>
          </cell>
          <cell r="E601">
            <v>5306.0157769978578</v>
          </cell>
          <cell r="F601">
            <v>5306.0157769978578</v>
          </cell>
          <cell r="G601">
            <v>5306.0157769978578</v>
          </cell>
          <cell r="H601">
            <v>5306.0157769978578</v>
          </cell>
          <cell r="I601">
            <v>5306.0157769978578</v>
          </cell>
          <cell r="J601">
            <v>5306.0157769978578</v>
          </cell>
          <cell r="K601">
            <v>5306.0157769978578</v>
          </cell>
          <cell r="L601">
            <v>5306.0157769978578</v>
          </cell>
          <cell r="M601">
            <v>5457.0463440577923</v>
          </cell>
          <cell r="N601">
            <v>5457.0463440577923</v>
          </cell>
          <cell r="O601">
            <v>5457.0463440577923</v>
          </cell>
        </row>
        <row r="602">
          <cell r="B602" t="str">
            <v>NETHERLANDS</v>
          </cell>
          <cell r="C602" t="str">
            <v>Programmer Analyst Trainee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</row>
        <row r="603">
          <cell r="B603" t="str">
            <v>NETHERLANDS</v>
          </cell>
          <cell r="C603" t="str">
            <v>Programmer Trainee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</row>
        <row r="604">
          <cell r="B604" t="str">
            <v>NETHERLANDS</v>
          </cell>
          <cell r="C604" t="str">
            <v>Senior Associate</v>
          </cell>
          <cell r="D604">
            <v>8267.0916056888345</v>
          </cell>
          <cell r="E604">
            <v>8267.0916056888345</v>
          </cell>
          <cell r="F604">
            <v>8267.0916056888345</v>
          </cell>
          <cell r="G604">
            <v>8267.0916056888345</v>
          </cell>
          <cell r="H604">
            <v>8267.0916056888345</v>
          </cell>
          <cell r="I604">
            <v>8267.0916056888345</v>
          </cell>
          <cell r="J604">
            <v>8267.0916056888345</v>
          </cell>
          <cell r="K604">
            <v>8267.0916056888345</v>
          </cell>
          <cell r="L604">
            <v>8267.0916056888345</v>
          </cell>
          <cell r="M604">
            <v>8506.9544476094998</v>
          </cell>
          <cell r="N604">
            <v>8506.9544476094998</v>
          </cell>
          <cell r="O604">
            <v>8506.9544476094998</v>
          </cell>
        </row>
        <row r="605">
          <cell r="B605" t="str">
            <v>NETHERLANDS</v>
          </cell>
          <cell r="C605" t="str">
            <v>Senior Director</v>
          </cell>
          <cell r="D605">
            <v>25654.87895224852</v>
          </cell>
          <cell r="E605">
            <v>25654.87895224852</v>
          </cell>
          <cell r="F605">
            <v>25654.87895224852</v>
          </cell>
          <cell r="G605">
            <v>25654.87895224852</v>
          </cell>
          <cell r="H605">
            <v>25654.87895224852</v>
          </cell>
          <cell r="I605">
            <v>25654.87895224852</v>
          </cell>
          <cell r="J605">
            <v>25654.87895224852</v>
          </cell>
          <cell r="K605">
            <v>25654.87895224852</v>
          </cell>
          <cell r="L605">
            <v>25654.87895224852</v>
          </cell>
          <cell r="M605">
            <v>25654.87895224852</v>
          </cell>
          <cell r="N605">
            <v>25654.87895224852</v>
          </cell>
          <cell r="O605">
            <v>25654.87895224852</v>
          </cell>
        </row>
        <row r="606">
          <cell r="B606" t="str">
            <v>NETHERLANDS</v>
          </cell>
          <cell r="C606" t="str">
            <v>Senior Manager</v>
          </cell>
          <cell r="D606">
            <v>11997.539678432566</v>
          </cell>
          <cell r="E606">
            <v>11997.539678432566</v>
          </cell>
          <cell r="F606">
            <v>11997.539678432566</v>
          </cell>
          <cell r="G606">
            <v>11997.539678432566</v>
          </cell>
          <cell r="H606">
            <v>11997.539678432566</v>
          </cell>
          <cell r="I606">
            <v>11997.539678432566</v>
          </cell>
          <cell r="J606">
            <v>11997.539678432566</v>
          </cell>
          <cell r="K606">
            <v>11997.539678432566</v>
          </cell>
          <cell r="L606">
            <v>11997.539678432566</v>
          </cell>
          <cell r="M606">
            <v>12349.31596253554</v>
          </cell>
          <cell r="N606">
            <v>12349.31596253554</v>
          </cell>
          <cell r="O606">
            <v>12349.31596253554</v>
          </cell>
        </row>
        <row r="607">
          <cell r="B607" t="str">
            <v>NETHERLANDS</v>
          </cell>
          <cell r="C607" t="str">
            <v>Senior Vice President</v>
          </cell>
          <cell r="D607">
            <v>104947.19380255041</v>
          </cell>
          <cell r="E607">
            <v>104947.19380255041</v>
          </cell>
          <cell r="F607">
            <v>104947.19380255041</v>
          </cell>
          <cell r="G607">
            <v>104947.19380255041</v>
          </cell>
          <cell r="H607">
            <v>104947.19380255041</v>
          </cell>
          <cell r="I607">
            <v>104947.19380255041</v>
          </cell>
          <cell r="J607">
            <v>104947.19380255041</v>
          </cell>
          <cell r="K607">
            <v>104947.19380255041</v>
          </cell>
          <cell r="L607">
            <v>104947.19380255041</v>
          </cell>
          <cell r="M607">
            <v>104947.19380255041</v>
          </cell>
          <cell r="N607">
            <v>104947.19380255041</v>
          </cell>
          <cell r="O607">
            <v>104947.19380255041</v>
          </cell>
        </row>
        <row r="608">
          <cell r="B608" t="str">
            <v>NETHERLANDS</v>
          </cell>
          <cell r="C608" t="str">
            <v>UBS Associate Level 7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</row>
        <row r="609">
          <cell r="B609" t="str">
            <v>NETHERLANDS</v>
          </cell>
          <cell r="C609" t="str">
            <v>Vice President</v>
          </cell>
          <cell r="D609">
            <v>52679.848449746722</v>
          </cell>
          <cell r="E609">
            <v>52679.848449746722</v>
          </cell>
          <cell r="F609">
            <v>52679.848449746722</v>
          </cell>
          <cell r="G609">
            <v>52679.848449746722</v>
          </cell>
          <cell r="H609">
            <v>52679.848449746722</v>
          </cell>
          <cell r="I609">
            <v>52679.848449746722</v>
          </cell>
          <cell r="J609">
            <v>52679.848449746722</v>
          </cell>
          <cell r="K609">
            <v>52679.848449746722</v>
          </cell>
          <cell r="L609">
            <v>52679.848449746722</v>
          </cell>
          <cell r="M609">
            <v>52679.848449746722</v>
          </cell>
          <cell r="N609">
            <v>52679.848449746722</v>
          </cell>
          <cell r="O609">
            <v>52679.848449746722</v>
          </cell>
        </row>
        <row r="610">
          <cell r="B610" t="str">
            <v>NETHERLANDS</v>
          </cell>
          <cell r="C610" t="str">
            <v>UBS Associate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</row>
        <row r="611">
          <cell r="B611" t="str">
            <v>NEWZEALAND</v>
          </cell>
          <cell r="C611" t="str">
            <v>Assistant Vice President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</row>
        <row r="612">
          <cell r="B612" t="str">
            <v>NEWZEALAND</v>
          </cell>
          <cell r="C612" t="str">
            <v>Associate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</row>
        <row r="613">
          <cell r="B613" t="str">
            <v>NEWZEALAND</v>
          </cell>
          <cell r="C613" t="str">
            <v>Associate Director</v>
          </cell>
          <cell r="D613">
            <v>11320.330278674302</v>
          </cell>
          <cell r="E613">
            <v>11320.330278674302</v>
          </cell>
          <cell r="F613">
            <v>11320.330278674302</v>
          </cell>
          <cell r="G613">
            <v>11320.330278674302</v>
          </cell>
          <cell r="H613">
            <v>11320.330278674302</v>
          </cell>
          <cell r="I613">
            <v>11320.330278674302</v>
          </cell>
          <cell r="J613">
            <v>11320.330278674302</v>
          </cell>
          <cell r="K613">
            <v>11320.330278674302</v>
          </cell>
          <cell r="L613">
            <v>11320.330278674302</v>
          </cell>
          <cell r="M613">
            <v>11829.745141214644</v>
          </cell>
          <cell r="N613">
            <v>11829.745141214644</v>
          </cell>
          <cell r="O613">
            <v>11829.745141214644</v>
          </cell>
        </row>
        <row r="614">
          <cell r="B614" t="str">
            <v>NEWZEALAND</v>
          </cell>
          <cell r="C614" t="str">
            <v>Director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</row>
        <row r="615">
          <cell r="B615" t="str">
            <v>NEWZEALAND</v>
          </cell>
          <cell r="C615" t="str">
            <v>Manager</v>
          </cell>
          <cell r="D615">
            <v>6914.0543913672418</v>
          </cell>
          <cell r="E615">
            <v>6914.0543913672418</v>
          </cell>
          <cell r="F615">
            <v>6914.0543913672418</v>
          </cell>
          <cell r="G615">
            <v>6914.0543913672418</v>
          </cell>
          <cell r="H615">
            <v>6914.0543913672418</v>
          </cell>
          <cell r="I615">
            <v>6914.0543913672418</v>
          </cell>
          <cell r="J615">
            <v>6914.0543913672418</v>
          </cell>
          <cell r="K615">
            <v>6914.0543913672418</v>
          </cell>
          <cell r="L615">
            <v>6914.0543913672418</v>
          </cell>
          <cell r="M615">
            <v>7225.186838978766</v>
          </cell>
          <cell r="N615">
            <v>7225.186838978766</v>
          </cell>
          <cell r="O615">
            <v>7225.186838978766</v>
          </cell>
        </row>
        <row r="616">
          <cell r="B616" t="str">
            <v>NEWZEALAND</v>
          </cell>
          <cell r="C616" t="str">
            <v>Programmer</v>
          </cell>
          <cell r="D616">
            <v>4070.894939209848</v>
          </cell>
          <cell r="E616">
            <v>4070.894939209848</v>
          </cell>
          <cell r="F616">
            <v>4070.894939209848</v>
          </cell>
          <cell r="G616">
            <v>4070.894939209848</v>
          </cell>
          <cell r="H616">
            <v>4070.894939209848</v>
          </cell>
          <cell r="I616">
            <v>4070.894939209848</v>
          </cell>
          <cell r="J616">
            <v>4070.894939209848</v>
          </cell>
          <cell r="K616">
            <v>4070.894939209848</v>
          </cell>
          <cell r="L616">
            <v>4070.894939209848</v>
          </cell>
          <cell r="M616">
            <v>4254.0852114742902</v>
          </cell>
          <cell r="N616">
            <v>4254.0852114742902</v>
          </cell>
          <cell r="O616">
            <v>4254.0852114742902</v>
          </cell>
        </row>
        <row r="617">
          <cell r="B617" t="str">
            <v>NEWZEALAND</v>
          </cell>
          <cell r="C617" t="str">
            <v>Programmer Analyst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</row>
        <row r="618">
          <cell r="B618" t="str">
            <v>NEWZEALAND</v>
          </cell>
          <cell r="C618" t="str">
            <v>Programmer Analyst Trainee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</row>
        <row r="619">
          <cell r="B619" t="str">
            <v>NEWZEALAND</v>
          </cell>
          <cell r="C619" t="str">
            <v>Programmer Trainee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</row>
        <row r="620">
          <cell r="B620" t="str">
            <v>NEWZEALAND</v>
          </cell>
          <cell r="C620" t="str">
            <v>Senior Associate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</row>
        <row r="621">
          <cell r="B621" t="str">
            <v>NEWZEALAND</v>
          </cell>
          <cell r="C621" t="str">
            <v>Senior Director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</row>
        <row r="622">
          <cell r="B622" t="str">
            <v>NEWZEALAND</v>
          </cell>
          <cell r="C622" t="str">
            <v>Senior Manager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</row>
        <row r="623">
          <cell r="B623" t="str">
            <v>NEWZEALAND</v>
          </cell>
          <cell r="C623" t="str">
            <v>Senior Vice President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</row>
        <row r="624">
          <cell r="B624" t="str">
            <v>NEWZEALAND</v>
          </cell>
          <cell r="C624" t="str">
            <v>UBS Associate Level 7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</row>
        <row r="625">
          <cell r="B625" t="str">
            <v>NEWZEALAND</v>
          </cell>
          <cell r="C625" t="str">
            <v>Vice President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</row>
        <row r="626">
          <cell r="B626" t="str">
            <v>NEWZEALAND</v>
          </cell>
          <cell r="C626" t="str">
            <v>UBS Associate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</row>
        <row r="627">
          <cell r="B627" t="str">
            <v>NORWAY</v>
          </cell>
          <cell r="C627" t="str">
            <v>Assistant Vice President</v>
          </cell>
          <cell r="D627">
            <v>39156.519104354695</v>
          </cell>
          <cell r="E627">
            <v>39156.519104354695</v>
          </cell>
          <cell r="F627">
            <v>39156.519104354695</v>
          </cell>
          <cell r="G627">
            <v>39156.519104354695</v>
          </cell>
          <cell r="H627">
            <v>39156.519104354695</v>
          </cell>
          <cell r="I627">
            <v>39156.519104354695</v>
          </cell>
          <cell r="J627">
            <v>39156.519104354695</v>
          </cell>
          <cell r="K627">
            <v>39156.519104354695</v>
          </cell>
          <cell r="L627">
            <v>39156.519104354695</v>
          </cell>
          <cell r="M627">
            <v>39156.519104354695</v>
          </cell>
          <cell r="N627">
            <v>39156.519104354695</v>
          </cell>
          <cell r="O627">
            <v>39156.519104354695</v>
          </cell>
        </row>
        <row r="628">
          <cell r="B628" t="str">
            <v>NORWAY</v>
          </cell>
          <cell r="C628" t="str">
            <v>Associate</v>
          </cell>
          <cell r="D628">
            <v>8241.3748616978592</v>
          </cell>
          <cell r="E628">
            <v>8241.3748616978592</v>
          </cell>
          <cell r="F628">
            <v>8241.3748616978592</v>
          </cell>
          <cell r="G628">
            <v>8241.3748616978592</v>
          </cell>
          <cell r="H628">
            <v>8241.3748616978592</v>
          </cell>
          <cell r="I628">
            <v>8241.3748616978592</v>
          </cell>
          <cell r="J628">
            <v>8241.3748616978592</v>
          </cell>
          <cell r="K628">
            <v>8241.3748616978592</v>
          </cell>
          <cell r="L628">
            <v>8241.3748616978592</v>
          </cell>
          <cell r="M628">
            <v>8486.0847458175449</v>
          </cell>
          <cell r="N628">
            <v>8486.0847458175449</v>
          </cell>
          <cell r="O628">
            <v>8486.0847458175449</v>
          </cell>
        </row>
        <row r="629">
          <cell r="B629" t="str">
            <v>NORWAY</v>
          </cell>
          <cell r="C629" t="str">
            <v>Associate Director</v>
          </cell>
          <cell r="D629">
            <v>16802.24328598686</v>
          </cell>
          <cell r="E629">
            <v>16802.24328598686</v>
          </cell>
          <cell r="F629">
            <v>16802.24328598686</v>
          </cell>
          <cell r="G629">
            <v>16802.24328598686</v>
          </cell>
          <cell r="H629">
            <v>16802.24328598686</v>
          </cell>
          <cell r="I629">
            <v>16802.24328598686</v>
          </cell>
          <cell r="J629">
            <v>16802.24328598686</v>
          </cell>
          <cell r="K629">
            <v>16802.24328598686</v>
          </cell>
          <cell r="L629">
            <v>16802.24328598686</v>
          </cell>
          <cell r="M629">
            <v>17303.779222835215</v>
          </cell>
          <cell r="N629">
            <v>17303.779222835215</v>
          </cell>
          <cell r="O629">
            <v>17303.779222835215</v>
          </cell>
        </row>
        <row r="630">
          <cell r="B630" t="str">
            <v>NORWAY</v>
          </cell>
          <cell r="C630" t="str">
            <v>Director</v>
          </cell>
          <cell r="D630">
            <v>22298.284559885047</v>
          </cell>
          <cell r="E630">
            <v>22298.284559885047</v>
          </cell>
          <cell r="F630">
            <v>22298.284559885047</v>
          </cell>
          <cell r="G630">
            <v>22298.284559885047</v>
          </cell>
          <cell r="H630">
            <v>22298.284559885047</v>
          </cell>
          <cell r="I630">
            <v>22298.284559885047</v>
          </cell>
          <cell r="J630">
            <v>22298.284559885047</v>
          </cell>
          <cell r="K630">
            <v>22298.284559885047</v>
          </cell>
          <cell r="L630">
            <v>22298.284559885047</v>
          </cell>
          <cell r="M630">
            <v>22298.284559885047</v>
          </cell>
          <cell r="N630">
            <v>22298.284559885047</v>
          </cell>
          <cell r="O630">
            <v>22298.284559885047</v>
          </cell>
        </row>
        <row r="631">
          <cell r="B631" t="str">
            <v>NORWAY</v>
          </cell>
          <cell r="C631" t="str">
            <v>Manager</v>
          </cell>
          <cell r="D631">
            <v>11738.257522403112</v>
          </cell>
          <cell r="E631">
            <v>11738.257522403112</v>
          </cell>
          <cell r="F631">
            <v>11738.257522403112</v>
          </cell>
          <cell r="G631">
            <v>11738.257522403112</v>
          </cell>
          <cell r="H631">
            <v>11738.257522403112</v>
          </cell>
          <cell r="I631">
            <v>11738.257522403112</v>
          </cell>
          <cell r="J631">
            <v>11738.257522403112</v>
          </cell>
          <cell r="K631">
            <v>11738.257522403112</v>
          </cell>
          <cell r="L631">
            <v>11738.257522403112</v>
          </cell>
          <cell r="M631">
            <v>12087.873886343956</v>
          </cell>
          <cell r="N631">
            <v>12087.873886343956</v>
          </cell>
          <cell r="O631">
            <v>12087.873886343956</v>
          </cell>
        </row>
        <row r="632">
          <cell r="B632" t="str">
            <v>NORWAY</v>
          </cell>
          <cell r="C632" t="str">
            <v>Programmer</v>
          </cell>
          <cell r="D632">
            <v>5810.9105468675525</v>
          </cell>
          <cell r="E632">
            <v>5810.9105468675525</v>
          </cell>
          <cell r="F632">
            <v>5810.9105468675525</v>
          </cell>
          <cell r="G632">
            <v>5810.9105468675525</v>
          </cell>
          <cell r="H632">
            <v>5810.9105468675525</v>
          </cell>
          <cell r="I632">
            <v>5810.9105468675525</v>
          </cell>
          <cell r="J632">
            <v>5810.9105468675525</v>
          </cell>
          <cell r="K632">
            <v>5810.9105468675525</v>
          </cell>
          <cell r="L632">
            <v>5810.9105468675525</v>
          </cell>
          <cell r="M632">
            <v>5982.7065015423286</v>
          </cell>
          <cell r="N632">
            <v>5982.7065015423286</v>
          </cell>
          <cell r="O632">
            <v>5982.7065015423286</v>
          </cell>
        </row>
        <row r="633">
          <cell r="B633" t="str">
            <v>NORWAY</v>
          </cell>
          <cell r="C633" t="str">
            <v>Programmer Analyst</v>
          </cell>
          <cell r="D633">
            <v>7193.3214980792645</v>
          </cell>
          <cell r="E633">
            <v>7193.3214980792645</v>
          </cell>
          <cell r="F633">
            <v>7193.3214980792645</v>
          </cell>
          <cell r="G633">
            <v>7193.3214980792645</v>
          </cell>
          <cell r="H633">
            <v>7193.3214980792645</v>
          </cell>
          <cell r="I633">
            <v>7193.3214980792645</v>
          </cell>
          <cell r="J633">
            <v>7193.3214980792645</v>
          </cell>
          <cell r="K633">
            <v>7193.3214980792645</v>
          </cell>
          <cell r="L633">
            <v>7193.3214980792645</v>
          </cell>
          <cell r="M633">
            <v>7406.5897812903913</v>
          </cell>
          <cell r="N633">
            <v>7406.5897812903913</v>
          </cell>
          <cell r="O633">
            <v>7406.5897812903913</v>
          </cell>
        </row>
        <row r="634">
          <cell r="B634" t="str">
            <v>NORWAY</v>
          </cell>
          <cell r="C634" t="str">
            <v>Programmer Analyst Trainee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</row>
        <row r="635">
          <cell r="B635" t="str">
            <v>NORWAY</v>
          </cell>
          <cell r="C635" t="str">
            <v>Programmer Trainee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</row>
        <row r="636">
          <cell r="B636" t="str">
            <v>NORWAY</v>
          </cell>
          <cell r="C636" t="str">
            <v>Senior Associate</v>
          </cell>
          <cell r="D636">
            <v>10289.831770641213</v>
          </cell>
          <cell r="E636">
            <v>10289.831770641213</v>
          </cell>
          <cell r="F636">
            <v>10289.831770641213</v>
          </cell>
          <cell r="G636">
            <v>10289.831770641213</v>
          </cell>
          <cell r="H636">
            <v>10289.831770641213</v>
          </cell>
          <cell r="I636">
            <v>10289.831770641213</v>
          </cell>
          <cell r="J636">
            <v>10289.831770641213</v>
          </cell>
          <cell r="K636">
            <v>10289.831770641213</v>
          </cell>
          <cell r="L636">
            <v>10289.831770641213</v>
          </cell>
          <cell r="M636">
            <v>10595.9953620292</v>
          </cell>
          <cell r="N636">
            <v>10595.9953620292</v>
          </cell>
          <cell r="O636">
            <v>10595.9953620292</v>
          </cell>
        </row>
        <row r="637">
          <cell r="B637" t="str">
            <v>NORWAY</v>
          </cell>
          <cell r="C637" t="str">
            <v>Senior Director</v>
          </cell>
          <cell r="D637">
            <v>27024.290225436343</v>
          </cell>
          <cell r="E637">
            <v>27024.290225436343</v>
          </cell>
          <cell r="F637">
            <v>27024.290225436343</v>
          </cell>
          <cell r="G637">
            <v>27024.290225436343</v>
          </cell>
          <cell r="H637">
            <v>27024.290225436343</v>
          </cell>
          <cell r="I637">
            <v>27024.290225436343</v>
          </cell>
          <cell r="J637">
            <v>27024.290225436343</v>
          </cell>
          <cell r="K637">
            <v>27024.290225436343</v>
          </cell>
          <cell r="L637">
            <v>27024.290225436343</v>
          </cell>
          <cell r="M637">
            <v>27024.290225436343</v>
          </cell>
          <cell r="N637">
            <v>27024.290225436343</v>
          </cell>
          <cell r="O637">
            <v>27024.290225436343</v>
          </cell>
        </row>
        <row r="638">
          <cell r="B638" t="str">
            <v>NORWAY</v>
          </cell>
          <cell r="C638" t="str">
            <v>Senior Manager</v>
          </cell>
          <cell r="D638">
            <v>14002.692137134185</v>
          </cell>
          <cell r="E638">
            <v>14002.692137134185</v>
          </cell>
          <cell r="F638">
            <v>14002.692137134185</v>
          </cell>
          <cell r="G638">
            <v>14002.692137134185</v>
          </cell>
          <cell r="H638">
            <v>14002.692137134185</v>
          </cell>
          <cell r="I638">
            <v>14002.692137134185</v>
          </cell>
          <cell r="J638">
            <v>14002.692137134185</v>
          </cell>
          <cell r="K638">
            <v>14002.692137134185</v>
          </cell>
          <cell r="L638">
            <v>14002.692137134185</v>
          </cell>
          <cell r="M638">
            <v>14420.241539516961</v>
          </cell>
          <cell r="N638">
            <v>14420.241539516961</v>
          </cell>
          <cell r="O638">
            <v>14420.241539516961</v>
          </cell>
        </row>
        <row r="639">
          <cell r="B639" t="str">
            <v>NORWAY</v>
          </cell>
          <cell r="C639" t="str">
            <v>Senior Vice President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</row>
        <row r="640">
          <cell r="B640" t="str">
            <v>NORWAY</v>
          </cell>
          <cell r="C640" t="str">
            <v>UBS Associate Level 7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</row>
        <row r="641">
          <cell r="B641" t="str">
            <v>NORWAY</v>
          </cell>
          <cell r="C641" t="str">
            <v>Vice President</v>
          </cell>
          <cell r="D641">
            <v>67549.029889922371</v>
          </cell>
          <cell r="E641">
            <v>67549.029889922371</v>
          </cell>
          <cell r="F641">
            <v>67549.029889922371</v>
          </cell>
          <cell r="G641">
            <v>67549.029889922371</v>
          </cell>
          <cell r="H641">
            <v>67549.029889922371</v>
          </cell>
          <cell r="I641">
            <v>67549.029889922371</v>
          </cell>
          <cell r="J641">
            <v>67549.029889922371</v>
          </cell>
          <cell r="K641">
            <v>67549.029889922371</v>
          </cell>
          <cell r="L641">
            <v>67549.029889922371</v>
          </cell>
          <cell r="M641">
            <v>67549.029889922371</v>
          </cell>
          <cell r="N641">
            <v>67549.029889922371</v>
          </cell>
          <cell r="O641">
            <v>67549.029889922371</v>
          </cell>
        </row>
        <row r="642">
          <cell r="B642" t="str">
            <v>NORWAY</v>
          </cell>
          <cell r="C642" t="str">
            <v>UBS Associate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</row>
        <row r="643">
          <cell r="B643" t="str">
            <v>OMAN</v>
          </cell>
          <cell r="C643" t="str">
            <v>Assistant Vice President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</row>
        <row r="644">
          <cell r="B644" t="str">
            <v>OMAN</v>
          </cell>
          <cell r="C644" t="str">
            <v>Associate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</row>
        <row r="645">
          <cell r="B645" t="str">
            <v>OMAN</v>
          </cell>
          <cell r="C645" t="str">
            <v>Associate Director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</row>
        <row r="646">
          <cell r="B646" t="str">
            <v>OMAN</v>
          </cell>
          <cell r="C646" t="str">
            <v>Director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</row>
        <row r="647">
          <cell r="B647" t="str">
            <v>OMAN</v>
          </cell>
          <cell r="C647" t="str">
            <v>Manager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</row>
        <row r="648">
          <cell r="B648" t="str">
            <v>OMAN</v>
          </cell>
          <cell r="C648" t="str">
            <v>Programmer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</row>
        <row r="649">
          <cell r="B649" t="str">
            <v>OMAN</v>
          </cell>
          <cell r="C649" t="str">
            <v>Programmer Analyst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</row>
        <row r="650">
          <cell r="B650" t="str">
            <v>OMAN</v>
          </cell>
          <cell r="C650" t="str">
            <v>Programmer Analyst Trainee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</row>
        <row r="651">
          <cell r="B651" t="str">
            <v>OMAN</v>
          </cell>
          <cell r="C651" t="str">
            <v>Programmer Trainee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</row>
        <row r="652">
          <cell r="B652" t="str">
            <v>OMAN</v>
          </cell>
          <cell r="C652" t="str">
            <v>Senior Associate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</row>
        <row r="653">
          <cell r="B653" t="str">
            <v>OMAN</v>
          </cell>
          <cell r="C653" t="str">
            <v>Senior Director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</row>
        <row r="654">
          <cell r="B654" t="str">
            <v>OMAN</v>
          </cell>
          <cell r="C654" t="str">
            <v>Senior Manager</v>
          </cell>
          <cell r="D654">
            <v>7656.9259351000001</v>
          </cell>
          <cell r="E654">
            <v>7656.9259351000001</v>
          </cell>
          <cell r="F654">
            <v>7656.9259351000001</v>
          </cell>
          <cell r="G654">
            <v>7656.9259351000001</v>
          </cell>
          <cell r="H654">
            <v>7656.9259351000001</v>
          </cell>
          <cell r="I654">
            <v>7656.9259351000001</v>
          </cell>
          <cell r="J654">
            <v>7656.9259351000001</v>
          </cell>
          <cell r="K654">
            <v>7656.9259351000001</v>
          </cell>
          <cell r="L654">
            <v>7656.9259351000001</v>
          </cell>
          <cell r="M654">
            <v>8001.4876021794989</v>
          </cell>
          <cell r="N654">
            <v>8001.4876021794989</v>
          </cell>
          <cell r="O654">
            <v>8001.4876021794989</v>
          </cell>
        </row>
        <row r="655">
          <cell r="B655" t="str">
            <v>OMAN</v>
          </cell>
          <cell r="C655" t="str">
            <v>Senior Vice President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</row>
        <row r="656">
          <cell r="B656" t="str">
            <v>OMAN</v>
          </cell>
          <cell r="C656" t="str">
            <v>UBS Associate Level 7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</row>
        <row r="657">
          <cell r="B657" t="str">
            <v>OMAN</v>
          </cell>
          <cell r="C657" t="str">
            <v>Vice President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</row>
        <row r="658">
          <cell r="B658" t="str">
            <v>OMAN</v>
          </cell>
          <cell r="C658" t="str">
            <v>UBS Associate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</row>
        <row r="659">
          <cell r="B659" t="str">
            <v>PORTUGAL</v>
          </cell>
          <cell r="C659" t="str">
            <v>Assistant Vice President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</row>
        <row r="660">
          <cell r="B660" t="str">
            <v>PORTUGAL</v>
          </cell>
          <cell r="C660" t="str">
            <v>Associate</v>
          </cell>
          <cell r="D660">
            <v>4435.0060525986109</v>
          </cell>
          <cell r="E660">
            <v>4435.0060525986109</v>
          </cell>
          <cell r="F660">
            <v>4435.0060525986109</v>
          </cell>
          <cell r="G660">
            <v>4435.0060525986109</v>
          </cell>
          <cell r="H660">
            <v>4435.0060525986109</v>
          </cell>
          <cell r="I660">
            <v>4435.0060525986109</v>
          </cell>
          <cell r="J660">
            <v>4435.0060525986109</v>
          </cell>
          <cell r="K660">
            <v>4435.0060525986109</v>
          </cell>
          <cell r="L660">
            <v>4435.0060525986109</v>
          </cell>
          <cell r="M660">
            <v>4568.0562341765681</v>
          </cell>
          <cell r="N660">
            <v>4568.0562341765681</v>
          </cell>
          <cell r="O660">
            <v>4568.0562341765681</v>
          </cell>
        </row>
        <row r="661">
          <cell r="B661" t="str">
            <v>PORTUGAL</v>
          </cell>
          <cell r="C661" t="str">
            <v>Associate Director</v>
          </cell>
          <cell r="D661">
            <v>12620.803492083332</v>
          </cell>
          <cell r="E661">
            <v>12620.803492083332</v>
          </cell>
          <cell r="F661">
            <v>12620.803492083332</v>
          </cell>
          <cell r="G661">
            <v>12620.803492083332</v>
          </cell>
          <cell r="H661">
            <v>12620.803492083332</v>
          </cell>
          <cell r="I661">
            <v>12620.803492083332</v>
          </cell>
          <cell r="J661">
            <v>12620.803492083332</v>
          </cell>
          <cell r="K661">
            <v>12620.803492083332</v>
          </cell>
          <cell r="L661">
            <v>12620.803492083332</v>
          </cell>
          <cell r="M661">
            <v>12999.427596845833</v>
          </cell>
          <cell r="N661">
            <v>12999.427596845833</v>
          </cell>
          <cell r="O661">
            <v>12999.427596845833</v>
          </cell>
        </row>
        <row r="662">
          <cell r="B662" t="str">
            <v>PORTUGAL</v>
          </cell>
          <cell r="C662" t="str">
            <v>Director</v>
          </cell>
          <cell r="D662">
            <v>22703.818237083335</v>
          </cell>
          <cell r="E662">
            <v>22703.818237083335</v>
          </cell>
          <cell r="F662">
            <v>22703.818237083335</v>
          </cell>
          <cell r="G662">
            <v>22703.818237083335</v>
          </cell>
          <cell r="H662">
            <v>22703.818237083335</v>
          </cell>
          <cell r="I662">
            <v>22703.818237083335</v>
          </cell>
          <cell r="J662">
            <v>22703.818237083335</v>
          </cell>
          <cell r="K662">
            <v>22703.818237083335</v>
          </cell>
          <cell r="L662">
            <v>22703.818237083335</v>
          </cell>
          <cell r="M662">
            <v>22703.818237083335</v>
          </cell>
          <cell r="N662">
            <v>22703.818237083335</v>
          </cell>
          <cell r="O662">
            <v>22703.818237083335</v>
          </cell>
        </row>
        <row r="663">
          <cell r="B663" t="str">
            <v>PORTUGAL</v>
          </cell>
          <cell r="C663" t="str">
            <v>Manager</v>
          </cell>
          <cell r="D663">
            <v>8292.9368396999998</v>
          </cell>
          <cell r="E663">
            <v>8292.9368396999998</v>
          </cell>
          <cell r="F663">
            <v>8292.9368396999998</v>
          </cell>
          <cell r="G663">
            <v>8292.9368396999998</v>
          </cell>
          <cell r="H663">
            <v>8292.9368396999998</v>
          </cell>
          <cell r="I663">
            <v>8292.9368396999998</v>
          </cell>
          <cell r="J663">
            <v>8292.9368396999998</v>
          </cell>
          <cell r="K663">
            <v>8292.9368396999998</v>
          </cell>
          <cell r="L663">
            <v>8292.9368396999998</v>
          </cell>
          <cell r="M663">
            <v>8541.7249448909988</v>
          </cell>
          <cell r="N663">
            <v>8541.7249448909988</v>
          </cell>
          <cell r="O663">
            <v>8541.7249448909988</v>
          </cell>
        </row>
        <row r="664">
          <cell r="B664" t="str">
            <v>PORTUGAL</v>
          </cell>
          <cell r="C664" t="str">
            <v>Programmer</v>
          </cell>
          <cell r="D664">
            <v>3115.8026109991606</v>
          </cell>
          <cell r="E664">
            <v>3115.8026109991606</v>
          </cell>
          <cell r="F664">
            <v>3115.8026109991606</v>
          </cell>
          <cell r="G664">
            <v>3115.8026109991606</v>
          </cell>
          <cell r="H664">
            <v>3115.8026109991606</v>
          </cell>
          <cell r="I664">
            <v>3115.8026109991606</v>
          </cell>
          <cell r="J664">
            <v>3115.8026109991606</v>
          </cell>
          <cell r="K664">
            <v>3115.8026109991606</v>
          </cell>
          <cell r="L664">
            <v>3115.8026109991606</v>
          </cell>
          <cell r="M664">
            <v>3209.276689329135</v>
          </cell>
          <cell r="N664">
            <v>3209.276689329135</v>
          </cell>
          <cell r="O664">
            <v>3209.276689329135</v>
          </cell>
        </row>
        <row r="665">
          <cell r="B665" t="str">
            <v>PORTUGAL</v>
          </cell>
          <cell r="C665" t="str">
            <v>Programmer Analyst</v>
          </cell>
          <cell r="D665">
            <v>3623.7023369999997</v>
          </cell>
          <cell r="E665">
            <v>3623.7023369999997</v>
          </cell>
          <cell r="F665">
            <v>3623.7023369999997</v>
          </cell>
          <cell r="G665">
            <v>3623.7023369999997</v>
          </cell>
          <cell r="H665">
            <v>3623.7023369999997</v>
          </cell>
          <cell r="I665">
            <v>3623.7023369999997</v>
          </cell>
          <cell r="J665">
            <v>3623.7023369999997</v>
          </cell>
          <cell r="K665">
            <v>3623.7023369999997</v>
          </cell>
          <cell r="L665">
            <v>3623.7023369999997</v>
          </cell>
          <cell r="M665">
            <v>3732.4134071099998</v>
          </cell>
          <cell r="N665">
            <v>3732.4134071099998</v>
          </cell>
          <cell r="O665">
            <v>3732.4134071099998</v>
          </cell>
        </row>
        <row r="666">
          <cell r="B666" t="str">
            <v>PORTUGAL</v>
          </cell>
          <cell r="C666" t="str">
            <v>Programmer Analyst Trainee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</row>
        <row r="667">
          <cell r="B667" t="str">
            <v>PORTUGAL</v>
          </cell>
          <cell r="C667" t="str">
            <v>Programmer Trainee</v>
          </cell>
          <cell r="D667">
            <v>2467.8824233866276</v>
          </cell>
          <cell r="E667">
            <v>2467.8824233866276</v>
          </cell>
          <cell r="F667">
            <v>2467.8824233866276</v>
          </cell>
          <cell r="G667">
            <v>2467.8824233866276</v>
          </cell>
          <cell r="H667">
            <v>2467.8824233866276</v>
          </cell>
          <cell r="I667">
            <v>2467.8824233866276</v>
          </cell>
          <cell r="J667">
            <v>2467.8824233866276</v>
          </cell>
          <cell r="K667">
            <v>2467.8824233866276</v>
          </cell>
          <cell r="L667">
            <v>2467.8824233866276</v>
          </cell>
          <cell r="M667">
            <v>2541.9188960882266</v>
          </cell>
          <cell r="N667">
            <v>2541.9188960882266</v>
          </cell>
          <cell r="O667">
            <v>2541.9188960882266</v>
          </cell>
        </row>
        <row r="668">
          <cell r="B668" t="str">
            <v>PORTUGAL</v>
          </cell>
          <cell r="C668" t="str">
            <v>Senior Associate</v>
          </cell>
          <cell r="D668">
            <v>6101.1224022532051</v>
          </cell>
          <cell r="E668">
            <v>6101.1224022532051</v>
          </cell>
          <cell r="F668">
            <v>6101.1224022532051</v>
          </cell>
          <cell r="G668">
            <v>6101.1224022532051</v>
          </cell>
          <cell r="H668">
            <v>6101.1224022532051</v>
          </cell>
          <cell r="I668">
            <v>6101.1224022532051</v>
          </cell>
          <cell r="J668">
            <v>6101.1224022532051</v>
          </cell>
          <cell r="K668">
            <v>6101.1224022532051</v>
          </cell>
          <cell r="L668">
            <v>6101.1224022532051</v>
          </cell>
          <cell r="M668">
            <v>6284.1560743208001</v>
          </cell>
          <cell r="N668">
            <v>6284.1560743208001</v>
          </cell>
          <cell r="O668">
            <v>6284.1560743208001</v>
          </cell>
        </row>
        <row r="669">
          <cell r="B669" t="str">
            <v>PORTUGAL</v>
          </cell>
          <cell r="C669" t="str">
            <v>Senior Director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</row>
        <row r="670">
          <cell r="B670" t="str">
            <v>PORTUGAL</v>
          </cell>
          <cell r="C670" t="str">
            <v>Senior Manager</v>
          </cell>
          <cell r="D670">
            <v>9567.7351181250015</v>
          </cell>
          <cell r="E670">
            <v>9567.7351181250015</v>
          </cell>
          <cell r="F670">
            <v>9567.7351181250015</v>
          </cell>
          <cell r="G670">
            <v>9567.7351181250015</v>
          </cell>
          <cell r="H670">
            <v>9567.7351181250015</v>
          </cell>
          <cell r="I670">
            <v>9567.7351181250015</v>
          </cell>
          <cell r="J670">
            <v>9567.7351181250015</v>
          </cell>
          <cell r="K670">
            <v>9567.7351181250015</v>
          </cell>
          <cell r="L670">
            <v>9567.7351181250015</v>
          </cell>
          <cell r="M670">
            <v>9854.767171668751</v>
          </cell>
          <cell r="N670">
            <v>9854.767171668751</v>
          </cell>
          <cell r="O670">
            <v>9854.767171668751</v>
          </cell>
        </row>
        <row r="671">
          <cell r="B671" t="str">
            <v>PORTUGAL</v>
          </cell>
          <cell r="C671" t="str">
            <v>Senior Vice President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</row>
        <row r="672">
          <cell r="B672" t="str">
            <v>PORTUGAL</v>
          </cell>
          <cell r="C672" t="str">
            <v>UBS Associate Level 7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</row>
        <row r="673">
          <cell r="B673" t="str">
            <v>PORTUGAL</v>
          </cell>
          <cell r="C673" t="str">
            <v>Vice President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</row>
        <row r="674">
          <cell r="B674" t="str">
            <v>PORTUGAL</v>
          </cell>
          <cell r="C674" t="str">
            <v>UBS Associate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</row>
        <row r="675">
          <cell r="B675" t="str">
            <v>QATAR</v>
          </cell>
          <cell r="C675" t="str">
            <v>Assistant Vice President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</row>
        <row r="676">
          <cell r="B676" t="str">
            <v>QATAR</v>
          </cell>
          <cell r="C676" t="str">
            <v>Associate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</row>
        <row r="677">
          <cell r="B677" t="str">
            <v>QATAR</v>
          </cell>
          <cell r="C677" t="str">
            <v>Associate Director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</row>
        <row r="678">
          <cell r="B678" t="str">
            <v>QATAR</v>
          </cell>
          <cell r="C678" t="str">
            <v>Director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</row>
        <row r="679">
          <cell r="B679" t="str">
            <v>QATAR</v>
          </cell>
          <cell r="C679" t="str">
            <v>Manager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</row>
        <row r="680">
          <cell r="B680" t="str">
            <v>QATAR</v>
          </cell>
          <cell r="C680" t="str">
            <v>Programmer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</row>
        <row r="681">
          <cell r="B681" t="str">
            <v>QATAR</v>
          </cell>
          <cell r="C681" t="str">
            <v>Programmer Analyst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</row>
        <row r="682">
          <cell r="B682" t="str">
            <v>QATAR</v>
          </cell>
          <cell r="C682" t="str">
            <v>Programmer Analyst Trainee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</row>
        <row r="683">
          <cell r="B683" t="str">
            <v>QATAR</v>
          </cell>
          <cell r="C683" t="str">
            <v>Programmer Trainee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</row>
        <row r="684">
          <cell r="B684" t="str">
            <v>QATAR</v>
          </cell>
          <cell r="C684" t="str">
            <v>Senior Associate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</row>
        <row r="685">
          <cell r="B685" t="str">
            <v>QATAR</v>
          </cell>
          <cell r="C685" t="str">
            <v>Senior Director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</row>
        <row r="686">
          <cell r="B686" t="str">
            <v>QATAR</v>
          </cell>
          <cell r="C686" t="str">
            <v>Senior Manager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</row>
        <row r="687">
          <cell r="B687" t="str">
            <v>QATAR</v>
          </cell>
          <cell r="C687" t="str">
            <v>Senior Vice President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</row>
        <row r="688">
          <cell r="B688" t="str">
            <v>QATAR</v>
          </cell>
          <cell r="C688" t="str">
            <v>UBS Associate Level 7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</row>
        <row r="689">
          <cell r="B689" t="str">
            <v>QATAR</v>
          </cell>
          <cell r="C689" t="str">
            <v>Vice President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</row>
        <row r="690">
          <cell r="B690" t="str">
            <v>QATAR</v>
          </cell>
          <cell r="C690" t="str">
            <v>UBS Associate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</row>
        <row r="691">
          <cell r="B691" t="str">
            <v>SAUDI ARABIA</v>
          </cell>
          <cell r="C691" t="str">
            <v>Assistant Vice President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</row>
        <row r="692">
          <cell r="B692" t="str">
            <v>SAUDI ARABIA</v>
          </cell>
          <cell r="C692" t="str">
            <v>Associate</v>
          </cell>
          <cell r="D692">
            <v>6005.7362983690973</v>
          </cell>
          <cell r="E692">
            <v>6005.7362983690973</v>
          </cell>
          <cell r="F692">
            <v>6005.7362983690973</v>
          </cell>
          <cell r="G692">
            <v>6005.7362983690973</v>
          </cell>
          <cell r="H692">
            <v>6005.7362983690973</v>
          </cell>
          <cell r="I692">
            <v>6005.7362983690973</v>
          </cell>
          <cell r="J692">
            <v>6005.7362983690973</v>
          </cell>
          <cell r="K692">
            <v>6005.7362983690973</v>
          </cell>
          <cell r="L692">
            <v>6005.7362983690973</v>
          </cell>
          <cell r="M692">
            <v>6238.2015145707073</v>
          </cell>
          <cell r="N692">
            <v>6238.2015145707073</v>
          </cell>
          <cell r="O692">
            <v>6238.2015145707073</v>
          </cell>
        </row>
        <row r="693">
          <cell r="B693" t="str">
            <v>SAUDI ARABIA</v>
          </cell>
          <cell r="C693" t="str">
            <v>Associate Director</v>
          </cell>
          <cell r="D693">
            <v>13614.815876888706</v>
          </cell>
          <cell r="E693">
            <v>13614.815876888706</v>
          </cell>
          <cell r="F693">
            <v>13614.815876888706</v>
          </cell>
          <cell r="G693">
            <v>13614.815876888706</v>
          </cell>
          <cell r="H693">
            <v>13614.815876888706</v>
          </cell>
          <cell r="I693">
            <v>13614.815876888706</v>
          </cell>
          <cell r="J693">
            <v>13614.815876888706</v>
          </cell>
          <cell r="K693">
            <v>13614.815876888706</v>
          </cell>
          <cell r="L693">
            <v>13614.815876888706</v>
          </cell>
          <cell r="M693">
            <v>14189.689674123696</v>
          </cell>
          <cell r="N693">
            <v>14189.689674123696</v>
          </cell>
          <cell r="O693">
            <v>14189.689674123696</v>
          </cell>
        </row>
        <row r="694">
          <cell r="B694" t="str">
            <v>SAUDI ARABIA</v>
          </cell>
          <cell r="C694" t="str">
            <v>Director</v>
          </cell>
          <cell r="D694">
            <v>26445.199871074597</v>
          </cell>
          <cell r="E694">
            <v>26445.199871074597</v>
          </cell>
          <cell r="F694">
            <v>26445.199871074597</v>
          </cell>
          <cell r="G694">
            <v>26445.199871074597</v>
          </cell>
          <cell r="H694">
            <v>26445.199871074597</v>
          </cell>
          <cell r="I694">
            <v>26445.199871074597</v>
          </cell>
          <cell r="J694">
            <v>26445.199871074597</v>
          </cell>
          <cell r="K694">
            <v>26445.199871074597</v>
          </cell>
          <cell r="L694">
            <v>26445.199871074597</v>
          </cell>
          <cell r="M694">
            <v>26445.199871074597</v>
          </cell>
          <cell r="N694">
            <v>26445.199871074597</v>
          </cell>
          <cell r="O694">
            <v>26445.199871074597</v>
          </cell>
        </row>
        <row r="695">
          <cell r="B695" t="str">
            <v>SAUDI ARABIA</v>
          </cell>
          <cell r="C695" t="str">
            <v>Manager</v>
          </cell>
          <cell r="D695">
            <v>8996.9837875583216</v>
          </cell>
          <cell r="E695">
            <v>8996.9837875583216</v>
          </cell>
          <cell r="F695">
            <v>8996.9837875583216</v>
          </cell>
          <cell r="G695">
            <v>8996.9837875583216</v>
          </cell>
          <cell r="H695">
            <v>8996.9837875583216</v>
          </cell>
          <cell r="I695">
            <v>8996.9837875583216</v>
          </cell>
          <cell r="J695">
            <v>8996.9837875583216</v>
          </cell>
          <cell r="K695">
            <v>8996.9837875583216</v>
          </cell>
          <cell r="L695">
            <v>8996.9837875583216</v>
          </cell>
          <cell r="M695">
            <v>9364.0551407734474</v>
          </cell>
          <cell r="N695">
            <v>9364.0551407734474</v>
          </cell>
          <cell r="O695">
            <v>9364.0551407734474</v>
          </cell>
        </row>
        <row r="696">
          <cell r="B696" t="str">
            <v>SAUDI ARABIA</v>
          </cell>
          <cell r="C696" t="str">
            <v>Programmer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</row>
        <row r="697">
          <cell r="B697" t="str">
            <v>SAUDI ARABIA</v>
          </cell>
          <cell r="C697" t="str">
            <v>Programmer Analyst</v>
          </cell>
          <cell r="D697">
            <v>4888.5275148618857</v>
          </cell>
          <cell r="E697">
            <v>4888.5275148618857</v>
          </cell>
          <cell r="F697">
            <v>4888.5275148618857</v>
          </cell>
          <cell r="G697">
            <v>4888.5275148618857</v>
          </cell>
          <cell r="H697">
            <v>4888.5275148618857</v>
          </cell>
          <cell r="I697">
            <v>4888.5275148618857</v>
          </cell>
          <cell r="J697">
            <v>4888.5275148618857</v>
          </cell>
          <cell r="K697">
            <v>4888.5275148618857</v>
          </cell>
          <cell r="L697">
            <v>4888.5275148618857</v>
          </cell>
          <cell r="M697">
            <v>5070.7183358056682</v>
          </cell>
          <cell r="N697">
            <v>5070.7183358056682</v>
          </cell>
          <cell r="O697">
            <v>5070.7183358056682</v>
          </cell>
        </row>
        <row r="698">
          <cell r="B698" t="str">
            <v>SAUDI ARABIA</v>
          </cell>
          <cell r="C698" t="str">
            <v>Programmer Analyst Trainee</v>
          </cell>
          <cell r="D698">
            <v>3834.0650987945069</v>
          </cell>
          <cell r="E698">
            <v>3834.0650987945069</v>
          </cell>
          <cell r="F698">
            <v>3834.0650987945069</v>
          </cell>
          <cell r="G698">
            <v>3834.0650987945069</v>
          </cell>
          <cell r="H698">
            <v>3834.0650987945069</v>
          </cell>
          <cell r="I698">
            <v>3834.0650987945069</v>
          </cell>
          <cell r="J698">
            <v>3834.0650987945069</v>
          </cell>
          <cell r="K698">
            <v>3834.0650987945069</v>
          </cell>
          <cell r="L698">
            <v>3834.0650987945069</v>
          </cell>
          <cell r="M698">
            <v>3968.8051110152596</v>
          </cell>
          <cell r="N698">
            <v>3968.8051110152596</v>
          </cell>
          <cell r="O698">
            <v>3968.8051110152596</v>
          </cell>
        </row>
        <row r="699">
          <cell r="B699" t="str">
            <v>SAUDI ARABIA</v>
          </cell>
          <cell r="C699" t="str">
            <v>Programmer Trainee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</row>
        <row r="700">
          <cell r="B700" t="str">
            <v>SAUDI ARABIA</v>
          </cell>
          <cell r="C700" t="str">
            <v>Senior Associate</v>
          </cell>
          <cell r="D700">
            <v>7060.4042916928947</v>
          </cell>
          <cell r="E700">
            <v>7060.4042916928947</v>
          </cell>
          <cell r="F700">
            <v>7060.4042916928947</v>
          </cell>
          <cell r="G700">
            <v>7060.4042916928947</v>
          </cell>
          <cell r="H700">
            <v>7060.4042916928947</v>
          </cell>
          <cell r="I700">
            <v>7060.4042916928947</v>
          </cell>
          <cell r="J700">
            <v>7060.4042916928947</v>
          </cell>
          <cell r="K700">
            <v>7060.4042916928947</v>
          </cell>
          <cell r="L700">
            <v>7060.4042916928947</v>
          </cell>
          <cell r="M700">
            <v>7340.3295675940753</v>
          </cell>
          <cell r="N700">
            <v>7340.3295675940753</v>
          </cell>
          <cell r="O700">
            <v>7340.3295675940753</v>
          </cell>
        </row>
        <row r="701">
          <cell r="B701" t="str">
            <v>SAUDI ARABIA</v>
          </cell>
          <cell r="C701" t="str">
            <v>Senior Director</v>
          </cell>
          <cell r="D701">
            <v>37023.779273640932</v>
          </cell>
          <cell r="E701">
            <v>37023.779273640932</v>
          </cell>
          <cell r="F701">
            <v>37023.779273640932</v>
          </cell>
          <cell r="G701">
            <v>37023.779273640932</v>
          </cell>
          <cell r="H701">
            <v>37023.779273640932</v>
          </cell>
          <cell r="I701">
            <v>37023.779273640932</v>
          </cell>
          <cell r="J701">
            <v>37023.779273640932</v>
          </cell>
          <cell r="K701">
            <v>37023.779273640932</v>
          </cell>
          <cell r="L701">
            <v>37023.779273640932</v>
          </cell>
          <cell r="M701">
            <v>37023.779273640932</v>
          </cell>
          <cell r="N701">
            <v>37023.779273640932</v>
          </cell>
          <cell r="O701">
            <v>37023.779273640932</v>
          </cell>
        </row>
        <row r="702">
          <cell r="B702" t="str">
            <v>SAUDI ARABIA</v>
          </cell>
          <cell r="C702" t="str">
            <v>Senior Manager</v>
          </cell>
          <cell r="D702">
            <v>13614.815876888706</v>
          </cell>
          <cell r="E702">
            <v>13614.815876888706</v>
          </cell>
          <cell r="F702">
            <v>13614.815876888706</v>
          </cell>
          <cell r="G702">
            <v>13614.815876888706</v>
          </cell>
          <cell r="H702">
            <v>13614.815876888706</v>
          </cell>
          <cell r="I702">
            <v>13614.815876888706</v>
          </cell>
          <cell r="J702">
            <v>13614.815876888706</v>
          </cell>
          <cell r="K702">
            <v>13614.815876888706</v>
          </cell>
          <cell r="L702">
            <v>13614.815876888706</v>
          </cell>
          <cell r="M702">
            <v>14189.689674123696</v>
          </cell>
          <cell r="N702">
            <v>14189.689674123696</v>
          </cell>
          <cell r="O702">
            <v>14189.689674123696</v>
          </cell>
        </row>
        <row r="703">
          <cell r="B703" t="str">
            <v>SAUDI ARABIA</v>
          </cell>
          <cell r="C703" t="str">
            <v>Senior Vice President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</row>
        <row r="704">
          <cell r="B704" t="str">
            <v>SAUDI ARABIA</v>
          </cell>
          <cell r="C704" t="str">
            <v>UBS Associate Level 7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</row>
        <row r="705">
          <cell r="B705" t="str">
            <v>SAUDI ARABIA</v>
          </cell>
          <cell r="C705" t="str">
            <v>Vice President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</row>
        <row r="706">
          <cell r="B706" t="str">
            <v>SAUDI ARABIA</v>
          </cell>
          <cell r="C706" t="str">
            <v>UBS Associate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</row>
        <row r="707">
          <cell r="B707" t="str">
            <v>SLOVAKIA</v>
          </cell>
          <cell r="C707" t="str">
            <v>Assistant Vice President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</row>
        <row r="708">
          <cell r="B708" t="str">
            <v>SLOVAKIA</v>
          </cell>
          <cell r="C708" t="str">
            <v>Associate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</row>
        <row r="709">
          <cell r="B709" t="str">
            <v>SLOVAKIA</v>
          </cell>
          <cell r="C709" t="str">
            <v>Associate Director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</row>
        <row r="710">
          <cell r="B710" t="str">
            <v>SLOVAKIA</v>
          </cell>
          <cell r="C710" t="str">
            <v>Director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</row>
        <row r="711">
          <cell r="B711" t="str">
            <v>SLOVAKIA</v>
          </cell>
          <cell r="C711" t="str">
            <v>Manager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</row>
        <row r="712">
          <cell r="B712" t="str">
            <v>SLOVAKIA</v>
          </cell>
          <cell r="C712" t="str">
            <v>Programmer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</row>
        <row r="713">
          <cell r="B713" t="str">
            <v>SLOVAKIA</v>
          </cell>
          <cell r="C713" t="str">
            <v>Programmer Analyst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</row>
        <row r="714">
          <cell r="B714" t="str">
            <v>SLOVAKIA</v>
          </cell>
          <cell r="C714" t="str">
            <v>Programmer Analyst Trainee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</row>
        <row r="715">
          <cell r="B715" t="str">
            <v>SLOVAKIA</v>
          </cell>
          <cell r="C715" t="str">
            <v>Programmer Trainee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</row>
        <row r="716">
          <cell r="B716" t="str">
            <v>SLOVAKIA</v>
          </cell>
          <cell r="C716" t="str">
            <v>Senior Associate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</row>
        <row r="717">
          <cell r="B717" t="str">
            <v>SLOVAKIA</v>
          </cell>
          <cell r="C717" t="str">
            <v>Senior Director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</row>
        <row r="718">
          <cell r="B718" t="str">
            <v>SLOVAKIA</v>
          </cell>
          <cell r="C718" t="str">
            <v>Senior Manager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</row>
        <row r="719">
          <cell r="B719" t="str">
            <v>SLOVAKIA</v>
          </cell>
          <cell r="C719" t="str">
            <v>Senior Vice President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</row>
        <row r="720">
          <cell r="B720" t="str">
            <v>SLOVAKIA</v>
          </cell>
          <cell r="C720" t="str">
            <v>UBS Associate Level 7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</row>
        <row r="721">
          <cell r="B721" t="str">
            <v>SLOVAKIA</v>
          </cell>
          <cell r="C721" t="str">
            <v>Vice President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</row>
        <row r="722">
          <cell r="B722" t="str">
            <v>SLOVAKIA</v>
          </cell>
          <cell r="C722" t="str">
            <v>UBS Associate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</row>
        <row r="723">
          <cell r="B723" t="str">
            <v>SOUTH AFRICA</v>
          </cell>
          <cell r="C723" t="str">
            <v>Assistant Vice President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</row>
        <row r="724">
          <cell r="B724" t="str">
            <v>SOUTH AFRICA</v>
          </cell>
          <cell r="C724" t="str">
            <v>Associate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</row>
        <row r="725">
          <cell r="B725" t="str">
            <v>SOUTH AFRICA</v>
          </cell>
          <cell r="C725" t="str">
            <v>Associate Director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</row>
        <row r="726">
          <cell r="B726" t="str">
            <v>SOUTH AFRICA</v>
          </cell>
          <cell r="C726" t="str">
            <v>Director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</row>
        <row r="727">
          <cell r="B727" t="str">
            <v>SOUTH AFRICA</v>
          </cell>
          <cell r="C727" t="str">
            <v>Manager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</row>
        <row r="728">
          <cell r="B728" t="str">
            <v>SOUTH AFRICA</v>
          </cell>
          <cell r="C728" t="str">
            <v>Programmer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</row>
        <row r="729">
          <cell r="B729" t="str">
            <v>SOUTH AFRICA</v>
          </cell>
          <cell r="C729" t="str">
            <v>Programmer Analyst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</row>
        <row r="730">
          <cell r="B730" t="str">
            <v>SOUTH AFRICA</v>
          </cell>
          <cell r="C730" t="str">
            <v>Programmer Analyst Trainee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</row>
        <row r="731">
          <cell r="B731" t="str">
            <v>SOUTH AFRICA</v>
          </cell>
          <cell r="C731" t="str">
            <v>Programmer Trainee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</row>
        <row r="732">
          <cell r="B732" t="str">
            <v>SOUTH AFRICA</v>
          </cell>
          <cell r="C732" t="str">
            <v>Senior Associate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</row>
        <row r="733">
          <cell r="B733" t="str">
            <v>SOUTH AFRICA</v>
          </cell>
          <cell r="C733" t="str">
            <v>Senior Director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</row>
        <row r="734">
          <cell r="B734" t="str">
            <v>SOUTH AFRICA</v>
          </cell>
          <cell r="C734" t="str">
            <v>Senior Manager</v>
          </cell>
          <cell r="D734">
            <v>5696.7328645877296</v>
          </cell>
          <cell r="E734">
            <v>5696.7328645877296</v>
          </cell>
          <cell r="F734">
            <v>5696.7328645877296</v>
          </cell>
          <cell r="G734">
            <v>5696.7328645877296</v>
          </cell>
          <cell r="H734">
            <v>5696.7328645877296</v>
          </cell>
          <cell r="I734">
            <v>5696.7328645877296</v>
          </cell>
          <cell r="J734">
            <v>5696.7328645877296</v>
          </cell>
          <cell r="K734">
            <v>5696.7328645877296</v>
          </cell>
          <cell r="L734">
            <v>5696.7328645877296</v>
          </cell>
          <cell r="M734">
            <v>5867.348547472362</v>
          </cell>
          <cell r="N734">
            <v>5867.348547472362</v>
          </cell>
          <cell r="O734">
            <v>5867.348547472362</v>
          </cell>
        </row>
        <row r="735">
          <cell r="B735" t="str">
            <v>SOUTH AFRICA</v>
          </cell>
          <cell r="C735" t="str">
            <v>Senior Vice President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</row>
        <row r="736">
          <cell r="B736" t="str">
            <v>SOUTH AFRICA</v>
          </cell>
          <cell r="C736" t="str">
            <v>UBS Associate Level 7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</row>
        <row r="737">
          <cell r="B737" t="str">
            <v>SOUTH AFRICA</v>
          </cell>
          <cell r="C737" t="str">
            <v>Vice President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</row>
        <row r="738">
          <cell r="B738" t="str">
            <v>SOUTH AFRICA</v>
          </cell>
          <cell r="C738" t="str">
            <v>UBS Associate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</row>
        <row r="739">
          <cell r="B739" t="str">
            <v>SPAIN</v>
          </cell>
          <cell r="C739" t="str">
            <v>Assistant Vice President</v>
          </cell>
          <cell r="D739">
            <v>40938.165259166664</v>
          </cell>
          <cell r="E739">
            <v>40938.165259166664</v>
          </cell>
          <cell r="F739">
            <v>40938.165259166664</v>
          </cell>
          <cell r="G739">
            <v>40938.165259166664</v>
          </cell>
          <cell r="H739">
            <v>40938.165259166664</v>
          </cell>
          <cell r="I739">
            <v>40938.165259166664</v>
          </cell>
          <cell r="J739">
            <v>40938.165259166664</v>
          </cell>
          <cell r="K739">
            <v>40938.165259166664</v>
          </cell>
          <cell r="L739">
            <v>40938.165259166664</v>
          </cell>
          <cell r="M739">
            <v>40938.165259166664</v>
          </cell>
          <cell r="N739">
            <v>40938.165259166664</v>
          </cell>
          <cell r="O739">
            <v>40938.165259166664</v>
          </cell>
        </row>
        <row r="740">
          <cell r="B740" t="str">
            <v>SPAIN</v>
          </cell>
          <cell r="C740" t="str">
            <v>Associate</v>
          </cell>
          <cell r="D740">
            <v>5603.3955809263189</v>
          </cell>
          <cell r="E740">
            <v>5603.3955809263189</v>
          </cell>
          <cell r="F740">
            <v>5603.3955809263189</v>
          </cell>
          <cell r="G740">
            <v>5603.3955809263189</v>
          </cell>
          <cell r="H740">
            <v>5603.3955809263189</v>
          </cell>
          <cell r="I740">
            <v>5603.3955809263189</v>
          </cell>
          <cell r="J740">
            <v>5603.3955809263189</v>
          </cell>
          <cell r="K740">
            <v>5603.3955809263189</v>
          </cell>
          <cell r="L740">
            <v>5603.3955809263189</v>
          </cell>
          <cell r="M740">
            <v>5771.4974483541082</v>
          </cell>
          <cell r="N740">
            <v>5771.4974483541082</v>
          </cell>
          <cell r="O740">
            <v>5771.4974483541082</v>
          </cell>
        </row>
        <row r="741">
          <cell r="B741" t="str">
            <v>SPAIN</v>
          </cell>
          <cell r="C741" t="str">
            <v>Associate Director</v>
          </cell>
          <cell r="D741">
            <v>13655.045358681158</v>
          </cell>
          <cell r="E741">
            <v>13655.045358681158</v>
          </cell>
          <cell r="F741">
            <v>13655.045358681158</v>
          </cell>
          <cell r="G741">
            <v>13655.045358681158</v>
          </cell>
          <cell r="H741">
            <v>13655.045358681158</v>
          </cell>
          <cell r="I741">
            <v>13655.045358681158</v>
          </cell>
          <cell r="J741">
            <v>13655.045358681158</v>
          </cell>
          <cell r="K741">
            <v>13655.045358681158</v>
          </cell>
          <cell r="L741">
            <v>13655.045358681158</v>
          </cell>
          <cell r="M741">
            <v>14064.696719441594</v>
          </cell>
          <cell r="N741">
            <v>14064.696719441594</v>
          </cell>
          <cell r="O741">
            <v>14064.696719441594</v>
          </cell>
        </row>
        <row r="742">
          <cell r="B742" t="str">
            <v>SPAIN</v>
          </cell>
          <cell r="C742" t="str">
            <v>Director</v>
          </cell>
          <cell r="D742">
            <v>19980.369711055555</v>
          </cell>
          <cell r="E742">
            <v>19980.369711055555</v>
          </cell>
          <cell r="F742">
            <v>19980.369711055555</v>
          </cell>
          <cell r="G742">
            <v>19980.369711055555</v>
          </cell>
          <cell r="H742">
            <v>19980.369711055555</v>
          </cell>
          <cell r="I742">
            <v>19980.369711055555</v>
          </cell>
          <cell r="J742">
            <v>19980.369711055555</v>
          </cell>
          <cell r="K742">
            <v>19980.369711055555</v>
          </cell>
          <cell r="L742">
            <v>19980.369711055555</v>
          </cell>
          <cell r="M742">
            <v>19980.369711055555</v>
          </cell>
          <cell r="N742">
            <v>19980.369711055555</v>
          </cell>
          <cell r="O742">
            <v>19980.369711055555</v>
          </cell>
        </row>
        <row r="743">
          <cell r="B743" t="str">
            <v>SPAIN</v>
          </cell>
          <cell r="C743" t="str">
            <v>Manager</v>
          </cell>
          <cell r="D743">
            <v>8399.57877033972</v>
          </cell>
          <cell r="E743">
            <v>8399.57877033972</v>
          </cell>
          <cell r="F743">
            <v>8399.57877033972</v>
          </cell>
          <cell r="G743">
            <v>8399.57877033972</v>
          </cell>
          <cell r="H743">
            <v>8399.57877033972</v>
          </cell>
          <cell r="I743">
            <v>8399.57877033972</v>
          </cell>
          <cell r="J743">
            <v>8399.57877033972</v>
          </cell>
          <cell r="K743">
            <v>8399.57877033972</v>
          </cell>
          <cell r="L743">
            <v>8399.57877033972</v>
          </cell>
          <cell r="M743">
            <v>8651.5661334499127</v>
          </cell>
          <cell r="N743">
            <v>8651.5661334499127</v>
          </cell>
          <cell r="O743">
            <v>8651.5661334499127</v>
          </cell>
        </row>
        <row r="744">
          <cell r="B744" t="str">
            <v>SPAIN</v>
          </cell>
          <cell r="C744" t="str">
            <v>Programmer</v>
          </cell>
          <cell r="D744">
            <v>3760.3065053125001</v>
          </cell>
          <cell r="E744">
            <v>3760.3065053125001</v>
          </cell>
          <cell r="F744">
            <v>3760.3065053125001</v>
          </cell>
          <cell r="G744">
            <v>3760.3065053125001</v>
          </cell>
          <cell r="H744">
            <v>3760.3065053125001</v>
          </cell>
          <cell r="I744">
            <v>3760.3065053125001</v>
          </cell>
          <cell r="J744">
            <v>3760.3065053125001</v>
          </cell>
          <cell r="K744">
            <v>3760.3065053125001</v>
          </cell>
          <cell r="L744">
            <v>3760.3065053125001</v>
          </cell>
          <cell r="M744">
            <v>3873.1157004718748</v>
          </cell>
          <cell r="N744">
            <v>3873.1157004718748</v>
          </cell>
          <cell r="O744">
            <v>3873.1157004718748</v>
          </cell>
        </row>
        <row r="745">
          <cell r="B745" t="str">
            <v>SPAIN</v>
          </cell>
          <cell r="C745" t="str">
            <v>Programmer Analyst</v>
          </cell>
          <cell r="D745">
            <v>4062.2298929520839</v>
          </cell>
          <cell r="E745">
            <v>4062.2298929520839</v>
          </cell>
          <cell r="F745">
            <v>4062.2298929520839</v>
          </cell>
          <cell r="G745">
            <v>4062.2298929520839</v>
          </cell>
          <cell r="H745">
            <v>4062.2298929520839</v>
          </cell>
          <cell r="I745">
            <v>4062.2298929520839</v>
          </cell>
          <cell r="J745">
            <v>4062.2298929520839</v>
          </cell>
          <cell r="K745">
            <v>4062.2298929520839</v>
          </cell>
          <cell r="L745">
            <v>4062.2298929520839</v>
          </cell>
          <cell r="M745">
            <v>4184.0967897406463</v>
          </cell>
          <cell r="N745">
            <v>4184.0967897406463</v>
          </cell>
          <cell r="O745">
            <v>4184.0967897406463</v>
          </cell>
        </row>
        <row r="746">
          <cell r="B746" t="str">
            <v>SPAIN</v>
          </cell>
          <cell r="C746" t="str">
            <v>Programmer Analyst Trainee</v>
          </cell>
          <cell r="D746">
            <v>2887.3304737650001</v>
          </cell>
          <cell r="E746">
            <v>2887.3304737650001</v>
          </cell>
          <cell r="F746">
            <v>2887.3304737650001</v>
          </cell>
          <cell r="G746">
            <v>2887.3304737650001</v>
          </cell>
          <cell r="H746">
            <v>2887.3304737650001</v>
          </cell>
          <cell r="I746">
            <v>2887.3304737650001</v>
          </cell>
          <cell r="J746">
            <v>2887.3304737650001</v>
          </cell>
          <cell r="K746">
            <v>2887.3304737650001</v>
          </cell>
          <cell r="L746">
            <v>2887.3304737650001</v>
          </cell>
          <cell r="M746">
            <v>2973.9503879779504</v>
          </cell>
          <cell r="N746">
            <v>2973.9503879779504</v>
          </cell>
          <cell r="O746">
            <v>2973.9503879779504</v>
          </cell>
        </row>
        <row r="747">
          <cell r="B747" t="str">
            <v>SPAIN</v>
          </cell>
          <cell r="C747" t="str">
            <v>Programmer Trainee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</row>
        <row r="748">
          <cell r="B748" t="str">
            <v>SPAIN</v>
          </cell>
          <cell r="C748" t="str">
            <v>Senior Associate</v>
          </cell>
          <cell r="D748">
            <v>7078.9437100592077</v>
          </cell>
          <cell r="E748">
            <v>7078.9437100592077</v>
          </cell>
          <cell r="F748">
            <v>7078.9437100592077</v>
          </cell>
          <cell r="G748">
            <v>7078.9437100592077</v>
          </cell>
          <cell r="H748">
            <v>7078.9437100592077</v>
          </cell>
          <cell r="I748">
            <v>7078.9437100592077</v>
          </cell>
          <cell r="J748">
            <v>7078.9437100592077</v>
          </cell>
          <cell r="K748">
            <v>7078.9437100592077</v>
          </cell>
          <cell r="L748">
            <v>7078.9437100592077</v>
          </cell>
          <cell r="M748">
            <v>7291.3120213609855</v>
          </cell>
          <cell r="N748">
            <v>7291.3120213609855</v>
          </cell>
          <cell r="O748">
            <v>7291.3120213609855</v>
          </cell>
        </row>
        <row r="749">
          <cell r="B749" t="str">
            <v>SPAIN</v>
          </cell>
          <cell r="C749" t="str">
            <v>Senior Director</v>
          </cell>
          <cell r="D749">
            <v>23523.254221802079</v>
          </cell>
          <cell r="E749">
            <v>23523.254221802079</v>
          </cell>
          <cell r="F749">
            <v>23523.254221802079</v>
          </cell>
          <cell r="G749">
            <v>23523.254221802079</v>
          </cell>
          <cell r="H749">
            <v>23523.254221802079</v>
          </cell>
          <cell r="I749">
            <v>23523.254221802079</v>
          </cell>
          <cell r="J749">
            <v>23523.254221802079</v>
          </cell>
          <cell r="K749">
            <v>23523.254221802079</v>
          </cell>
          <cell r="L749">
            <v>23523.254221802079</v>
          </cell>
          <cell r="M749">
            <v>23523.254221802079</v>
          </cell>
          <cell r="N749">
            <v>23523.254221802079</v>
          </cell>
          <cell r="O749">
            <v>23523.254221802079</v>
          </cell>
        </row>
        <row r="750">
          <cell r="B750" t="str">
            <v>SPAIN</v>
          </cell>
          <cell r="C750" t="str">
            <v>Senior Manager</v>
          </cell>
          <cell r="D750">
            <v>10807.345569907104</v>
          </cell>
          <cell r="E750">
            <v>10807.345569907104</v>
          </cell>
          <cell r="F750">
            <v>10807.345569907104</v>
          </cell>
          <cell r="G750">
            <v>10807.345569907104</v>
          </cell>
          <cell r="H750">
            <v>10807.345569907104</v>
          </cell>
          <cell r="I750">
            <v>10807.345569907104</v>
          </cell>
          <cell r="J750">
            <v>10807.345569907104</v>
          </cell>
          <cell r="K750">
            <v>10807.345569907104</v>
          </cell>
          <cell r="L750">
            <v>10807.345569907104</v>
          </cell>
          <cell r="M750">
            <v>11131.565937004318</v>
          </cell>
          <cell r="N750">
            <v>11131.565937004318</v>
          </cell>
          <cell r="O750">
            <v>11131.565937004318</v>
          </cell>
        </row>
        <row r="751">
          <cell r="B751" t="str">
            <v>SPAIN</v>
          </cell>
          <cell r="C751" t="str">
            <v>Senior Vice President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</row>
        <row r="752">
          <cell r="B752" t="str">
            <v>SPAIN</v>
          </cell>
          <cell r="C752" t="str">
            <v>UBS Associate Level 7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</row>
        <row r="753">
          <cell r="B753" t="str">
            <v>SPAIN</v>
          </cell>
          <cell r="C753" t="str">
            <v>Vice President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</row>
        <row r="754">
          <cell r="B754" t="str">
            <v>SPAIN</v>
          </cell>
          <cell r="C754" t="str">
            <v>UBS Associate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</row>
        <row r="755">
          <cell r="B755" t="str">
            <v>SWEDEN</v>
          </cell>
          <cell r="C755" t="str">
            <v>Assistant Vice President</v>
          </cell>
          <cell r="D755">
            <v>42220.194482491803</v>
          </cell>
          <cell r="E755">
            <v>42220.194482491803</v>
          </cell>
          <cell r="F755">
            <v>42220.194482491803</v>
          </cell>
          <cell r="G755">
            <v>42220.194482491803</v>
          </cell>
          <cell r="H755">
            <v>42220.194482491803</v>
          </cell>
          <cell r="I755">
            <v>42220.194482491803</v>
          </cell>
          <cell r="J755">
            <v>42220.194482491803</v>
          </cell>
          <cell r="K755">
            <v>42220.194482491803</v>
          </cell>
          <cell r="L755">
            <v>42220.194482491803</v>
          </cell>
          <cell r="M755">
            <v>42220.194482491803</v>
          </cell>
          <cell r="N755">
            <v>42220.194482491803</v>
          </cell>
          <cell r="O755">
            <v>42220.194482491803</v>
          </cell>
        </row>
        <row r="756">
          <cell r="B756" t="str">
            <v>SWEDEN</v>
          </cell>
          <cell r="C756" t="str">
            <v>Associate</v>
          </cell>
          <cell r="D756">
            <v>8753.5427871688717</v>
          </cell>
          <cell r="E756">
            <v>8753.5427871688717</v>
          </cell>
          <cell r="F756">
            <v>8753.5427871688717</v>
          </cell>
          <cell r="G756">
            <v>8753.5427871688717</v>
          </cell>
          <cell r="H756">
            <v>8753.5427871688717</v>
          </cell>
          <cell r="I756">
            <v>8753.5427871688717</v>
          </cell>
          <cell r="J756">
            <v>8753.5427871688717</v>
          </cell>
          <cell r="K756">
            <v>8753.5427871688717</v>
          </cell>
          <cell r="L756">
            <v>8753.5427871688717</v>
          </cell>
          <cell r="M756">
            <v>9016.1490707839384</v>
          </cell>
          <cell r="N756">
            <v>9016.1490707839384</v>
          </cell>
          <cell r="O756">
            <v>9016.1490707839384</v>
          </cell>
        </row>
        <row r="757">
          <cell r="B757" t="str">
            <v>SWEDEN</v>
          </cell>
          <cell r="C757" t="str">
            <v>Associate Director</v>
          </cell>
          <cell r="D757">
            <v>19339.898933848843</v>
          </cell>
          <cell r="E757">
            <v>19339.898933848843</v>
          </cell>
          <cell r="F757">
            <v>19339.898933848843</v>
          </cell>
          <cell r="G757">
            <v>19339.898933848843</v>
          </cell>
          <cell r="H757">
            <v>19339.898933848843</v>
          </cell>
          <cell r="I757">
            <v>19339.898933848843</v>
          </cell>
          <cell r="J757">
            <v>19339.898933848843</v>
          </cell>
          <cell r="K757">
            <v>19339.898933848843</v>
          </cell>
          <cell r="L757">
            <v>19339.898933848843</v>
          </cell>
          <cell r="M757">
            <v>19920.095901864308</v>
          </cell>
          <cell r="N757">
            <v>19920.095901864308</v>
          </cell>
          <cell r="O757">
            <v>19920.095901864308</v>
          </cell>
        </row>
        <row r="758">
          <cell r="B758" t="str">
            <v>SWEDEN</v>
          </cell>
          <cell r="C758" t="str">
            <v>Director</v>
          </cell>
          <cell r="D758">
            <v>24184.469853987212</v>
          </cell>
          <cell r="E758">
            <v>24184.469853987212</v>
          </cell>
          <cell r="F758">
            <v>24184.469853987212</v>
          </cell>
          <cell r="G758">
            <v>24184.469853987212</v>
          </cell>
          <cell r="H758">
            <v>24184.469853987212</v>
          </cell>
          <cell r="I758">
            <v>24184.469853987212</v>
          </cell>
          <cell r="J758">
            <v>24184.469853987212</v>
          </cell>
          <cell r="K758">
            <v>24184.469853987212</v>
          </cell>
          <cell r="L758">
            <v>24184.469853987212</v>
          </cell>
          <cell r="M758">
            <v>24184.469853987212</v>
          </cell>
          <cell r="N758">
            <v>24184.469853987212</v>
          </cell>
          <cell r="O758">
            <v>24184.469853987212</v>
          </cell>
        </row>
        <row r="759">
          <cell r="B759" t="str">
            <v>SWEDEN</v>
          </cell>
          <cell r="C759" t="str">
            <v>Manager</v>
          </cell>
          <cell r="D759">
            <v>11379.943139379429</v>
          </cell>
          <cell r="E759">
            <v>11379.943139379429</v>
          </cell>
          <cell r="F759">
            <v>11379.943139379429</v>
          </cell>
          <cell r="G759">
            <v>11379.943139379429</v>
          </cell>
          <cell r="H759">
            <v>11379.943139379429</v>
          </cell>
          <cell r="I759">
            <v>11379.943139379429</v>
          </cell>
          <cell r="J759">
            <v>11379.943139379429</v>
          </cell>
          <cell r="K759">
            <v>11379.943139379429</v>
          </cell>
          <cell r="L759">
            <v>11379.943139379429</v>
          </cell>
          <cell r="M759">
            <v>11721.341433560812</v>
          </cell>
          <cell r="N759">
            <v>11721.341433560812</v>
          </cell>
          <cell r="O759">
            <v>11721.341433560812</v>
          </cell>
        </row>
        <row r="760">
          <cell r="B760" t="str">
            <v>SWEDEN</v>
          </cell>
          <cell r="C760" t="str">
            <v>Programmer</v>
          </cell>
          <cell r="D760">
            <v>6518.7453860409378</v>
          </cell>
          <cell r="E760">
            <v>6518.7453860409378</v>
          </cell>
          <cell r="F760">
            <v>6518.7453860409378</v>
          </cell>
          <cell r="G760">
            <v>6518.7453860409378</v>
          </cell>
          <cell r="H760">
            <v>6518.7453860409378</v>
          </cell>
          <cell r="I760">
            <v>6518.7453860409378</v>
          </cell>
          <cell r="J760">
            <v>6518.7453860409378</v>
          </cell>
          <cell r="K760">
            <v>6518.7453860409378</v>
          </cell>
          <cell r="L760">
            <v>6518.7453860409378</v>
          </cell>
          <cell r="M760">
            <v>6714.3077476221652</v>
          </cell>
          <cell r="N760">
            <v>6714.3077476221652</v>
          </cell>
          <cell r="O760">
            <v>6714.3077476221652</v>
          </cell>
        </row>
        <row r="761">
          <cell r="B761" t="str">
            <v>SWEDEN</v>
          </cell>
          <cell r="C761" t="str">
            <v>Programmer Analyst</v>
          </cell>
          <cell r="D761">
            <v>7513.4683516004443</v>
          </cell>
          <cell r="E761">
            <v>7513.4683516004443</v>
          </cell>
          <cell r="F761">
            <v>7513.4683516004443</v>
          </cell>
          <cell r="G761">
            <v>7513.4683516004443</v>
          </cell>
          <cell r="H761">
            <v>7513.4683516004443</v>
          </cell>
          <cell r="I761">
            <v>7513.4683516004443</v>
          </cell>
          <cell r="J761">
            <v>7513.4683516004443</v>
          </cell>
          <cell r="K761">
            <v>7513.4683516004443</v>
          </cell>
          <cell r="L761">
            <v>7513.4683516004443</v>
          </cell>
          <cell r="M761">
            <v>7738.8724021484577</v>
          </cell>
          <cell r="N761">
            <v>7738.8724021484577</v>
          </cell>
          <cell r="O761">
            <v>7738.8724021484577</v>
          </cell>
        </row>
        <row r="762">
          <cell r="B762" t="str">
            <v>SWEDEN</v>
          </cell>
          <cell r="C762" t="str">
            <v>Programmer Analyst Trainee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</row>
        <row r="763">
          <cell r="B763" t="str">
            <v>SWEDEN</v>
          </cell>
          <cell r="C763" t="str">
            <v>Programmer Trainee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</row>
        <row r="764">
          <cell r="B764" t="str">
            <v>SWEDEN</v>
          </cell>
          <cell r="C764" t="str">
            <v>Senior Associate</v>
          </cell>
          <cell r="D764">
            <v>10323.627060273906</v>
          </cell>
          <cell r="E764">
            <v>10323.627060273906</v>
          </cell>
          <cell r="F764">
            <v>10323.627060273906</v>
          </cell>
          <cell r="G764">
            <v>10323.627060273906</v>
          </cell>
          <cell r="H764">
            <v>10323.627060273906</v>
          </cell>
          <cell r="I764">
            <v>10323.627060273906</v>
          </cell>
          <cell r="J764">
            <v>10323.627060273906</v>
          </cell>
          <cell r="K764">
            <v>10323.627060273906</v>
          </cell>
          <cell r="L764">
            <v>10323.627060273906</v>
          </cell>
          <cell r="M764">
            <v>10633.335872082125</v>
          </cell>
          <cell r="N764">
            <v>10633.335872082125</v>
          </cell>
          <cell r="O764">
            <v>10633.335872082125</v>
          </cell>
        </row>
        <row r="765">
          <cell r="B765" t="str">
            <v>SWEDEN</v>
          </cell>
          <cell r="C765" t="str">
            <v>Senior Director</v>
          </cell>
          <cell r="D765">
            <v>26228.382831278279</v>
          </cell>
          <cell r="E765">
            <v>26228.382831278279</v>
          </cell>
          <cell r="F765">
            <v>26228.382831278279</v>
          </cell>
          <cell r="G765">
            <v>26228.382831278279</v>
          </cell>
          <cell r="H765">
            <v>26228.382831278279</v>
          </cell>
          <cell r="I765">
            <v>26228.382831278279</v>
          </cell>
          <cell r="J765">
            <v>26228.382831278279</v>
          </cell>
          <cell r="K765">
            <v>26228.382831278279</v>
          </cell>
          <cell r="L765">
            <v>26228.382831278279</v>
          </cell>
          <cell r="M765">
            <v>26228.382831278279</v>
          </cell>
          <cell r="N765">
            <v>26228.382831278279</v>
          </cell>
          <cell r="O765">
            <v>26228.382831278279</v>
          </cell>
        </row>
        <row r="766">
          <cell r="B766" t="str">
            <v>SWEDEN</v>
          </cell>
          <cell r="C766" t="str">
            <v>Senior Manager</v>
          </cell>
          <cell r="D766">
            <v>13529.096283621384</v>
          </cell>
          <cell r="E766">
            <v>13529.096283621384</v>
          </cell>
          <cell r="F766">
            <v>13529.096283621384</v>
          </cell>
          <cell r="G766">
            <v>13529.096283621384</v>
          </cell>
          <cell r="H766">
            <v>13529.096283621384</v>
          </cell>
          <cell r="I766">
            <v>13529.096283621384</v>
          </cell>
          <cell r="J766">
            <v>13529.096283621384</v>
          </cell>
          <cell r="K766">
            <v>13529.096283621384</v>
          </cell>
          <cell r="L766">
            <v>13529.096283621384</v>
          </cell>
          <cell r="M766">
            <v>13934.969172130028</v>
          </cell>
          <cell r="N766">
            <v>13934.969172130028</v>
          </cell>
          <cell r="O766">
            <v>13934.969172130028</v>
          </cell>
        </row>
        <row r="767">
          <cell r="B767" t="str">
            <v>SWEDEN</v>
          </cell>
          <cell r="C767" t="str">
            <v>Senior Vice President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</row>
        <row r="768">
          <cell r="B768" t="str">
            <v>SWEDEN</v>
          </cell>
          <cell r="C768" t="str">
            <v>UBS Associate Level 7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</row>
        <row r="769">
          <cell r="B769" t="str">
            <v>SWEDEN</v>
          </cell>
          <cell r="C769" t="str">
            <v>Vice President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</row>
        <row r="770">
          <cell r="B770" t="str">
            <v>SWEDEN</v>
          </cell>
          <cell r="C770" t="str">
            <v>UBS Associate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</row>
        <row r="771">
          <cell r="B771" t="str">
            <v>TAIWAN</v>
          </cell>
          <cell r="C771" t="str">
            <v>Assistant Vice President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</row>
        <row r="772">
          <cell r="B772" t="str">
            <v>TAIWAN</v>
          </cell>
          <cell r="C772" t="str">
            <v>Associate</v>
          </cell>
          <cell r="D772">
            <v>3812.408985</v>
          </cell>
          <cell r="E772">
            <v>3812.408985</v>
          </cell>
          <cell r="F772">
            <v>3812.408985</v>
          </cell>
          <cell r="G772">
            <v>3812.408985</v>
          </cell>
          <cell r="H772">
            <v>3812.408985</v>
          </cell>
          <cell r="I772">
            <v>3812.408985</v>
          </cell>
          <cell r="J772">
            <v>3812.408985</v>
          </cell>
          <cell r="K772">
            <v>3812.408985</v>
          </cell>
          <cell r="L772">
            <v>3812.408985</v>
          </cell>
          <cell r="M772">
            <v>3983.9673893249992</v>
          </cell>
          <cell r="N772">
            <v>3983.9673893249992</v>
          </cell>
          <cell r="O772">
            <v>3983.9673893249992</v>
          </cell>
        </row>
        <row r="773">
          <cell r="B773" t="str">
            <v>TAIWAN</v>
          </cell>
          <cell r="C773" t="str">
            <v>Associate Director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</row>
        <row r="774">
          <cell r="B774" t="str">
            <v>TAIWAN</v>
          </cell>
          <cell r="C774" t="str">
            <v>Director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</row>
        <row r="775">
          <cell r="B775" t="str">
            <v>TAIWAN</v>
          </cell>
          <cell r="C775" t="str">
            <v>Manager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</row>
        <row r="776">
          <cell r="B776" t="str">
            <v>TAIWAN</v>
          </cell>
          <cell r="C776" t="str">
            <v>Programmer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</row>
        <row r="777">
          <cell r="B777" t="str">
            <v>TAIWAN</v>
          </cell>
          <cell r="C777" t="str">
            <v>Programmer Analyst</v>
          </cell>
          <cell r="D777">
            <v>3812.408985</v>
          </cell>
          <cell r="E777">
            <v>3812.408985</v>
          </cell>
          <cell r="F777">
            <v>3812.408985</v>
          </cell>
          <cell r="G777">
            <v>3812.408985</v>
          </cell>
          <cell r="H777">
            <v>3812.408985</v>
          </cell>
          <cell r="I777">
            <v>3812.408985</v>
          </cell>
          <cell r="J777">
            <v>3812.408985</v>
          </cell>
          <cell r="K777">
            <v>3812.408985</v>
          </cell>
          <cell r="L777">
            <v>3812.408985</v>
          </cell>
          <cell r="M777">
            <v>3983.9673893249992</v>
          </cell>
          <cell r="N777">
            <v>3983.9673893249992</v>
          </cell>
          <cell r="O777">
            <v>3983.9673893249992</v>
          </cell>
        </row>
        <row r="778">
          <cell r="B778" t="str">
            <v>TAIWAN</v>
          </cell>
          <cell r="C778" t="str">
            <v>Programmer Analyst Trainee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</row>
        <row r="779">
          <cell r="B779" t="str">
            <v>TAIWAN</v>
          </cell>
          <cell r="C779" t="str">
            <v>Programmer Trainee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</row>
        <row r="780">
          <cell r="B780" t="str">
            <v>TAIWAN</v>
          </cell>
          <cell r="C780" t="str">
            <v>Senior Associate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</row>
        <row r="781">
          <cell r="B781" t="str">
            <v>TAIWAN</v>
          </cell>
          <cell r="C781" t="str">
            <v>Senior Director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</row>
        <row r="782">
          <cell r="B782" t="str">
            <v>TAIWAN</v>
          </cell>
          <cell r="C782" t="str">
            <v>Senior Manager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</row>
        <row r="783">
          <cell r="B783" t="str">
            <v>TAIWAN</v>
          </cell>
          <cell r="C783" t="str">
            <v>Senior Vice President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</row>
        <row r="784">
          <cell r="B784" t="str">
            <v>TAIWAN</v>
          </cell>
          <cell r="C784" t="str">
            <v>UBS Associate Level 7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</row>
        <row r="785">
          <cell r="B785" t="str">
            <v>TAIWAN</v>
          </cell>
          <cell r="C785" t="str">
            <v>Vice President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</row>
        <row r="786">
          <cell r="B786" t="str">
            <v>TAIWAN</v>
          </cell>
          <cell r="C786" t="str">
            <v>UBS Associate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</row>
        <row r="787">
          <cell r="B787" t="str">
            <v>THAILAND</v>
          </cell>
          <cell r="C787" t="str">
            <v>Assistant Vice President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</row>
        <row r="788">
          <cell r="B788" t="str">
            <v>THAILAND</v>
          </cell>
          <cell r="C788" t="str">
            <v>Associate</v>
          </cell>
          <cell r="D788">
            <v>2551.9740703712082</v>
          </cell>
          <cell r="E788">
            <v>2551.9740703712082</v>
          </cell>
          <cell r="F788">
            <v>2551.9740703712082</v>
          </cell>
          <cell r="G788">
            <v>2551.9740703712082</v>
          </cell>
          <cell r="H788">
            <v>2551.9740703712082</v>
          </cell>
          <cell r="I788">
            <v>2551.9740703712082</v>
          </cell>
          <cell r="J788">
            <v>2551.9740703712082</v>
          </cell>
          <cell r="K788">
            <v>2551.9740703712082</v>
          </cell>
          <cell r="L788">
            <v>2551.9740703712082</v>
          </cell>
          <cell r="M788">
            <v>2665.7103315379122</v>
          </cell>
          <cell r="N788">
            <v>2665.7103315379122</v>
          </cell>
          <cell r="O788">
            <v>2665.7103315379122</v>
          </cell>
        </row>
        <row r="789">
          <cell r="B789" t="str">
            <v>THAILAND</v>
          </cell>
          <cell r="C789" t="str">
            <v>Associate Director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</row>
        <row r="790">
          <cell r="B790" t="str">
            <v>THAILAND</v>
          </cell>
          <cell r="C790" t="str">
            <v>Director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</row>
        <row r="791">
          <cell r="B791" t="str">
            <v>THAILAND</v>
          </cell>
          <cell r="C791" t="str">
            <v>Manager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</row>
        <row r="792">
          <cell r="B792" t="str">
            <v>THAILAND</v>
          </cell>
          <cell r="C792" t="str">
            <v>Programmer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</row>
        <row r="793">
          <cell r="B793" t="str">
            <v>THAILAND</v>
          </cell>
          <cell r="C793" t="str">
            <v>Programmer Analyst</v>
          </cell>
          <cell r="D793">
            <v>1871.8274369082812</v>
          </cell>
          <cell r="E793">
            <v>1871.8274369082812</v>
          </cell>
          <cell r="F793">
            <v>1871.8274369082812</v>
          </cell>
          <cell r="G793">
            <v>1871.8274369082812</v>
          </cell>
          <cell r="H793">
            <v>1871.8274369082812</v>
          </cell>
          <cell r="I793">
            <v>1871.8274369082812</v>
          </cell>
          <cell r="J793">
            <v>1871.8274369082812</v>
          </cell>
          <cell r="K793">
            <v>1871.8274369082812</v>
          </cell>
          <cell r="L793">
            <v>1871.8274369082812</v>
          </cell>
          <cell r="M793">
            <v>1954.9570995691538</v>
          </cell>
          <cell r="N793">
            <v>1954.9570995691538</v>
          </cell>
          <cell r="O793">
            <v>1954.9570995691538</v>
          </cell>
        </row>
        <row r="794">
          <cell r="B794" t="str">
            <v>THAILAND</v>
          </cell>
          <cell r="C794" t="str">
            <v>Programmer Analyst Trainee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</row>
        <row r="795">
          <cell r="B795" t="str">
            <v>THAILAND</v>
          </cell>
          <cell r="C795" t="str">
            <v>Programmer Trainee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</row>
        <row r="796">
          <cell r="B796" t="str">
            <v>THAILAND</v>
          </cell>
          <cell r="C796" t="str">
            <v>Senior Associate</v>
          </cell>
          <cell r="D796">
            <v>4108.1109905376634</v>
          </cell>
          <cell r="E796">
            <v>4108.1109905376634</v>
          </cell>
          <cell r="F796">
            <v>4108.1109905376634</v>
          </cell>
          <cell r="G796">
            <v>4108.1109905376634</v>
          </cell>
          <cell r="H796">
            <v>4108.1109905376634</v>
          </cell>
          <cell r="I796">
            <v>4108.1109905376634</v>
          </cell>
          <cell r="J796">
            <v>4108.1109905376634</v>
          </cell>
          <cell r="K796">
            <v>4108.1109905376634</v>
          </cell>
          <cell r="L796">
            <v>4108.1109905376634</v>
          </cell>
          <cell r="M796">
            <v>4291.8734131118581</v>
          </cell>
          <cell r="N796">
            <v>4291.8734131118581</v>
          </cell>
          <cell r="O796">
            <v>4291.8734131118581</v>
          </cell>
        </row>
        <row r="797">
          <cell r="B797" t="str">
            <v>THAILAND</v>
          </cell>
          <cell r="C797" t="str">
            <v>Senior Director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</row>
        <row r="798">
          <cell r="B798" t="str">
            <v>THAILAND</v>
          </cell>
          <cell r="C798" t="str">
            <v>Senior Manager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</row>
        <row r="799">
          <cell r="B799" t="str">
            <v>THAILAND</v>
          </cell>
          <cell r="C799" t="str">
            <v>Senior Vice President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</row>
        <row r="800">
          <cell r="B800" t="str">
            <v>THAILAND</v>
          </cell>
          <cell r="C800" t="str">
            <v>UBS Associate Level 7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</row>
        <row r="801">
          <cell r="B801" t="str">
            <v>THAILAND</v>
          </cell>
          <cell r="C801" t="str">
            <v>Vice President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</row>
        <row r="802">
          <cell r="B802" t="str">
            <v>THAILAND</v>
          </cell>
          <cell r="C802" t="str">
            <v>UBS Associate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</row>
        <row r="803">
          <cell r="B803" t="str">
            <v>VIETNAM</v>
          </cell>
          <cell r="C803" t="str">
            <v>Assistant Vice President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</row>
        <row r="804">
          <cell r="B804" t="str">
            <v>VIETNAM</v>
          </cell>
          <cell r="C804" t="str">
            <v>Associate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</row>
        <row r="805">
          <cell r="B805" t="str">
            <v>VIETNAM</v>
          </cell>
          <cell r="C805" t="str">
            <v>Associate Director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</row>
        <row r="806">
          <cell r="B806" t="str">
            <v>VIETNAM</v>
          </cell>
          <cell r="C806" t="str">
            <v>Director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</row>
        <row r="807">
          <cell r="B807" t="str">
            <v>VIETNAM</v>
          </cell>
          <cell r="C807" t="str">
            <v>Manager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</row>
        <row r="808">
          <cell r="B808" t="str">
            <v>VIETNAM</v>
          </cell>
          <cell r="C808" t="str">
            <v>Programmer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</row>
        <row r="809">
          <cell r="B809" t="str">
            <v>VIETNAM</v>
          </cell>
          <cell r="C809" t="str">
            <v>Programmer Analyst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</row>
        <row r="810">
          <cell r="B810" t="str">
            <v>VIETNAM</v>
          </cell>
          <cell r="C810" t="str">
            <v>Programmer Analyst Trainee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</row>
        <row r="811">
          <cell r="B811" t="str">
            <v>VIETNAM</v>
          </cell>
          <cell r="C811" t="str">
            <v>Programmer Trainee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</row>
        <row r="812">
          <cell r="B812" t="str">
            <v>VIETNAM</v>
          </cell>
          <cell r="C812" t="str">
            <v>Senior Associate</v>
          </cell>
          <cell r="D812">
            <v>3144.445870176</v>
          </cell>
          <cell r="E812">
            <v>3144.445870176</v>
          </cell>
          <cell r="F812">
            <v>3144.445870176</v>
          </cell>
          <cell r="G812">
            <v>3144.445870176</v>
          </cell>
          <cell r="H812">
            <v>3144.445870176</v>
          </cell>
          <cell r="I812">
            <v>3144.445870176</v>
          </cell>
          <cell r="J812">
            <v>3144.445870176</v>
          </cell>
          <cell r="K812">
            <v>3144.445870176</v>
          </cell>
          <cell r="L812">
            <v>3144.445870176</v>
          </cell>
          <cell r="M812">
            <v>3285.9459343339199</v>
          </cell>
          <cell r="N812">
            <v>3285.9459343339199</v>
          </cell>
          <cell r="O812">
            <v>3285.9459343339199</v>
          </cell>
        </row>
        <row r="813">
          <cell r="B813" t="str">
            <v>VIETNAM</v>
          </cell>
          <cell r="C813" t="str">
            <v>Senior Director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</row>
        <row r="814">
          <cell r="B814" t="str">
            <v>VIETNAM</v>
          </cell>
          <cell r="C814" t="str">
            <v>Senior Manager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</row>
        <row r="815">
          <cell r="B815" t="str">
            <v>VIETNAM</v>
          </cell>
          <cell r="C815" t="str">
            <v>Senior Vice President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</row>
        <row r="816">
          <cell r="B816" t="str">
            <v>VIETNAM</v>
          </cell>
          <cell r="C816" t="str">
            <v>UBS Associate Level 7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</row>
        <row r="817">
          <cell r="B817" t="str">
            <v>VIETNAM</v>
          </cell>
          <cell r="C817" t="str">
            <v>Vice President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</row>
        <row r="818">
          <cell r="B818" t="str">
            <v>VIETNAM</v>
          </cell>
          <cell r="C818" t="str">
            <v>UBS Associate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</row>
        <row r="819">
          <cell r="B819" t="str">
            <v>BELGIUM</v>
          </cell>
          <cell r="C819" t="str">
            <v>Assistant Vice President</v>
          </cell>
          <cell r="D819">
            <v>46397.637417028986</v>
          </cell>
          <cell r="E819">
            <v>46397.637417028986</v>
          </cell>
          <cell r="F819">
            <v>46397.637417028986</v>
          </cell>
          <cell r="G819">
            <v>46397.637417028986</v>
          </cell>
          <cell r="H819">
            <v>46397.637417028986</v>
          </cell>
          <cell r="I819">
            <v>46397.637417028986</v>
          </cell>
          <cell r="J819">
            <v>46397.637417028986</v>
          </cell>
          <cell r="K819">
            <v>46397.637417028986</v>
          </cell>
          <cell r="L819">
            <v>46397.637417028986</v>
          </cell>
          <cell r="M819">
            <v>46397.637417028986</v>
          </cell>
          <cell r="N819">
            <v>46397.637417028986</v>
          </cell>
          <cell r="O819">
            <v>46397.637417028986</v>
          </cell>
        </row>
        <row r="820">
          <cell r="B820" t="str">
            <v>BELGIUM</v>
          </cell>
          <cell r="C820" t="str">
            <v>Associate</v>
          </cell>
          <cell r="D820">
            <v>8075.2552589065162</v>
          </cell>
          <cell r="E820">
            <v>8075.2552589065162</v>
          </cell>
          <cell r="F820">
            <v>8075.2552589065162</v>
          </cell>
          <cell r="G820">
            <v>8075.2552589065162</v>
          </cell>
          <cell r="H820">
            <v>8075.2552589065162</v>
          </cell>
          <cell r="I820">
            <v>8075.2552589065162</v>
          </cell>
          <cell r="J820">
            <v>8075.2552589065162</v>
          </cell>
          <cell r="K820">
            <v>8075.2552589065162</v>
          </cell>
          <cell r="L820">
            <v>8075.2552589065162</v>
          </cell>
          <cell r="M820">
            <v>8299.3181354237113</v>
          </cell>
          <cell r="N820">
            <v>8299.3181354237113</v>
          </cell>
          <cell r="O820">
            <v>8299.3181354237113</v>
          </cell>
        </row>
        <row r="821">
          <cell r="B821" t="str">
            <v>BELGIUM</v>
          </cell>
          <cell r="C821" t="str">
            <v>Associate Director</v>
          </cell>
          <cell r="D821">
            <v>19474.051597807018</v>
          </cell>
          <cell r="E821">
            <v>19474.051597807018</v>
          </cell>
          <cell r="F821">
            <v>19474.051597807018</v>
          </cell>
          <cell r="G821">
            <v>19474.051597807018</v>
          </cell>
          <cell r="H821">
            <v>19474.051597807018</v>
          </cell>
          <cell r="I821">
            <v>19474.051597807018</v>
          </cell>
          <cell r="J821">
            <v>19474.051597807018</v>
          </cell>
          <cell r="K821">
            <v>19474.051597807018</v>
          </cell>
          <cell r="L821">
            <v>19474.051597807018</v>
          </cell>
          <cell r="M821">
            <v>20040.078364491226</v>
          </cell>
          <cell r="N821">
            <v>20040.078364491226</v>
          </cell>
          <cell r="O821">
            <v>20040.078364491226</v>
          </cell>
        </row>
        <row r="822">
          <cell r="B822" t="str">
            <v>BELGIUM</v>
          </cell>
          <cell r="C822" t="str">
            <v>Director</v>
          </cell>
          <cell r="D822">
            <v>23601.242293550727</v>
          </cell>
          <cell r="E822">
            <v>23601.242293550727</v>
          </cell>
          <cell r="F822">
            <v>23601.242293550727</v>
          </cell>
          <cell r="G822">
            <v>23601.242293550727</v>
          </cell>
          <cell r="H822">
            <v>23601.242293550727</v>
          </cell>
          <cell r="I822">
            <v>23601.242293550727</v>
          </cell>
          <cell r="J822">
            <v>23601.242293550727</v>
          </cell>
          <cell r="K822">
            <v>23601.242293550727</v>
          </cell>
          <cell r="L822">
            <v>23601.242293550727</v>
          </cell>
          <cell r="M822">
            <v>23601.242293550727</v>
          </cell>
          <cell r="N822">
            <v>23601.242293550727</v>
          </cell>
          <cell r="O822">
            <v>23601.242293550727</v>
          </cell>
        </row>
        <row r="823">
          <cell r="B823" t="str">
            <v>BELGIUM</v>
          </cell>
          <cell r="C823" t="str">
            <v>Manager</v>
          </cell>
          <cell r="D823">
            <v>11422.581080395496</v>
          </cell>
          <cell r="E823">
            <v>11422.581080395496</v>
          </cell>
          <cell r="F823">
            <v>11422.581080395496</v>
          </cell>
          <cell r="G823">
            <v>11422.581080395496</v>
          </cell>
          <cell r="H823">
            <v>11422.581080395496</v>
          </cell>
          <cell r="I823">
            <v>11422.581080395496</v>
          </cell>
          <cell r="J823">
            <v>11422.581080395496</v>
          </cell>
          <cell r="K823">
            <v>11422.581080395496</v>
          </cell>
          <cell r="L823">
            <v>11422.581080395496</v>
          </cell>
          <cell r="M823">
            <v>11747.063731557362</v>
          </cell>
          <cell r="N823">
            <v>11747.063731557362</v>
          </cell>
          <cell r="O823">
            <v>11747.063731557362</v>
          </cell>
        </row>
        <row r="824">
          <cell r="B824" t="str">
            <v>BELGIUM</v>
          </cell>
          <cell r="C824" t="str">
            <v>Programmer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</row>
        <row r="825">
          <cell r="B825" t="str">
            <v>BELGIUM</v>
          </cell>
          <cell r="C825" t="str">
            <v>Programmer Analyst</v>
          </cell>
          <cell r="D825">
            <v>6877.7303786559132</v>
          </cell>
          <cell r="E825">
            <v>6877.7303786559132</v>
          </cell>
          <cell r="F825">
            <v>6877.7303786559132</v>
          </cell>
          <cell r="G825">
            <v>6877.7303786559132</v>
          </cell>
          <cell r="H825">
            <v>6877.7303786559132</v>
          </cell>
          <cell r="I825">
            <v>6877.7303786559132</v>
          </cell>
          <cell r="J825">
            <v>6877.7303786559132</v>
          </cell>
          <cell r="K825">
            <v>6877.7303786559132</v>
          </cell>
          <cell r="L825">
            <v>6877.7303786559132</v>
          </cell>
          <cell r="M825">
            <v>7065.8675087655911</v>
          </cell>
          <cell r="N825">
            <v>7065.8675087655911</v>
          </cell>
          <cell r="O825">
            <v>7065.8675087655911</v>
          </cell>
        </row>
        <row r="826">
          <cell r="B826" t="str">
            <v>BELGIUM</v>
          </cell>
          <cell r="C826" t="str">
            <v>Programmer Analyst Trainee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</row>
        <row r="827">
          <cell r="B827" t="str">
            <v>BELGIUM</v>
          </cell>
          <cell r="C827" t="str">
            <v>Programmer Trainee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</row>
        <row r="828">
          <cell r="B828" t="str">
            <v>BELGIUM</v>
          </cell>
          <cell r="C828" t="str">
            <v>Senior Associate</v>
          </cell>
          <cell r="D828">
            <v>9503.4907602587991</v>
          </cell>
          <cell r="E828">
            <v>9503.4907602587991</v>
          </cell>
          <cell r="F828">
            <v>9503.4907602587991</v>
          </cell>
          <cell r="G828">
            <v>9503.4907602587991</v>
          </cell>
          <cell r="H828">
            <v>9503.4907602587991</v>
          </cell>
          <cell r="I828">
            <v>9503.4907602587991</v>
          </cell>
          <cell r="J828">
            <v>9503.4907602587991</v>
          </cell>
          <cell r="K828">
            <v>9503.4907602587991</v>
          </cell>
          <cell r="L828">
            <v>9503.4907602587991</v>
          </cell>
          <cell r="M828">
            <v>9770.400701816563</v>
          </cell>
          <cell r="N828">
            <v>9770.400701816563</v>
          </cell>
          <cell r="O828">
            <v>9770.400701816563</v>
          </cell>
        </row>
        <row r="829">
          <cell r="B829" t="str">
            <v>BELGIUM</v>
          </cell>
          <cell r="C829" t="str">
            <v>Senior Director</v>
          </cell>
          <cell r="D829">
            <v>33097.86288756039</v>
          </cell>
          <cell r="E829">
            <v>33097.86288756039</v>
          </cell>
          <cell r="F829">
            <v>33097.86288756039</v>
          </cell>
          <cell r="G829">
            <v>33097.86288756039</v>
          </cell>
          <cell r="H829">
            <v>33097.86288756039</v>
          </cell>
          <cell r="I829">
            <v>33097.86288756039</v>
          </cell>
          <cell r="J829">
            <v>33097.86288756039</v>
          </cell>
          <cell r="K829">
            <v>33097.86288756039</v>
          </cell>
          <cell r="L829">
            <v>33097.86288756039</v>
          </cell>
          <cell r="M829">
            <v>33097.86288756039</v>
          </cell>
          <cell r="N829">
            <v>33097.86288756039</v>
          </cell>
          <cell r="O829">
            <v>33097.86288756039</v>
          </cell>
        </row>
        <row r="830">
          <cell r="B830" t="str">
            <v>BELGIUM</v>
          </cell>
          <cell r="C830" t="str">
            <v>Senior Manager</v>
          </cell>
          <cell r="D830">
            <v>14655.456454133393</v>
          </cell>
          <cell r="E830">
            <v>14655.456454133393</v>
          </cell>
          <cell r="F830">
            <v>14655.456454133393</v>
          </cell>
          <cell r="G830">
            <v>14655.456454133393</v>
          </cell>
          <cell r="H830">
            <v>14655.456454133393</v>
          </cell>
          <cell r="I830">
            <v>14655.456454133393</v>
          </cell>
          <cell r="J830">
            <v>14655.456454133393</v>
          </cell>
          <cell r="K830">
            <v>14655.456454133393</v>
          </cell>
          <cell r="L830">
            <v>14655.456454133393</v>
          </cell>
          <cell r="M830">
            <v>15076.925366507394</v>
          </cell>
          <cell r="N830">
            <v>15076.925366507394</v>
          </cell>
          <cell r="O830">
            <v>15076.925366507394</v>
          </cell>
        </row>
        <row r="831">
          <cell r="B831" t="str">
            <v>BELGIUM</v>
          </cell>
          <cell r="C831" t="str">
            <v>Senior Vice President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</row>
        <row r="832">
          <cell r="B832" t="str">
            <v>BELGIUM</v>
          </cell>
          <cell r="C832" t="str">
            <v>UBS Associate Level 7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</row>
        <row r="833">
          <cell r="B833" t="str">
            <v>BELGIUM</v>
          </cell>
          <cell r="C833" t="str">
            <v>Vice President</v>
          </cell>
          <cell r="D833">
            <v>63593.392279347834</v>
          </cell>
          <cell r="E833">
            <v>63593.392279347834</v>
          </cell>
          <cell r="F833">
            <v>63593.392279347834</v>
          </cell>
          <cell r="G833">
            <v>63593.392279347834</v>
          </cell>
          <cell r="H833">
            <v>63593.392279347834</v>
          </cell>
          <cell r="I833">
            <v>63593.392279347834</v>
          </cell>
          <cell r="J833">
            <v>63593.392279347834</v>
          </cell>
          <cell r="K833">
            <v>63593.392279347834</v>
          </cell>
          <cell r="L833">
            <v>63593.392279347834</v>
          </cell>
          <cell r="M833">
            <v>63593.392279347834</v>
          </cell>
          <cell r="N833">
            <v>63593.392279347834</v>
          </cell>
          <cell r="O833">
            <v>63593.392279347834</v>
          </cell>
        </row>
        <row r="834">
          <cell r="B834" t="str">
            <v>BELGIUM</v>
          </cell>
          <cell r="C834" t="str">
            <v>UBS Associate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</row>
      </sheetData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, Sangeetha (Cognizant)" refreshedDate="44530.73815740741" createdVersion="6" refreshedVersion="6" minRefreshableVersion="3" recordCount="16" xr:uid="{D7EBCA76-7B12-4C04-9070-B3586DFDD245}">
  <cacheSource type="worksheet">
    <worksheetSource ref="A2:BB18" sheet="Sales Analytics"/>
  </cacheSource>
  <cacheFields count="54">
    <cacheField name="SL No" numFmtId="0">
      <sharedItems containsSemiMixedTypes="0" containsString="0" containsNumber="1" containsInteger="1" minValue="567" maxValue="609"/>
    </cacheField>
    <cacheField name="Year" numFmtId="0">
      <sharedItems containsSemiMixedTypes="0" containsString="0" containsNumber="1" containsInteger="1" minValue="2022" maxValue="2022"/>
    </cacheField>
    <cacheField name="BU" numFmtId="0">
      <sharedItems/>
    </cacheField>
    <cacheField name="Portfolio" numFmtId="0">
      <sharedItems/>
    </cacheField>
    <cacheField name="Portfolio_x000a_ Owner" numFmtId="0">
      <sharedItems/>
    </cacheField>
    <cacheField name="Portfolio_x000a_ PoC" numFmtId="0">
      <sharedItems/>
    </cacheField>
    <cacheField name="Program / Project Name" numFmtId="0">
      <sharedItems/>
    </cacheField>
    <cacheField name="Nature of Demand" numFmtId="0">
      <sharedItems/>
    </cacheField>
    <cacheField name="Demand Bucket" numFmtId="0">
      <sharedItems/>
    </cacheField>
    <cacheField name="Demand Category" numFmtId="0">
      <sharedItems/>
    </cacheField>
    <cacheField name="Design Completion Quarter" numFmtId="0">
      <sharedItems/>
    </cacheField>
    <cacheField name="&quot;Program Start&quot;_x000a_Quarter" numFmtId="0">
      <sharedItems/>
    </cacheField>
    <cacheField name="&quot;Program Go-Live&quot;_x000a_Quarter" numFmtId="0">
      <sharedItems/>
    </cacheField>
    <cacheField name="Location" numFmtId="0">
      <sharedItems/>
    </cacheField>
    <cacheField name="Designation" numFmtId="0">
      <sharedItems count="6">
        <s v="Associate"/>
        <s v="Senior Associate"/>
        <s v="Programmer Analyst"/>
        <s v="Manager"/>
        <s v="Associate Director"/>
        <s v="Senior Manager"/>
      </sharedItems>
    </cacheField>
    <cacheField name="No of employees" numFmtId="0">
      <sharedItems containsSemiMixedTypes="0" containsString="0" containsNumber="1" containsInteger="1" minValue="1" maxValue="1"/>
    </cacheField>
    <cacheField name="% Allocated" numFmtId="9">
      <sharedItems containsSemiMixedTypes="0" containsString="0" containsNumber="1" containsInteger="1" minValue="1" maxValue="1"/>
    </cacheField>
    <cacheField name="Start Month" numFmtId="166">
      <sharedItems containsSemiMixedTypes="0" containsNonDate="0" containsDate="1" containsString="0" minDate="2022-01-01T00:00:00" maxDate="2022-01-02T00:00:00"/>
    </cacheField>
    <cacheField name="End Month" numFmtId="166">
      <sharedItems containsSemiMixedTypes="0" containsNonDate="0" containsDate="1" containsString="0" minDate="2022-12-01T00:00:00" maxDate="2022-12-02T00:00:00"/>
    </cacheField>
    <cacheField name="Jan-22" numFmtId="169">
      <sharedItems containsSemiMixedTypes="0" containsString="0" containsNumber="1" minValue="675.61541697148323" maxValue="17393.731899060112"/>
    </cacheField>
    <cacheField name="Feb-22" numFmtId="169">
      <sharedItems containsSemiMixedTypes="0" containsString="0" containsNumber="1" minValue="675.61541697148323" maxValue="17393.731899060112"/>
    </cacheField>
    <cacheField name="Mar-22" numFmtId="169">
      <sharedItems containsSemiMixedTypes="0" containsString="0" containsNumber="1" minValue="675.61541697148323" maxValue="17393.731899060112"/>
    </cacheField>
    <cacheField name="Apr-22" numFmtId="169">
      <sharedItems containsSemiMixedTypes="0" containsString="0" containsNumber="1" minValue="675.61541697148323" maxValue="17393.731899060112"/>
    </cacheField>
    <cacheField name="May-22" numFmtId="169">
      <sharedItems containsSemiMixedTypes="0" containsString="0" containsNumber="1" minValue="675.61541697148323" maxValue="17393.731899060112"/>
    </cacheField>
    <cacheField name="Jun-22" numFmtId="169">
      <sharedItems containsSemiMixedTypes="0" containsString="0" containsNumber="1" minValue="675.61541697148323" maxValue="17393.731899060112"/>
    </cacheField>
    <cacheField name="Jul-22" numFmtId="169">
      <sharedItems containsSemiMixedTypes="0" containsString="0" containsNumber="1" minValue="675.61541697148323" maxValue="17393.731899060112"/>
    </cacheField>
    <cacheField name="Aug-22" numFmtId="169">
      <sharedItems containsSemiMixedTypes="0" containsString="0" containsNumber="1" minValue="675.61541697148323" maxValue="17393.731899060112"/>
    </cacheField>
    <cacheField name="Sep-22" numFmtId="169">
      <sharedItems containsSemiMixedTypes="0" containsString="0" containsNumber="1" minValue="675.61541697148323" maxValue="17393.731899060112"/>
    </cacheField>
    <cacheField name="Oct-22" numFmtId="169">
      <sharedItems containsSemiMixedTypes="0" containsString="0" containsNumber="1" minValue="734.44344599891679" maxValue="17898.593856031915"/>
    </cacheField>
    <cacheField name="Nov-22" numFmtId="169">
      <sharedItems containsSemiMixedTypes="0" containsString="0" containsNumber="1" minValue="734.44344599891679" maxValue="17898.593856031915"/>
    </cacheField>
    <cacheField name="Dec-22" numFmtId="169">
      <sharedItems containsSemiMixedTypes="0" containsString="0" containsNumber="1" minValue="734.44344599891679" maxValue="17898.593856031915"/>
    </cacheField>
    <cacheField name="_x000a_Opex - C&amp;B [$K]_x000a_" numFmtId="169">
      <sharedItems containsSemiMixedTypes="0" containsString="0" containsNumber="1" minValue="8.2838690907400991" maxValue="210.23936865963674"/>
    </cacheField>
    <cacheField name="Opex C&amp;B (BCG Impact)" numFmtId="169">
      <sharedItems containsSemiMixedTypes="0" containsString="0" containsNumber="1" minValue="7.8282562907493931" maxValue="198.67620338335672"/>
    </cacheField>
    <cacheField name="Opex - Travel [$K]" numFmtId="165">
      <sharedItems containsSemiMixedTypes="0" containsString="0" containsNumber="1" minValue="0.10354836363425124" maxValue="2.6279921082454596"/>
    </cacheField>
    <cacheField name="Opex - Prof Services [$K]" numFmtId="169">
      <sharedItems containsNonDate="0" containsString="0" containsBlank="1"/>
    </cacheField>
    <cacheField name="Other costs [$K]" numFmtId="169">
      <sharedItems containsString="0" containsBlank="1" containsNumber="1" containsInteger="1" minValue="8" maxValue="8000"/>
    </cacheField>
    <cacheField name="MS ELA [$K]" numFmtId="169">
      <sharedItems containsString="0" containsBlank="1" containsNumber="1" minValue="666.66666666666663" maxValue="666.66666666666663"/>
    </cacheField>
    <cacheField name="SW AMC [$K]" numFmtId="169">
      <sharedItems containsNonDate="0" containsString="0" containsBlank="1"/>
    </cacheField>
    <cacheField name="HW AMC [$K]" numFmtId="169">
      <sharedItems containsNonDate="0" containsString="0" containsBlank="1"/>
    </cacheField>
    <cacheField name=" Network AMC [$K]" numFmtId="169">
      <sharedItems containsNonDate="0" containsString="0" containsBlank="1"/>
    </cacheField>
    <cacheField name="Datacom [$K]" numFmtId="169">
      <sharedItems containsNonDate="0" containsString="0" containsBlank="1"/>
    </cacheField>
    <cacheField name="Telecom [$K]" numFmtId="169">
      <sharedItems containsNonDate="0" containsString="0" containsBlank="1"/>
    </cacheField>
    <cacheField name="Total Opex [$K]" numFmtId="169">
      <sharedItems containsSemiMixedTypes="0" containsString="0" containsNumber="1" minValue="8.2838690907400991" maxValue="210.23936865963674"/>
    </cacheField>
    <cacheField name="Core HC" numFmtId="169">
      <sharedItems containsNonDate="0" containsString="0" containsBlank="1"/>
    </cacheField>
    <cacheField name="Outsourced / Partner_x000a_ HC" numFmtId="169">
      <sharedItems containsNonDate="0" containsString="0" containsBlank="1"/>
    </cacheField>
    <cacheField name="Total _x000a_HC" numFmtId="169">
      <sharedItems containsSemiMixedTypes="0" containsString="0" containsNumber="1" containsInteger="1" minValue="1" maxValue="1"/>
    </cacheField>
    <cacheField name="Onsite HC" numFmtId="169">
      <sharedItems containsSemiMixedTypes="0" containsString="0" containsNumber="1" containsInteger="1" minValue="0" maxValue="1"/>
    </cacheField>
    <cacheField name="Offshore HC" numFmtId="169">
      <sharedItems containsSemiMixedTypes="0" containsString="0" containsNumber="1" containsInteger="1" minValue="0" maxValue="1"/>
    </cacheField>
    <cacheField name="Project approved - Y/N &amp; Approvers Name" numFmtId="0">
      <sharedItems containsNonDate="0" containsString="0" containsBlank="1"/>
    </cacheField>
    <cacheField name="Description the Project" numFmtId="0">
      <sharedItems containsNonDate="0" containsString="0" containsBlank="1"/>
    </cacheField>
    <cacheField name="Remarks" numFmtId="0">
      <sharedItems containsBlank="1"/>
    </cacheField>
    <cacheField name="Ranking" numFmtId="0">
      <sharedItems containsString="0" containsBlank="1" containsNumber="1" containsInteger="1" minValue="1" maxValue="1"/>
    </cacheField>
    <cacheField name="Grow to Run" numFmtId="0">
      <sharedItems containsBlank="1"/>
    </cacheField>
    <cacheField name="Eligible for Approv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, Sangeetha (Cognizant)" refreshedDate="44530.739119097219" createdVersion="6" refreshedVersion="6" minRefreshableVersion="3" recordCount="24" xr:uid="{1C4EF00D-B662-4FE6-9667-410B2CC9EA0F}">
  <cacheSource type="worksheet">
    <worksheetSource ref="A2:BB26" sheet="Winzone"/>
  </cacheSource>
  <cacheFields count="54">
    <cacheField name="SL No" numFmtId="0">
      <sharedItems containsSemiMixedTypes="0" containsString="0" containsNumber="1" containsInteger="1" minValue="539" maxValue="570"/>
    </cacheField>
    <cacheField name="Year" numFmtId="0">
      <sharedItems containsSemiMixedTypes="0" containsString="0" containsNumber="1" containsInteger="1" minValue="2022" maxValue="2022"/>
    </cacheField>
    <cacheField name="BU" numFmtId="0">
      <sharedItems/>
    </cacheField>
    <cacheField name="Portfolio" numFmtId="0">
      <sharedItems/>
    </cacheField>
    <cacheField name="Portfolio_x000a_ Owner" numFmtId="0">
      <sharedItems/>
    </cacheField>
    <cacheField name="Portfolio_x000a_ PoC" numFmtId="0">
      <sharedItems/>
    </cacheField>
    <cacheField name="Program / Project Name" numFmtId="0">
      <sharedItems/>
    </cacheField>
    <cacheField name="Nature of Demand" numFmtId="0">
      <sharedItems/>
    </cacheField>
    <cacheField name="Demand Bucket" numFmtId="0">
      <sharedItems/>
    </cacheField>
    <cacheField name="Demand Category" numFmtId="0">
      <sharedItems/>
    </cacheField>
    <cacheField name="Design Completion Quarter" numFmtId="0">
      <sharedItems/>
    </cacheField>
    <cacheField name="&quot;Program Start&quot;_x000a_Quarter" numFmtId="0">
      <sharedItems/>
    </cacheField>
    <cacheField name="&quot;Program Go-Live&quot;_x000a_Quarter" numFmtId="0">
      <sharedItems/>
    </cacheField>
    <cacheField name="Location" numFmtId="0">
      <sharedItems/>
    </cacheField>
    <cacheField name="Designation" numFmtId="0">
      <sharedItems count="7">
        <s v="Associate Director"/>
        <s v="Associate"/>
        <s v="Manager"/>
        <s v="Programmer Analyst"/>
        <s v="Senior Associate"/>
        <s v="Senior Manager"/>
        <s v="Programmer Analyst Trainee"/>
      </sharedItems>
    </cacheField>
    <cacheField name="No of employees" numFmtId="0">
      <sharedItems containsSemiMixedTypes="0" containsString="0" containsNumber="1" containsInteger="1" minValue="1" maxValue="1"/>
    </cacheField>
    <cacheField name="% Allocated" numFmtId="9">
      <sharedItems containsSemiMixedTypes="0" containsString="0" containsNumber="1" containsInteger="1" minValue="1" maxValue="1"/>
    </cacheField>
    <cacheField name="Start Month" numFmtId="166">
      <sharedItems containsSemiMixedTypes="0" containsNonDate="0" containsDate="1" containsString="0" minDate="2022-01-01T00:00:00" maxDate="2022-01-02T00:00:00"/>
    </cacheField>
    <cacheField name="End Month" numFmtId="166">
      <sharedItems containsSemiMixedTypes="0" containsNonDate="0" containsDate="1" containsString="0" minDate="2022-12-01T00:00:00" maxDate="2022-12-02T00:00:00"/>
    </cacheField>
    <cacheField name="Jan-22" numFmtId="169">
      <sharedItems containsSemiMixedTypes="0" containsString="0" containsNumber="1" minValue="519.93239477030522" maxValue="4292.1468025398062"/>
    </cacheField>
    <cacheField name="Feb-22" numFmtId="169">
      <sharedItems containsSemiMixedTypes="0" containsString="0" containsNumber="1" minValue="519.93239477030522" maxValue="4292.1468025398062"/>
    </cacheField>
    <cacheField name="Mar-22" numFmtId="169">
      <sharedItems containsSemiMixedTypes="0" containsString="0" containsNumber="1" minValue="519.93239477030522" maxValue="4292.1468025398062"/>
    </cacheField>
    <cacheField name="Apr-22" numFmtId="169">
      <sharedItems containsSemiMixedTypes="0" containsString="0" containsNumber="1" minValue="519.93239477030522" maxValue="4292.1468025398062"/>
    </cacheField>
    <cacheField name="May-22" numFmtId="169">
      <sharedItems containsSemiMixedTypes="0" containsString="0" containsNumber="1" minValue="519.93239477030522" maxValue="4292.1468025398062"/>
    </cacheField>
    <cacheField name="Jun-22" numFmtId="169">
      <sharedItems containsSemiMixedTypes="0" containsString="0" containsNumber="1" minValue="519.93239477030522" maxValue="4292.1468025398062"/>
    </cacheField>
    <cacheField name="Jul-22" numFmtId="169">
      <sharedItems containsSemiMixedTypes="0" containsString="0" containsNumber="1" minValue="519.93239477030522" maxValue="4292.1468025398062"/>
    </cacheField>
    <cacheField name="Aug-22" numFmtId="169">
      <sharedItems containsSemiMixedTypes="0" containsString="0" containsNumber="1" minValue="519.93239477030522" maxValue="4292.1468025398062"/>
    </cacheField>
    <cacheField name="Sep-22" numFmtId="169">
      <sharedItems containsSemiMixedTypes="0" containsString="0" containsNumber="1" minValue="519.93239477030522" maxValue="4292.1468025398062"/>
    </cacheField>
    <cacheField name="Oct-22" numFmtId="169">
      <sharedItems containsSemiMixedTypes="0" containsString="0" containsNumber="1" minValue="564.74895179963278" maxValue="4676.4626562683889"/>
    </cacheField>
    <cacheField name="Nov-22" numFmtId="169">
      <sharedItems containsSemiMixedTypes="0" containsString="0" containsNumber="1" minValue="564.74895179963278" maxValue="4676.4626562683889"/>
    </cacheField>
    <cacheField name="Dec-22" numFmtId="169">
      <sharedItems containsSemiMixedTypes="0" containsString="0" containsNumber="1" minValue="564.74895179963278" maxValue="4676.4626562683889"/>
    </cacheField>
    <cacheField name="_x000a_Opex - C&amp;B [$K]_x000a_" numFmtId="169">
      <sharedItems containsSemiMixedTypes="0" containsString="0" containsNumber="1" minValue="6.3736384083316455" maxValue="52.658709191663434"/>
    </cacheField>
    <cacheField name="Opex C&amp;B (BCG Impact)" numFmtId="169">
      <sharedItems containsSemiMixedTypes="0" containsString="0" containsNumber="1" minValue="6.0230882958734044" maxValue="49.762480186121941"/>
    </cacheField>
    <cacheField name="Opex - Travel [$K]" numFmtId="165">
      <sharedItems containsSemiMixedTypes="0" containsString="0" containsNumber="1" minValue="7.9670480104145569E-2" maxValue="0.65823386489579294"/>
    </cacheField>
    <cacheField name="Opex - Prof Services [$K]" numFmtId="169">
      <sharedItems containsNonDate="0" containsString="0" containsBlank="1"/>
    </cacheField>
    <cacheField name="Other costs [$K]" numFmtId="169">
      <sharedItems containsNonDate="0" containsString="0" containsBlank="1"/>
    </cacheField>
    <cacheField name="MS ELA [$K]" numFmtId="169">
      <sharedItems containsNonDate="0" containsString="0" containsBlank="1"/>
    </cacheField>
    <cacheField name="SW AMC [$K]" numFmtId="169">
      <sharedItems containsNonDate="0" containsString="0" containsBlank="1"/>
    </cacheField>
    <cacheField name="HW AMC [$K]" numFmtId="169">
      <sharedItems containsNonDate="0" containsString="0" containsBlank="1"/>
    </cacheField>
    <cacheField name=" Network AMC [$K]" numFmtId="169">
      <sharedItems containsNonDate="0" containsString="0" containsBlank="1"/>
    </cacheField>
    <cacheField name="Datacom [$K]" numFmtId="169">
      <sharedItems containsNonDate="0" containsString="0" containsBlank="1"/>
    </cacheField>
    <cacheField name="Telecom [$K]" numFmtId="169">
      <sharedItems containsNonDate="0" containsString="0" containsBlank="1"/>
    </cacheField>
    <cacheField name="Total Opex [$K]" numFmtId="169">
      <sharedItems containsSemiMixedTypes="0" containsString="0" containsNumber="1" minValue="6.3736384083316455" maxValue="52.658709191663434"/>
    </cacheField>
    <cacheField name="Core HC" numFmtId="169">
      <sharedItems containsNonDate="0" containsString="0" containsBlank="1"/>
    </cacheField>
    <cacheField name="Outsourced / Partner_x000a_ HC" numFmtId="169">
      <sharedItems containsNonDate="0" containsString="0" containsBlank="1"/>
    </cacheField>
    <cacheField name="Total _x000a_HC" numFmtId="169">
      <sharedItems containsSemiMixedTypes="0" containsString="0" containsNumber="1" containsInteger="1" minValue="1" maxValue="1"/>
    </cacheField>
    <cacheField name="Onsite HC" numFmtId="169">
      <sharedItems containsSemiMixedTypes="0" containsString="0" containsNumber="1" containsInteger="1" minValue="0" maxValue="0"/>
    </cacheField>
    <cacheField name="Offshore HC" numFmtId="169">
      <sharedItems containsSemiMixedTypes="0" containsString="0" containsNumber="1" containsInteger="1" minValue="1" maxValue="1"/>
    </cacheField>
    <cacheField name="Project approved - Y/N &amp; Approvers Name" numFmtId="0">
      <sharedItems containsNonDate="0" containsString="0" containsBlank="1"/>
    </cacheField>
    <cacheField name="Description the Project" numFmtId="0">
      <sharedItems containsNonDate="0" containsString="0" containsBlank="1"/>
    </cacheField>
    <cacheField name="Names" numFmtId="0">
      <sharedItems count="24">
        <s v="Jag"/>
        <s v="Chaugule, Sandeep"/>
        <s v="Daregave, Satish"/>
        <s v="Gunasekar, Poornima"/>
        <s v="Gupta, Akarsh"/>
        <s v="Kumar, Vishal"/>
        <s v="Replacement SO - Shakila"/>
        <s v="Replacement SO - Shouvik"/>
        <s v="Replacement SO for Hari Poornima"/>
        <s v="Avijit"/>
        <s v="Moumitha"/>
        <s v="Manu Tyagi"/>
        <s v="Anmisha, Gurajala"/>
        <s v="Nagaraj P"/>
        <s v="Replacement SO for Ravi Teja"/>
        <s v="Shaikh, Aqib"/>
        <s v="Kumar, Pramit"/>
        <s v="Replacement SO - Amitava"/>
        <s v="Replacement SO - Avik"/>
        <s v="Replacement SO - Santanu Halder"/>
        <s v="Replacement SO for Shyam Sundar"/>
        <s v="Shiva"/>
        <s v="Ashish"/>
        <s v="Vivekanandhan, Suriyananth"/>
      </sharedItems>
    </cacheField>
    <cacheField name="Project" numFmtId="0">
      <sharedItems count="1">
        <s v="Sales_Winzone"/>
      </sharedItems>
    </cacheField>
    <cacheField name="Grow to Run" numFmtId="0">
      <sharedItems containsNonDate="0" containsString="0" containsBlank="1"/>
    </cacheField>
    <cacheField name="Eligible for Approv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, Sangeetha (Cognizant)" refreshedDate="44530.972562499999" createdVersion="6" refreshedVersion="6" minRefreshableVersion="3" recordCount="3" xr:uid="{9EC7ECE4-DDE9-4565-ABB5-85C54756988B}">
  <cacheSource type="worksheet">
    <worksheetSource ref="A2:BB5" sheet="Anaplan"/>
  </cacheSource>
  <cacheFields count="54">
    <cacheField name="SL No" numFmtId="0">
      <sharedItems containsSemiMixedTypes="0" containsString="0" containsNumber="1" containsInteger="1" minValue="553" maxValue="594"/>
    </cacheField>
    <cacheField name="Year" numFmtId="0">
      <sharedItems containsSemiMixedTypes="0" containsString="0" containsNumber="1" containsInteger="1" minValue="2022" maxValue="2022"/>
    </cacheField>
    <cacheField name="BU" numFmtId="0">
      <sharedItems/>
    </cacheField>
    <cacheField name="Portfolio" numFmtId="0">
      <sharedItems/>
    </cacheField>
    <cacheField name="Portfolio_x000a_ Owner" numFmtId="0">
      <sharedItems/>
    </cacheField>
    <cacheField name="Portfolio_x000a_ PoC" numFmtId="0">
      <sharedItems/>
    </cacheField>
    <cacheField name="Program / Project Name" numFmtId="0">
      <sharedItems/>
    </cacheField>
    <cacheField name="Nature of Demand" numFmtId="0">
      <sharedItems/>
    </cacheField>
    <cacheField name="Demand Bucket" numFmtId="0">
      <sharedItems/>
    </cacheField>
    <cacheField name="Demand Category" numFmtId="0">
      <sharedItems/>
    </cacheField>
    <cacheField name="Design Completion Quarter" numFmtId="0">
      <sharedItems/>
    </cacheField>
    <cacheField name="&quot;Program Start&quot;_x000a_Quarter" numFmtId="0">
      <sharedItems/>
    </cacheField>
    <cacheField name="&quot;Program Go-Live&quot;_x000a_Quarter" numFmtId="0">
      <sharedItems/>
    </cacheField>
    <cacheField name="Location" numFmtId="0">
      <sharedItems/>
    </cacheField>
    <cacheField name="Designation" numFmtId="0">
      <sharedItems count="3">
        <s v="Manager"/>
        <s v="Senior Manager"/>
        <s v="Associate"/>
      </sharedItems>
    </cacheField>
    <cacheField name="No of employees" numFmtId="0">
      <sharedItems containsSemiMixedTypes="0" containsString="0" containsNumber="1" containsInteger="1" minValue="1" maxValue="1"/>
    </cacheField>
    <cacheField name="% Allocated" numFmtId="9">
      <sharedItems containsSemiMixedTypes="0" containsString="0" containsNumber="1" containsInteger="1" minValue="1" maxValue="1"/>
    </cacheField>
    <cacheField name="Start Month" numFmtId="166">
      <sharedItems containsSemiMixedTypes="0" containsNonDate="0" containsDate="1" containsString="0" minDate="2022-01-01T00:00:00" maxDate="2022-01-02T00:00:00"/>
    </cacheField>
    <cacheField name="End Month" numFmtId="166">
      <sharedItems containsSemiMixedTypes="0" containsNonDate="0" containsDate="1" containsString="0" minDate="2022-12-01T00:00:00" maxDate="2022-12-02T00:00:00"/>
    </cacheField>
    <cacheField name="Jan-22" numFmtId="169">
      <sharedItems containsSemiMixedTypes="0" containsString="0" containsNumber="1" minValue="1172.8479856739593" maxValue="3288.2692720886516"/>
    </cacheField>
    <cacheField name="Feb-22" numFmtId="169">
      <sharedItems containsSemiMixedTypes="0" containsString="0" containsNumber="1" minValue="1172.8479856739593" maxValue="3288.2692720886516"/>
    </cacheField>
    <cacheField name="Mar-22" numFmtId="169">
      <sharedItems containsSemiMixedTypes="0" containsString="0" containsNumber="1" minValue="1172.8479856739593" maxValue="3288.2692720886516"/>
    </cacheField>
    <cacheField name="Apr-22" numFmtId="169">
      <sharedItems containsSemiMixedTypes="0" containsString="0" containsNumber="1" minValue="1172.8479856739593" maxValue="3288.2692720886516"/>
    </cacheField>
    <cacheField name="May-22" numFmtId="169">
      <sharedItems containsSemiMixedTypes="0" containsString="0" containsNumber="1" minValue="1172.8479856739593" maxValue="3288.2692720886516"/>
    </cacheField>
    <cacheField name="Jun-22" numFmtId="169">
      <sharedItems containsSemiMixedTypes="0" containsString="0" containsNumber="1" minValue="1172.8479856739593" maxValue="3288.2692720886516"/>
    </cacheField>
    <cacheField name="Jul-22" numFmtId="169">
      <sharedItems containsSemiMixedTypes="0" containsString="0" containsNumber="1" minValue="1172.8479856739593" maxValue="3288.2692720886516"/>
    </cacheField>
    <cacheField name="Aug-22" numFmtId="169">
      <sharedItems containsSemiMixedTypes="0" containsString="0" containsNumber="1" minValue="1172.8479856739593" maxValue="3288.2692720886516"/>
    </cacheField>
    <cacheField name="Sep-22" numFmtId="169">
      <sharedItems containsSemiMixedTypes="0" containsString="0" containsNumber="1" minValue="1172.8479856739593" maxValue="3288.2692720886516"/>
    </cacheField>
    <cacheField name="Oct-22" numFmtId="169">
      <sharedItems containsSemiMixedTypes="0" containsString="0" containsNumber="1" minValue="1276.4269458846159" maxValue="3582.2361480766303"/>
    </cacheField>
    <cacheField name="Nov-22" numFmtId="169">
      <sharedItems containsSemiMixedTypes="0" containsString="0" containsNumber="1" minValue="1276.4269458846159" maxValue="3582.2361480766303"/>
    </cacheField>
    <cacheField name="Dec-22" numFmtId="169">
      <sharedItems containsSemiMixedTypes="0" containsString="0" containsNumber="1" minValue="1276.4269458846159" maxValue="3582.2361480766303"/>
    </cacheField>
    <cacheField name="_x000a_Opex - C&amp;B [$K]_x000a_" numFmtId="169">
      <sharedItems containsSemiMixedTypes="0" containsString="0" containsNumber="1" minValue="14.384912708719481" maxValue="40.34113189302775"/>
    </cacheField>
    <cacheField name="Opex C&amp;B (BCG Impact)" numFmtId="169">
      <sharedItems containsSemiMixedTypes="0" containsString="0" containsNumber="1" minValue="13.59374250973991" maxValue="38.122369638911223"/>
    </cacheField>
    <cacheField name="Opex - Travel [$K]" numFmtId="165">
      <sharedItems containsSemiMixedTypes="0" containsString="0" containsNumber="1" minValue="0.17981140885899352" maxValue="0.50426414866284686"/>
    </cacheField>
    <cacheField name="Opex - Prof Services [$K]" numFmtId="169">
      <sharedItems containsNonDate="0" containsString="0" containsBlank="1"/>
    </cacheField>
    <cacheField name="Other costs [$K]" numFmtId="169">
      <sharedItems containsNonDate="0" containsString="0" containsBlank="1"/>
    </cacheField>
    <cacheField name="MS ELA [$K]" numFmtId="169">
      <sharedItems containsNonDate="0" containsString="0" containsBlank="1"/>
    </cacheField>
    <cacheField name="SW AMC [$K]" numFmtId="169">
      <sharedItems containsNonDate="0" containsString="0" containsBlank="1"/>
    </cacheField>
    <cacheField name="HW AMC [$K]" numFmtId="169">
      <sharedItems containsNonDate="0" containsString="0" containsBlank="1"/>
    </cacheField>
    <cacheField name=" Network AMC [$K]" numFmtId="169">
      <sharedItems containsNonDate="0" containsString="0" containsBlank="1"/>
    </cacheField>
    <cacheField name="Datacom [$K]" numFmtId="169">
      <sharedItems containsNonDate="0" containsString="0" containsBlank="1"/>
    </cacheField>
    <cacheField name="Telecom [$K]" numFmtId="169">
      <sharedItems containsNonDate="0" containsString="0" containsBlank="1"/>
    </cacheField>
    <cacheField name="Total Opex [$K]" numFmtId="169">
      <sharedItems containsSemiMixedTypes="0" containsString="0" containsNumber="1" minValue="13.773553918598903" maxValue="40.34113189302775"/>
    </cacheField>
    <cacheField name="Core HC" numFmtId="169">
      <sharedItems containsNonDate="0" containsString="0" containsBlank="1"/>
    </cacheField>
    <cacheField name="Outsourced / Partner_x000a_ HC" numFmtId="169">
      <sharedItems containsNonDate="0" containsString="0" containsBlank="1"/>
    </cacheField>
    <cacheField name="Total _x000a_HC" numFmtId="169">
      <sharedItems containsSemiMixedTypes="0" containsString="0" containsNumber="1" containsInteger="1" minValue="1" maxValue="1"/>
    </cacheField>
    <cacheField name="Onsite HC" numFmtId="169">
      <sharedItems containsSemiMixedTypes="0" containsString="0" containsNumber="1" containsInteger="1" minValue="0" maxValue="0"/>
    </cacheField>
    <cacheField name="Offshore HC" numFmtId="169">
      <sharedItems containsSemiMixedTypes="0" containsString="0" containsNumber="1" containsInteger="1" minValue="1" maxValue="1"/>
    </cacheField>
    <cacheField name="Project approved - Y/N &amp; Approvers Name" numFmtId="0">
      <sharedItems containsNonDate="0" containsString="0" containsBlank="1"/>
    </cacheField>
    <cacheField name="Description the Project" numFmtId="0">
      <sharedItems containsNonDate="0" containsString="0" containsBlank="1"/>
    </cacheField>
    <cacheField name="Names" numFmtId="0">
      <sharedItems containsBlank="1"/>
    </cacheField>
    <cacheField name="Project" numFmtId="0">
      <sharedItems containsBlank="1"/>
    </cacheField>
    <cacheField name="Grow to Run" numFmtId="0">
      <sharedItems containsNonDate="0" containsString="0" containsBlank="1"/>
    </cacheField>
    <cacheField name="Eligible for Approv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, Sangeetha (Cognizant)" refreshedDate="44530.97820972222" createdVersion="6" refreshedVersion="6" minRefreshableVersion="3" recordCount="9" xr:uid="{0FA6BE2E-B6B9-40D3-BAFE-3B4737E2A504}">
  <cacheSource type="worksheet">
    <worksheetSource ref="A2:BB11" sheet="PMO"/>
  </cacheSource>
  <cacheFields count="54">
    <cacheField name="SL No" numFmtId="0">
      <sharedItems containsSemiMixedTypes="0" containsString="0" containsNumber="1" containsInteger="1" minValue="537" maxValue="571"/>
    </cacheField>
    <cacheField name="Year" numFmtId="0">
      <sharedItems containsSemiMixedTypes="0" containsString="0" containsNumber="1" containsInteger="1" minValue="2022" maxValue="2022"/>
    </cacheField>
    <cacheField name="BU" numFmtId="0">
      <sharedItems/>
    </cacheField>
    <cacheField name="Portfolio" numFmtId="0">
      <sharedItems/>
    </cacheField>
    <cacheField name="Portfolio_x000a_ Owner" numFmtId="0">
      <sharedItems/>
    </cacheField>
    <cacheField name="Portfolio_x000a_ PoC" numFmtId="0">
      <sharedItems/>
    </cacheField>
    <cacheField name="Program / Project Name" numFmtId="0">
      <sharedItems/>
    </cacheField>
    <cacheField name="Nature of Demand" numFmtId="0">
      <sharedItems/>
    </cacheField>
    <cacheField name="Demand Bucket" numFmtId="0">
      <sharedItems/>
    </cacheField>
    <cacheField name="Demand Category" numFmtId="0">
      <sharedItems/>
    </cacheField>
    <cacheField name="Design Completion Quarter" numFmtId="0">
      <sharedItems/>
    </cacheField>
    <cacheField name="&quot;Program Start&quot;_x000a_Quarter" numFmtId="0">
      <sharedItems/>
    </cacheField>
    <cacheField name="&quot;Program Go-Live&quot;_x000a_Quarter" numFmtId="0">
      <sharedItems/>
    </cacheField>
    <cacheField name="Location" numFmtId="0">
      <sharedItems count="2">
        <s v="US"/>
        <s v="INDIA"/>
      </sharedItems>
    </cacheField>
    <cacheField name="Designation" numFmtId="0">
      <sharedItems count="6">
        <s v="Assistant Vice President"/>
        <s v="Associate Director"/>
        <s v="Associate"/>
        <s v="Director"/>
        <s v="Manager"/>
        <s v="Senior Manager"/>
      </sharedItems>
    </cacheField>
    <cacheField name="No of employees" numFmtId="0">
      <sharedItems containsSemiMixedTypes="0" containsString="0" containsNumber="1" minValue="0.5" maxValue="1"/>
    </cacheField>
    <cacheField name="% Allocated" numFmtId="9">
      <sharedItems containsSemiMixedTypes="0" containsString="0" containsNumber="1" minValue="0.5" maxValue="1"/>
    </cacheField>
    <cacheField name="Start Month" numFmtId="166">
      <sharedItems containsSemiMixedTypes="0" containsNonDate="0" containsDate="1" containsString="0" minDate="2022-01-01T00:00:00" maxDate="2022-01-02T00:00:00"/>
    </cacheField>
    <cacheField name="End Month" numFmtId="166">
      <sharedItems containsSemiMixedTypes="0" containsNonDate="0" containsDate="1" containsString="0" minDate="2022-12-01T00:00:00" maxDate="2022-12-02T00:00:00"/>
    </cacheField>
    <cacheField name="Jan-22" numFmtId="169">
      <sharedItems containsSemiMixedTypes="0" containsString="0" containsNumber="1" minValue="1172.8479856739593" maxValue="20334.420036302083"/>
    </cacheField>
    <cacheField name="Feb-22" numFmtId="169">
      <sharedItems containsSemiMixedTypes="0" containsString="0" containsNumber="1" minValue="1172.8479856739593" maxValue="20334.420036302083"/>
    </cacheField>
    <cacheField name="Mar-22" numFmtId="169">
      <sharedItems containsSemiMixedTypes="0" containsString="0" containsNumber="1" minValue="1172.8479856739593" maxValue="20334.420036302083"/>
    </cacheField>
    <cacheField name="Apr-22" numFmtId="169">
      <sharedItems containsSemiMixedTypes="0" containsString="0" containsNumber="1" minValue="1172.8479856739593" maxValue="20334.420036302083"/>
    </cacheField>
    <cacheField name="May-22" numFmtId="169">
      <sharedItems containsSemiMixedTypes="0" containsString="0" containsNumber="1" minValue="1172.8479856739593" maxValue="20334.420036302083"/>
    </cacheField>
    <cacheField name="Jun-22" numFmtId="169">
      <sharedItems containsSemiMixedTypes="0" containsString="0" containsNumber="1" minValue="1172.8479856739593" maxValue="20334.420036302083"/>
    </cacheField>
    <cacheField name="Jul-22" numFmtId="169">
      <sharedItems containsSemiMixedTypes="0" containsString="0" containsNumber="1" minValue="1172.8479856739593" maxValue="20334.420036302083"/>
    </cacheField>
    <cacheField name="Aug-22" numFmtId="169">
      <sharedItems containsSemiMixedTypes="0" containsString="0" containsNumber="1" minValue="1172.8479856739593" maxValue="20334.420036302083"/>
    </cacheField>
    <cacheField name="Sep-22" numFmtId="169">
      <sharedItems containsSemiMixedTypes="0" containsString="0" containsNumber="1" minValue="1172.8479856739593" maxValue="20334.420036302083"/>
    </cacheField>
    <cacheField name="Oct-22" numFmtId="169">
      <sharedItems containsSemiMixedTypes="0" containsString="0" containsNumber="1" minValue="1276.4269458846159" maxValue="20334.420036302083"/>
    </cacheField>
    <cacheField name="Nov-22" numFmtId="169">
      <sharedItems containsSemiMixedTypes="0" containsString="0" containsNumber="1" minValue="1276.4269458846159" maxValue="20334.420036302083"/>
    </cacheField>
    <cacheField name="Dec-22" numFmtId="169">
      <sharedItems containsSemiMixedTypes="0" containsString="0" containsNumber="1" minValue="1276.4269458846159" maxValue="20334.420036302083"/>
    </cacheField>
    <cacheField name="_x000a_Opex - C&amp;B [$K]_x000a_" numFmtId="169">
      <sharedItems containsSemiMixedTypes="0" containsString="0" containsNumber="1" minValue="14.384912708719481" maxValue="244.01304043562504"/>
    </cacheField>
    <cacheField name="Opex C&amp;B (BCG Impact)" numFmtId="169">
      <sharedItems containsSemiMixedTypes="0" containsString="0" containsNumber="1" minValue="13.59374250973991" maxValue="230.59232321166567"/>
    </cacheField>
    <cacheField name="Opex - Travel [$K]" numFmtId="165">
      <sharedItems containsSemiMixedTypes="0" containsString="0" containsNumber="1" minValue="0.17981140885899352" maxValue="3.050163005445313"/>
    </cacheField>
    <cacheField name="Opex - Prof Services [$K]" numFmtId="169">
      <sharedItems containsNonDate="0" containsString="0" containsBlank="1"/>
    </cacheField>
    <cacheField name="Other costs [$K]" numFmtId="169">
      <sharedItems containsNonDate="0" containsString="0" containsBlank="1"/>
    </cacheField>
    <cacheField name="MS ELA [$K]" numFmtId="169">
      <sharedItems containsNonDate="0" containsString="0" containsBlank="1"/>
    </cacheField>
    <cacheField name="SW AMC [$K]" numFmtId="169">
      <sharedItems containsNonDate="0" containsString="0" containsBlank="1"/>
    </cacheField>
    <cacheField name="HW AMC [$K]" numFmtId="169">
      <sharedItems containsNonDate="0" containsString="0" containsBlank="1"/>
    </cacheField>
    <cacheField name=" Network AMC [$K]" numFmtId="169">
      <sharedItems containsNonDate="0" containsString="0" containsBlank="1"/>
    </cacheField>
    <cacheField name="Datacom [$K]" numFmtId="169">
      <sharedItems containsNonDate="0" containsString="0" containsBlank="1"/>
    </cacheField>
    <cacheField name="Telecom [$K]" numFmtId="169">
      <sharedItems containsNonDate="0" containsString="0" containsBlank="1"/>
    </cacheField>
    <cacheField name="Total Opex [$K]" numFmtId="169">
      <sharedItems containsSemiMixedTypes="0" containsString="0" containsNumber="1" minValue="14.384912708719481" maxValue="244.01304043562504"/>
    </cacheField>
    <cacheField name="Core HC" numFmtId="169">
      <sharedItems containsNonDate="0" containsString="0" containsBlank="1"/>
    </cacheField>
    <cacheField name="Outsourced / Partner_x000a_ HC" numFmtId="169">
      <sharedItems containsNonDate="0" containsString="0" containsBlank="1"/>
    </cacheField>
    <cacheField name="Total _x000a_HC" numFmtId="169">
      <sharedItems containsSemiMixedTypes="0" containsString="0" containsNumber="1" minValue="0.5" maxValue="1"/>
    </cacheField>
    <cacheField name="Onsite HC" numFmtId="169">
      <sharedItems containsString="0" containsBlank="1" containsNumber="1" minValue="0" maxValue="1"/>
    </cacheField>
    <cacheField name="Offshore HC" numFmtId="169">
      <sharedItems containsSemiMixedTypes="0" containsString="0" containsNumber="1" minValue="0" maxValue="1"/>
    </cacheField>
    <cacheField name="Project approved - Y/N &amp; Approvers Name" numFmtId="0">
      <sharedItems containsNonDate="0" containsString="0" containsBlank="1"/>
    </cacheField>
    <cacheField name="Description the Project" numFmtId="0">
      <sharedItems containsNonDate="0" containsString="0" containsBlank="1"/>
    </cacheField>
    <cacheField name="Names" numFmtId="0">
      <sharedItems/>
    </cacheField>
    <cacheField name="Project" numFmtId="0">
      <sharedItems/>
    </cacheField>
    <cacheField name="Grow to Run" numFmtId="0">
      <sharedItems containsNonDate="0" containsString="0" containsBlank="1"/>
    </cacheField>
    <cacheField name="Eligible for Approv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595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0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n v="8"/>
    <m/>
    <m/>
    <m/>
    <m/>
    <m/>
    <m/>
    <n v="14.384912708719481"/>
    <m/>
    <m/>
    <n v="1"/>
    <n v="0"/>
    <n v="1"/>
    <m/>
    <m/>
    <m/>
    <m/>
    <s v="Yes"/>
    <s v="Yes"/>
  </r>
  <r>
    <n v="596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0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n v="8000"/>
    <n v="666.66666666666663"/>
    <m/>
    <m/>
    <m/>
    <m/>
    <m/>
    <n v="14.384912708719481"/>
    <m/>
    <m/>
    <n v="1"/>
    <n v="0"/>
    <n v="1"/>
    <m/>
    <m/>
    <m/>
    <m/>
    <s v="Yes"/>
    <s v="Yes"/>
  </r>
  <r>
    <n v="597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0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m/>
    <m/>
    <s v="Yes"/>
    <s v="Yes"/>
  </r>
  <r>
    <n v="598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0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m/>
    <m/>
    <s v="Yes"/>
    <s v="Yes"/>
  </r>
  <r>
    <n v="599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1"/>
    <n v="1"/>
    <n v="1"/>
    <d v="2022-01-01T00:00:00"/>
    <d v="2022-12-01T00:00:00"/>
    <n v="1865.7180987968125"/>
    <n v="1865.7180987968125"/>
    <n v="1865.7180987968125"/>
    <n v="1865.7180987968125"/>
    <n v="1865.7180987968125"/>
    <n v="1865.7180987968125"/>
    <n v="1865.7180987968125"/>
    <n v="1865.7180987968125"/>
    <n v="1865.7180987968125"/>
    <n v="2031.6553691885256"/>
    <n v="2031.6553691885256"/>
    <n v="2031.6553691885256"/>
    <n v="22.886428996736896"/>
    <n v="21.627675401916367"/>
    <n v="0.2860803624592112"/>
    <m/>
    <m/>
    <m/>
    <m/>
    <m/>
    <m/>
    <m/>
    <m/>
    <n v="22.886428996736896"/>
    <m/>
    <m/>
    <n v="1"/>
    <n v="0"/>
    <n v="1"/>
    <m/>
    <m/>
    <m/>
    <m/>
    <s v="Yes"/>
    <s v="Yes"/>
  </r>
  <r>
    <n v="600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0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m/>
    <m/>
    <s v="Yes"/>
    <s v="Yes"/>
  </r>
  <r>
    <n v="601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2"/>
    <n v="1"/>
    <n v="1"/>
    <d v="2022-01-01T00:00:00"/>
    <d v="2022-12-01T00:00:00"/>
    <n v="675.61541697148323"/>
    <n v="675.61541697148323"/>
    <n v="675.61541697148323"/>
    <n v="675.61541697148323"/>
    <n v="675.61541697148323"/>
    <n v="675.61541697148323"/>
    <n v="675.61541697148323"/>
    <n v="675.61541697148323"/>
    <n v="675.61541697148323"/>
    <n v="734.44344599891679"/>
    <n v="734.44344599891679"/>
    <n v="734.44344599891679"/>
    <n v="8.2838690907400991"/>
    <n v="7.8282562907493931"/>
    <n v="0.10354836363425124"/>
    <m/>
    <m/>
    <m/>
    <m/>
    <m/>
    <m/>
    <m/>
    <m/>
    <n v="8.2838690907400991"/>
    <m/>
    <m/>
    <n v="1"/>
    <n v="0"/>
    <n v="1"/>
    <m/>
    <m/>
    <m/>
    <m/>
    <s v="Yes"/>
    <s v="Yes"/>
  </r>
  <r>
    <n v="602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2"/>
    <n v="1"/>
    <n v="1"/>
    <d v="2022-01-01T00:00:00"/>
    <d v="2022-12-01T00:00:00"/>
    <n v="675.61541697148323"/>
    <n v="675.61541697148323"/>
    <n v="675.61541697148323"/>
    <n v="675.61541697148323"/>
    <n v="675.61541697148323"/>
    <n v="675.61541697148323"/>
    <n v="675.61541697148323"/>
    <n v="675.61541697148323"/>
    <n v="675.61541697148323"/>
    <n v="734.44344599891679"/>
    <n v="734.44344599891679"/>
    <n v="734.44344599891679"/>
    <n v="8.2838690907400991"/>
    <n v="7.8282562907493931"/>
    <n v="0.10354836363425124"/>
    <m/>
    <m/>
    <m/>
    <m/>
    <m/>
    <m/>
    <m/>
    <m/>
    <n v="8.2838690907400991"/>
    <m/>
    <m/>
    <n v="1"/>
    <n v="0"/>
    <n v="1"/>
    <m/>
    <m/>
    <m/>
    <m/>
    <s v="Yes"/>
    <s v="Yes"/>
  </r>
  <r>
    <n v="603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0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m/>
    <m/>
    <s v="Yes"/>
    <s v="Yes"/>
  </r>
  <r>
    <n v="604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3"/>
    <n v="1"/>
    <n v="1"/>
    <d v="2022-01-01T00:00:00"/>
    <d v="2022-12-01T00:00:00"/>
    <n v="2639.4599404765213"/>
    <n v="2639.4599404765213"/>
    <n v="2639.4599404765213"/>
    <n v="2639.4599404765213"/>
    <n v="2639.4599404765213"/>
    <n v="2639.4599404765213"/>
    <n v="2639.4599404765213"/>
    <n v="2639.4599404765213"/>
    <n v="2639.4599404765213"/>
    <n v="2875.0339766194088"/>
    <n v="2875.0339766194088"/>
    <n v="2875.0339766194088"/>
    <n v="32.380241394146914"/>
    <n v="30.599328117468833"/>
    <n v="0.40475301742683645"/>
    <m/>
    <m/>
    <m/>
    <m/>
    <m/>
    <m/>
    <m/>
    <m/>
    <n v="32.380241394146914"/>
    <m/>
    <m/>
    <n v="1"/>
    <n v="0"/>
    <n v="1"/>
    <m/>
    <m/>
    <m/>
    <m/>
    <s v="Yes"/>
    <s v="Yes"/>
  </r>
  <r>
    <n v="605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US"/>
    <x v="1"/>
    <n v="1"/>
    <n v="1"/>
    <d v="2022-01-01T00:00:00"/>
    <d v="2022-12-01T00:00:00"/>
    <n v="9990.3717726220948"/>
    <n v="9990.3717726220948"/>
    <n v="9990.3717726220948"/>
    <n v="9990.3717726220948"/>
    <n v="9990.3717726220948"/>
    <n v="9990.3717726220948"/>
    <n v="9990.3717726220948"/>
    <n v="9990.3717726220948"/>
    <n v="9990.3717726220948"/>
    <n v="10273.132925800759"/>
    <n v="10273.132925800759"/>
    <n v="10273.132925800759"/>
    <n v="120.73274473100113"/>
    <n v="114.09244377079607"/>
    <n v="1.5091593091375142"/>
    <m/>
    <m/>
    <m/>
    <m/>
    <m/>
    <m/>
    <m/>
    <m/>
    <n v="120.73274473100113"/>
    <m/>
    <m/>
    <n v="1"/>
    <n v="1"/>
    <n v="0"/>
    <m/>
    <m/>
    <m/>
    <m/>
    <s v="Yes"/>
    <s v="Yes"/>
  </r>
  <r>
    <n v="606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0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m/>
    <n v="1"/>
    <s v="Yes"/>
    <s v="Yes"/>
  </r>
  <r>
    <n v="607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1"/>
    <n v="1"/>
    <n v="1"/>
    <d v="2022-01-01T00:00:00"/>
    <d v="2022-12-01T00:00:00"/>
    <n v="1865.7180987968125"/>
    <n v="1865.7180987968125"/>
    <n v="1865.7180987968125"/>
    <n v="1865.7180987968125"/>
    <n v="1865.7180987968125"/>
    <n v="1865.7180987968125"/>
    <n v="1865.7180987968125"/>
    <n v="1865.7180987968125"/>
    <n v="1865.7180987968125"/>
    <n v="2031.6553691885256"/>
    <n v="2031.6553691885256"/>
    <n v="2031.6553691885256"/>
    <n v="22.886428996736896"/>
    <n v="21.627675401916367"/>
    <n v="0.2860803624592112"/>
    <m/>
    <m/>
    <m/>
    <m/>
    <m/>
    <m/>
    <m/>
    <m/>
    <n v="22.886428996736896"/>
    <m/>
    <m/>
    <n v="1"/>
    <n v="0"/>
    <n v="1"/>
    <m/>
    <m/>
    <m/>
    <n v="1"/>
    <s v="Yes"/>
    <s v="Yes"/>
  </r>
  <r>
    <n v="608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INDIA"/>
    <x v="2"/>
    <n v="1"/>
    <n v="1"/>
    <d v="2022-01-01T00:00:00"/>
    <d v="2022-12-01T00:00:00"/>
    <n v="675.61541697148323"/>
    <n v="675.61541697148323"/>
    <n v="675.61541697148323"/>
    <n v="675.61541697148323"/>
    <n v="675.61541697148323"/>
    <n v="675.61541697148323"/>
    <n v="675.61541697148323"/>
    <n v="675.61541697148323"/>
    <n v="675.61541697148323"/>
    <n v="734.44344599891679"/>
    <n v="734.44344599891679"/>
    <n v="734.44344599891679"/>
    <n v="8.2838690907400991"/>
    <n v="7.8282562907493931"/>
    <n v="0.10354836363425124"/>
    <m/>
    <m/>
    <m/>
    <m/>
    <m/>
    <m/>
    <m/>
    <m/>
    <n v="8.2838690907400991"/>
    <m/>
    <m/>
    <n v="1"/>
    <n v="0"/>
    <n v="1"/>
    <m/>
    <m/>
    <m/>
    <n v="1"/>
    <s v="Yes"/>
    <s v="Yes"/>
  </r>
  <r>
    <n v="609"/>
    <n v="2022"/>
    <s v="PLAN - Portfolio"/>
    <s v="Sales &amp; Marketing IT systems"/>
    <s v="Robert Abbey"/>
    <s v="Ninitha Thampi R R"/>
    <s v="Sales Analytics (Tableau CRM)"/>
    <s v="Opex"/>
    <s v="BAU"/>
    <s v="BAU"/>
    <s v="Q4 2021"/>
    <s v="Q1 2022"/>
    <s v="Q4 2022"/>
    <s v="US"/>
    <x v="4"/>
    <n v="1"/>
    <n v="1"/>
    <d v="2022-01-01T00:00:00"/>
    <d v="2022-12-01T00:00:00"/>
    <n v="17393.731899060112"/>
    <n v="17393.731899060112"/>
    <n v="17393.731899060112"/>
    <n v="17393.731899060112"/>
    <n v="17393.731899060112"/>
    <n v="17393.731899060112"/>
    <n v="17393.731899060112"/>
    <n v="17393.731899060112"/>
    <n v="17393.731899060112"/>
    <n v="17898.593856031915"/>
    <n v="17898.593856031915"/>
    <n v="17898.593856031915"/>
    <n v="210.23936865963674"/>
    <n v="198.67620338335672"/>
    <n v="2.6279921082454596"/>
    <m/>
    <m/>
    <m/>
    <m/>
    <m/>
    <m/>
    <m/>
    <m/>
    <n v="210.23936865963674"/>
    <m/>
    <m/>
    <n v="1"/>
    <n v="1"/>
    <n v="0"/>
    <m/>
    <m/>
    <m/>
    <n v="1"/>
    <s v="Yes"/>
    <s v="Yes"/>
  </r>
  <r>
    <n v="567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5"/>
    <n v="1"/>
    <n v="1"/>
    <d v="2022-01-01T00:00:00"/>
    <d v="2022-12-01T00:00:00"/>
    <n v="3288.2692720886516"/>
    <n v="3288.2692720886516"/>
    <n v="3288.2692720886516"/>
    <n v="3288.2692720886516"/>
    <n v="3288.2692720886516"/>
    <n v="3288.2692720886516"/>
    <n v="3288.2692720886516"/>
    <n v="3288.2692720886516"/>
    <n v="3288.2692720886516"/>
    <n v="3582.2361480766303"/>
    <n v="3582.2361480766303"/>
    <n v="3582.2361480766303"/>
    <n v="40.34113189302775"/>
    <n v="38.122369638911223"/>
    <n v="0.50426414866284686"/>
    <m/>
    <m/>
    <m/>
    <m/>
    <m/>
    <m/>
    <m/>
    <m/>
    <n v="40.34113189302775"/>
    <m/>
    <m/>
    <n v="1"/>
    <n v="0"/>
    <n v="1"/>
    <m/>
    <m/>
    <s v="Karthik"/>
    <n v="1"/>
    <m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539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0"/>
    <n v="1"/>
    <n v="1"/>
    <d v="2022-01-01T00:00:00"/>
    <d v="2022-12-01T00:00:00"/>
    <n v="4292.1468025398062"/>
    <n v="4292.1468025398062"/>
    <n v="4292.1468025398062"/>
    <n v="4292.1468025398062"/>
    <n v="4292.1468025398062"/>
    <n v="4292.1468025398062"/>
    <n v="4292.1468025398062"/>
    <n v="4292.1468025398062"/>
    <n v="4292.1468025398062"/>
    <n v="4676.4626562683889"/>
    <n v="4676.4626562683889"/>
    <n v="4676.4626562683889"/>
    <n v="52.658709191663434"/>
    <n v="49.762480186121941"/>
    <n v="0.65823386489579294"/>
    <m/>
    <m/>
    <m/>
    <m/>
    <m/>
    <m/>
    <m/>
    <m/>
    <n v="52.658709191663434"/>
    <m/>
    <m/>
    <n v="1"/>
    <n v="0"/>
    <n v="1"/>
    <m/>
    <m/>
    <x v="0"/>
    <x v="0"/>
    <m/>
    <s v="Yes"/>
  </r>
  <r>
    <n v="541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1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x v="1"/>
    <x v="0"/>
    <m/>
    <s v="Yes"/>
  </r>
  <r>
    <n v="542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1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x v="2"/>
    <x v="0"/>
    <m/>
    <s v="Yes"/>
  </r>
  <r>
    <n v="543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1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x v="3"/>
    <x v="0"/>
    <m/>
    <s v="Yes"/>
  </r>
  <r>
    <n v="544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1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x v="4"/>
    <x v="0"/>
    <m/>
    <s v="Yes"/>
  </r>
  <r>
    <n v="545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1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x v="5"/>
    <x v="0"/>
    <m/>
    <s v="Yes"/>
  </r>
  <r>
    <n v="546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1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x v="6"/>
    <x v="0"/>
    <m/>
    <s v="Yes"/>
  </r>
  <r>
    <n v="547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1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x v="7"/>
    <x v="0"/>
    <m/>
    <s v="Yes"/>
  </r>
  <r>
    <n v="548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1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x v="8"/>
    <x v="0"/>
    <m/>
    <s v="Yes"/>
  </r>
  <r>
    <n v="550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2"/>
    <n v="1"/>
    <n v="1"/>
    <d v="2022-01-01T00:00:00"/>
    <d v="2022-12-01T00:00:00"/>
    <n v="2639.4599404765213"/>
    <n v="2639.4599404765213"/>
    <n v="2639.4599404765213"/>
    <n v="2639.4599404765213"/>
    <n v="2639.4599404765213"/>
    <n v="2639.4599404765213"/>
    <n v="2639.4599404765213"/>
    <n v="2639.4599404765213"/>
    <n v="2639.4599404765213"/>
    <n v="2875.0339766194088"/>
    <n v="2875.0339766194088"/>
    <n v="2875.0339766194088"/>
    <n v="32.380241394146914"/>
    <n v="30.599328117468833"/>
    <n v="0.40475301742683645"/>
    <m/>
    <m/>
    <m/>
    <m/>
    <m/>
    <m/>
    <m/>
    <m/>
    <n v="32.380241394146914"/>
    <m/>
    <m/>
    <n v="1"/>
    <n v="0"/>
    <n v="1"/>
    <m/>
    <m/>
    <x v="9"/>
    <x v="0"/>
    <m/>
    <s v="Yes"/>
  </r>
  <r>
    <n v="551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2"/>
    <n v="1"/>
    <n v="1"/>
    <d v="2022-01-01T00:00:00"/>
    <d v="2022-12-01T00:00:00"/>
    <n v="2639.4599404765213"/>
    <n v="2639.4599404765213"/>
    <n v="2639.4599404765213"/>
    <n v="2639.4599404765213"/>
    <n v="2639.4599404765213"/>
    <n v="2639.4599404765213"/>
    <n v="2639.4599404765213"/>
    <n v="2639.4599404765213"/>
    <n v="2639.4599404765213"/>
    <n v="2875.0339766194088"/>
    <n v="2875.0339766194088"/>
    <n v="2875.0339766194088"/>
    <n v="32.380241394146914"/>
    <n v="30.599328117468833"/>
    <n v="0.40475301742683645"/>
    <m/>
    <m/>
    <m/>
    <m/>
    <m/>
    <m/>
    <m/>
    <m/>
    <n v="32.380241394146914"/>
    <m/>
    <m/>
    <n v="1"/>
    <n v="0"/>
    <n v="1"/>
    <m/>
    <m/>
    <x v="10"/>
    <x v="0"/>
    <m/>
    <s v="Yes"/>
  </r>
  <r>
    <n v="554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2"/>
    <n v="1"/>
    <n v="1"/>
    <d v="2022-01-01T00:00:00"/>
    <d v="2022-12-01T00:00:00"/>
    <n v="2639.4599404765213"/>
    <n v="2639.4599404765213"/>
    <n v="2639.4599404765213"/>
    <n v="2639.4599404765213"/>
    <n v="2639.4599404765213"/>
    <n v="2639.4599404765213"/>
    <n v="2639.4599404765213"/>
    <n v="2639.4599404765213"/>
    <n v="2639.4599404765213"/>
    <n v="2875.0339766194088"/>
    <n v="2875.0339766194088"/>
    <n v="2875.0339766194088"/>
    <n v="32.380241394146914"/>
    <n v="30.599328117468833"/>
    <n v="0.40475301742683645"/>
    <m/>
    <m/>
    <m/>
    <m/>
    <m/>
    <m/>
    <m/>
    <m/>
    <n v="32.380241394146914"/>
    <m/>
    <m/>
    <n v="1"/>
    <n v="0"/>
    <n v="1"/>
    <m/>
    <m/>
    <x v="11"/>
    <x v="0"/>
    <m/>
    <s v="Yes"/>
  </r>
  <r>
    <n v="555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3"/>
    <n v="1"/>
    <n v="1"/>
    <d v="2022-01-01T00:00:00"/>
    <d v="2022-12-01T00:00:00"/>
    <n v="675.61541697148323"/>
    <n v="675.61541697148323"/>
    <n v="675.61541697148323"/>
    <n v="675.61541697148323"/>
    <n v="675.61541697148323"/>
    <n v="675.61541697148323"/>
    <n v="675.61541697148323"/>
    <n v="675.61541697148323"/>
    <n v="675.61541697148323"/>
    <n v="734.44344599891679"/>
    <n v="734.44344599891679"/>
    <n v="734.44344599891679"/>
    <n v="8.2838690907400991"/>
    <n v="7.8282562907493931"/>
    <n v="0.10354836363425124"/>
    <m/>
    <m/>
    <m/>
    <m/>
    <m/>
    <m/>
    <m/>
    <m/>
    <n v="8.2838690907400991"/>
    <m/>
    <m/>
    <n v="1"/>
    <n v="0"/>
    <n v="1"/>
    <m/>
    <m/>
    <x v="12"/>
    <x v="0"/>
    <m/>
    <s v="Yes"/>
  </r>
  <r>
    <n v="556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3"/>
    <n v="1"/>
    <n v="1"/>
    <d v="2022-01-01T00:00:00"/>
    <d v="2022-12-01T00:00:00"/>
    <n v="675.61541697148323"/>
    <n v="675.61541697148323"/>
    <n v="675.61541697148323"/>
    <n v="675.61541697148323"/>
    <n v="675.61541697148323"/>
    <n v="675.61541697148323"/>
    <n v="675.61541697148323"/>
    <n v="675.61541697148323"/>
    <n v="675.61541697148323"/>
    <n v="734.44344599891679"/>
    <n v="734.44344599891679"/>
    <n v="734.44344599891679"/>
    <n v="8.2838690907400991"/>
    <n v="7.8282562907493931"/>
    <n v="0.10354836363425124"/>
    <m/>
    <m/>
    <m/>
    <m/>
    <m/>
    <m/>
    <m/>
    <m/>
    <n v="8.2838690907400991"/>
    <m/>
    <m/>
    <n v="1"/>
    <n v="0"/>
    <n v="1"/>
    <m/>
    <m/>
    <x v="13"/>
    <x v="0"/>
    <m/>
    <s v="Yes"/>
  </r>
  <r>
    <n v="557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3"/>
    <n v="1"/>
    <n v="1"/>
    <d v="2022-01-01T00:00:00"/>
    <d v="2022-12-01T00:00:00"/>
    <n v="675.61541697148323"/>
    <n v="675.61541697148323"/>
    <n v="675.61541697148323"/>
    <n v="675.61541697148323"/>
    <n v="675.61541697148323"/>
    <n v="675.61541697148323"/>
    <n v="675.61541697148323"/>
    <n v="675.61541697148323"/>
    <n v="675.61541697148323"/>
    <n v="734.44344599891679"/>
    <n v="734.44344599891679"/>
    <n v="734.44344599891679"/>
    <n v="8.2838690907400991"/>
    <n v="7.8282562907493931"/>
    <n v="0.10354836363425124"/>
    <m/>
    <m/>
    <m/>
    <m/>
    <m/>
    <m/>
    <m/>
    <m/>
    <n v="8.2838690907400991"/>
    <m/>
    <m/>
    <n v="1"/>
    <n v="0"/>
    <n v="1"/>
    <m/>
    <m/>
    <x v="14"/>
    <x v="0"/>
    <m/>
    <s v="Yes"/>
  </r>
  <r>
    <n v="558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3"/>
    <n v="1"/>
    <n v="1"/>
    <d v="2022-01-01T00:00:00"/>
    <d v="2022-12-01T00:00:00"/>
    <n v="675.61541697148323"/>
    <n v="675.61541697148323"/>
    <n v="675.61541697148323"/>
    <n v="675.61541697148323"/>
    <n v="675.61541697148323"/>
    <n v="675.61541697148323"/>
    <n v="675.61541697148323"/>
    <n v="675.61541697148323"/>
    <n v="675.61541697148323"/>
    <n v="734.44344599891679"/>
    <n v="734.44344599891679"/>
    <n v="734.44344599891679"/>
    <n v="8.2838690907400991"/>
    <n v="7.8282562907493931"/>
    <n v="0.10354836363425124"/>
    <m/>
    <m/>
    <m/>
    <m/>
    <m/>
    <m/>
    <m/>
    <m/>
    <n v="8.2838690907400991"/>
    <m/>
    <m/>
    <n v="1"/>
    <n v="0"/>
    <n v="1"/>
    <m/>
    <m/>
    <x v="15"/>
    <x v="0"/>
    <m/>
    <s v="Yes"/>
  </r>
  <r>
    <n v="559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4"/>
    <n v="1"/>
    <n v="1"/>
    <d v="2022-01-01T00:00:00"/>
    <d v="2022-12-01T00:00:00"/>
    <n v="1865.7180987968125"/>
    <n v="1865.7180987968125"/>
    <n v="1865.7180987968125"/>
    <n v="1865.7180987968125"/>
    <n v="1865.7180987968125"/>
    <n v="1865.7180987968125"/>
    <n v="1865.7180987968125"/>
    <n v="1865.7180987968125"/>
    <n v="1865.7180987968125"/>
    <n v="2031.6553691885256"/>
    <n v="2031.6553691885256"/>
    <n v="2031.6553691885256"/>
    <n v="22.886428996736896"/>
    <n v="21.627675401916367"/>
    <n v="0.2860803624592112"/>
    <m/>
    <m/>
    <m/>
    <m/>
    <m/>
    <m/>
    <m/>
    <m/>
    <n v="22.886428996736896"/>
    <m/>
    <m/>
    <n v="1"/>
    <n v="0"/>
    <n v="1"/>
    <m/>
    <m/>
    <x v="16"/>
    <x v="0"/>
    <m/>
    <s v="Yes"/>
  </r>
  <r>
    <n v="560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4"/>
    <n v="1"/>
    <n v="1"/>
    <d v="2022-01-01T00:00:00"/>
    <d v="2022-12-01T00:00:00"/>
    <n v="1865.7180987968125"/>
    <n v="1865.7180987968125"/>
    <n v="1865.7180987968125"/>
    <n v="1865.7180987968125"/>
    <n v="1865.7180987968125"/>
    <n v="1865.7180987968125"/>
    <n v="1865.7180987968125"/>
    <n v="1865.7180987968125"/>
    <n v="1865.7180987968125"/>
    <n v="2031.6553691885256"/>
    <n v="2031.6553691885256"/>
    <n v="2031.6553691885256"/>
    <n v="22.886428996736896"/>
    <n v="21.627675401916367"/>
    <n v="0.2860803624592112"/>
    <m/>
    <m/>
    <m/>
    <m/>
    <m/>
    <m/>
    <m/>
    <m/>
    <n v="22.886428996736896"/>
    <m/>
    <m/>
    <n v="1"/>
    <n v="0"/>
    <n v="1"/>
    <m/>
    <m/>
    <x v="17"/>
    <x v="0"/>
    <m/>
    <s v="Yes"/>
  </r>
  <r>
    <n v="561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4"/>
    <n v="1"/>
    <n v="1"/>
    <d v="2022-01-01T00:00:00"/>
    <d v="2022-12-01T00:00:00"/>
    <n v="1865.7180987968125"/>
    <n v="1865.7180987968125"/>
    <n v="1865.7180987968125"/>
    <n v="1865.7180987968125"/>
    <n v="1865.7180987968125"/>
    <n v="1865.7180987968125"/>
    <n v="1865.7180987968125"/>
    <n v="1865.7180987968125"/>
    <n v="1865.7180987968125"/>
    <n v="2031.6553691885256"/>
    <n v="2031.6553691885256"/>
    <n v="2031.6553691885256"/>
    <n v="22.886428996736896"/>
    <n v="21.627675401916367"/>
    <n v="0.2860803624592112"/>
    <m/>
    <m/>
    <m/>
    <m/>
    <m/>
    <m/>
    <m/>
    <m/>
    <n v="22.886428996736896"/>
    <m/>
    <m/>
    <n v="1"/>
    <n v="0"/>
    <n v="1"/>
    <m/>
    <m/>
    <x v="18"/>
    <x v="0"/>
    <m/>
    <s v="Yes"/>
  </r>
  <r>
    <n v="562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4"/>
    <n v="1"/>
    <n v="1"/>
    <d v="2022-01-01T00:00:00"/>
    <d v="2022-12-01T00:00:00"/>
    <n v="1865.7180987968125"/>
    <n v="1865.7180987968125"/>
    <n v="1865.7180987968125"/>
    <n v="1865.7180987968125"/>
    <n v="1865.7180987968125"/>
    <n v="1865.7180987968125"/>
    <n v="1865.7180987968125"/>
    <n v="1865.7180987968125"/>
    <n v="1865.7180987968125"/>
    <n v="2031.6553691885256"/>
    <n v="2031.6553691885256"/>
    <n v="2031.6553691885256"/>
    <n v="22.886428996736896"/>
    <n v="21.627675401916367"/>
    <n v="0.2860803624592112"/>
    <m/>
    <m/>
    <m/>
    <m/>
    <m/>
    <m/>
    <m/>
    <m/>
    <n v="22.886428996736896"/>
    <m/>
    <m/>
    <n v="1"/>
    <n v="0"/>
    <n v="1"/>
    <m/>
    <m/>
    <x v="19"/>
    <x v="0"/>
    <m/>
    <s v="Yes"/>
  </r>
  <r>
    <n v="563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4"/>
    <n v="1"/>
    <n v="1"/>
    <d v="2022-01-01T00:00:00"/>
    <d v="2022-12-01T00:00:00"/>
    <n v="1865.7180987968125"/>
    <n v="1865.7180987968125"/>
    <n v="1865.7180987968125"/>
    <n v="1865.7180987968125"/>
    <n v="1865.7180987968125"/>
    <n v="1865.7180987968125"/>
    <n v="1865.7180987968125"/>
    <n v="1865.7180987968125"/>
    <n v="1865.7180987968125"/>
    <n v="2031.6553691885256"/>
    <n v="2031.6553691885256"/>
    <n v="2031.6553691885256"/>
    <n v="22.886428996736896"/>
    <n v="21.627675401916367"/>
    <n v="0.2860803624592112"/>
    <m/>
    <m/>
    <m/>
    <m/>
    <m/>
    <m/>
    <m/>
    <m/>
    <n v="22.886428996736896"/>
    <m/>
    <m/>
    <n v="1"/>
    <n v="0"/>
    <n v="1"/>
    <m/>
    <m/>
    <x v="20"/>
    <x v="0"/>
    <m/>
    <s v="Yes"/>
  </r>
  <r>
    <n v="564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5"/>
    <n v="1"/>
    <n v="1"/>
    <d v="2022-01-01T00:00:00"/>
    <d v="2022-12-01T00:00:00"/>
    <n v="3288.2692720886498"/>
    <n v="3288.2692720886498"/>
    <n v="3288.2692720886498"/>
    <n v="3288.2692720886498"/>
    <n v="3288.2692720886498"/>
    <n v="3288.2692720886498"/>
    <n v="3288.2692720886498"/>
    <n v="3288.2692720886498"/>
    <n v="3288.2692720886498"/>
    <n v="3288.2692720886498"/>
    <n v="3288.2692720886498"/>
    <n v="3288.2692720886498"/>
    <n v="39.459231265063785"/>
    <n v="37.288973545485277"/>
    <n v="0.50426414866284697"/>
    <m/>
    <m/>
    <m/>
    <m/>
    <m/>
    <m/>
    <m/>
    <m/>
    <n v="39.459231265063785"/>
    <m/>
    <m/>
    <n v="1"/>
    <n v="0"/>
    <n v="1"/>
    <m/>
    <m/>
    <x v="21"/>
    <x v="0"/>
    <m/>
    <s v="Yes"/>
  </r>
  <r>
    <n v="566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5"/>
    <n v="1"/>
    <n v="1"/>
    <d v="2022-01-01T00:00:00"/>
    <d v="2022-12-01T00:00:00"/>
    <n v="3288.2692720886516"/>
    <n v="3288.2692720886516"/>
    <n v="3288.2692720886516"/>
    <n v="3288.2692720886516"/>
    <n v="3288.2692720886516"/>
    <n v="3288.2692720886516"/>
    <n v="3288.2692720886516"/>
    <n v="3288.2692720886516"/>
    <n v="3288.2692720886516"/>
    <n v="3582.2361480766303"/>
    <n v="3582.2361480766303"/>
    <n v="3582.2361480766303"/>
    <n v="40.34113189302775"/>
    <n v="38.122369638911223"/>
    <n v="0.50426414866284686"/>
    <m/>
    <m/>
    <m/>
    <m/>
    <m/>
    <m/>
    <m/>
    <m/>
    <n v="40.34113189302775"/>
    <m/>
    <m/>
    <n v="1"/>
    <n v="0"/>
    <n v="1"/>
    <m/>
    <m/>
    <x v="22"/>
    <x v="0"/>
    <m/>
    <s v="Yes"/>
  </r>
  <r>
    <n v="570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6"/>
    <n v="1"/>
    <n v="1"/>
    <d v="2022-01-01T00:00:00"/>
    <d v="2022-12-01T00:00:00"/>
    <n v="519.93239477030522"/>
    <n v="519.93239477030522"/>
    <n v="519.93239477030522"/>
    <n v="519.93239477030522"/>
    <n v="519.93239477030522"/>
    <n v="519.93239477030522"/>
    <n v="519.93239477030522"/>
    <n v="519.93239477030522"/>
    <n v="519.93239477030522"/>
    <n v="564.74895179963278"/>
    <n v="564.74895179963278"/>
    <n v="564.74895179963278"/>
    <n v="6.3736384083316455"/>
    <n v="6.0230882958734044"/>
    <n v="7.9670480104145569E-2"/>
    <m/>
    <m/>
    <m/>
    <m/>
    <m/>
    <m/>
    <m/>
    <m/>
    <n v="6.3736384083316455"/>
    <m/>
    <m/>
    <n v="1"/>
    <n v="0"/>
    <n v="1"/>
    <m/>
    <m/>
    <x v="23"/>
    <x v="0"/>
    <m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553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0"/>
    <n v="1"/>
    <n v="1"/>
    <d v="2022-01-01T00:00:00"/>
    <d v="2022-12-01T00:00:00"/>
    <n v="2639.4599404765213"/>
    <n v="2639.4599404765213"/>
    <n v="2639.4599404765213"/>
    <n v="2639.4599404765213"/>
    <n v="2639.4599404765213"/>
    <n v="2639.4599404765213"/>
    <n v="2639.4599404765213"/>
    <n v="2639.4599404765213"/>
    <n v="2639.4599404765213"/>
    <n v="2875.0339766194088"/>
    <n v="2875.0339766194088"/>
    <n v="2875.0339766194088"/>
    <n v="32.380241394146914"/>
    <n v="30.599328117468833"/>
    <n v="0.40475301742683645"/>
    <m/>
    <m/>
    <m/>
    <m/>
    <m/>
    <m/>
    <m/>
    <m/>
    <n v="32.380241394146914"/>
    <m/>
    <m/>
    <n v="1"/>
    <n v="0"/>
    <n v="1"/>
    <m/>
    <m/>
    <s v="Ravi Shankar Jayabalan"/>
    <s v="Sales_Anaplan"/>
    <m/>
    <s v="Yes"/>
  </r>
  <r>
    <n v="553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s v="INDIA"/>
    <x v="1"/>
    <n v="1"/>
    <n v="1"/>
    <d v="2022-01-01T00:00:00"/>
    <d v="2022-12-01T00:00:00"/>
    <n v="3288.2692720886516"/>
    <n v="3288.2692720886516"/>
    <n v="3288.2692720886516"/>
    <n v="3288.2692720886516"/>
    <n v="3288.2692720886516"/>
    <n v="3288.2692720886516"/>
    <n v="3288.2692720886516"/>
    <n v="3288.2692720886516"/>
    <n v="3288.2692720886516"/>
    <n v="3582.2361480766303"/>
    <n v="3582.2361480766303"/>
    <n v="3582.2361480766303"/>
    <n v="40.34113189302775"/>
    <n v="38.122369638911223"/>
    <n v="0.50426414866284686"/>
    <m/>
    <m/>
    <m/>
    <m/>
    <m/>
    <m/>
    <m/>
    <m/>
    <n v="40.34113189302775"/>
    <m/>
    <m/>
    <n v="1"/>
    <n v="0"/>
    <n v="1"/>
    <m/>
    <m/>
    <s v="Ravi Shankar Jayabalan"/>
    <s v="Sales_Anaplan"/>
    <m/>
    <s v="Yes"/>
  </r>
  <r>
    <n v="594"/>
    <n v="2022"/>
    <s v="PLAN - Portfolio"/>
    <s v="Sales &amp; Marketing IT systems"/>
    <s v="Robert Abbey"/>
    <s v="Ninitha Thampi R R"/>
    <s v="Sales - SPM Implementation (Anaplan)"/>
    <s v="Opex"/>
    <s v="Enhance"/>
    <s v="Enhancement (New Functionality)"/>
    <s v="Q4 2021"/>
    <s v="Q1 2022"/>
    <s v="Q4 2022"/>
    <s v="INDIA"/>
    <x v="2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3.773553918598903"/>
    <m/>
    <m/>
    <n v="1"/>
    <n v="0"/>
    <n v="1"/>
    <m/>
    <m/>
    <m/>
    <m/>
    <m/>
    <s v="Y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537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x v="0"/>
    <x v="0"/>
    <n v="0.5"/>
    <n v="0.5"/>
    <d v="2022-01-01T00:00:00"/>
    <d v="2022-12-01T00:00:00"/>
    <n v="20334.420036302083"/>
    <n v="20334.420036302083"/>
    <n v="20334.420036302083"/>
    <n v="20334.420036302083"/>
    <n v="20334.420036302083"/>
    <n v="20334.420036302083"/>
    <n v="20334.420036302083"/>
    <n v="20334.420036302083"/>
    <n v="20334.420036302083"/>
    <n v="20334.420036302083"/>
    <n v="20334.420036302083"/>
    <n v="20334.420036302083"/>
    <n v="244.01304043562504"/>
    <n v="230.59232321166567"/>
    <n v="3.050163005445313"/>
    <m/>
    <m/>
    <m/>
    <m/>
    <m/>
    <m/>
    <m/>
    <m/>
    <n v="244.01304043562504"/>
    <m/>
    <m/>
    <n v="0.5"/>
    <n v="0.5"/>
    <n v="0"/>
    <m/>
    <m/>
    <s v="Rob"/>
    <s v="Sales_PMO_O"/>
    <m/>
    <s v="Yes"/>
  </r>
  <r>
    <n v="538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x v="0"/>
    <x v="1"/>
    <n v="1"/>
    <n v="0.5"/>
    <d v="2022-01-01T00:00:00"/>
    <d v="2022-12-01T00:00:00"/>
    <n v="17393.731899060102"/>
    <n v="17393.731899060102"/>
    <n v="17393.731899060102"/>
    <n v="17393.731899060102"/>
    <n v="17393.731899060102"/>
    <n v="17393.731899060102"/>
    <n v="17393.731899060102"/>
    <n v="17393.731899060102"/>
    <n v="17393.731899060102"/>
    <n v="17393.731899060102"/>
    <n v="17393.731899060102"/>
    <n v="17393.731899060102"/>
    <n v="208.72478278872123"/>
    <n v="197.24491973534157"/>
    <n v="2.6090597848590154"/>
    <m/>
    <m/>
    <m/>
    <m/>
    <m/>
    <m/>
    <m/>
    <m/>
    <n v="208.72478278872123"/>
    <m/>
    <m/>
    <n v="1"/>
    <n v="1"/>
    <n v="0"/>
    <m/>
    <m/>
    <s v="Mona"/>
    <s v="Sales_PMO_O"/>
    <m/>
    <s v="Yes"/>
  </r>
  <r>
    <n v="540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x v="1"/>
    <x v="2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s v="Arunagiri, A"/>
    <s v="Sales_PMO_O"/>
    <m/>
    <s v="Yes"/>
  </r>
  <r>
    <n v="549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x v="1"/>
    <x v="3"/>
    <n v="1"/>
    <n v="0.5"/>
    <d v="2022-01-01T00:00:00"/>
    <d v="2022-12-01T00:00:00"/>
    <n v="6243.279371068721"/>
    <n v="6243.279371068721"/>
    <n v="6243.279371068721"/>
    <n v="6243.279371068721"/>
    <n v="6243.279371068721"/>
    <n v="6243.279371068721"/>
    <n v="6243.279371068721"/>
    <n v="6243.279371068721"/>
    <n v="6243.279371068721"/>
    <n v="6243.279371068721"/>
    <n v="6243.279371068721"/>
    <n v="6243.279371068721"/>
    <n v="74.919352452824654"/>
    <n v="70.798788067919304"/>
    <n v="0.93649190566030827"/>
    <m/>
    <m/>
    <m/>
    <m/>
    <m/>
    <m/>
    <m/>
    <m/>
    <n v="68.675970000000021"/>
    <m/>
    <m/>
    <n v="1"/>
    <n v="0"/>
    <n v="1"/>
    <m/>
    <m/>
    <s v="Sanjeev"/>
    <s v="Sales_PMO_O"/>
    <m/>
    <s v="Yes"/>
  </r>
  <r>
    <n v="552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x v="1"/>
    <x v="4"/>
    <n v="0.5"/>
    <n v="0.5"/>
    <d v="2022-01-01T00:00:00"/>
    <d v="2022-12-01T00:00:00"/>
    <n v="1319.7299702382606"/>
    <n v="1319.7299702382606"/>
    <n v="1319.7299702382606"/>
    <n v="1319.7299702382606"/>
    <n v="1319.7299702382606"/>
    <n v="1319.7299702382606"/>
    <n v="1319.7299702382606"/>
    <n v="1319.7299702382606"/>
    <n v="1319.7299702382606"/>
    <n v="1437.5169883097044"/>
    <n v="1437.5169883097044"/>
    <n v="1437.5169883097044"/>
    <n v="16.190120697073457"/>
    <n v="15.299664058734416"/>
    <n v="0.20237650871341822"/>
    <m/>
    <m/>
    <m/>
    <m/>
    <m/>
    <m/>
    <m/>
    <m/>
    <n v="16.190120697073457"/>
    <m/>
    <m/>
    <n v="0.5"/>
    <n v="0"/>
    <n v="0.5"/>
    <m/>
    <m/>
    <s v="Vinoji"/>
    <s v="Sales_PMO_O"/>
    <m/>
    <s v="Yes"/>
  </r>
  <r>
    <n v="565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x v="1"/>
    <x v="1"/>
    <n v="0.5"/>
    <n v="0.5"/>
    <d v="2022-01-01T00:00:00"/>
    <d v="2022-12-01T00:00:00"/>
    <n v="1644.1346360443249"/>
    <n v="1644.1346360443249"/>
    <n v="1644.1346360443249"/>
    <n v="1644.1346360443249"/>
    <n v="1644.1346360443249"/>
    <n v="1644.1346360443249"/>
    <n v="1644.1346360443249"/>
    <n v="1644.1346360443249"/>
    <n v="1644.1346360443249"/>
    <n v="1791.1180740383149"/>
    <n v="1791.1180740383149"/>
    <n v="1791.1180740383149"/>
    <n v="20.170565946513861"/>
    <n v="19.061184819455598"/>
    <n v="0.50426414866284652"/>
    <m/>
    <m/>
    <m/>
    <m/>
    <m/>
    <m/>
    <m/>
    <m/>
    <n v="25.752880815238854"/>
    <m/>
    <m/>
    <n v="0.5"/>
    <m/>
    <n v="0.5"/>
    <m/>
    <m/>
    <s v="Sangeetha"/>
    <s v="Sales_PMO_O"/>
    <m/>
    <s v="Yes"/>
  </r>
  <r>
    <n v="569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x v="1"/>
    <x v="2"/>
    <n v="1"/>
    <n v="1"/>
    <d v="2022-01-01T00:00:00"/>
    <d v="2022-12-01T00:00:00"/>
    <n v="1172.8479856739593"/>
    <n v="1172.8479856739593"/>
    <n v="1172.8479856739593"/>
    <n v="1172.8479856739593"/>
    <n v="1172.8479856739593"/>
    <n v="1172.8479856739593"/>
    <n v="1172.8479856739593"/>
    <n v="1172.8479856739593"/>
    <n v="1172.8479856739593"/>
    <n v="1276.4269458846159"/>
    <n v="1276.4269458846159"/>
    <n v="1276.4269458846159"/>
    <n v="14.384912708719481"/>
    <n v="13.59374250973991"/>
    <n v="0.17981140885899352"/>
    <m/>
    <m/>
    <m/>
    <m/>
    <m/>
    <m/>
    <m/>
    <m/>
    <n v="14.384912708719481"/>
    <m/>
    <m/>
    <n v="1"/>
    <n v="0"/>
    <n v="1"/>
    <m/>
    <m/>
    <s v="Additional"/>
    <s v="Sales_PMO_O"/>
    <m/>
    <s v="Yes"/>
  </r>
  <r>
    <n v="571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x v="1"/>
    <x v="5"/>
    <n v="0.5"/>
    <n v="0.5"/>
    <d v="2022-01-01T00:00:00"/>
    <d v="2022-12-01T00:00:00"/>
    <n v="1644.1346360443299"/>
    <n v="1644.1346360443299"/>
    <n v="1644.1346360443299"/>
    <n v="1644.1346360443299"/>
    <n v="1644.1346360443299"/>
    <n v="1644.1346360443299"/>
    <n v="1644.1346360443299"/>
    <n v="1644.1346360443299"/>
    <n v="1644.1346360443299"/>
    <n v="1644.1346360443299"/>
    <n v="1644.1346360443299"/>
    <n v="1644.1346360443299"/>
    <n v="19.72961563253196"/>
    <n v="18.644486772742702"/>
    <n v="0.24662019540664951"/>
    <m/>
    <m/>
    <m/>
    <m/>
    <m/>
    <m/>
    <m/>
    <m/>
    <n v="19.72961563253196"/>
    <m/>
    <m/>
    <n v="0.5"/>
    <n v="0"/>
    <n v="0.5"/>
    <m/>
    <m/>
    <s v="Shashwath"/>
    <s v="Sales_PMO_O"/>
    <m/>
    <s v="Yes"/>
  </r>
  <r>
    <n v="571"/>
    <n v="2022"/>
    <s v="PLAN - Portfolio"/>
    <s v="Sales &amp; Marketing IT systems"/>
    <s v="Robert Abbey"/>
    <s v="Ninitha Thampi R R"/>
    <s v="Sales Opex"/>
    <s v="Opex"/>
    <s v="BAU"/>
    <s v="BAU"/>
    <s v="Q4 2021"/>
    <s v="Q1 2022"/>
    <s v="Q4 2022"/>
    <x v="1"/>
    <x v="5"/>
    <n v="1"/>
    <n v="1"/>
    <d v="2022-01-01T00:00:00"/>
    <d v="2022-12-01T00:00:00"/>
    <n v="3288.2692720886516"/>
    <n v="3288.2692720886516"/>
    <n v="3288.2692720886516"/>
    <n v="3288.2692720886516"/>
    <n v="3288.2692720886516"/>
    <n v="3288.2692720886516"/>
    <n v="3288.2692720886516"/>
    <n v="3288.2692720886516"/>
    <n v="3288.2692720886516"/>
    <n v="3582.2361480766303"/>
    <n v="3582.2361480766303"/>
    <n v="3582.2361480766303"/>
    <n v="40.34113189302775"/>
    <n v="38.122369638911223"/>
    <n v="0.50426414866284686"/>
    <m/>
    <m/>
    <m/>
    <m/>
    <m/>
    <m/>
    <m/>
    <m/>
    <n v="39.45923126506392"/>
    <m/>
    <m/>
    <n v="1"/>
    <n v="0"/>
    <n v="0.5"/>
    <m/>
    <m/>
    <s v="Rajesh Replacement"/>
    <s v="Sales_PMO_O"/>
    <m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F7C24-AF88-437A-ABEA-9E2D3D62CD4B}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L11" firstHeaderRow="0" firstDataRow="1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3"/>
        <item x="2"/>
        <item x="1"/>
        <item x="5"/>
        <item t="default"/>
      </items>
    </pivotField>
    <pivotField showAll="0"/>
    <pivotField numFmtId="9" showAll="0"/>
    <pivotField numFmtId="166" showAll="0"/>
    <pivotField numFmtId="166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dataField="1" numFmtId="169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/>
    <pivotField dataField="1" numFmtId="169" showAll="0"/>
    <pivotField numFmtId="169" showAll="0"/>
    <pivotField numFmtId="169"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HC" fld="45" baseField="0" baseItem="0" numFmtId="1"/>
    <dataField name="BCG" fld="32" baseField="0" baseItem="0"/>
    <dataField name="Total Opex" fld="42" baseField="0" baseItem="0"/>
  </dataFields>
  <formats count="4">
    <format dxfId="3">
      <pivotArea collapsedLevelsAreSubtotals="1" fieldPosition="0">
        <references count="1">
          <reference field="14" count="0"/>
        </references>
      </pivotArea>
    </format>
    <format dxfId="2">
      <pivotArea dataOnly="0" labelOnly="1" fieldPosition="0">
        <references count="1">
          <reference field="14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1F92A-56E5-4CA2-A673-1D3A781BFB7A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F12" firstHeaderRow="0" firstDataRow="1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sd="0" x="1"/>
        <item sd="0" x="0"/>
        <item sd="0" x="2"/>
        <item sd="0" x="3"/>
        <item sd="0" x="6"/>
        <item sd="0" x="4"/>
        <item sd="0" x="5"/>
        <item t="default"/>
      </items>
    </pivotField>
    <pivotField showAll="0"/>
    <pivotField numFmtId="9" showAll="0"/>
    <pivotField numFmtId="166" showAll="0"/>
    <pivotField numFmtId="166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dataField="1" numFmtId="169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/>
    <pivotField dataField="1" numFmtId="169" showAll="0"/>
    <pivotField numFmtId="169" showAll="0"/>
    <pivotField numFmtId="169" showAll="0"/>
    <pivotField showAll="0"/>
    <pivotField showAll="0"/>
    <pivotField showAll="0">
      <items count="25">
        <item x="12"/>
        <item x="22"/>
        <item x="9"/>
        <item x="1"/>
        <item x="2"/>
        <item x="3"/>
        <item x="4"/>
        <item x="0"/>
        <item x="16"/>
        <item x="5"/>
        <item x="11"/>
        <item x="10"/>
        <item x="13"/>
        <item x="17"/>
        <item x="18"/>
        <item x="19"/>
        <item x="6"/>
        <item x="7"/>
        <item x="8"/>
        <item x="14"/>
        <item x="20"/>
        <item x="15"/>
        <item x="21"/>
        <item x="23"/>
        <item t="default"/>
      </items>
    </pivotField>
    <pivotField multipleItemSelectionAllowed="1" showAll="0">
      <items count="2">
        <item x="0"/>
        <item t="default"/>
      </items>
    </pivotField>
    <pivotField showAll="0"/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HC" fld="45" baseField="0" baseItem="0" numFmtId="2"/>
    <dataField name="BCG" fld="32" baseField="0" baseItem="0"/>
    <dataField name="Total Opex" fld="42" baseField="0" baseItem="0"/>
  </dataFields>
  <formats count="2">
    <format dxfId="5">
      <pivotArea grandRow="1"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C3B76-376F-4CE8-88A6-16B22BDA6C1A}" name="PivotTable1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4:V14" firstHeaderRow="0" firstDataRow="1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7">
        <item x="0"/>
        <item x="2"/>
        <item x="1"/>
        <item x="3"/>
        <item x="4"/>
        <item x="5"/>
        <item t="default"/>
      </items>
    </pivotField>
    <pivotField dataField="1" showAll="0"/>
    <pivotField numFmtId="9" showAll="0"/>
    <pivotField numFmtId="166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9" showAll="0"/>
    <pivotField dataField="1" numFmtId="169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/>
    <pivotField numFmtId="169" showAll="0"/>
    <pivotField showAll="0"/>
    <pivotField numFmtId="169" showAll="0"/>
    <pivotField showAll="0"/>
    <pivotField showAll="0"/>
    <pivotField showAll="0"/>
    <pivotField showAll="0"/>
    <pivotField showAll="0"/>
    <pivotField showAll="0"/>
  </pivotFields>
  <rowFields count="2">
    <field x="13"/>
    <field x="14"/>
  </rowFields>
  <rowItems count="10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PM" fld="15" baseField="0" baseItem="0"/>
    <dataField name="BCG" fld="32" baseField="0" baseItem="0"/>
    <dataField name="Total Opex" fld="42" baseField="0" baseItem="0"/>
  </dataFields>
  <formats count="7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4" type="button" dataOnly="0" labelOnly="1" outline="0" axis="axisRow" fieldPosition="1"/>
    </format>
    <format dxfId="9">
      <pivotArea dataOnly="0" labelOnly="1" fieldPosition="0">
        <references count="1">
          <reference field="14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B0BC2-87CD-44C5-85FB-52963A2AC16E}" name="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4:Q8" firstHeaderRow="0" firstDataRow="1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9" showAll="0"/>
    <pivotField numFmtId="166" showAll="0"/>
    <pivotField numFmtId="166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dataField="1" numFmtId="169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/>
    <pivotField dataField="1" numFmtId="169" showAll="0"/>
    <pivotField numFmtId="169" showAll="0"/>
    <pivotField numFmtId="169"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HC" fld="45" baseField="0" baseItem="0"/>
    <dataField name="BCG" fld="32" baseField="0" baseItem="0" numFmtId="164"/>
    <dataField name="Total Opex" fld="42" baseField="0" baseItem="0" numFmtId="164"/>
  </dataFields>
  <formats count="1">
    <format dxfId="1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0D4E-5CB7-4163-B732-F8781A28BC26}">
  <dimension ref="A1:DB25"/>
  <sheetViews>
    <sheetView showGridLines="0" topLeftCell="AG7" workbookViewId="0">
      <selection activeCell="C17" sqref="C17"/>
    </sheetView>
  </sheetViews>
  <sheetFormatPr defaultColWidth="9.1796875" defaultRowHeight="14.5"/>
  <cols>
    <col min="1" max="1" width="27.453125" style="49" customWidth="1"/>
    <col min="2" max="2" width="69.26953125" style="49" customWidth="1"/>
    <col min="3" max="15" width="16" style="49" customWidth="1"/>
    <col min="16" max="106" width="15" style="49" customWidth="1"/>
    <col min="107" max="16384" width="9.1796875" style="49"/>
  </cols>
  <sheetData>
    <row r="1" spans="1:106" ht="36" customHeight="1">
      <c r="A1" s="48" t="s">
        <v>134</v>
      </c>
    </row>
    <row r="2" spans="1:106">
      <c r="A2" s="50" t="s">
        <v>134</v>
      </c>
    </row>
    <row r="3" spans="1:106" ht="18.5">
      <c r="A3" s="64" t="s">
        <v>135</v>
      </c>
      <c r="B3" s="64"/>
      <c r="C3" s="64"/>
      <c r="D3" s="64"/>
      <c r="E3" s="64"/>
    </row>
    <row r="4" spans="1:106">
      <c r="A4" s="65" t="s">
        <v>136</v>
      </c>
      <c r="B4" s="65"/>
      <c r="C4" s="65"/>
      <c r="D4" s="65"/>
      <c r="E4" s="65"/>
    </row>
    <row r="5" spans="1:106">
      <c r="A5" s="65" t="s">
        <v>137</v>
      </c>
      <c r="B5" s="65"/>
      <c r="C5" s="65"/>
      <c r="D5" s="65"/>
      <c r="E5" s="65"/>
    </row>
    <row r="6" spans="1:106">
      <c r="A6" s="65" t="s">
        <v>138</v>
      </c>
      <c r="B6" s="65"/>
      <c r="C6" s="65"/>
      <c r="D6" s="65"/>
      <c r="E6" s="65"/>
    </row>
    <row r="7" spans="1:106" ht="37.4" customHeight="1">
      <c r="A7" s="51" t="s">
        <v>139</v>
      </c>
      <c r="B7" s="52"/>
      <c r="C7" s="53" t="s">
        <v>111</v>
      </c>
      <c r="D7" s="53" t="s">
        <v>111</v>
      </c>
      <c r="E7" s="53" t="s">
        <v>111</v>
      </c>
      <c r="F7" s="53" t="s">
        <v>111</v>
      </c>
      <c r="G7" s="53" t="s">
        <v>111</v>
      </c>
      <c r="H7" s="53" t="s">
        <v>111</v>
      </c>
      <c r="I7" s="53" t="s">
        <v>111</v>
      </c>
      <c r="J7" s="53" t="s">
        <v>111</v>
      </c>
      <c r="K7" s="53" t="s">
        <v>111</v>
      </c>
      <c r="L7" s="53" t="s">
        <v>111</v>
      </c>
      <c r="M7" s="53" t="s">
        <v>111</v>
      </c>
      <c r="N7" s="53" t="s">
        <v>111</v>
      </c>
      <c r="O7" s="53" t="s">
        <v>111</v>
      </c>
      <c r="P7" s="53" t="s">
        <v>140</v>
      </c>
      <c r="Q7" s="53" t="s">
        <v>140</v>
      </c>
      <c r="R7" s="53" t="s">
        <v>140</v>
      </c>
      <c r="S7" s="53" t="s">
        <v>140</v>
      </c>
      <c r="T7" s="53" t="s">
        <v>140</v>
      </c>
      <c r="U7" s="53" t="s">
        <v>140</v>
      </c>
      <c r="V7" s="53" t="s">
        <v>140</v>
      </c>
      <c r="W7" s="53" t="s">
        <v>140</v>
      </c>
      <c r="X7" s="53" t="s">
        <v>140</v>
      </c>
      <c r="Y7" s="53" t="s">
        <v>140</v>
      </c>
      <c r="Z7" s="53" t="s">
        <v>140</v>
      </c>
      <c r="AA7" s="53" t="s">
        <v>140</v>
      </c>
      <c r="AB7" s="53" t="s">
        <v>140</v>
      </c>
      <c r="AC7" s="53" t="s">
        <v>141</v>
      </c>
      <c r="AD7" s="53" t="s">
        <v>141</v>
      </c>
      <c r="AE7" s="53" t="s">
        <v>141</v>
      </c>
      <c r="AF7" s="53" t="s">
        <v>141</v>
      </c>
      <c r="AG7" s="53" t="s">
        <v>141</v>
      </c>
      <c r="AH7" s="53" t="s">
        <v>141</v>
      </c>
      <c r="AI7" s="53" t="s">
        <v>141</v>
      </c>
      <c r="AJ7" s="53" t="s">
        <v>141</v>
      </c>
      <c r="AK7" s="53" t="s">
        <v>141</v>
      </c>
      <c r="AL7" s="53" t="s">
        <v>141</v>
      </c>
      <c r="AM7" s="53" t="s">
        <v>141</v>
      </c>
      <c r="AN7" s="53" t="s">
        <v>141</v>
      </c>
      <c r="AO7" s="53" t="s">
        <v>141</v>
      </c>
      <c r="AP7" s="53" t="s">
        <v>142</v>
      </c>
      <c r="AQ7" s="53" t="s">
        <v>142</v>
      </c>
      <c r="AR7" s="53" t="s">
        <v>142</v>
      </c>
      <c r="AS7" s="53" t="s">
        <v>142</v>
      </c>
      <c r="AT7" s="53" t="s">
        <v>142</v>
      </c>
      <c r="AU7" s="53" t="s">
        <v>142</v>
      </c>
      <c r="AV7" s="53" t="s">
        <v>142</v>
      </c>
      <c r="AW7" s="53" t="s">
        <v>142</v>
      </c>
      <c r="AX7" s="53" t="s">
        <v>142</v>
      </c>
      <c r="AY7" s="53" t="s">
        <v>142</v>
      </c>
      <c r="AZ7" s="53" t="s">
        <v>142</v>
      </c>
      <c r="BA7" s="53" t="s">
        <v>142</v>
      </c>
      <c r="BB7" s="53" t="s">
        <v>142</v>
      </c>
      <c r="BC7" s="53" t="s">
        <v>143</v>
      </c>
      <c r="BD7" s="53" t="s">
        <v>143</v>
      </c>
      <c r="BE7" s="53" t="s">
        <v>143</v>
      </c>
      <c r="BF7" s="53" t="s">
        <v>143</v>
      </c>
      <c r="BG7" s="53" t="s">
        <v>143</v>
      </c>
      <c r="BH7" s="53" t="s">
        <v>143</v>
      </c>
      <c r="BI7" s="53" t="s">
        <v>143</v>
      </c>
      <c r="BJ7" s="53" t="s">
        <v>143</v>
      </c>
      <c r="BK7" s="53" t="s">
        <v>143</v>
      </c>
      <c r="BL7" s="53" t="s">
        <v>143</v>
      </c>
      <c r="BM7" s="53" t="s">
        <v>143</v>
      </c>
      <c r="BN7" s="53" t="s">
        <v>143</v>
      </c>
      <c r="BO7" s="53" t="s">
        <v>143</v>
      </c>
      <c r="BP7" s="53" t="s">
        <v>144</v>
      </c>
      <c r="BQ7" s="53" t="s">
        <v>144</v>
      </c>
      <c r="BR7" s="53" t="s">
        <v>144</v>
      </c>
      <c r="BS7" s="53" t="s">
        <v>144</v>
      </c>
      <c r="BT7" s="53" t="s">
        <v>144</v>
      </c>
      <c r="BU7" s="53" t="s">
        <v>144</v>
      </c>
      <c r="BV7" s="53" t="s">
        <v>144</v>
      </c>
      <c r="BW7" s="53" t="s">
        <v>144</v>
      </c>
      <c r="BX7" s="53" t="s">
        <v>144</v>
      </c>
      <c r="BY7" s="53" t="s">
        <v>144</v>
      </c>
      <c r="BZ7" s="53" t="s">
        <v>144</v>
      </c>
      <c r="CA7" s="53" t="s">
        <v>144</v>
      </c>
      <c r="CB7" s="53" t="s">
        <v>144</v>
      </c>
      <c r="CC7" s="53" t="s">
        <v>145</v>
      </c>
      <c r="CD7" s="53" t="s">
        <v>145</v>
      </c>
      <c r="CE7" s="53" t="s">
        <v>145</v>
      </c>
      <c r="CF7" s="53" t="s">
        <v>145</v>
      </c>
      <c r="CG7" s="53" t="s">
        <v>145</v>
      </c>
      <c r="CH7" s="53" t="s">
        <v>145</v>
      </c>
      <c r="CI7" s="53" t="s">
        <v>145</v>
      </c>
      <c r="CJ7" s="53" t="s">
        <v>145</v>
      </c>
      <c r="CK7" s="53" t="s">
        <v>145</v>
      </c>
      <c r="CL7" s="53" t="s">
        <v>145</v>
      </c>
      <c r="CM7" s="53" t="s">
        <v>145</v>
      </c>
      <c r="CN7" s="53" t="s">
        <v>145</v>
      </c>
      <c r="CO7" s="53" t="s">
        <v>145</v>
      </c>
      <c r="CP7" s="53" t="s">
        <v>112</v>
      </c>
      <c r="CQ7" s="53" t="s">
        <v>112</v>
      </c>
      <c r="CR7" s="53" t="s">
        <v>112</v>
      </c>
      <c r="CS7" s="53" t="s">
        <v>112</v>
      </c>
      <c r="CT7" s="53" t="s">
        <v>112</v>
      </c>
      <c r="CU7" s="53" t="s">
        <v>112</v>
      </c>
      <c r="CV7" s="53" t="s">
        <v>112</v>
      </c>
      <c r="CW7" s="53" t="s">
        <v>112</v>
      </c>
      <c r="CX7" s="53" t="s">
        <v>112</v>
      </c>
      <c r="CY7" s="53" t="s">
        <v>112</v>
      </c>
      <c r="CZ7" s="53" t="s">
        <v>112</v>
      </c>
      <c r="DA7" s="53" t="s">
        <v>112</v>
      </c>
      <c r="DB7" s="53" t="s">
        <v>112</v>
      </c>
    </row>
    <row r="8" spans="1:106" ht="16.75" customHeight="1">
      <c r="A8" s="54"/>
      <c r="B8" s="55"/>
      <c r="C8" s="53" t="s">
        <v>127</v>
      </c>
      <c r="D8" s="53" t="s">
        <v>127</v>
      </c>
      <c r="E8" s="53" t="s">
        <v>127</v>
      </c>
      <c r="F8" s="53" t="s">
        <v>127</v>
      </c>
      <c r="G8" s="53" t="s">
        <v>127</v>
      </c>
      <c r="H8" s="53" t="s">
        <v>127</v>
      </c>
      <c r="I8" s="53" t="s">
        <v>127</v>
      </c>
      <c r="J8" s="53" t="s">
        <v>127</v>
      </c>
      <c r="K8" s="53" t="s">
        <v>127</v>
      </c>
      <c r="L8" s="53" t="s">
        <v>127</v>
      </c>
      <c r="M8" s="53" t="s">
        <v>127</v>
      </c>
      <c r="N8" s="53" t="s">
        <v>127</v>
      </c>
      <c r="O8" s="53" t="s">
        <v>127</v>
      </c>
      <c r="P8" s="53" t="s">
        <v>127</v>
      </c>
      <c r="Q8" s="53" t="s">
        <v>127</v>
      </c>
      <c r="R8" s="53" t="s">
        <v>127</v>
      </c>
      <c r="S8" s="53" t="s">
        <v>127</v>
      </c>
      <c r="T8" s="53" t="s">
        <v>127</v>
      </c>
      <c r="U8" s="53" t="s">
        <v>127</v>
      </c>
      <c r="V8" s="53" t="s">
        <v>127</v>
      </c>
      <c r="W8" s="53" t="s">
        <v>127</v>
      </c>
      <c r="X8" s="53" t="s">
        <v>127</v>
      </c>
      <c r="Y8" s="53" t="s">
        <v>127</v>
      </c>
      <c r="Z8" s="53" t="s">
        <v>127</v>
      </c>
      <c r="AA8" s="53" t="s">
        <v>127</v>
      </c>
      <c r="AB8" s="53" t="s">
        <v>127</v>
      </c>
      <c r="AC8" s="53" t="s">
        <v>127</v>
      </c>
      <c r="AD8" s="53" t="s">
        <v>127</v>
      </c>
      <c r="AE8" s="53" t="s">
        <v>127</v>
      </c>
      <c r="AF8" s="53" t="s">
        <v>127</v>
      </c>
      <c r="AG8" s="53" t="s">
        <v>127</v>
      </c>
      <c r="AH8" s="53" t="s">
        <v>127</v>
      </c>
      <c r="AI8" s="53" t="s">
        <v>127</v>
      </c>
      <c r="AJ8" s="53" t="s">
        <v>127</v>
      </c>
      <c r="AK8" s="53" t="s">
        <v>127</v>
      </c>
      <c r="AL8" s="53" t="s">
        <v>127</v>
      </c>
      <c r="AM8" s="53" t="s">
        <v>127</v>
      </c>
      <c r="AN8" s="53" t="s">
        <v>127</v>
      </c>
      <c r="AO8" s="53" t="s">
        <v>127</v>
      </c>
      <c r="AP8" s="53" t="s">
        <v>127</v>
      </c>
      <c r="AQ8" s="53" t="s">
        <v>127</v>
      </c>
      <c r="AR8" s="53" t="s">
        <v>127</v>
      </c>
      <c r="AS8" s="53" t="s">
        <v>127</v>
      </c>
      <c r="AT8" s="53" t="s">
        <v>127</v>
      </c>
      <c r="AU8" s="53" t="s">
        <v>127</v>
      </c>
      <c r="AV8" s="53" t="s">
        <v>127</v>
      </c>
      <c r="AW8" s="53" t="s">
        <v>127</v>
      </c>
      <c r="AX8" s="53" t="s">
        <v>127</v>
      </c>
      <c r="AY8" s="53" t="s">
        <v>127</v>
      </c>
      <c r="AZ8" s="53" t="s">
        <v>127</v>
      </c>
      <c r="BA8" s="53" t="s">
        <v>127</v>
      </c>
      <c r="BB8" s="53" t="s">
        <v>127</v>
      </c>
      <c r="BC8" s="53" t="s">
        <v>127</v>
      </c>
      <c r="BD8" s="53" t="s">
        <v>127</v>
      </c>
      <c r="BE8" s="53" t="s">
        <v>127</v>
      </c>
      <c r="BF8" s="53" t="s">
        <v>127</v>
      </c>
      <c r="BG8" s="53" t="s">
        <v>127</v>
      </c>
      <c r="BH8" s="53" t="s">
        <v>127</v>
      </c>
      <c r="BI8" s="53" t="s">
        <v>127</v>
      </c>
      <c r="BJ8" s="53" t="s">
        <v>127</v>
      </c>
      <c r="BK8" s="53" t="s">
        <v>127</v>
      </c>
      <c r="BL8" s="53" t="s">
        <v>127</v>
      </c>
      <c r="BM8" s="53" t="s">
        <v>127</v>
      </c>
      <c r="BN8" s="53" t="s">
        <v>127</v>
      </c>
      <c r="BO8" s="53" t="s">
        <v>127</v>
      </c>
      <c r="BP8" s="53" t="s">
        <v>127</v>
      </c>
      <c r="BQ8" s="53" t="s">
        <v>127</v>
      </c>
      <c r="BR8" s="53" t="s">
        <v>127</v>
      </c>
      <c r="BS8" s="53" t="s">
        <v>127</v>
      </c>
      <c r="BT8" s="53" t="s">
        <v>127</v>
      </c>
      <c r="BU8" s="53" t="s">
        <v>127</v>
      </c>
      <c r="BV8" s="53" t="s">
        <v>127</v>
      </c>
      <c r="BW8" s="53" t="s">
        <v>127</v>
      </c>
      <c r="BX8" s="53" t="s">
        <v>127</v>
      </c>
      <c r="BY8" s="53" t="s">
        <v>127</v>
      </c>
      <c r="BZ8" s="53" t="s">
        <v>127</v>
      </c>
      <c r="CA8" s="53" t="s">
        <v>127</v>
      </c>
      <c r="CB8" s="53" t="s">
        <v>127</v>
      </c>
      <c r="CC8" s="53" t="s">
        <v>127</v>
      </c>
      <c r="CD8" s="53" t="s">
        <v>127</v>
      </c>
      <c r="CE8" s="53" t="s">
        <v>127</v>
      </c>
      <c r="CF8" s="53" t="s">
        <v>127</v>
      </c>
      <c r="CG8" s="53" t="s">
        <v>127</v>
      </c>
      <c r="CH8" s="53" t="s">
        <v>127</v>
      </c>
      <c r="CI8" s="53" t="s">
        <v>127</v>
      </c>
      <c r="CJ8" s="53" t="s">
        <v>127</v>
      </c>
      <c r="CK8" s="53" t="s">
        <v>127</v>
      </c>
      <c r="CL8" s="53" t="s">
        <v>127</v>
      </c>
      <c r="CM8" s="53" t="s">
        <v>127</v>
      </c>
      <c r="CN8" s="53" t="s">
        <v>127</v>
      </c>
      <c r="CO8" s="53" t="s">
        <v>127</v>
      </c>
      <c r="CP8" s="53" t="s">
        <v>127</v>
      </c>
      <c r="CQ8" s="53" t="s">
        <v>127</v>
      </c>
      <c r="CR8" s="53" t="s">
        <v>127</v>
      </c>
      <c r="CS8" s="53" t="s">
        <v>127</v>
      </c>
      <c r="CT8" s="53" t="s">
        <v>127</v>
      </c>
      <c r="CU8" s="53" t="s">
        <v>127</v>
      </c>
      <c r="CV8" s="53" t="s">
        <v>127</v>
      </c>
      <c r="CW8" s="53" t="s">
        <v>127</v>
      </c>
      <c r="CX8" s="53" t="s">
        <v>127</v>
      </c>
      <c r="CY8" s="53" t="s">
        <v>127</v>
      </c>
      <c r="CZ8" s="53" t="s">
        <v>127</v>
      </c>
      <c r="DA8" s="53" t="s">
        <v>127</v>
      </c>
      <c r="DB8" s="53" t="s">
        <v>127</v>
      </c>
    </row>
    <row r="9" spans="1:106">
      <c r="A9" s="56"/>
      <c r="B9" s="55" t="s">
        <v>146</v>
      </c>
      <c r="C9" s="53" t="s">
        <v>147</v>
      </c>
      <c r="D9" s="53" t="s">
        <v>114</v>
      </c>
      <c r="E9" s="53" t="s">
        <v>115</v>
      </c>
      <c r="F9" s="53" t="s">
        <v>116</v>
      </c>
      <c r="G9" s="53" t="s">
        <v>117</v>
      </c>
      <c r="H9" s="53" t="s">
        <v>118</v>
      </c>
      <c r="I9" s="53" t="s">
        <v>119</v>
      </c>
      <c r="J9" s="53" t="s">
        <v>120</v>
      </c>
      <c r="K9" s="53" t="s">
        <v>121</v>
      </c>
      <c r="L9" s="53" t="s">
        <v>122</v>
      </c>
      <c r="M9" s="53" t="s">
        <v>123</v>
      </c>
      <c r="N9" s="53" t="s">
        <v>124</v>
      </c>
      <c r="O9" s="53" t="s">
        <v>125</v>
      </c>
      <c r="P9" s="53" t="s">
        <v>147</v>
      </c>
      <c r="Q9" s="53" t="s">
        <v>114</v>
      </c>
      <c r="R9" s="53" t="s">
        <v>115</v>
      </c>
      <c r="S9" s="53" t="s">
        <v>116</v>
      </c>
      <c r="T9" s="53" t="s">
        <v>117</v>
      </c>
      <c r="U9" s="53" t="s">
        <v>118</v>
      </c>
      <c r="V9" s="53" t="s">
        <v>119</v>
      </c>
      <c r="W9" s="53" t="s">
        <v>120</v>
      </c>
      <c r="X9" s="53" t="s">
        <v>121</v>
      </c>
      <c r="Y9" s="53" t="s">
        <v>122</v>
      </c>
      <c r="Z9" s="53" t="s">
        <v>123</v>
      </c>
      <c r="AA9" s="53" t="s">
        <v>124</v>
      </c>
      <c r="AB9" s="53" t="s">
        <v>125</v>
      </c>
      <c r="AC9" s="53" t="s">
        <v>147</v>
      </c>
      <c r="AD9" s="53" t="s">
        <v>114</v>
      </c>
      <c r="AE9" s="53" t="s">
        <v>115</v>
      </c>
      <c r="AF9" s="53" t="s">
        <v>116</v>
      </c>
      <c r="AG9" s="53" t="s">
        <v>117</v>
      </c>
      <c r="AH9" s="53" t="s">
        <v>118</v>
      </c>
      <c r="AI9" s="53" t="s">
        <v>119</v>
      </c>
      <c r="AJ9" s="53" t="s">
        <v>120</v>
      </c>
      <c r="AK9" s="53" t="s">
        <v>121</v>
      </c>
      <c r="AL9" s="53" t="s">
        <v>122</v>
      </c>
      <c r="AM9" s="53" t="s">
        <v>123</v>
      </c>
      <c r="AN9" s="53" t="s">
        <v>124</v>
      </c>
      <c r="AO9" s="53" t="s">
        <v>125</v>
      </c>
      <c r="AP9" s="53" t="s">
        <v>147</v>
      </c>
      <c r="AQ9" s="53" t="s">
        <v>114</v>
      </c>
      <c r="AR9" s="53" t="s">
        <v>115</v>
      </c>
      <c r="AS9" s="53" t="s">
        <v>116</v>
      </c>
      <c r="AT9" s="53" t="s">
        <v>117</v>
      </c>
      <c r="AU9" s="53" t="s">
        <v>118</v>
      </c>
      <c r="AV9" s="53" t="s">
        <v>119</v>
      </c>
      <c r="AW9" s="53" t="s">
        <v>120</v>
      </c>
      <c r="AX9" s="53" t="s">
        <v>121</v>
      </c>
      <c r="AY9" s="53" t="s">
        <v>122</v>
      </c>
      <c r="AZ9" s="53" t="s">
        <v>123</v>
      </c>
      <c r="BA9" s="53" t="s">
        <v>124</v>
      </c>
      <c r="BB9" s="53" t="s">
        <v>125</v>
      </c>
      <c r="BC9" s="53" t="s">
        <v>147</v>
      </c>
      <c r="BD9" s="53" t="s">
        <v>114</v>
      </c>
      <c r="BE9" s="53" t="s">
        <v>115</v>
      </c>
      <c r="BF9" s="53" t="s">
        <v>116</v>
      </c>
      <c r="BG9" s="53" t="s">
        <v>117</v>
      </c>
      <c r="BH9" s="53" t="s">
        <v>118</v>
      </c>
      <c r="BI9" s="53" t="s">
        <v>119</v>
      </c>
      <c r="BJ9" s="53" t="s">
        <v>120</v>
      </c>
      <c r="BK9" s="53" t="s">
        <v>121</v>
      </c>
      <c r="BL9" s="53" t="s">
        <v>122</v>
      </c>
      <c r="BM9" s="53" t="s">
        <v>123</v>
      </c>
      <c r="BN9" s="53" t="s">
        <v>124</v>
      </c>
      <c r="BO9" s="53" t="s">
        <v>125</v>
      </c>
      <c r="BP9" s="53" t="s">
        <v>147</v>
      </c>
      <c r="BQ9" s="53" t="s">
        <v>114</v>
      </c>
      <c r="BR9" s="53" t="s">
        <v>115</v>
      </c>
      <c r="BS9" s="53" t="s">
        <v>116</v>
      </c>
      <c r="BT9" s="53" t="s">
        <v>117</v>
      </c>
      <c r="BU9" s="53" t="s">
        <v>118</v>
      </c>
      <c r="BV9" s="53" t="s">
        <v>119</v>
      </c>
      <c r="BW9" s="53" t="s">
        <v>120</v>
      </c>
      <c r="BX9" s="53" t="s">
        <v>121</v>
      </c>
      <c r="BY9" s="53" t="s">
        <v>122</v>
      </c>
      <c r="BZ9" s="53" t="s">
        <v>123</v>
      </c>
      <c r="CA9" s="53" t="s">
        <v>124</v>
      </c>
      <c r="CB9" s="53" t="s">
        <v>125</v>
      </c>
      <c r="CC9" s="53" t="s">
        <v>147</v>
      </c>
      <c r="CD9" s="53" t="s">
        <v>114</v>
      </c>
      <c r="CE9" s="53" t="s">
        <v>115</v>
      </c>
      <c r="CF9" s="53" t="s">
        <v>116</v>
      </c>
      <c r="CG9" s="53" t="s">
        <v>117</v>
      </c>
      <c r="CH9" s="53" t="s">
        <v>118</v>
      </c>
      <c r="CI9" s="53" t="s">
        <v>119</v>
      </c>
      <c r="CJ9" s="53" t="s">
        <v>120</v>
      </c>
      <c r="CK9" s="53" t="s">
        <v>121</v>
      </c>
      <c r="CL9" s="53" t="s">
        <v>122</v>
      </c>
      <c r="CM9" s="53" t="s">
        <v>123</v>
      </c>
      <c r="CN9" s="53" t="s">
        <v>124</v>
      </c>
      <c r="CO9" s="53" t="s">
        <v>125</v>
      </c>
      <c r="CP9" s="53" t="s">
        <v>147</v>
      </c>
      <c r="CQ9" s="53" t="s">
        <v>114</v>
      </c>
      <c r="CR9" s="53" t="s">
        <v>115</v>
      </c>
      <c r="CS9" s="53" t="s">
        <v>116</v>
      </c>
      <c r="CT9" s="53" t="s">
        <v>117</v>
      </c>
      <c r="CU9" s="53" t="s">
        <v>118</v>
      </c>
      <c r="CV9" s="53" t="s">
        <v>119</v>
      </c>
      <c r="CW9" s="53" t="s">
        <v>120</v>
      </c>
      <c r="CX9" s="53" t="s">
        <v>121</v>
      </c>
      <c r="CY9" s="53" t="s">
        <v>122</v>
      </c>
      <c r="CZ9" s="53" t="s">
        <v>123</v>
      </c>
      <c r="DA9" s="53" t="s">
        <v>124</v>
      </c>
      <c r="DB9" s="53" t="s">
        <v>125</v>
      </c>
    </row>
    <row r="10" spans="1:106">
      <c r="A10" s="57" t="s">
        <v>148</v>
      </c>
      <c r="B10" s="57" t="s">
        <v>149</v>
      </c>
      <c r="C10" s="58">
        <v>37271</v>
      </c>
      <c r="D10" s="58">
        <v>3039</v>
      </c>
      <c r="E10" s="58">
        <v>3039</v>
      </c>
      <c r="F10" s="58">
        <v>3039</v>
      </c>
      <c r="G10" s="58">
        <v>3039</v>
      </c>
      <c r="H10" s="58">
        <v>3039</v>
      </c>
      <c r="I10" s="58">
        <v>3039</v>
      </c>
      <c r="J10" s="58">
        <v>3039</v>
      </c>
      <c r="K10" s="58">
        <v>3039</v>
      </c>
      <c r="L10" s="58">
        <v>3039</v>
      </c>
      <c r="M10" s="58">
        <v>3308</v>
      </c>
      <c r="N10" s="58">
        <v>3308</v>
      </c>
      <c r="O10" s="58">
        <v>3308</v>
      </c>
      <c r="P10" s="58">
        <v>470</v>
      </c>
      <c r="Q10" s="58">
        <v>40</v>
      </c>
      <c r="R10" s="58">
        <v>40</v>
      </c>
      <c r="S10" s="58">
        <v>40</v>
      </c>
      <c r="T10" s="58">
        <v>40</v>
      </c>
      <c r="U10" s="58">
        <v>40</v>
      </c>
      <c r="V10" s="58">
        <v>40</v>
      </c>
      <c r="W10" s="58">
        <v>40</v>
      </c>
      <c r="X10" s="58">
        <v>40</v>
      </c>
      <c r="Y10" s="58">
        <v>40</v>
      </c>
      <c r="Z10" s="58">
        <v>40</v>
      </c>
      <c r="AA10" s="58">
        <v>40</v>
      </c>
      <c r="AB10" s="58">
        <v>30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59">
        <v>0</v>
      </c>
      <c r="AL10" s="59">
        <v>0</v>
      </c>
      <c r="AM10" s="59">
        <v>0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  <c r="AV10" s="59">
        <v>0</v>
      </c>
      <c r="AW10" s="59">
        <v>0</v>
      </c>
      <c r="AX10" s="59">
        <v>0</v>
      </c>
      <c r="AY10" s="59">
        <v>0</v>
      </c>
      <c r="AZ10" s="59">
        <v>0</v>
      </c>
      <c r="BA10" s="59">
        <v>0</v>
      </c>
      <c r="BB10" s="59">
        <v>0</v>
      </c>
      <c r="BC10" s="59">
        <v>0</v>
      </c>
      <c r="BD10" s="59">
        <v>0</v>
      </c>
      <c r="BE10" s="59">
        <v>0</v>
      </c>
      <c r="BF10" s="59">
        <v>0</v>
      </c>
      <c r="BG10" s="59">
        <v>0</v>
      </c>
      <c r="BH10" s="59">
        <v>0</v>
      </c>
      <c r="BI10" s="59">
        <v>0</v>
      </c>
      <c r="BJ10" s="59">
        <v>0</v>
      </c>
      <c r="BK10" s="59">
        <v>0</v>
      </c>
      <c r="BL10" s="59">
        <v>0</v>
      </c>
      <c r="BM10" s="59">
        <v>0</v>
      </c>
      <c r="BN10" s="59">
        <v>0</v>
      </c>
      <c r="BO10" s="59">
        <v>0</v>
      </c>
      <c r="BP10" s="59">
        <v>0</v>
      </c>
      <c r="BQ10" s="59">
        <v>0</v>
      </c>
      <c r="BR10" s="59">
        <v>0</v>
      </c>
      <c r="BS10" s="59">
        <v>0</v>
      </c>
      <c r="BT10" s="59">
        <v>0</v>
      </c>
      <c r="BU10" s="59">
        <v>0</v>
      </c>
      <c r="BV10" s="59">
        <v>0</v>
      </c>
      <c r="BW10" s="59">
        <v>0</v>
      </c>
      <c r="BX10" s="59">
        <v>0</v>
      </c>
      <c r="BY10" s="59">
        <v>0</v>
      </c>
      <c r="BZ10" s="59">
        <v>0</v>
      </c>
      <c r="CA10" s="59">
        <v>0</v>
      </c>
      <c r="CB10" s="59">
        <v>0</v>
      </c>
      <c r="CC10" s="59">
        <v>0</v>
      </c>
      <c r="CD10" s="59">
        <v>0</v>
      </c>
      <c r="CE10" s="59">
        <v>0</v>
      </c>
      <c r="CF10" s="59">
        <v>0</v>
      </c>
      <c r="CG10" s="59">
        <v>0</v>
      </c>
      <c r="CH10" s="59">
        <v>0</v>
      </c>
      <c r="CI10" s="59">
        <v>0</v>
      </c>
      <c r="CJ10" s="59">
        <v>0</v>
      </c>
      <c r="CK10" s="59">
        <v>0</v>
      </c>
      <c r="CL10" s="59">
        <v>0</v>
      </c>
      <c r="CM10" s="59">
        <v>0</v>
      </c>
      <c r="CN10" s="59">
        <v>0</v>
      </c>
      <c r="CO10" s="59">
        <v>0</v>
      </c>
      <c r="CP10" s="58">
        <v>37741</v>
      </c>
      <c r="CQ10" s="58">
        <v>3079</v>
      </c>
      <c r="CR10" s="58">
        <v>3079</v>
      </c>
      <c r="CS10" s="58">
        <v>3079</v>
      </c>
      <c r="CT10" s="58">
        <v>3079</v>
      </c>
      <c r="CU10" s="58">
        <v>3079</v>
      </c>
      <c r="CV10" s="58">
        <v>3079</v>
      </c>
      <c r="CW10" s="58">
        <v>3079</v>
      </c>
      <c r="CX10" s="58">
        <v>3079</v>
      </c>
      <c r="CY10" s="58">
        <v>3079</v>
      </c>
      <c r="CZ10" s="58">
        <v>3348</v>
      </c>
      <c r="DA10" s="58">
        <v>3348</v>
      </c>
      <c r="DB10" s="58">
        <v>3338</v>
      </c>
    </row>
    <row r="11" spans="1:106">
      <c r="A11" s="57" t="s">
        <v>148</v>
      </c>
      <c r="B11" s="57" t="s">
        <v>150</v>
      </c>
      <c r="C11" s="58">
        <v>114989</v>
      </c>
      <c r="D11" s="58">
        <v>9375</v>
      </c>
      <c r="E11" s="58">
        <v>9375</v>
      </c>
      <c r="F11" s="58">
        <v>9375</v>
      </c>
      <c r="G11" s="58">
        <v>9375</v>
      </c>
      <c r="H11" s="58">
        <v>9375</v>
      </c>
      <c r="I11" s="58">
        <v>9375</v>
      </c>
      <c r="J11" s="58">
        <v>9375</v>
      </c>
      <c r="K11" s="58">
        <v>9375</v>
      </c>
      <c r="L11" s="58">
        <v>9375</v>
      </c>
      <c r="M11" s="58">
        <v>10205</v>
      </c>
      <c r="N11" s="58">
        <v>10205</v>
      </c>
      <c r="O11" s="58">
        <v>10205</v>
      </c>
      <c r="P11" s="58">
        <v>1440</v>
      </c>
      <c r="Q11" s="58">
        <v>120</v>
      </c>
      <c r="R11" s="58">
        <v>120</v>
      </c>
      <c r="S11" s="58">
        <v>120</v>
      </c>
      <c r="T11" s="58">
        <v>120</v>
      </c>
      <c r="U11" s="58">
        <v>120</v>
      </c>
      <c r="V11" s="58">
        <v>120</v>
      </c>
      <c r="W11" s="58">
        <v>120</v>
      </c>
      <c r="X11" s="58">
        <v>120</v>
      </c>
      <c r="Y11" s="58">
        <v>120</v>
      </c>
      <c r="Z11" s="58">
        <v>120</v>
      </c>
      <c r="AA11" s="58">
        <v>120</v>
      </c>
      <c r="AB11" s="58">
        <v>120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58">
        <v>20000</v>
      </c>
      <c r="AQ11" s="58">
        <v>2000</v>
      </c>
      <c r="AR11" s="58">
        <v>2000</v>
      </c>
      <c r="AS11" s="58">
        <v>1000</v>
      </c>
      <c r="AT11" s="58">
        <v>2000</v>
      </c>
      <c r="AU11" s="58">
        <v>2000</v>
      </c>
      <c r="AV11" s="58">
        <v>1000</v>
      </c>
      <c r="AW11" s="58">
        <v>2000</v>
      </c>
      <c r="AX11" s="58">
        <v>2000</v>
      </c>
      <c r="AY11" s="58">
        <v>1000</v>
      </c>
      <c r="AZ11" s="58">
        <v>2000</v>
      </c>
      <c r="BA11" s="58">
        <v>2000</v>
      </c>
      <c r="BB11" s="58">
        <v>1000</v>
      </c>
      <c r="BC11" s="59">
        <v>0</v>
      </c>
      <c r="BD11" s="59">
        <v>0</v>
      </c>
      <c r="BE11" s="59">
        <v>0</v>
      </c>
      <c r="BF11" s="59">
        <v>0</v>
      </c>
      <c r="BG11" s="59">
        <v>0</v>
      </c>
      <c r="BH11" s="59">
        <v>0</v>
      </c>
      <c r="BI11" s="59">
        <v>0</v>
      </c>
      <c r="BJ11" s="59">
        <v>0</v>
      </c>
      <c r="BK11" s="59">
        <v>0</v>
      </c>
      <c r="BL11" s="59">
        <v>0</v>
      </c>
      <c r="BM11" s="59">
        <v>0</v>
      </c>
      <c r="BN11" s="59">
        <v>0</v>
      </c>
      <c r="BO11" s="59">
        <v>0</v>
      </c>
      <c r="BP11" s="59">
        <v>0</v>
      </c>
      <c r="BQ11" s="59">
        <v>0</v>
      </c>
      <c r="BR11" s="59">
        <v>0</v>
      </c>
      <c r="BS11" s="59">
        <v>0</v>
      </c>
      <c r="BT11" s="59">
        <v>0</v>
      </c>
      <c r="BU11" s="59">
        <v>0</v>
      </c>
      <c r="BV11" s="59">
        <v>0</v>
      </c>
      <c r="BW11" s="59">
        <v>0</v>
      </c>
      <c r="BX11" s="59">
        <v>0</v>
      </c>
      <c r="BY11" s="59">
        <v>0</v>
      </c>
      <c r="BZ11" s="59">
        <v>0</v>
      </c>
      <c r="CA11" s="59">
        <v>0</v>
      </c>
      <c r="CB11" s="59">
        <v>0</v>
      </c>
      <c r="CC11" s="59">
        <v>0</v>
      </c>
      <c r="CD11" s="59">
        <v>0</v>
      </c>
      <c r="CE11" s="59">
        <v>0</v>
      </c>
      <c r="CF11" s="59">
        <v>0</v>
      </c>
      <c r="CG11" s="59">
        <v>0</v>
      </c>
      <c r="CH11" s="59">
        <v>0</v>
      </c>
      <c r="CI11" s="59">
        <v>0</v>
      </c>
      <c r="CJ11" s="59">
        <v>0</v>
      </c>
      <c r="CK11" s="59">
        <v>0</v>
      </c>
      <c r="CL11" s="59">
        <v>0</v>
      </c>
      <c r="CM11" s="59">
        <v>0</v>
      </c>
      <c r="CN11" s="59">
        <v>0</v>
      </c>
      <c r="CO11" s="59">
        <v>0</v>
      </c>
      <c r="CP11" s="58">
        <v>136429</v>
      </c>
      <c r="CQ11" s="58">
        <v>11495</v>
      </c>
      <c r="CR11" s="58">
        <v>11495</v>
      </c>
      <c r="CS11" s="58">
        <v>10495</v>
      </c>
      <c r="CT11" s="58">
        <v>11495</v>
      </c>
      <c r="CU11" s="58">
        <v>11495</v>
      </c>
      <c r="CV11" s="58">
        <v>10495</v>
      </c>
      <c r="CW11" s="58">
        <v>11495</v>
      </c>
      <c r="CX11" s="58">
        <v>11495</v>
      </c>
      <c r="CY11" s="58">
        <v>10495</v>
      </c>
      <c r="CZ11" s="58">
        <v>12325</v>
      </c>
      <c r="DA11" s="58">
        <v>12325</v>
      </c>
      <c r="DB11" s="58">
        <v>11325</v>
      </c>
    </row>
    <row r="12" spans="1:106">
      <c r="A12" s="57" t="s">
        <v>148</v>
      </c>
      <c r="B12" s="60" t="s">
        <v>151</v>
      </c>
      <c r="C12" s="58">
        <v>544335</v>
      </c>
      <c r="D12" s="58">
        <v>44759</v>
      </c>
      <c r="E12" s="58">
        <v>44759</v>
      </c>
      <c r="F12" s="58">
        <v>44759</v>
      </c>
      <c r="G12" s="58">
        <v>44759</v>
      </c>
      <c r="H12" s="58">
        <v>44759</v>
      </c>
      <c r="I12" s="58">
        <v>44759</v>
      </c>
      <c r="J12" s="58">
        <v>44759</v>
      </c>
      <c r="K12" s="58">
        <v>44759</v>
      </c>
      <c r="L12" s="58">
        <v>44759</v>
      </c>
      <c r="M12" s="58">
        <v>47169</v>
      </c>
      <c r="N12" s="58">
        <v>47169</v>
      </c>
      <c r="O12" s="58">
        <v>47169</v>
      </c>
      <c r="P12" s="58">
        <v>7188</v>
      </c>
      <c r="Q12" s="58">
        <v>599</v>
      </c>
      <c r="R12" s="58">
        <v>599</v>
      </c>
      <c r="S12" s="58">
        <v>599</v>
      </c>
      <c r="T12" s="58">
        <v>599</v>
      </c>
      <c r="U12" s="58">
        <v>599</v>
      </c>
      <c r="V12" s="58">
        <v>599</v>
      </c>
      <c r="W12" s="58">
        <v>599</v>
      </c>
      <c r="X12" s="58">
        <v>599</v>
      </c>
      <c r="Y12" s="58">
        <v>599</v>
      </c>
      <c r="Z12" s="58">
        <v>599</v>
      </c>
      <c r="AA12" s="58">
        <v>599</v>
      </c>
      <c r="AB12" s="58">
        <v>599</v>
      </c>
      <c r="AC12" s="58">
        <v>8000</v>
      </c>
      <c r="AD12" s="58">
        <v>667</v>
      </c>
      <c r="AE12" s="58">
        <v>667</v>
      </c>
      <c r="AF12" s="58">
        <v>667</v>
      </c>
      <c r="AG12" s="58">
        <v>667</v>
      </c>
      <c r="AH12" s="58">
        <v>667</v>
      </c>
      <c r="AI12" s="58">
        <v>667</v>
      </c>
      <c r="AJ12" s="58">
        <v>667</v>
      </c>
      <c r="AK12" s="58">
        <v>667</v>
      </c>
      <c r="AL12" s="58">
        <v>667</v>
      </c>
      <c r="AM12" s="58">
        <v>667</v>
      </c>
      <c r="AN12" s="58">
        <v>667</v>
      </c>
      <c r="AO12" s="58">
        <v>667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0</v>
      </c>
      <c r="BF12" s="59">
        <v>0</v>
      </c>
      <c r="BG12" s="59">
        <v>0</v>
      </c>
      <c r="BH12" s="59">
        <v>0</v>
      </c>
      <c r="BI12" s="59">
        <v>0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59">
        <v>0</v>
      </c>
      <c r="BQ12" s="59">
        <v>0</v>
      </c>
      <c r="BR12" s="59">
        <v>0</v>
      </c>
      <c r="BS12" s="59">
        <v>0</v>
      </c>
      <c r="BT12" s="59">
        <v>0</v>
      </c>
      <c r="BU12" s="59">
        <v>0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59">
        <v>0</v>
      </c>
      <c r="CG12" s="59">
        <v>0</v>
      </c>
      <c r="CH12" s="59">
        <v>0</v>
      </c>
      <c r="CI12" s="59">
        <v>0</v>
      </c>
      <c r="CJ12" s="59">
        <v>0</v>
      </c>
      <c r="CK12" s="59">
        <v>0</v>
      </c>
      <c r="CL12" s="59">
        <v>0</v>
      </c>
      <c r="CM12" s="59">
        <v>0</v>
      </c>
      <c r="CN12" s="59">
        <v>0</v>
      </c>
      <c r="CO12" s="59">
        <v>0</v>
      </c>
      <c r="CP12" s="58">
        <v>559523</v>
      </c>
      <c r="CQ12" s="58">
        <v>46024</v>
      </c>
      <c r="CR12" s="58">
        <v>46024</v>
      </c>
      <c r="CS12" s="58">
        <v>46024</v>
      </c>
      <c r="CT12" s="58">
        <v>46024</v>
      </c>
      <c r="CU12" s="58">
        <v>46024</v>
      </c>
      <c r="CV12" s="58">
        <v>46024</v>
      </c>
      <c r="CW12" s="58">
        <v>46024</v>
      </c>
      <c r="CX12" s="58">
        <v>46024</v>
      </c>
      <c r="CY12" s="58">
        <v>46024</v>
      </c>
      <c r="CZ12" s="58">
        <v>48435</v>
      </c>
      <c r="DA12" s="58">
        <v>48435</v>
      </c>
      <c r="DB12" s="58">
        <v>48435</v>
      </c>
    </row>
    <row r="13" spans="1:106">
      <c r="A13" s="57" t="s">
        <v>148</v>
      </c>
      <c r="B13" s="60" t="s">
        <v>152</v>
      </c>
      <c r="C13" s="58">
        <v>24888</v>
      </c>
      <c r="D13" s="58">
        <v>2029</v>
      </c>
      <c r="E13" s="58">
        <v>2029</v>
      </c>
      <c r="F13" s="58">
        <v>2029</v>
      </c>
      <c r="G13" s="58">
        <v>2029</v>
      </c>
      <c r="H13" s="58">
        <v>2029</v>
      </c>
      <c r="I13" s="58">
        <v>2029</v>
      </c>
      <c r="J13" s="58">
        <v>2029</v>
      </c>
      <c r="K13" s="58">
        <v>2029</v>
      </c>
      <c r="L13" s="58">
        <v>2029</v>
      </c>
      <c r="M13" s="58">
        <v>2210</v>
      </c>
      <c r="N13" s="58">
        <v>2210</v>
      </c>
      <c r="O13" s="58">
        <v>2210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59">
        <v>0</v>
      </c>
      <c r="BQ13" s="59">
        <v>0</v>
      </c>
      <c r="BR13" s="59">
        <v>0</v>
      </c>
      <c r="BS13" s="59">
        <v>0</v>
      </c>
      <c r="BT13" s="59">
        <v>0</v>
      </c>
      <c r="BU13" s="59">
        <v>0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59">
        <v>0</v>
      </c>
      <c r="CE13" s="59">
        <v>0</v>
      </c>
      <c r="CF13" s="59">
        <v>0</v>
      </c>
      <c r="CG13" s="59">
        <v>0</v>
      </c>
      <c r="CH13" s="59">
        <v>0</v>
      </c>
      <c r="CI13" s="59">
        <v>0</v>
      </c>
      <c r="CJ13" s="59">
        <v>0</v>
      </c>
      <c r="CK13" s="59">
        <v>0</v>
      </c>
      <c r="CL13" s="59">
        <v>0</v>
      </c>
      <c r="CM13" s="59">
        <v>0</v>
      </c>
      <c r="CN13" s="59">
        <v>0</v>
      </c>
      <c r="CO13" s="59">
        <v>0</v>
      </c>
      <c r="CP13" s="58">
        <v>24888</v>
      </c>
      <c r="CQ13" s="58">
        <v>2029</v>
      </c>
      <c r="CR13" s="58">
        <v>2029</v>
      </c>
      <c r="CS13" s="58">
        <v>2029</v>
      </c>
      <c r="CT13" s="58">
        <v>2029</v>
      </c>
      <c r="CU13" s="58">
        <v>2029</v>
      </c>
      <c r="CV13" s="58">
        <v>2029</v>
      </c>
      <c r="CW13" s="58">
        <v>2029</v>
      </c>
      <c r="CX13" s="58">
        <v>2029</v>
      </c>
      <c r="CY13" s="58">
        <v>2029</v>
      </c>
      <c r="CZ13" s="58">
        <v>2210</v>
      </c>
      <c r="DA13" s="58">
        <v>2210</v>
      </c>
      <c r="DB13" s="58">
        <v>2210</v>
      </c>
    </row>
    <row r="14" spans="1:106">
      <c r="A14" s="57" t="s">
        <v>148</v>
      </c>
      <c r="B14" s="60" t="s">
        <v>153</v>
      </c>
      <c r="C14" s="58">
        <v>630815</v>
      </c>
      <c r="D14" s="58">
        <v>51991</v>
      </c>
      <c r="E14" s="58">
        <v>51991</v>
      </c>
      <c r="F14" s="58">
        <v>51991</v>
      </c>
      <c r="G14" s="58">
        <v>51991</v>
      </c>
      <c r="H14" s="58">
        <v>51991</v>
      </c>
      <c r="I14" s="58">
        <v>51991</v>
      </c>
      <c r="J14" s="58">
        <v>51991</v>
      </c>
      <c r="K14" s="58">
        <v>51991</v>
      </c>
      <c r="L14" s="58">
        <v>51991</v>
      </c>
      <c r="M14" s="58">
        <v>54299</v>
      </c>
      <c r="N14" s="58">
        <v>54299</v>
      </c>
      <c r="O14" s="58">
        <v>54299</v>
      </c>
      <c r="P14" s="58">
        <v>7619</v>
      </c>
      <c r="Q14" s="58">
        <v>635</v>
      </c>
      <c r="R14" s="58">
        <v>635</v>
      </c>
      <c r="S14" s="58">
        <v>635</v>
      </c>
      <c r="T14" s="58">
        <v>635</v>
      </c>
      <c r="U14" s="58">
        <v>635</v>
      </c>
      <c r="V14" s="58">
        <v>635</v>
      </c>
      <c r="W14" s="58">
        <v>635</v>
      </c>
      <c r="X14" s="58">
        <v>635</v>
      </c>
      <c r="Y14" s="58">
        <v>635</v>
      </c>
      <c r="Z14" s="58">
        <v>635</v>
      </c>
      <c r="AA14" s="58">
        <v>635</v>
      </c>
      <c r="AB14" s="58">
        <v>635</v>
      </c>
      <c r="AC14" s="58">
        <v>10000</v>
      </c>
      <c r="AD14" s="58">
        <v>833</v>
      </c>
      <c r="AE14" s="58">
        <v>833</v>
      </c>
      <c r="AF14" s="58">
        <v>833</v>
      </c>
      <c r="AG14" s="58">
        <v>833</v>
      </c>
      <c r="AH14" s="58">
        <v>833</v>
      </c>
      <c r="AI14" s="58">
        <v>833</v>
      </c>
      <c r="AJ14" s="58">
        <v>833</v>
      </c>
      <c r="AK14" s="58">
        <v>833</v>
      </c>
      <c r="AL14" s="58">
        <v>833</v>
      </c>
      <c r="AM14" s="58">
        <v>833</v>
      </c>
      <c r="AN14" s="58">
        <v>833</v>
      </c>
      <c r="AO14" s="58">
        <v>833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0</v>
      </c>
      <c r="AX14" s="59">
        <v>0</v>
      </c>
      <c r="AY14" s="59">
        <v>0</v>
      </c>
      <c r="AZ14" s="59">
        <v>0</v>
      </c>
      <c r="BA14" s="59">
        <v>0</v>
      </c>
      <c r="BB14" s="59">
        <v>0</v>
      </c>
      <c r="BC14" s="59">
        <v>0</v>
      </c>
      <c r="BD14" s="59">
        <v>0</v>
      </c>
      <c r="BE14" s="59">
        <v>0</v>
      </c>
      <c r="BF14" s="59">
        <v>0</v>
      </c>
      <c r="BG14" s="59">
        <v>0</v>
      </c>
      <c r="BH14" s="59">
        <v>0</v>
      </c>
      <c r="BI14" s="59">
        <v>0</v>
      </c>
      <c r="BJ14" s="59">
        <v>0</v>
      </c>
      <c r="BK14" s="59">
        <v>0</v>
      </c>
      <c r="BL14" s="59">
        <v>0</v>
      </c>
      <c r="BM14" s="59">
        <v>0</v>
      </c>
      <c r="BN14" s="59">
        <v>0</v>
      </c>
      <c r="BO14" s="59">
        <v>0</v>
      </c>
      <c r="BP14" s="59">
        <v>0</v>
      </c>
      <c r="BQ14" s="59">
        <v>0</v>
      </c>
      <c r="BR14" s="59">
        <v>0</v>
      </c>
      <c r="BS14" s="59">
        <v>0</v>
      </c>
      <c r="BT14" s="59">
        <v>0</v>
      </c>
      <c r="BU14" s="59">
        <v>0</v>
      </c>
      <c r="BV14" s="59">
        <v>0</v>
      </c>
      <c r="BW14" s="59">
        <v>0</v>
      </c>
      <c r="BX14" s="59">
        <v>0</v>
      </c>
      <c r="BY14" s="59">
        <v>0</v>
      </c>
      <c r="BZ14" s="59">
        <v>0</v>
      </c>
      <c r="CA14" s="59">
        <v>0</v>
      </c>
      <c r="CB14" s="59">
        <v>0</v>
      </c>
      <c r="CC14" s="59">
        <v>0</v>
      </c>
      <c r="CD14" s="59">
        <v>0</v>
      </c>
      <c r="CE14" s="59">
        <v>0</v>
      </c>
      <c r="CF14" s="59">
        <v>0</v>
      </c>
      <c r="CG14" s="59">
        <v>0</v>
      </c>
      <c r="CH14" s="59">
        <v>0</v>
      </c>
      <c r="CI14" s="59">
        <v>0</v>
      </c>
      <c r="CJ14" s="59">
        <v>0</v>
      </c>
      <c r="CK14" s="59">
        <v>0</v>
      </c>
      <c r="CL14" s="59">
        <v>0</v>
      </c>
      <c r="CM14" s="59">
        <v>0</v>
      </c>
      <c r="CN14" s="59">
        <v>0</v>
      </c>
      <c r="CO14" s="59">
        <v>0</v>
      </c>
      <c r="CP14" s="58">
        <v>648434</v>
      </c>
      <c r="CQ14" s="58">
        <v>53459</v>
      </c>
      <c r="CR14" s="58">
        <v>53459</v>
      </c>
      <c r="CS14" s="58">
        <v>53459</v>
      </c>
      <c r="CT14" s="58">
        <v>53459</v>
      </c>
      <c r="CU14" s="58">
        <v>53459</v>
      </c>
      <c r="CV14" s="58">
        <v>53459</v>
      </c>
      <c r="CW14" s="58">
        <v>53459</v>
      </c>
      <c r="CX14" s="58">
        <v>53459</v>
      </c>
      <c r="CY14" s="58">
        <v>53459</v>
      </c>
      <c r="CZ14" s="58">
        <v>55768</v>
      </c>
      <c r="DA14" s="58">
        <v>55768</v>
      </c>
      <c r="DB14" s="58">
        <v>55768</v>
      </c>
    </row>
    <row r="15" spans="1:106">
      <c r="A15" s="57" t="s">
        <v>148</v>
      </c>
      <c r="B15" s="57" t="s">
        <v>154</v>
      </c>
      <c r="C15" s="58">
        <v>331426</v>
      </c>
      <c r="D15" s="58">
        <v>27146</v>
      </c>
      <c r="E15" s="58">
        <v>27146</v>
      </c>
      <c r="F15" s="58">
        <v>27146</v>
      </c>
      <c r="G15" s="58">
        <v>27146</v>
      </c>
      <c r="H15" s="58">
        <v>27146</v>
      </c>
      <c r="I15" s="58">
        <v>27146</v>
      </c>
      <c r="J15" s="58">
        <v>27146</v>
      </c>
      <c r="K15" s="58">
        <v>27146</v>
      </c>
      <c r="L15" s="58">
        <v>27146</v>
      </c>
      <c r="M15" s="58">
        <v>29037</v>
      </c>
      <c r="N15" s="58">
        <v>29037</v>
      </c>
      <c r="O15" s="58">
        <v>29037</v>
      </c>
      <c r="P15" s="58">
        <v>4380</v>
      </c>
      <c r="Q15" s="58">
        <v>365</v>
      </c>
      <c r="R15" s="58">
        <v>365</v>
      </c>
      <c r="S15" s="58">
        <v>365</v>
      </c>
      <c r="T15" s="58">
        <v>365</v>
      </c>
      <c r="U15" s="58">
        <v>365</v>
      </c>
      <c r="V15" s="58">
        <v>365</v>
      </c>
      <c r="W15" s="58">
        <v>365</v>
      </c>
      <c r="X15" s="58">
        <v>365</v>
      </c>
      <c r="Y15" s="58">
        <v>365</v>
      </c>
      <c r="Z15" s="58">
        <v>365</v>
      </c>
      <c r="AA15" s="58">
        <v>365</v>
      </c>
      <c r="AB15" s="58">
        <v>365</v>
      </c>
      <c r="AC15" s="58">
        <v>10000</v>
      </c>
      <c r="AD15" s="58">
        <v>1000</v>
      </c>
      <c r="AE15" s="58">
        <v>1000</v>
      </c>
      <c r="AF15" s="58">
        <v>500</v>
      </c>
      <c r="AG15" s="58">
        <v>1000</v>
      </c>
      <c r="AH15" s="58">
        <v>1000</v>
      </c>
      <c r="AI15" s="58">
        <v>500</v>
      </c>
      <c r="AJ15" s="58">
        <v>1000</v>
      </c>
      <c r="AK15" s="58">
        <v>1000</v>
      </c>
      <c r="AL15" s="58">
        <v>500</v>
      </c>
      <c r="AM15" s="58">
        <v>1000</v>
      </c>
      <c r="AN15" s="58">
        <v>1000</v>
      </c>
      <c r="AO15" s="58">
        <v>500</v>
      </c>
      <c r="AP15" s="58">
        <v>10000</v>
      </c>
      <c r="AQ15" s="58">
        <v>835</v>
      </c>
      <c r="AR15" s="58">
        <v>835</v>
      </c>
      <c r="AS15" s="58">
        <v>835</v>
      </c>
      <c r="AT15" s="58">
        <v>835</v>
      </c>
      <c r="AU15" s="58">
        <v>835</v>
      </c>
      <c r="AV15" s="58">
        <v>835</v>
      </c>
      <c r="AW15" s="58">
        <v>835</v>
      </c>
      <c r="AX15" s="58">
        <v>835</v>
      </c>
      <c r="AY15" s="58">
        <v>830</v>
      </c>
      <c r="AZ15" s="58">
        <v>830</v>
      </c>
      <c r="BA15" s="58">
        <v>830</v>
      </c>
      <c r="BB15" s="58">
        <v>830</v>
      </c>
      <c r="BC15" s="59">
        <v>0</v>
      </c>
      <c r="BD15" s="59">
        <v>0</v>
      </c>
      <c r="BE15" s="59">
        <v>0</v>
      </c>
      <c r="BF15" s="59">
        <v>0</v>
      </c>
      <c r="BG15" s="59">
        <v>0</v>
      </c>
      <c r="BH15" s="59">
        <v>0</v>
      </c>
      <c r="BI15" s="59">
        <v>0</v>
      </c>
      <c r="BJ15" s="59">
        <v>0</v>
      </c>
      <c r="BK15" s="59">
        <v>0</v>
      </c>
      <c r="BL15" s="59">
        <v>0</v>
      </c>
      <c r="BM15" s="59">
        <v>0</v>
      </c>
      <c r="BN15" s="59">
        <v>0</v>
      </c>
      <c r="BO15" s="59">
        <v>0</v>
      </c>
      <c r="BP15" s="59">
        <v>0</v>
      </c>
      <c r="BQ15" s="59">
        <v>0</v>
      </c>
      <c r="BR15" s="59">
        <v>0</v>
      </c>
      <c r="BS15" s="59">
        <v>0</v>
      </c>
      <c r="BT15" s="59">
        <v>0</v>
      </c>
      <c r="BU15" s="59">
        <v>0</v>
      </c>
      <c r="BV15" s="59">
        <v>0</v>
      </c>
      <c r="BW15" s="59">
        <v>0</v>
      </c>
      <c r="BX15" s="59">
        <v>0</v>
      </c>
      <c r="BY15" s="59">
        <v>0</v>
      </c>
      <c r="BZ15" s="59">
        <v>0</v>
      </c>
      <c r="CA15" s="59">
        <v>0</v>
      </c>
      <c r="CB15" s="59">
        <v>0</v>
      </c>
      <c r="CC15" s="59">
        <v>0</v>
      </c>
      <c r="CD15" s="59">
        <v>0</v>
      </c>
      <c r="CE15" s="59">
        <v>0</v>
      </c>
      <c r="CF15" s="59">
        <v>0</v>
      </c>
      <c r="CG15" s="59">
        <v>0</v>
      </c>
      <c r="CH15" s="59">
        <v>0</v>
      </c>
      <c r="CI15" s="59">
        <v>0</v>
      </c>
      <c r="CJ15" s="59">
        <v>0</v>
      </c>
      <c r="CK15" s="59">
        <v>0</v>
      </c>
      <c r="CL15" s="59">
        <v>0</v>
      </c>
      <c r="CM15" s="59">
        <v>0</v>
      </c>
      <c r="CN15" s="59">
        <v>0</v>
      </c>
      <c r="CO15" s="59">
        <v>0</v>
      </c>
      <c r="CP15" s="58">
        <v>355806</v>
      </c>
      <c r="CQ15" s="58">
        <v>29346</v>
      </c>
      <c r="CR15" s="58">
        <v>29346</v>
      </c>
      <c r="CS15" s="58">
        <v>28846</v>
      </c>
      <c r="CT15" s="58">
        <v>29346</v>
      </c>
      <c r="CU15" s="58">
        <v>29346</v>
      </c>
      <c r="CV15" s="58">
        <v>28846</v>
      </c>
      <c r="CW15" s="58">
        <v>29346</v>
      </c>
      <c r="CX15" s="58">
        <v>29346</v>
      </c>
      <c r="CY15" s="58">
        <v>28841</v>
      </c>
      <c r="CZ15" s="58">
        <v>31232</v>
      </c>
      <c r="DA15" s="58">
        <v>31232</v>
      </c>
      <c r="DB15" s="58">
        <v>30732</v>
      </c>
    </row>
    <row r="16" spans="1:106">
      <c r="A16" s="57" t="s">
        <v>148</v>
      </c>
      <c r="B16" s="57" t="s">
        <v>155</v>
      </c>
      <c r="C16" s="58">
        <v>765695</v>
      </c>
      <c r="D16" s="58">
        <v>62842</v>
      </c>
      <c r="E16" s="58">
        <v>62842</v>
      </c>
      <c r="F16" s="58">
        <v>62842</v>
      </c>
      <c r="G16" s="58">
        <v>62842</v>
      </c>
      <c r="H16" s="58">
        <v>62842</v>
      </c>
      <c r="I16" s="58">
        <v>62842</v>
      </c>
      <c r="J16" s="58">
        <v>62842</v>
      </c>
      <c r="K16" s="58">
        <v>62842</v>
      </c>
      <c r="L16" s="58">
        <v>62842</v>
      </c>
      <c r="M16" s="58">
        <v>66704</v>
      </c>
      <c r="N16" s="58">
        <v>66704</v>
      </c>
      <c r="O16" s="58">
        <v>66704</v>
      </c>
      <c r="P16" s="58">
        <v>10120</v>
      </c>
      <c r="Q16" s="58">
        <v>844</v>
      </c>
      <c r="R16" s="58">
        <v>843</v>
      </c>
      <c r="S16" s="58">
        <v>844</v>
      </c>
      <c r="T16" s="58">
        <v>843</v>
      </c>
      <c r="U16" s="58">
        <v>844</v>
      </c>
      <c r="V16" s="58">
        <v>843</v>
      </c>
      <c r="W16" s="58">
        <v>844</v>
      </c>
      <c r="X16" s="58">
        <v>843</v>
      </c>
      <c r="Y16" s="58">
        <v>843</v>
      </c>
      <c r="Z16" s="58">
        <v>843</v>
      </c>
      <c r="AA16" s="58">
        <v>843</v>
      </c>
      <c r="AB16" s="58">
        <v>843</v>
      </c>
      <c r="AC16" s="58">
        <v>19998</v>
      </c>
      <c r="AD16" s="58">
        <v>1666</v>
      </c>
      <c r="AE16" s="58">
        <v>1667</v>
      </c>
      <c r="AF16" s="58">
        <v>1666</v>
      </c>
      <c r="AG16" s="58">
        <v>1667</v>
      </c>
      <c r="AH16" s="58">
        <v>1666</v>
      </c>
      <c r="AI16" s="58">
        <v>1667</v>
      </c>
      <c r="AJ16" s="58">
        <v>1666</v>
      </c>
      <c r="AK16" s="58">
        <v>1667</v>
      </c>
      <c r="AL16" s="58">
        <v>1666</v>
      </c>
      <c r="AM16" s="58">
        <v>1667</v>
      </c>
      <c r="AN16" s="58">
        <v>1666</v>
      </c>
      <c r="AO16" s="58">
        <v>1667</v>
      </c>
      <c r="AP16" s="58">
        <v>30007</v>
      </c>
      <c r="AQ16" s="58">
        <v>2499</v>
      </c>
      <c r="AR16" s="58">
        <v>2501</v>
      </c>
      <c r="AS16" s="58">
        <v>2499</v>
      </c>
      <c r="AT16" s="58">
        <v>2501</v>
      </c>
      <c r="AU16" s="58">
        <v>2500</v>
      </c>
      <c r="AV16" s="58">
        <v>2501</v>
      </c>
      <c r="AW16" s="58">
        <v>2500</v>
      </c>
      <c r="AX16" s="58">
        <v>2501</v>
      </c>
      <c r="AY16" s="58">
        <v>2500</v>
      </c>
      <c r="AZ16" s="58">
        <v>2502</v>
      </c>
      <c r="BA16" s="58">
        <v>2501</v>
      </c>
      <c r="BB16" s="58">
        <v>2502</v>
      </c>
      <c r="BC16" s="59">
        <v>0</v>
      </c>
      <c r="BD16" s="59">
        <v>0</v>
      </c>
      <c r="BE16" s="59">
        <v>0</v>
      </c>
      <c r="BF16" s="59">
        <v>0</v>
      </c>
      <c r="BG16" s="59">
        <v>0</v>
      </c>
      <c r="BH16" s="59">
        <v>0</v>
      </c>
      <c r="BI16" s="59">
        <v>0</v>
      </c>
      <c r="BJ16" s="59">
        <v>0</v>
      </c>
      <c r="BK16" s="59">
        <v>0</v>
      </c>
      <c r="BL16" s="59">
        <v>0</v>
      </c>
      <c r="BM16" s="59">
        <v>0</v>
      </c>
      <c r="BN16" s="59">
        <v>0</v>
      </c>
      <c r="BO16" s="59">
        <v>0</v>
      </c>
      <c r="BP16" s="59">
        <v>0</v>
      </c>
      <c r="BQ16" s="59">
        <v>0</v>
      </c>
      <c r="BR16" s="59">
        <v>0</v>
      </c>
      <c r="BS16" s="59">
        <v>0</v>
      </c>
      <c r="BT16" s="59">
        <v>0</v>
      </c>
      <c r="BU16" s="59">
        <v>0</v>
      </c>
      <c r="BV16" s="59">
        <v>0</v>
      </c>
      <c r="BW16" s="59">
        <v>0</v>
      </c>
      <c r="BX16" s="59">
        <v>0</v>
      </c>
      <c r="BY16" s="59">
        <v>0</v>
      </c>
      <c r="BZ16" s="59">
        <v>0</v>
      </c>
      <c r="CA16" s="59">
        <v>0</v>
      </c>
      <c r="CB16" s="59">
        <v>0</v>
      </c>
      <c r="CC16" s="59">
        <v>0</v>
      </c>
      <c r="CD16" s="59">
        <v>0</v>
      </c>
      <c r="CE16" s="59">
        <v>0</v>
      </c>
      <c r="CF16" s="59">
        <v>0</v>
      </c>
      <c r="CG16" s="59">
        <v>0</v>
      </c>
      <c r="CH16" s="59">
        <v>0</v>
      </c>
      <c r="CI16" s="59">
        <v>0</v>
      </c>
      <c r="CJ16" s="59">
        <v>0</v>
      </c>
      <c r="CK16" s="59">
        <v>0</v>
      </c>
      <c r="CL16" s="59">
        <v>0</v>
      </c>
      <c r="CM16" s="59">
        <v>0</v>
      </c>
      <c r="CN16" s="59">
        <v>0</v>
      </c>
      <c r="CO16" s="59">
        <v>0</v>
      </c>
      <c r="CP16" s="58">
        <v>825820</v>
      </c>
      <c r="CQ16" s="58">
        <v>67851</v>
      </c>
      <c r="CR16" s="58">
        <v>67853</v>
      </c>
      <c r="CS16" s="58">
        <v>67851</v>
      </c>
      <c r="CT16" s="58">
        <v>67853</v>
      </c>
      <c r="CU16" s="58">
        <v>67852</v>
      </c>
      <c r="CV16" s="58">
        <v>67853</v>
      </c>
      <c r="CW16" s="58">
        <v>67852</v>
      </c>
      <c r="CX16" s="58">
        <v>67854</v>
      </c>
      <c r="CY16" s="58">
        <v>67852</v>
      </c>
      <c r="CZ16" s="58">
        <v>71716</v>
      </c>
      <c r="DA16" s="58">
        <v>71714</v>
      </c>
      <c r="DB16" s="58">
        <v>71716</v>
      </c>
    </row>
    <row r="17" spans="1:106">
      <c r="A17" s="57" t="s">
        <v>148</v>
      </c>
      <c r="B17" s="60" t="s">
        <v>156</v>
      </c>
      <c r="C17" s="58">
        <v>472378</v>
      </c>
      <c r="D17" s="58">
        <v>38510</v>
      </c>
      <c r="E17" s="58">
        <v>38510</v>
      </c>
      <c r="F17" s="58">
        <v>38510</v>
      </c>
      <c r="G17" s="58">
        <v>38510</v>
      </c>
      <c r="H17" s="58">
        <v>38510</v>
      </c>
      <c r="I17" s="58">
        <v>38510</v>
      </c>
      <c r="J17" s="58">
        <v>38510</v>
      </c>
      <c r="K17" s="58">
        <v>38510</v>
      </c>
      <c r="L17" s="58">
        <v>38510</v>
      </c>
      <c r="M17" s="58">
        <v>41929</v>
      </c>
      <c r="N17" s="58">
        <v>41929</v>
      </c>
      <c r="O17" s="58">
        <v>41929</v>
      </c>
      <c r="P17" s="58">
        <v>6244</v>
      </c>
      <c r="Q17" s="58">
        <v>520</v>
      </c>
      <c r="R17" s="58">
        <v>520</v>
      </c>
      <c r="S17" s="58">
        <v>520</v>
      </c>
      <c r="T17" s="58">
        <v>520</v>
      </c>
      <c r="U17" s="58">
        <v>520</v>
      </c>
      <c r="V17" s="58">
        <v>520</v>
      </c>
      <c r="W17" s="58">
        <v>520</v>
      </c>
      <c r="X17" s="58">
        <v>520</v>
      </c>
      <c r="Y17" s="58">
        <v>520</v>
      </c>
      <c r="Z17" s="58">
        <v>520</v>
      </c>
      <c r="AA17" s="58">
        <v>520</v>
      </c>
      <c r="AB17" s="58">
        <v>520</v>
      </c>
      <c r="AC17" s="58">
        <v>20000</v>
      </c>
      <c r="AD17" s="58">
        <v>1667</v>
      </c>
      <c r="AE17" s="58">
        <v>1667</v>
      </c>
      <c r="AF17" s="58">
        <v>1667</v>
      </c>
      <c r="AG17" s="58">
        <v>1667</v>
      </c>
      <c r="AH17" s="58">
        <v>1667</v>
      </c>
      <c r="AI17" s="58">
        <v>1667</v>
      </c>
      <c r="AJ17" s="58">
        <v>1667</v>
      </c>
      <c r="AK17" s="58">
        <v>1667</v>
      </c>
      <c r="AL17" s="58">
        <v>1667</v>
      </c>
      <c r="AM17" s="58">
        <v>1667</v>
      </c>
      <c r="AN17" s="58">
        <v>1667</v>
      </c>
      <c r="AO17" s="58">
        <v>1667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59">
        <v>0</v>
      </c>
      <c r="BD17" s="59">
        <v>0</v>
      </c>
      <c r="BE17" s="59">
        <v>0</v>
      </c>
      <c r="BF17" s="59">
        <v>0</v>
      </c>
      <c r="BG17" s="59">
        <v>0</v>
      </c>
      <c r="BH17" s="59">
        <v>0</v>
      </c>
      <c r="BI17" s="59">
        <v>0</v>
      </c>
      <c r="BJ17" s="59">
        <v>0</v>
      </c>
      <c r="BK17" s="59">
        <v>0</v>
      </c>
      <c r="BL17" s="59">
        <v>0</v>
      </c>
      <c r="BM17" s="59">
        <v>0</v>
      </c>
      <c r="BN17" s="59">
        <v>0</v>
      </c>
      <c r="BO17" s="59">
        <v>0</v>
      </c>
      <c r="BP17" s="59">
        <v>0</v>
      </c>
      <c r="BQ17" s="59">
        <v>0</v>
      </c>
      <c r="BR17" s="59">
        <v>0</v>
      </c>
      <c r="BS17" s="59">
        <v>0</v>
      </c>
      <c r="BT17" s="59">
        <v>0</v>
      </c>
      <c r="BU17" s="59">
        <v>0</v>
      </c>
      <c r="BV17" s="59">
        <v>0</v>
      </c>
      <c r="BW17" s="59">
        <v>0</v>
      </c>
      <c r="BX17" s="59">
        <v>0</v>
      </c>
      <c r="BY17" s="59">
        <v>0</v>
      </c>
      <c r="BZ17" s="59">
        <v>0</v>
      </c>
      <c r="CA17" s="59">
        <v>0</v>
      </c>
      <c r="CB17" s="59">
        <v>0</v>
      </c>
      <c r="CC17" s="59">
        <v>0</v>
      </c>
      <c r="CD17" s="59">
        <v>0</v>
      </c>
      <c r="CE17" s="59">
        <v>0</v>
      </c>
      <c r="CF17" s="59">
        <v>0</v>
      </c>
      <c r="CG17" s="59">
        <v>0</v>
      </c>
      <c r="CH17" s="59">
        <v>0</v>
      </c>
      <c r="CI17" s="59">
        <v>0</v>
      </c>
      <c r="CJ17" s="59">
        <v>0</v>
      </c>
      <c r="CK17" s="59">
        <v>0</v>
      </c>
      <c r="CL17" s="59">
        <v>0</v>
      </c>
      <c r="CM17" s="59">
        <v>0</v>
      </c>
      <c r="CN17" s="59">
        <v>0</v>
      </c>
      <c r="CO17" s="59">
        <v>0</v>
      </c>
      <c r="CP17" s="58">
        <v>498621</v>
      </c>
      <c r="CQ17" s="58">
        <v>40697</v>
      </c>
      <c r="CR17" s="58">
        <v>40697</v>
      </c>
      <c r="CS17" s="58">
        <v>40697</v>
      </c>
      <c r="CT17" s="58">
        <v>40697</v>
      </c>
      <c r="CU17" s="58">
        <v>40697</v>
      </c>
      <c r="CV17" s="58">
        <v>40697</v>
      </c>
      <c r="CW17" s="58">
        <v>40697</v>
      </c>
      <c r="CX17" s="58">
        <v>40697</v>
      </c>
      <c r="CY17" s="58">
        <v>40697</v>
      </c>
      <c r="CZ17" s="58">
        <v>44116</v>
      </c>
      <c r="DA17" s="58">
        <v>44116</v>
      </c>
      <c r="DB17" s="58">
        <v>44116</v>
      </c>
    </row>
    <row r="18" spans="1:106">
      <c r="A18" s="57" t="s">
        <v>148</v>
      </c>
      <c r="B18" s="57" t="s">
        <v>157</v>
      </c>
      <c r="C18" s="58">
        <v>109130</v>
      </c>
      <c r="D18" s="58">
        <v>8949</v>
      </c>
      <c r="E18" s="58">
        <v>8949</v>
      </c>
      <c r="F18" s="58">
        <v>8949</v>
      </c>
      <c r="G18" s="58">
        <v>8949</v>
      </c>
      <c r="H18" s="58">
        <v>8949</v>
      </c>
      <c r="I18" s="58">
        <v>8949</v>
      </c>
      <c r="J18" s="58">
        <v>8949</v>
      </c>
      <c r="K18" s="58">
        <v>8949</v>
      </c>
      <c r="L18" s="58">
        <v>8949</v>
      </c>
      <c r="M18" s="58">
        <v>9531</v>
      </c>
      <c r="N18" s="58">
        <v>9531</v>
      </c>
      <c r="O18" s="58">
        <v>9531</v>
      </c>
      <c r="P18" s="58">
        <v>1440</v>
      </c>
      <c r="Q18" s="58">
        <v>120</v>
      </c>
      <c r="R18" s="58">
        <v>120</v>
      </c>
      <c r="S18" s="58">
        <v>120</v>
      </c>
      <c r="T18" s="58">
        <v>120</v>
      </c>
      <c r="U18" s="58">
        <v>120</v>
      </c>
      <c r="V18" s="58">
        <v>120</v>
      </c>
      <c r="W18" s="58">
        <v>120</v>
      </c>
      <c r="X18" s="58">
        <v>120</v>
      </c>
      <c r="Y18" s="58">
        <v>120</v>
      </c>
      <c r="Z18" s="58">
        <v>120</v>
      </c>
      <c r="AA18" s="58">
        <v>120</v>
      </c>
      <c r="AB18" s="58">
        <v>120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59">
        <v>0</v>
      </c>
      <c r="BD18" s="59">
        <v>0</v>
      </c>
      <c r="BE18" s="59">
        <v>0</v>
      </c>
      <c r="BF18" s="59">
        <v>0</v>
      </c>
      <c r="BG18" s="59">
        <v>0</v>
      </c>
      <c r="BH18" s="59">
        <v>0</v>
      </c>
      <c r="BI18" s="59">
        <v>0</v>
      </c>
      <c r="BJ18" s="59">
        <v>0</v>
      </c>
      <c r="BK18" s="59">
        <v>0</v>
      </c>
      <c r="BL18" s="59">
        <v>0</v>
      </c>
      <c r="BM18" s="59">
        <v>0</v>
      </c>
      <c r="BN18" s="59">
        <v>0</v>
      </c>
      <c r="BO18" s="59">
        <v>0</v>
      </c>
      <c r="BP18" s="59">
        <v>0</v>
      </c>
      <c r="BQ18" s="59">
        <v>0</v>
      </c>
      <c r="BR18" s="59">
        <v>0</v>
      </c>
      <c r="BS18" s="59">
        <v>0</v>
      </c>
      <c r="BT18" s="59">
        <v>0</v>
      </c>
      <c r="BU18" s="59">
        <v>0</v>
      </c>
      <c r="BV18" s="59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9">
        <v>0</v>
      </c>
      <c r="CC18" s="59">
        <v>0</v>
      </c>
      <c r="CD18" s="59">
        <v>0</v>
      </c>
      <c r="CE18" s="59">
        <v>0</v>
      </c>
      <c r="CF18" s="59">
        <v>0</v>
      </c>
      <c r="CG18" s="59">
        <v>0</v>
      </c>
      <c r="CH18" s="59">
        <v>0</v>
      </c>
      <c r="CI18" s="59">
        <v>0</v>
      </c>
      <c r="CJ18" s="59">
        <v>0</v>
      </c>
      <c r="CK18" s="59">
        <v>0</v>
      </c>
      <c r="CL18" s="59">
        <v>0</v>
      </c>
      <c r="CM18" s="59">
        <v>0</v>
      </c>
      <c r="CN18" s="59">
        <v>0</v>
      </c>
      <c r="CO18" s="59">
        <v>0</v>
      </c>
      <c r="CP18" s="58">
        <v>110570</v>
      </c>
      <c r="CQ18" s="58">
        <v>9069</v>
      </c>
      <c r="CR18" s="58">
        <v>9069</v>
      </c>
      <c r="CS18" s="58">
        <v>9069</v>
      </c>
      <c r="CT18" s="58">
        <v>9069</v>
      </c>
      <c r="CU18" s="58">
        <v>9069</v>
      </c>
      <c r="CV18" s="58">
        <v>9069</v>
      </c>
      <c r="CW18" s="58">
        <v>9069</v>
      </c>
      <c r="CX18" s="58">
        <v>9069</v>
      </c>
      <c r="CY18" s="58">
        <v>9069</v>
      </c>
      <c r="CZ18" s="58">
        <v>9651</v>
      </c>
      <c r="DA18" s="58">
        <v>9651</v>
      </c>
      <c r="DB18" s="58">
        <v>9651</v>
      </c>
    </row>
    <row r="19" spans="1:106">
      <c r="A19" s="57" t="s">
        <v>148</v>
      </c>
      <c r="B19" s="57" t="s">
        <v>158</v>
      </c>
      <c r="C19" s="58">
        <v>262153</v>
      </c>
      <c r="D19" s="58">
        <v>21544</v>
      </c>
      <c r="E19" s="58">
        <v>21544</v>
      </c>
      <c r="F19" s="58">
        <v>21544</v>
      </c>
      <c r="G19" s="58">
        <v>21544</v>
      </c>
      <c r="H19" s="58">
        <v>21544</v>
      </c>
      <c r="I19" s="58">
        <v>21544</v>
      </c>
      <c r="J19" s="58">
        <v>21544</v>
      </c>
      <c r="K19" s="58">
        <v>21544</v>
      </c>
      <c r="L19" s="58">
        <v>21544</v>
      </c>
      <c r="M19" s="58">
        <v>22754</v>
      </c>
      <c r="N19" s="58">
        <v>22754</v>
      </c>
      <c r="O19" s="58">
        <v>22754</v>
      </c>
      <c r="P19" s="58">
        <v>3460</v>
      </c>
      <c r="Q19" s="58">
        <v>288</v>
      </c>
      <c r="R19" s="58">
        <v>288</v>
      </c>
      <c r="S19" s="58">
        <v>288</v>
      </c>
      <c r="T19" s="58">
        <v>288</v>
      </c>
      <c r="U19" s="58">
        <v>288</v>
      </c>
      <c r="V19" s="58">
        <v>288</v>
      </c>
      <c r="W19" s="58">
        <v>288</v>
      </c>
      <c r="X19" s="58">
        <v>288</v>
      </c>
      <c r="Y19" s="58">
        <v>288</v>
      </c>
      <c r="Z19" s="58">
        <v>288</v>
      </c>
      <c r="AA19" s="58">
        <v>290</v>
      </c>
      <c r="AB19" s="58">
        <v>290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59">
        <v>0</v>
      </c>
      <c r="BD19" s="59">
        <v>0</v>
      </c>
      <c r="BE19" s="59">
        <v>0</v>
      </c>
      <c r="BF19" s="59">
        <v>0</v>
      </c>
      <c r="BG19" s="59">
        <v>0</v>
      </c>
      <c r="BH19" s="59">
        <v>0</v>
      </c>
      <c r="BI19" s="59">
        <v>0</v>
      </c>
      <c r="BJ19" s="59">
        <v>0</v>
      </c>
      <c r="BK19" s="59">
        <v>0</v>
      </c>
      <c r="BL19" s="59">
        <v>0</v>
      </c>
      <c r="BM19" s="59">
        <v>0</v>
      </c>
      <c r="BN19" s="59">
        <v>0</v>
      </c>
      <c r="BO19" s="59">
        <v>0</v>
      </c>
      <c r="BP19" s="59">
        <v>0</v>
      </c>
      <c r="BQ19" s="59">
        <v>0</v>
      </c>
      <c r="BR19" s="59">
        <v>0</v>
      </c>
      <c r="BS19" s="59">
        <v>0</v>
      </c>
      <c r="BT19" s="59">
        <v>0</v>
      </c>
      <c r="BU19" s="59">
        <v>0</v>
      </c>
      <c r="BV19" s="59">
        <v>0</v>
      </c>
      <c r="BW19" s="59">
        <v>0</v>
      </c>
      <c r="BX19" s="59">
        <v>0</v>
      </c>
      <c r="BY19" s="59">
        <v>0</v>
      </c>
      <c r="BZ19" s="59">
        <v>0</v>
      </c>
      <c r="CA19" s="59">
        <v>0</v>
      </c>
      <c r="CB19" s="59">
        <v>0</v>
      </c>
      <c r="CC19" s="59">
        <v>0</v>
      </c>
      <c r="CD19" s="59">
        <v>0</v>
      </c>
      <c r="CE19" s="59">
        <v>0</v>
      </c>
      <c r="CF19" s="59">
        <v>0</v>
      </c>
      <c r="CG19" s="59">
        <v>0</v>
      </c>
      <c r="CH19" s="59">
        <v>0</v>
      </c>
      <c r="CI19" s="59">
        <v>0</v>
      </c>
      <c r="CJ19" s="59">
        <v>0</v>
      </c>
      <c r="CK19" s="59">
        <v>0</v>
      </c>
      <c r="CL19" s="59">
        <v>0</v>
      </c>
      <c r="CM19" s="59">
        <v>0</v>
      </c>
      <c r="CN19" s="59">
        <v>0</v>
      </c>
      <c r="CO19" s="59">
        <v>0</v>
      </c>
      <c r="CP19" s="58">
        <v>265613</v>
      </c>
      <c r="CQ19" s="58">
        <v>21832</v>
      </c>
      <c r="CR19" s="58">
        <v>21832</v>
      </c>
      <c r="CS19" s="58">
        <v>21832</v>
      </c>
      <c r="CT19" s="58">
        <v>21832</v>
      </c>
      <c r="CU19" s="58">
        <v>21832</v>
      </c>
      <c r="CV19" s="58">
        <v>21832</v>
      </c>
      <c r="CW19" s="58">
        <v>21832</v>
      </c>
      <c r="CX19" s="58">
        <v>21832</v>
      </c>
      <c r="CY19" s="58">
        <v>21832</v>
      </c>
      <c r="CZ19" s="58">
        <v>23042</v>
      </c>
      <c r="DA19" s="58">
        <v>23044</v>
      </c>
      <c r="DB19" s="58">
        <v>23044</v>
      </c>
    </row>
    <row r="20" spans="1:106">
      <c r="A20" s="57" t="s">
        <v>148</v>
      </c>
      <c r="B20" s="57" t="s">
        <v>159</v>
      </c>
      <c r="C20" s="58">
        <v>177999</v>
      </c>
      <c r="D20" s="58">
        <v>14512</v>
      </c>
      <c r="E20" s="58">
        <v>14512</v>
      </c>
      <c r="F20" s="58">
        <v>14512</v>
      </c>
      <c r="G20" s="58">
        <v>14512</v>
      </c>
      <c r="H20" s="58">
        <v>14512</v>
      </c>
      <c r="I20" s="58">
        <v>14512</v>
      </c>
      <c r="J20" s="58">
        <v>14512</v>
      </c>
      <c r="K20" s="58">
        <v>14512</v>
      </c>
      <c r="L20" s="58">
        <v>14512</v>
      </c>
      <c r="M20" s="58">
        <v>15798</v>
      </c>
      <c r="N20" s="58">
        <v>15798</v>
      </c>
      <c r="O20" s="58">
        <v>15798</v>
      </c>
      <c r="P20" s="58">
        <v>2220</v>
      </c>
      <c r="Q20" s="58">
        <v>185</v>
      </c>
      <c r="R20" s="58">
        <v>185</v>
      </c>
      <c r="S20" s="58">
        <v>185</v>
      </c>
      <c r="T20" s="58">
        <v>185</v>
      </c>
      <c r="U20" s="58">
        <v>185</v>
      </c>
      <c r="V20" s="58">
        <v>185</v>
      </c>
      <c r="W20" s="58">
        <v>185</v>
      </c>
      <c r="X20" s="58">
        <v>185</v>
      </c>
      <c r="Y20" s="58">
        <v>185</v>
      </c>
      <c r="Z20" s="58">
        <v>185</v>
      </c>
      <c r="AA20" s="58">
        <v>185</v>
      </c>
      <c r="AB20" s="58">
        <v>185</v>
      </c>
      <c r="AC20" s="58">
        <v>100000</v>
      </c>
      <c r="AD20" s="58">
        <v>5000</v>
      </c>
      <c r="AE20" s="58">
        <v>10000</v>
      </c>
      <c r="AF20" s="58">
        <v>10000</v>
      </c>
      <c r="AG20" s="58">
        <v>5000</v>
      </c>
      <c r="AH20" s="58">
        <v>10000</v>
      </c>
      <c r="AI20" s="58">
        <v>10000</v>
      </c>
      <c r="AJ20" s="58">
        <v>5000</v>
      </c>
      <c r="AK20" s="58">
        <v>10000</v>
      </c>
      <c r="AL20" s="58">
        <v>10000</v>
      </c>
      <c r="AM20" s="58">
        <v>5000</v>
      </c>
      <c r="AN20" s="58">
        <v>10000</v>
      </c>
      <c r="AO20" s="58">
        <v>10000</v>
      </c>
      <c r="AP20" s="58">
        <v>60000</v>
      </c>
      <c r="AQ20" s="58">
        <v>5000</v>
      </c>
      <c r="AR20" s="58">
        <v>5000</v>
      </c>
      <c r="AS20" s="58">
        <v>5000</v>
      </c>
      <c r="AT20" s="58">
        <v>5000</v>
      </c>
      <c r="AU20" s="58">
        <v>5000</v>
      </c>
      <c r="AV20" s="58">
        <v>5000</v>
      </c>
      <c r="AW20" s="58">
        <v>5000</v>
      </c>
      <c r="AX20" s="58">
        <v>5000</v>
      </c>
      <c r="AY20" s="58">
        <v>5000</v>
      </c>
      <c r="AZ20" s="58">
        <v>5000</v>
      </c>
      <c r="BA20" s="58">
        <v>5000</v>
      </c>
      <c r="BB20" s="58">
        <v>5000</v>
      </c>
      <c r="BC20" s="59">
        <v>0</v>
      </c>
      <c r="BD20" s="59">
        <v>0</v>
      </c>
      <c r="BE20" s="59">
        <v>0</v>
      </c>
      <c r="BF20" s="59">
        <v>0</v>
      </c>
      <c r="BG20" s="59">
        <v>0</v>
      </c>
      <c r="BH20" s="59">
        <v>0</v>
      </c>
      <c r="BI20" s="59">
        <v>0</v>
      </c>
      <c r="BJ20" s="59">
        <v>0</v>
      </c>
      <c r="BK20" s="59">
        <v>0</v>
      </c>
      <c r="BL20" s="59">
        <v>0</v>
      </c>
      <c r="BM20" s="59">
        <v>0</v>
      </c>
      <c r="BN20" s="59">
        <v>0</v>
      </c>
      <c r="BO20" s="59">
        <v>0</v>
      </c>
      <c r="BP20" s="59">
        <v>0</v>
      </c>
      <c r="BQ20" s="59">
        <v>0</v>
      </c>
      <c r="BR20" s="59">
        <v>0</v>
      </c>
      <c r="BS20" s="59">
        <v>0</v>
      </c>
      <c r="BT20" s="59">
        <v>0</v>
      </c>
      <c r="BU20" s="59">
        <v>0</v>
      </c>
      <c r="BV20" s="59">
        <v>0</v>
      </c>
      <c r="BW20" s="59">
        <v>0</v>
      </c>
      <c r="BX20" s="59">
        <v>0</v>
      </c>
      <c r="BY20" s="59">
        <v>0</v>
      </c>
      <c r="BZ20" s="59">
        <v>0</v>
      </c>
      <c r="CA20" s="59">
        <v>0</v>
      </c>
      <c r="CB20" s="59">
        <v>0</v>
      </c>
      <c r="CC20" s="59">
        <v>0</v>
      </c>
      <c r="CD20" s="59">
        <v>0</v>
      </c>
      <c r="CE20" s="59">
        <v>0</v>
      </c>
      <c r="CF20" s="59">
        <v>0</v>
      </c>
      <c r="CG20" s="59">
        <v>0</v>
      </c>
      <c r="CH20" s="59">
        <v>0</v>
      </c>
      <c r="CI20" s="59">
        <v>0</v>
      </c>
      <c r="CJ20" s="59">
        <v>0</v>
      </c>
      <c r="CK20" s="59">
        <v>0</v>
      </c>
      <c r="CL20" s="59">
        <v>0</v>
      </c>
      <c r="CM20" s="59">
        <v>0</v>
      </c>
      <c r="CN20" s="59">
        <v>0</v>
      </c>
      <c r="CO20" s="59">
        <v>0</v>
      </c>
      <c r="CP20" s="58">
        <v>340219</v>
      </c>
      <c r="CQ20" s="58">
        <v>24697</v>
      </c>
      <c r="CR20" s="58">
        <v>29697</v>
      </c>
      <c r="CS20" s="58">
        <v>29697</v>
      </c>
      <c r="CT20" s="58">
        <v>24697</v>
      </c>
      <c r="CU20" s="58">
        <v>29697</v>
      </c>
      <c r="CV20" s="58">
        <v>29697</v>
      </c>
      <c r="CW20" s="58">
        <v>24697</v>
      </c>
      <c r="CX20" s="58">
        <v>29697</v>
      </c>
      <c r="CY20" s="58">
        <v>29697</v>
      </c>
      <c r="CZ20" s="58">
        <v>25983</v>
      </c>
      <c r="DA20" s="58">
        <v>30983</v>
      </c>
      <c r="DB20" s="58">
        <v>30983</v>
      </c>
    </row>
    <row r="21" spans="1:106">
      <c r="A21" s="57" t="s">
        <v>148</v>
      </c>
      <c r="B21" s="57" t="s">
        <v>160</v>
      </c>
      <c r="C21" s="58">
        <v>95967</v>
      </c>
      <c r="D21" s="58">
        <v>7823</v>
      </c>
      <c r="E21" s="58">
        <v>7823</v>
      </c>
      <c r="F21" s="58">
        <v>7823</v>
      </c>
      <c r="G21" s="58">
        <v>7823</v>
      </c>
      <c r="H21" s="58">
        <v>7823</v>
      </c>
      <c r="I21" s="58">
        <v>7823</v>
      </c>
      <c r="J21" s="58">
        <v>7823</v>
      </c>
      <c r="K21" s="58">
        <v>7823</v>
      </c>
      <c r="L21" s="58">
        <v>7823</v>
      </c>
      <c r="M21" s="58">
        <v>8519</v>
      </c>
      <c r="N21" s="58">
        <v>8519</v>
      </c>
      <c r="O21" s="58">
        <v>8519</v>
      </c>
      <c r="P21" s="58">
        <v>1271</v>
      </c>
      <c r="Q21" s="58">
        <v>106</v>
      </c>
      <c r="R21" s="58">
        <v>106</v>
      </c>
      <c r="S21" s="58">
        <v>106</v>
      </c>
      <c r="T21" s="58">
        <v>106</v>
      </c>
      <c r="U21" s="58">
        <v>106</v>
      </c>
      <c r="V21" s="58">
        <v>106</v>
      </c>
      <c r="W21" s="58">
        <v>106</v>
      </c>
      <c r="X21" s="58">
        <v>106</v>
      </c>
      <c r="Y21" s="58">
        <v>106</v>
      </c>
      <c r="Z21" s="58">
        <v>106</v>
      </c>
      <c r="AA21" s="58">
        <v>106</v>
      </c>
      <c r="AB21" s="58">
        <v>105</v>
      </c>
      <c r="AC21" s="59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0</v>
      </c>
      <c r="AX21" s="59">
        <v>0</v>
      </c>
      <c r="AY21" s="59">
        <v>0</v>
      </c>
      <c r="AZ21" s="59">
        <v>0</v>
      </c>
      <c r="BA21" s="59">
        <v>0</v>
      </c>
      <c r="BB21" s="59">
        <v>0</v>
      </c>
      <c r="BC21" s="59">
        <v>0</v>
      </c>
      <c r="BD21" s="59">
        <v>0</v>
      </c>
      <c r="BE21" s="59">
        <v>0</v>
      </c>
      <c r="BF21" s="59">
        <v>0</v>
      </c>
      <c r="BG21" s="59">
        <v>0</v>
      </c>
      <c r="BH21" s="59">
        <v>0</v>
      </c>
      <c r="BI21" s="59">
        <v>0</v>
      </c>
      <c r="BJ21" s="59">
        <v>0</v>
      </c>
      <c r="BK21" s="59">
        <v>0</v>
      </c>
      <c r="BL21" s="59">
        <v>0</v>
      </c>
      <c r="BM21" s="59">
        <v>0</v>
      </c>
      <c r="BN21" s="59">
        <v>0</v>
      </c>
      <c r="BO21" s="59">
        <v>0</v>
      </c>
      <c r="BP21" s="59">
        <v>0</v>
      </c>
      <c r="BQ21" s="59">
        <v>0</v>
      </c>
      <c r="BR21" s="59">
        <v>0</v>
      </c>
      <c r="BS21" s="59">
        <v>0</v>
      </c>
      <c r="BT21" s="59">
        <v>0</v>
      </c>
      <c r="BU21" s="59">
        <v>0</v>
      </c>
      <c r="BV21" s="59">
        <v>0</v>
      </c>
      <c r="BW21" s="59">
        <v>0</v>
      </c>
      <c r="BX21" s="59">
        <v>0</v>
      </c>
      <c r="BY21" s="59">
        <v>0</v>
      </c>
      <c r="BZ21" s="59">
        <v>0</v>
      </c>
      <c r="CA21" s="59">
        <v>0</v>
      </c>
      <c r="CB21" s="59">
        <v>0</v>
      </c>
      <c r="CC21" s="59">
        <v>0</v>
      </c>
      <c r="CD21" s="59">
        <v>0</v>
      </c>
      <c r="CE21" s="59">
        <v>0</v>
      </c>
      <c r="CF21" s="59">
        <v>0</v>
      </c>
      <c r="CG21" s="59">
        <v>0</v>
      </c>
      <c r="CH21" s="59">
        <v>0</v>
      </c>
      <c r="CI21" s="59">
        <v>0</v>
      </c>
      <c r="CJ21" s="59">
        <v>0</v>
      </c>
      <c r="CK21" s="59">
        <v>0</v>
      </c>
      <c r="CL21" s="59">
        <v>0</v>
      </c>
      <c r="CM21" s="59">
        <v>0</v>
      </c>
      <c r="CN21" s="59">
        <v>0</v>
      </c>
      <c r="CO21" s="59">
        <v>0</v>
      </c>
      <c r="CP21" s="58">
        <v>97238</v>
      </c>
      <c r="CQ21" s="58">
        <v>7929</v>
      </c>
      <c r="CR21" s="58">
        <v>7929</v>
      </c>
      <c r="CS21" s="58">
        <v>7929</v>
      </c>
      <c r="CT21" s="58">
        <v>7929</v>
      </c>
      <c r="CU21" s="58">
        <v>7929</v>
      </c>
      <c r="CV21" s="58">
        <v>7929</v>
      </c>
      <c r="CW21" s="58">
        <v>7929</v>
      </c>
      <c r="CX21" s="58">
        <v>7929</v>
      </c>
      <c r="CY21" s="58">
        <v>7929</v>
      </c>
      <c r="CZ21" s="58">
        <v>8625</v>
      </c>
      <c r="DA21" s="58">
        <v>8625</v>
      </c>
      <c r="DB21" s="58">
        <v>8624</v>
      </c>
    </row>
    <row r="22" spans="1:106">
      <c r="A22" s="57" t="s">
        <v>148</v>
      </c>
      <c r="B22" s="60" t="s">
        <v>161</v>
      </c>
      <c r="C22" s="58">
        <v>82359</v>
      </c>
      <c r="D22" s="58">
        <v>6714</v>
      </c>
      <c r="E22" s="58">
        <v>6714</v>
      </c>
      <c r="F22" s="58">
        <v>6714</v>
      </c>
      <c r="G22" s="58">
        <v>6714</v>
      </c>
      <c r="H22" s="58">
        <v>6714</v>
      </c>
      <c r="I22" s="58">
        <v>6714</v>
      </c>
      <c r="J22" s="58">
        <v>6714</v>
      </c>
      <c r="K22" s="58">
        <v>6714</v>
      </c>
      <c r="L22" s="58">
        <v>6714</v>
      </c>
      <c r="M22" s="58">
        <v>7312</v>
      </c>
      <c r="N22" s="58">
        <v>7312</v>
      </c>
      <c r="O22" s="58">
        <v>7312</v>
      </c>
      <c r="P22" s="58">
        <v>989</v>
      </c>
      <c r="Q22" s="58">
        <v>82</v>
      </c>
      <c r="R22" s="58">
        <v>82</v>
      </c>
      <c r="S22" s="58">
        <v>82</v>
      </c>
      <c r="T22" s="58">
        <v>82</v>
      </c>
      <c r="U22" s="58">
        <v>82</v>
      </c>
      <c r="V22" s="58">
        <v>82</v>
      </c>
      <c r="W22" s="58">
        <v>82</v>
      </c>
      <c r="X22" s="58">
        <v>82</v>
      </c>
      <c r="Y22" s="58">
        <v>82</v>
      </c>
      <c r="Z22" s="58">
        <v>82</v>
      </c>
      <c r="AA22" s="58">
        <v>82</v>
      </c>
      <c r="AB22" s="58">
        <v>82</v>
      </c>
      <c r="AC22" s="59">
        <v>0</v>
      </c>
      <c r="AD22" s="59">
        <v>0</v>
      </c>
      <c r="AE22" s="59">
        <v>0</v>
      </c>
      <c r="AF22" s="59">
        <v>0</v>
      </c>
      <c r="AG22" s="59">
        <v>0</v>
      </c>
      <c r="AH22" s="59">
        <v>0</v>
      </c>
      <c r="AI22" s="59">
        <v>0</v>
      </c>
      <c r="AJ22" s="59">
        <v>0</v>
      </c>
      <c r="AK22" s="59">
        <v>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0</v>
      </c>
      <c r="AV22" s="59">
        <v>0</v>
      </c>
      <c r="AW22" s="59">
        <v>0</v>
      </c>
      <c r="AX22" s="59">
        <v>0</v>
      </c>
      <c r="AY22" s="59">
        <v>0</v>
      </c>
      <c r="AZ22" s="59">
        <v>0</v>
      </c>
      <c r="BA22" s="59">
        <v>0</v>
      </c>
      <c r="BB22" s="59">
        <v>0</v>
      </c>
      <c r="BC22" s="59">
        <v>0</v>
      </c>
      <c r="BD22" s="59">
        <v>0</v>
      </c>
      <c r="BE22" s="59">
        <v>0</v>
      </c>
      <c r="BF22" s="59">
        <v>0</v>
      </c>
      <c r="BG22" s="59">
        <v>0</v>
      </c>
      <c r="BH22" s="59">
        <v>0</v>
      </c>
      <c r="BI22" s="59">
        <v>0</v>
      </c>
      <c r="BJ22" s="59">
        <v>0</v>
      </c>
      <c r="BK22" s="59">
        <v>0</v>
      </c>
      <c r="BL22" s="59">
        <v>0</v>
      </c>
      <c r="BM22" s="59">
        <v>0</v>
      </c>
      <c r="BN22" s="59">
        <v>0</v>
      </c>
      <c r="BO22" s="59">
        <v>0</v>
      </c>
      <c r="BP22" s="59">
        <v>0</v>
      </c>
      <c r="BQ22" s="59">
        <v>0</v>
      </c>
      <c r="BR22" s="59">
        <v>0</v>
      </c>
      <c r="BS22" s="59">
        <v>0</v>
      </c>
      <c r="BT22" s="59">
        <v>0</v>
      </c>
      <c r="BU22" s="59">
        <v>0</v>
      </c>
      <c r="BV22" s="59">
        <v>0</v>
      </c>
      <c r="BW22" s="59">
        <v>0</v>
      </c>
      <c r="BX22" s="59">
        <v>0</v>
      </c>
      <c r="BY22" s="59">
        <v>0</v>
      </c>
      <c r="BZ22" s="59">
        <v>0</v>
      </c>
      <c r="CA22" s="59">
        <v>0</v>
      </c>
      <c r="CB22" s="59">
        <v>0</v>
      </c>
      <c r="CC22" s="59">
        <v>0</v>
      </c>
      <c r="CD22" s="59">
        <v>0</v>
      </c>
      <c r="CE22" s="59">
        <v>0</v>
      </c>
      <c r="CF22" s="59">
        <v>0</v>
      </c>
      <c r="CG22" s="59">
        <v>0</v>
      </c>
      <c r="CH22" s="59">
        <v>0</v>
      </c>
      <c r="CI22" s="59">
        <v>0</v>
      </c>
      <c r="CJ22" s="59">
        <v>0</v>
      </c>
      <c r="CK22" s="59">
        <v>0</v>
      </c>
      <c r="CL22" s="59">
        <v>0</v>
      </c>
      <c r="CM22" s="59">
        <v>0</v>
      </c>
      <c r="CN22" s="59">
        <v>0</v>
      </c>
      <c r="CO22" s="59">
        <v>0</v>
      </c>
      <c r="CP22" s="58">
        <v>83348</v>
      </c>
      <c r="CQ22" s="58">
        <v>6796</v>
      </c>
      <c r="CR22" s="58">
        <v>6796</v>
      </c>
      <c r="CS22" s="58">
        <v>6796</v>
      </c>
      <c r="CT22" s="58">
        <v>6796</v>
      </c>
      <c r="CU22" s="58">
        <v>6796</v>
      </c>
      <c r="CV22" s="58">
        <v>6796</v>
      </c>
      <c r="CW22" s="58">
        <v>6796</v>
      </c>
      <c r="CX22" s="58">
        <v>6796</v>
      </c>
      <c r="CY22" s="58">
        <v>6796</v>
      </c>
      <c r="CZ22" s="58">
        <v>7394</v>
      </c>
      <c r="DA22" s="58">
        <v>7394</v>
      </c>
      <c r="DB22" s="58">
        <v>7394</v>
      </c>
    </row>
    <row r="23" spans="1:106">
      <c r="A23" s="66" t="s">
        <v>128</v>
      </c>
      <c r="B23" s="67"/>
      <c r="C23" s="61">
        <f>SUBTOTAL(9,C10:C22)</f>
        <v>3649405</v>
      </c>
      <c r="D23" s="61">
        <v>299232</v>
      </c>
      <c r="E23" s="61">
        <v>299232</v>
      </c>
      <c r="F23" s="61">
        <v>299232</v>
      </c>
      <c r="G23" s="61">
        <v>299232</v>
      </c>
      <c r="H23" s="61">
        <v>299232</v>
      </c>
      <c r="I23" s="61">
        <v>299232</v>
      </c>
      <c r="J23" s="61">
        <v>299232</v>
      </c>
      <c r="K23" s="61">
        <v>299232</v>
      </c>
      <c r="L23" s="61">
        <v>299232</v>
      </c>
      <c r="M23" s="61">
        <v>318774</v>
      </c>
      <c r="N23" s="61">
        <v>318774</v>
      </c>
      <c r="O23" s="61">
        <v>318774</v>
      </c>
      <c r="P23" s="61">
        <v>46841</v>
      </c>
      <c r="Q23" s="61">
        <v>3905</v>
      </c>
      <c r="R23" s="61">
        <v>3904</v>
      </c>
      <c r="S23" s="61">
        <v>3905</v>
      </c>
      <c r="T23" s="61">
        <v>3904</v>
      </c>
      <c r="U23" s="61">
        <v>3905</v>
      </c>
      <c r="V23" s="61">
        <v>3904</v>
      </c>
      <c r="W23" s="61">
        <v>3905</v>
      </c>
      <c r="X23" s="61">
        <v>3904</v>
      </c>
      <c r="Y23" s="61">
        <v>3904</v>
      </c>
      <c r="Z23" s="61">
        <v>3904</v>
      </c>
      <c r="AA23" s="61">
        <v>3906</v>
      </c>
      <c r="AB23" s="61">
        <v>3895</v>
      </c>
      <c r="AC23" s="61">
        <v>167998</v>
      </c>
      <c r="AD23" s="61">
        <v>10833</v>
      </c>
      <c r="AE23" s="61">
        <v>15834</v>
      </c>
      <c r="AF23" s="61">
        <v>15333</v>
      </c>
      <c r="AG23" s="61">
        <v>10834</v>
      </c>
      <c r="AH23" s="61">
        <v>15833</v>
      </c>
      <c r="AI23" s="61">
        <v>15334</v>
      </c>
      <c r="AJ23" s="61">
        <v>10833</v>
      </c>
      <c r="AK23" s="61">
        <v>15834</v>
      </c>
      <c r="AL23" s="61">
        <v>15333</v>
      </c>
      <c r="AM23" s="61">
        <v>10834</v>
      </c>
      <c r="AN23" s="61">
        <v>15833</v>
      </c>
      <c r="AO23" s="61">
        <v>15334</v>
      </c>
      <c r="AP23" s="61">
        <v>120007</v>
      </c>
      <c r="AQ23" s="61">
        <v>10334</v>
      </c>
      <c r="AR23" s="61">
        <v>10336</v>
      </c>
      <c r="AS23" s="61">
        <v>9334</v>
      </c>
      <c r="AT23" s="61">
        <v>10336</v>
      </c>
      <c r="AU23" s="61">
        <v>10335</v>
      </c>
      <c r="AV23" s="61">
        <v>9336</v>
      </c>
      <c r="AW23" s="61">
        <v>10335</v>
      </c>
      <c r="AX23" s="61">
        <v>10336</v>
      </c>
      <c r="AY23" s="61">
        <v>9330</v>
      </c>
      <c r="AZ23" s="61">
        <v>10332</v>
      </c>
      <c r="BA23" s="61">
        <v>10331</v>
      </c>
      <c r="BB23" s="61">
        <v>9332</v>
      </c>
      <c r="BC23" s="62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0</v>
      </c>
      <c r="BP23" s="62">
        <v>0</v>
      </c>
      <c r="BQ23" s="62">
        <v>0</v>
      </c>
      <c r="BR23" s="62">
        <v>0</v>
      </c>
      <c r="BS23" s="62">
        <v>0</v>
      </c>
      <c r="BT23" s="62">
        <v>0</v>
      </c>
      <c r="BU23" s="62">
        <v>0</v>
      </c>
      <c r="BV23" s="62">
        <v>0</v>
      </c>
      <c r="BW23" s="62">
        <v>0</v>
      </c>
      <c r="BX23" s="62">
        <v>0</v>
      </c>
      <c r="BY23" s="62">
        <v>0</v>
      </c>
      <c r="BZ23" s="62">
        <v>0</v>
      </c>
      <c r="CA23" s="62">
        <v>0</v>
      </c>
      <c r="CB23" s="62">
        <v>0</v>
      </c>
      <c r="CC23" s="62">
        <v>0</v>
      </c>
      <c r="CD23" s="62">
        <v>0</v>
      </c>
      <c r="CE23" s="62">
        <v>0</v>
      </c>
      <c r="CF23" s="62">
        <v>0</v>
      </c>
      <c r="CG23" s="62">
        <v>0</v>
      </c>
      <c r="CH23" s="62">
        <v>0</v>
      </c>
      <c r="CI23" s="62">
        <v>0</v>
      </c>
      <c r="CJ23" s="62">
        <v>0</v>
      </c>
      <c r="CK23" s="62">
        <v>0</v>
      </c>
      <c r="CL23" s="62">
        <v>0</v>
      </c>
      <c r="CM23" s="62">
        <v>0</v>
      </c>
      <c r="CN23" s="62">
        <v>0</v>
      </c>
      <c r="CO23" s="62">
        <v>0</v>
      </c>
      <c r="CP23" s="61">
        <f t="shared" ref="CP23:DB23" si="0">SUBTOTAL(9,CP10:CP22)</f>
        <v>3984250</v>
      </c>
      <c r="CQ23" s="61">
        <f t="shared" si="0"/>
        <v>324303</v>
      </c>
      <c r="CR23" s="61">
        <f t="shared" si="0"/>
        <v>329305</v>
      </c>
      <c r="CS23" s="61">
        <f t="shared" si="0"/>
        <v>327803</v>
      </c>
      <c r="CT23" s="61">
        <f t="shared" si="0"/>
        <v>324305</v>
      </c>
      <c r="CU23" s="61">
        <f t="shared" si="0"/>
        <v>329304</v>
      </c>
      <c r="CV23" s="61">
        <f t="shared" si="0"/>
        <v>327805</v>
      </c>
      <c r="CW23" s="61">
        <f t="shared" si="0"/>
        <v>324304</v>
      </c>
      <c r="CX23" s="61">
        <f t="shared" si="0"/>
        <v>329306</v>
      </c>
      <c r="CY23" s="61">
        <f t="shared" si="0"/>
        <v>327799</v>
      </c>
      <c r="CZ23" s="61">
        <f t="shared" si="0"/>
        <v>343845</v>
      </c>
      <c r="DA23" s="61">
        <f t="shared" si="0"/>
        <v>348845</v>
      </c>
      <c r="DB23" s="61">
        <f t="shared" si="0"/>
        <v>347336</v>
      </c>
    </row>
    <row r="24" spans="1:106">
      <c r="A24" s="68" t="s">
        <v>162</v>
      </c>
      <c r="B24" s="68"/>
      <c r="C24" s="68"/>
      <c r="D24" s="68"/>
      <c r="E24" s="68"/>
    </row>
    <row r="25" spans="1:106">
      <c r="A25" s="63" t="s">
        <v>163</v>
      </c>
      <c r="B25" s="63"/>
      <c r="C25" s="63"/>
      <c r="D25" s="63"/>
      <c r="E25" s="63"/>
    </row>
  </sheetData>
  <autoFilter ref="A9:DB25" xr:uid="{57B94232-8845-4EDB-BF86-4EDB3FDBBB86}"/>
  <mergeCells count="7">
    <mergeCell ref="A25:E25"/>
    <mergeCell ref="A3:E3"/>
    <mergeCell ref="A4:E4"/>
    <mergeCell ref="A5:E5"/>
    <mergeCell ref="A6:E6"/>
    <mergeCell ref="A23:B23"/>
    <mergeCell ref="A24:E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A70E-B8C7-4BA7-89F8-278DBD0F852C}">
  <dimension ref="C3:X14"/>
  <sheetViews>
    <sheetView workbookViewId="0">
      <selection activeCell="D9" sqref="D9"/>
    </sheetView>
  </sheetViews>
  <sheetFormatPr defaultRowHeight="14.5"/>
  <cols>
    <col min="2" max="2" width="13.1796875" bestFit="1" customWidth="1"/>
    <col min="3" max="3" width="26.7265625" bestFit="1" customWidth="1"/>
    <col min="4" max="4" width="8.26953125" bestFit="1" customWidth="1"/>
    <col min="5" max="5" width="6.54296875" bestFit="1" customWidth="1"/>
    <col min="6" max="6" width="10.54296875" bestFit="1" customWidth="1"/>
    <col min="9" max="9" width="20.7265625" bestFit="1" customWidth="1"/>
    <col min="10" max="10" width="10.7265625" customWidth="1"/>
    <col min="11" max="11" width="11.26953125" customWidth="1"/>
    <col min="12" max="12" width="21.54296875" bestFit="1" customWidth="1"/>
    <col min="14" max="14" width="15" bestFit="1" customWidth="1"/>
    <col min="15" max="15" width="8.26953125" bestFit="1" customWidth="1"/>
    <col min="16" max="16" width="8" bestFit="1" customWidth="1"/>
    <col min="17" max="17" width="10.54296875" bestFit="1" customWidth="1"/>
    <col min="19" max="19" width="28" bestFit="1" customWidth="1"/>
    <col min="20" max="20" width="6.54296875" bestFit="1" customWidth="1"/>
    <col min="21" max="21" width="9" bestFit="1" customWidth="1"/>
    <col min="22" max="22" width="12" bestFit="1" customWidth="1"/>
    <col min="23" max="23" width="16.1796875" bestFit="1" customWidth="1"/>
    <col min="24" max="24" width="29.1796875" bestFit="1" customWidth="1"/>
  </cols>
  <sheetData>
    <row r="3" spans="3:24">
      <c r="C3" t="s">
        <v>130</v>
      </c>
      <c r="I3" s="29" t="s">
        <v>109</v>
      </c>
      <c r="N3" t="s">
        <v>110</v>
      </c>
      <c r="S3" t="s">
        <v>113</v>
      </c>
    </row>
    <row r="4" spans="3:24">
      <c r="C4" s="28" t="s">
        <v>64</v>
      </c>
      <c r="D4" t="s">
        <v>132</v>
      </c>
      <c r="E4" t="s">
        <v>131</v>
      </c>
      <c r="F4" t="s">
        <v>133</v>
      </c>
      <c r="I4" s="28" t="s">
        <v>64</v>
      </c>
      <c r="J4" t="s">
        <v>132</v>
      </c>
      <c r="K4" t="s">
        <v>131</v>
      </c>
      <c r="L4" t="s">
        <v>133</v>
      </c>
      <c r="N4" s="28" t="s">
        <v>64</v>
      </c>
      <c r="O4" t="s">
        <v>132</v>
      </c>
      <c r="P4" t="s">
        <v>131</v>
      </c>
      <c r="Q4" t="s">
        <v>133</v>
      </c>
      <c r="S4" s="42" t="s">
        <v>64</v>
      </c>
      <c r="T4" s="31" t="s">
        <v>126</v>
      </c>
      <c r="U4" s="31" t="s">
        <v>131</v>
      </c>
      <c r="V4" s="31" t="s">
        <v>133</v>
      </c>
    </row>
    <row r="5" spans="3:24">
      <c r="C5" s="29" t="s">
        <v>57</v>
      </c>
      <c r="D5" s="40">
        <v>8</v>
      </c>
      <c r="E5" s="40">
        <v>108.74994007791928</v>
      </c>
      <c r="F5" s="40">
        <v>115.07930166975585</v>
      </c>
      <c r="I5" s="39" t="s">
        <v>57</v>
      </c>
      <c r="J5" s="46">
        <v>7</v>
      </c>
      <c r="K5" s="39">
        <v>95.156197568179365</v>
      </c>
      <c r="L5" s="39">
        <v>100.69438896103637</v>
      </c>
      <c r="N5" s="29" t="s">
        <v>57</v>
      </c>
      <c r="O5" s="30">
        <v>1</v>
      </c>
      <c r="P5" s="31">
        <v>13.59374250973991</v>
      </c>
      <c r="Q5" s="31">
        <v>13.773553918598903</v>
      </c>
      <c r="S5" s="43" t="s">
        <v>56</v>
      </c>
      <c r="T5" s="30">
        <v>5.5</v>
      </c>
      <c r="U5" s="31">
        <v>189.11397837724306</v>
      </c>
      <c r="V5" s="31">
        <v>198.57764382734717</v>
      </c>
    </row>
    <row r="6" spans="3:24">
      <c r="C6" s="29" t="s">
        <v>55</v>
      </c>
      <c r="D6" s="40">
        <v>1</v>
      </c>
      <c r="E6" s="40">
        <v>49.762480186121941</v>
      </c>
      <c r="F6" s="40">
        <v>52.658709191663434</v>
      </c>
      <c r="I6" s="39" t="s">
        <v>55</v>
      </c>
      <c r="J6" s="46">
        <v>1</v>
      </c>
      <c r="K6" s="39">
        <v>198.67620338335672</v>
      </c>
      <c r="L6" s="39">
        <v>210.23936865963674</v>
      </c>
      <c r="N6" s="29" t="s">
        <v>59</v>
      </c>
      <c r="O6" s="30">
        <v>1</v>
      </c>
      <c r="P6" s="31">
        <v>30.599328117468833</v>
      </c>
      <c r="Q6" s="31">
        <v>32.380241394146914</v>
      </c>
      <c r="S6" s="47" t="s">
        <v>57</v>
      </c>
      <c r="T6" s="30">
        <v>2</v>
      </c>
      <c r="U6" s="31">
        <v>27.187485019479819</v>
      </c>
      <c r="V6" s="31">
        <v>28.769825417438962</v>
      </c>
    </row>
    <row r="7" spans="3:24">
      <c r="C7" s="29" t="s">
        <v>59</v>
      </c>
      <c r="D7" s="40">
        <v>3</v>
      </c>
      <c r="E7" s="40">
        <v>91.797984352406502</v>
      </c>
      <c r="F7" s="40">
        <v>97.140724182440749</v>
      </c>
      <c r="I7" s="39" t="s">
        <v>59</v>
      </c>
      <c r="J7" s="46">
        <v>1</v>
      </c>
      <c r="K7" s="39">
        <v>30.599328117468833</v>
      </c>
      <c r="L7" s="39">
        <v>32.380241394146914</v>
      </c>
      <c r="N7" s="29" t="s">
        <v>62</v>
      </c>
      <c r="O7" s="30">
        <v>1</v>
      </c>
      <c r="P7" s="31">
        <v>38.122369638911223</v>
      </c>
      <c r="Q7" s="31">
        <v>40.34113189302775</v>
      </c>
      <c r="S7" s="47" t="s">
        <v>55</v>
      </c>
      <c r="T7" s="30">
        <v>0.5</v>
      </c>
      <c r="U7" s="31">
        <v>19.061184819455598</v>
      </c>
      <c r="V7" s="31">
        <v>25.752880815238854</v>
      </c>
    </row>
    <row r="8" spans="3:24">
      <c r="C8" s="29" t="s">
        <v>60</v>
      </c>
      <c r="D8" s="40">
        <v>4</v>
      </c>
      <c r="E8" s="40">
        <v>31.313025162997572</v>
      </c>
      <c r="F8" s="40">
        <v>33.135476362960397</v>
      </c>
      <c r="I8" s="39" t="s">
        <v>60</v>
      </c>
      <c r="J8" s="46">
        <v>3</v>
      </c>
      <c r="K8" s="39">
        <v>23.484768872248178</v>
      </c>
      <c r="L8" s="39">
        <v>24.851607272220299</v>
      </c>
      <c r="N8" s="29" t="s">
        <v>65</v>
      </c>
      <c r="O8" s="30">
        <v>3</v>
      </c>
      <c r="P8" s="31">
        <v>82.315440266119964</v>
      </c>
      <c r="Q8" s="31">
        <v>86.494927205773564</v>
      </c>
      <c r="S8" s="47" t="s">
        <v>58</v>
      </c>
      <c r="T8" s="30">
        <v>1</v>
      </c>
      <c r="U8" s="31">
        <v>70.798788067919304</v>
      </c>
      <c r="V8" s="31">
        <v>68.675970000000021</v>
      </c>
    </row>
    <row r="9" spans="3:24">
      <c r="C9" s="29" t="s">
        <v>63</v>
      </c>
      <c r="D9" s="40">
        <v>1</v>
      </c>
      <c r="E9" s="40">
        <v>6.0230882958734044</v>
      </c>
      <c r="F9" s="40">
        <v>6.3736384083316455</v>
      </c>
      <c r="G9" s="31"/>
      <c r="I9" s="39" t="s">
        <v>61</v>
      </c>
      <c r="J9" s="46">
        <v>3</v>
      </c>
      <c r="K9" s="39">
        <v>157.34779457462881</v>
      </c>
      <c r="L9" s="39">
        <v>166.50560272447493</v>
      </c>
      <c r="S9" s="47" t="s">
        <v>59</v>
      </c>
      <c r="T9" s="30">
        <v>0.5</v>
      </c>
      <c r="U9" s="31">
        <v>15.299664058734416</v>
      </c>
      <c r="V9" s="31">
        <v>16.190120697073457</v>
      </c>
    </row>
    <row r="10" spans="3:24">
      <c r="C10" s="29" t="s">
        <v>61</v>
      </c>
      <c r="D10" s="40">
        <v>5</v>
      </c>
      <c r="E10" s="40">
        <v>108.13837700958183</v>
      </c>
      <c r="F10" s="40">
        <v>114.43214498368448</v>
      </c>
      <c r="G10" s="31"/>
      <c r="I10" s="39" t="s">
        <v>62</v>
      </c>
      <c r="J10" s="46">
        <v>1</v>
      </c>
      <c r="K10" s="39">
        <v>38.122369638911223</v>
      </c>
      <c r="L10" s="39">
        <v>40.34113189302775</v>
      </c>
      <c r="S10" s="47" t="s">
        <v>62</v>
      </c>
      <c r="T10" s="30">
        <v>1.5</v>
      </c>
      <c r="U10" s="31">
        <v>56.766856411653926</v>
      </c>
      <c r="V10" s="31">
        <v>59.18884689759588</v>
      </c>
      <c r="X10" s="41"/>
    </row>
    <row r="11" spans="3:24">
      <c r="C11" s="29" t="s">
        <v>62</v>
      </c>
      <c r="D11" s="40">
        <v>2</v>
      </c>
      <c r="E11" s="40">
        <v>75.4113431843965</v>
      </c>
      <c r="F11" s="40">
        <v>79.800363158091528</v>
      </c>
      <c r="G11" s="31"/>
      <c r="I11" s="29" t="s">
        <v>65</v>
      </c>
      <c r="J11" s="44">
        <v>16</v>
      </c>
      <c r="K11" s="31">
        <v>543.38666215479316</v>
      </c>
      <c r="L11" s="31">
        <v>575.01234090454295</v>
      </c>
      <c r="S11" s="43" t="s">
        <v>52</v>
      </c>
      <c r="T11" s="30">
        <v>1.5</v>
      </c>
      <c r="U11" s="31">
        <v>427.83724294700721</v>
      </c>
      <c r="V11" s="31">
        <v>452.73782322434624</v>
      </c>
      <c r="X11" s="41"/>
    </row>
    <row r="12" spans="3:24">
      <c r="C12" s="29" t="s">
        <v>65</v>
      </c>
      <c r="D12" s="40">
        <v>24</v>
      </c>
      <c r="E12" s="40">
        <v>471.19623826929706</v>
      </c>
      <c r="F12" s="40">
        <v>498.62035795692805</v>
      </c>
      <c r="G12" s="31"/>
      <c r="S12" s="47" t="s">
        <v>53</v>
      </c>
      <c r="T12" s="30">
        <v>0.5</v>
      </c>
      <c r="U12" s="31">
        <v>230.59232321166567</v>
      </c>
      <c r="V12" s="31">
        <v>244.01304043562504</v>
      </c>
      <c r="X12" s="45"/>
    </row>
    <row r="13" spans="3:24">
      <c r="S13" s="47" t="s">
        <v>55</v>
      </c>
      <c r="T13" s="30">
        <v>1</v>
      </c>
      <c r="U13" s="31">
        <v>197.24491973534157</v>
      </c>
      <c r="V13" s="31">
        <v>208.72478278872123</v>
      </c>
    </row>
    <row r="14" spans="3:24">
      <c r="S14" s="43" t="s">
        <v>65</v>
      </c>
      <c r="T14" s="30">
        <v>7</v>
      </c>
      <c r="U14" s="31">
        <v>616.95122132425035</v>
      </c>
      <c r="V14" s="31">
        <v>651.31546705169342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2DDD-4087-4B82-858A-53A8A0A7ED78}">
  <dimension ref="A2:BB3"/>
  <sheetViews>
    <sheetView workbookViewId="0">
      <selection activeCell="I11" sqref="I11"/>
    </sheetView>
  </sheetViews>
  <sheetFormatPr defaultRowHeight="14.5"/>
  <sheetData>
    <row r="2" spans="1:5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2" t="s">
        <v>14</v>
      </c>
      <c r="P2" s="2" t="s">
        <v>15</v>
      </c>
      <c r="Q2" s="3" t="s">
        <v>16</v>
      </c>
      <c r="R2" s="4" t="s">
        <v>17</v>
      </c>
      <c r="S2" s="4" t="s">
        <v>18</v>
      </c>
      <c r="T2" s="5">
        <v>44562</v>
      </c>
      <c r="U2" s="5">
        <v>44593</v>
      </c>
      <c r="V2" s="5">
        <v>44621</v>
      </c>
      <c r="W2" s="5">
        <v>44652</v>
      </c>
      <c r="X2" s="5">
        <v>44682</v>
      </c>
      <c r="Y2" s="5">
        <v>44713</v>
      </c>
      <c r="Z2" s="5">
        <v>44743</v>
      </c>
      <c r="AA2" s="5">
        <v>44774</v>
      </c>
      <c r="AB2" s="5">
        <v>44805</v>
      </c>
      <c r="AC2" s="5">
        <v>44835</v>
      </c>
      <c r="AD2" s="5">
        <v>44866</v>
      </c>
      <c r="AE2" s="5">
        <v>44896</v>
      </c>
      <c r="AF2" s="2" t="s">
        <v>19</v>
      </c>
      <c r="AG2" s="6" t="s">
        <v>20</v>
      </c>
      <c r="AH2" s="2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31</v>
      </c>
      <c r="AS2" s="7" t="s">
        <v>32</v>
      </c>
      <c r="AT2" s="8" t="s">
        <v>33</v>
      </c>
      <c r="AU2" s="1" t="s">
        <v>34</v>
      </c>
      <c r="AV2" s="1" t="s">
        <v>35</v>
      </c>
      <c r="AW2" s="1" t="s">
        <v>36</v>
      </c>
      <c r="AX2" s="1" t="s">
        <v>37</v>
      </c>
      <c r="AY2" s="1" t="s">
        <v>67</v>
      </c>
      <c r="AZ2" s="9" t="s">
        <v>99</v>
      </c>
      <c r="BA2" s="10" t="s">
        <v>40</v>
      </c>
      <c r="BB2" s="11" t="s">
        <v>41</v>
      </c>
    </row>
    <row r="3" spans="1:54">
      <c r="A3" s="12">
        <v>565</v>
      </c>
      <c r="B3" s="12">
        <v>2022</v>
      </c>
      <c r="C3" s="12" t="s">
        <v>42</v>
      </c>
      <c r="D3" s="12" t="s">
        <v>43</v>
      </c>
      <c r="E3" s="12" t="s">
        <v>44</v>
      </c>
      <c r="F3" s="13" t="s">
        <v>45</v>
      </c>
      <c r="G3" s="13" t="s">
        <v>46</v>
      </c>
      <c r="H3" s="13" t="s">
        <v>47</v>
      </c>
      <c r="I3" s="13" t="s">
        <v>48</v>
      </c>
      <c r="J3" s="13" t="s">
        <v>48</v>
      </c>
      <c r="K3" s="13" t="s">
        <v>49</v>
      </c>
      <c r="L3" s="12" t="s">
        <v>50</v>
      </c>
      <c r="M3" s="14" t="s">
        <v>51</v>
      </c>
      <c r="N3" s="15" t="s">
        <v>56</v>
      </c>
      <c r="O3" s="15" t="s">
        <v>55</v>
      </c>
      <c r="P3" s="15">
        <v>0.5</v>
      </c>
      <c r="Q3" s="16">
        <v>0.5</v>
      </c>
      <c r="R3" s="17">
        <v>44562</v>
      </c>
      <c r="S3" s="17">
        <v>44896</v>
      </c>
      <c r="T3" s="18">
        <f t="shared" ref="T3:AE3" si="0">4292.14680253981/2</f>
        <v>2146.0734012699049</v>
      </c>
      <c r="U3" s="18">
        <f t="shared" si="0"/>
        <v>2146.0734012699049</v>
      </c>
      <c r="V3" s="18">
        <f t="shared" si="0"/>
        <v>2146.0734012699049</v>
      </c>
      <c r="W3" s="18">
        <f t="shared" si="0"/>
        <v>2146.0734012699049</v>
      </c>
      <c r="X3" s="18">
        <f t="shared" si="0"/>
        <v>2146.0734012699049</v>
      </c>
      <c r="Y3" s="18">
        <f t="shared" si="0"/>
        <v>2146.0734012699049</v>
      </c>
      <c r="Z3" s="18">
        <f t="shared" si="0"/>
        <v>2146.0734012699049</v>
      </c>
      <c r="AA3" s="18">
        <f t="shared" si="0"/>
        <v>2146.0734012699049</v>
      </c>
      <c r="AB3" s="18">
        <f t="shared" si="0"/>
        <v>2146.0734012699049</v>
      </c>
      <c r="AC3" s="18">
        <f t="shared" si="0"/>
        <v>2146.0734012699049</v>
      </c>
      <c r="AD3" s="18">
        <f t="shared" si="0"/>
        <v>2146.0734012699049</v>
      </c>
      <c r="AE3" s="18">
        <f t="shared" si="0"/>
        <v>2146.0734012699049</v>
      </c>
      <c r="AF3" s="18">
        <f>SUM(T3:AE3)/1000</f>
        <v>25.752880815238854</v>
      </c>
      <c r="AG3" s="18">
        <f>AF3-(AF3*5.5%)</f>
        <v>24.336472370400717</v>
      </c>
      <c r="AH3" s="19">
        <v>0</v>
      </c>
      <c r="AI3" s="20"/>
      <c r="AJ3" s="20"/>
      <c r="AK3" s="20"/>
      <c r="AL3" s="20"/>
      <c r="AM3" s="20"/>
      <c r="AN3" s="20"/>
      <c r="AO3" s="20"/>
      <c r="AP3" s="20"/>
      <c r="AQ3" s="21"/>
      <c r="AR3" s="22"/>
      <c r="AS3" s="22"/>
      <c r="AT3" s="21">
        <f>P3</f>
        <v>0.5</v>
      </c>
      <c r="AU3" s="21"/>
      <c r="AV3" s="23">
        <v>0.5</v>
      </c>
      <c r="AW3" s="24"/>
      <c r="AX3" s="24"/>
      <c r="AY3" s="24" t="s">
        <v>75</v>
      </c>
      <c r="AZ3" s="25" t="s">
        <v>101</v>
      </c>
      <c r="BA3" s="26"/>
      <c r="BB3" s="27" t="s">
        <v>54</v>
      </c>
    </row>
  </sheetData>
  <protectedRanges>
    <protectedRange sqref="AS3" name="Range4_1"/>
    <protectedRange sqref="A3:S3" name="Range1"/>
    <protectedRange sqref="AI3:AP3" name="Range2_1"/>
    <protectedRange sqref="AW3:AX3" name="Range5_3"/>
    <protectedRange sqref="AW2:AX2" name="Range5"/>
    <protectedRange sqref="AS2" name="Range4"/>
    <protectedRange sqref="AI2:AP2" name="Range2"/>
  </protectedRanges>
  <dataValidations count="1">
    <dataValidation type="list" allowBlank="1" showInputMessage="1" showErrorMessage="1" sqref="J3" xr:uid="{E65D34A7-1AC3-4941-B0D7-60F1A9FDC48F}">
      <formula1>INDIRECT(I3)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D5DA-596A-4AD6-ABB6-1BD590DD03F8}">
  <dimension ref="A1:BB26"/>
  <sheetViews>
    <sheetView topLeftCell="AR7" workbookViewId="0">
      <selection activeCell="AY3" sqref="AY3:AY26"/>
    </sheetView>
  </sheetViews>
  <sheetFormatPr defaultRowHeight="14.5"/>
  <cols>
    <col min="15" max="15" width="23.26953125" bestFit="1" customWidth="1"/>
    <col min="16" max="16" width="12.453125" bestFit="1" customWidth="1"/>
    <col min="17" max="19" width="9.1796875" customWidth="1"/>
    <col min="20" max="20" width="14.26953125" customWidth="1"/>
    <col min="21" max="31" width="9.1796875" customWidth="1"/>
    <col min="32" max="32" width="19" bestFit="1" customWidth="1"/>
    <col min="33" max="33" width="18.1796875" customWidth="1"/>
    <col min="34" max="34" width="14.1796875" customWidth="1"/>
    <col min="35" max="35" width="23.54296875" bestFit="1" customWidth="1"/>
    <col min="36" max="36" width="17" bestFit="1" customWidth="1"/>
    <col min="37" max="42" width="9.1796875" customWidth="1"/>
    <col min="43" max="43" width="11.36328125" bestFit="1" customWidth="1"/>
    <col min="44" max="48" width="9.1796875" customWidth="1"/>
    <col min="49" max="49" width="30.54296875" bestFit="1" customWidth="1"/>
    <col min="50" max="50" width="9.1796875" customWidth="1"/>
    <col min="51" max="51" width="28.1796875" bestFit="1" customWidth="1"/>
    <col min="52" max="52" width="15.26953125" bestFit="1" customWidth="1"/>
    <col min="53" max="53" width="14.453125" bestFit="1" customWidth="1"/>
  </cols>
  <sheetData>
    <row r="1" spans="1:54">
      <c r="AH1">
        <f>SUBTOTAL(9,AH2:AH1048576)</f>
        <v>6.2437782323111497</v>
      </c>
      <c r="AI1">
        <f>AH1*1000</f>
        <v>6243.7782323111496</v>
      </c>
      <c r="AJ1">
        <f>AI1/12</f>
        <v>520.31485269259576</v>
      </c>
    </row>
    <row r="2" spans="1:5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2" t="s">
        <v>14</v>
      </c>
      <c r="P2" s="2" t="s">
        <v>15</v>
      </c>
      <c r="Q2" s="3" t="s">
        <v>16</v>
      </c>
      <c r="R2" s="4" t="s">
        <v>17</v>
      </c>
      <c r="S2" s="4" t="s">
        <v>18</v>
      </c>
      <c r="T2" s="5">
        <v>44562</v>
      </c>
      <c r="U2" s="5">
        <v>44593</v>
      </c>
      <c r="V2" s="5">
        <v>44621</v>
      </c>
      <c r="W2" s="5">
        <v>44652</v>
      </c>
      <c r="X2" s="5">
        <v>44682</v>
      </c>
      <c r="Y2" s="5">
        <v>44713</v>
      </c>
      <c r="Z2" s="5">
        <v>44743</v>
      </c>
      <c r="AA2" s="5">
        <v>44774</v>
      </c>
      <c r="AB2" s="5">
        <v>44805</v>
      </c>
      <c r="AC2" s="5">
        <v>44835</v>
      </c>
      <c r="AD2" s="5">
        <v>44866</v>
      </c>
      <c r="AE2" s="5">
        <v>44896</v>
      </c>
      <c r="AF2" s="2" t="s">
        <v>19</v>
      </c>
      <c r="AG2" s="6" t="s">
        <v>20</v>
      </c>
      <c r="AH2" s="2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31</v>
      </c>
      <c r="AS2" s="7" t="s">
        <v>32</v>
      </c>
      <c r="AT2" s="8" t="s">
        <v>33</v>
      </c>
      <c r="AU2" s="1" t="s">
        <v>34</v>
      </c>
      <c r="AV2" s="1" t="s">
        <v>35</v>
      </c>
      <c r="AW2" s="1" t="s">
        <v>36</v>
      </c>
      <c r="AX2" s="1" t="s">
        <v>37</v>
      </c>
      <c r="AY2" s="1" t="s">
        <v>67</v>
      </c>
      <c r="AZ2" s="9" t="s">
        <v>99</v>
      </c>
      <c r="BA2" s="10" t="s">
        <v>40</v>
      </c>
      <c r="BB2" s="11" t="s">
        <v>41</v>
      </c>
    </row>
    <row r="3" spans="1:54">
      <c r="A3" s="12">
        <v>539</v>
      </c>
      <c r="B3" s="12">
        <v>2022</v>
      </c>
      <c r="C3" s="12" t="s">
        <v>42</v>
      </c>
      <c r="D3" s="12" t="s">
        <v>43</v>
      </c>
      <c r="E3" s="12" t="s">
        <v>44</v>
      </c>
      <c r="F3" s="13" t="s">
        <v>45</v>
      </c>
      <c r="G3" s="13" t="s">
        <v>46</v>
      </c>
      <c r="H3" s="13" t="s">
        <v>47</v>
      </c>
      <c r="I3" s="13" t="s">
        <v>48</v>
      </c>
      <c r="J3" s="13" t="s">
        <v>48</v>
      </c>
      <c r="K3" s="13" t="s">
        <v>49</v>
      </c>
      <c r="L3" s="12" t="s">
        <v>50</v>
      </c>
      <c r="M3" s="14" t="s">
        <v>51</v>
      </c>
      <c r="N3" s="15" t="s">
        <v>56</v>
      </c>
      <c r="O3" s="15" t="s">
        <v>55</v>
      </c>
      <c r="P3" s="15">
        <v>1</v>
      </c>
      <c r="Q3" s="16">
        <v>1</v>
      </c>
      <c r="R3" s="17">
        <v>44562</v>
      </c>
      <c r="S3" s="17">
        <v>44896</v>
      </c>
      <c r="T3" s="18">
        <v>4292.1468025398062</v>
      </c>
      <c r="U3" s="18">
        <v>4292.1468025398062</v>
      </c>
      <c r="V3" s="18">
        <v>4292.1468025398062</v>
      </c>
      <c r="W3" s="18">
        <v>4292.1468025398062</v>
      </c>
      <c r="X3" s="18">
        <v>4292.1468025398062</v>
      </c>
      <c r="Y3" s="18">
        <v>4292.1468025398062</v>
      </c>
      <c r="Z3" s="18">
        <v>4292.1468025398062</v>
      </c>
      <c r="AA3" s="18">
        <v>4292.1468025398062</v>
      </c>
      <c r="AB3" s="18">
        <v>4292.1468025398062</v>
      </c>
      <c r="AC3" s="18">
        <v>4676.4626562683889</v>
      </c>
      <c r="AD3" s="18">
        <v>4676.4626562683889</v>
      </c>
      <c r="AE3" s="18">
        <v>4676.4626562683889</v>
      </c>
      <c r="AF3" s="18">
        <v>52.658709191663434</v>
      </c>
      <c r="AG3" s="18">
        <v>49.762480186121941</v>
      </c>
      <c r="AH3" s="19">
        <v>0.65823386489579294</v>
      </c>
      <c r="AI3" s="20"/>
      <c r="AJ3" s="20"/>
      <c r="AK3" s="20"/>
      <c r="AL3" s="20"/>
      <c r="AM3" s="20"/>
      <c r="AN3" s="20"/>
      <c r="AO3" s="20"/>
      <c r="AP3" s="20"/>
      <c r="AQ3" s="21">
        <f t="shared" ref="AQ3:AQ26" si="0">AF3</f>
        <v>52.658709191663434</v>
      </c>
      <c r="AR3" s="22"/>
      <c r="AS3" s="22"/>
      <c r="AT3" s="21">
        <v>1</v>
      </c>
      <c r="AU3" s="23">
        <v>0</v>
      </c>
      <c r="AV3" s="23">
        <v>1</v>
      </c>
      <c r="AW3" s="24"/>
      <c r="AX3" s="24"/>
      <c r="AY3" s="24" t="s">
        <v>70</v>
      </c>
      <c r="AZ3" s="25" t="s">
        <v>102</v>
      </c>
      <c r="BA3" s="26"/>
      <c r="BB3" s="27" t="s">
        <v>54</v>
      </c>
    </row>
    <row r="4" spans="1:54">
      <c r="A4" s="12">
        <v>541</v>
      </c>
      <c r="B4" s="12">
        <v>2022</v>
      </c>
      <c r="C4" s="12" t="s">
        <v>42</v>
      </c>
      <c r="D4" s="12" t="s">
        <v>43</v>
      </c>
      <c r="E4" s="12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48</v>
      </c>
      <c r="K4" s="13" t="s">
        <v>49</v>
      </c>
      <c r="L4" s="12" t="s">
        <v>50</v>
      </c>
      <c r="M4" s="14" t="s">
        <v>51</v>
      </c>
      <c r="N4" s="15" t="s">
        <v>56</v>
      </c>
      <c r="O4" s="15" t="s">
        <v>57</v>
      </c>
      <c r="P4" s="15">
        <v>1</v>
      </c>
      <c r="Q4" s="16">
        <v>1</v>
      </c>
      <c r="R4" s="17">
        <v>44562</v>
      </c>
      <c r="S4" s="17">
        <v>44896</v>
      </c>
      <c r="T4" s="18">
        <v>1172.8479856739593</v>
      </c>
      <c r="U4" s="18">
        <v>1172.8479856739593</v>
      </c>
      <c r="V4" s="18">
        <v>1172.8479856739593</v>
      </c>
      <c r="W4" s="18">
        <v>1172.8479856739593</v>
      </c>
      <c r="X4" s="18">
        <v>1172.8479856739593</v>
      </c>
      <c r="Y4" s="18">
        <v>1172.8479856739593</v>
      </c>
      <c r="Z4" s="18">
        <v>1172.8479856739593</v>
      </c>
      <c r="AA4" s="18">
        <v>1172.8479856739593</v>
      </c>
      <c r="AB4" s="18">
        <v>1172.8479856739593</v>
      </c>
      <c r="AC4" s="18">
        <v>1276.4269458846159</v>
      </c>
      <c r="AD4" s="18">
        <v>1276.4269458846159</v>
      </c>
      <c r="AE4" s="18">
        <v>1276.4269458846159</v>
      </c>
      <c r="AF4" s="18">
        <v>14.384912708719481</v>
      </c>
      <c r="AG4" s="18">
        <v>13.59374250973991</v>
      </c>
      <c r="AH4" s="19">
        <v>0.17981140885899352</v>
      </c>
      <c r="AI4" s="20"/>
      <c r="AJ4" s="20"/>
      <c r="AK4" s="20"/>
      <c r="AL4" s="20"/>
      <c r="AM4" s="20"/>
      <c r="AN4" s="20"/>
      <c r="AO4" s="20"/>
      <c r="AP4" s="20"/>
      <c r="AQ4" s="21">
        <f t="shared" si="0"/>
        <v>14.384912708719481</v>
      </c>
      <c r="AR4" s="22"/>
      <c r="AS4" s="22"/>
      <c r="AT4" s="21">
        <v>1</v>
      </c>
      <c r="AU4" s="23">
        <v>0</v>
      </c>
      <c r="AV4" s="23">
        <v>1</v>
      </c>
      <c r="AW4" s="24"/>
      <c r="AX4" s="24"/>
      <c r="AY4" s="24" t="s">
        <v>90</v>
      </c>
      <c r="AZ4" s="25" t="s">
        <v>102</v>
      </c>
      <c r="BA4" s="26"/>
      <c r="BB4" s="27" t="s">
        <v>54</v>
      </c>
    </row>
    <row r="5" spans="1:54">
      <c r="A5" s="12">
        <v>542</v>
      </c>
      <c r="B5" s="12">
        <v>2022</v>
      </c>
      <c r="C5" s="12" t="s">
        <v>42</v>
      </c>
      <c r="D5" s="12" t="s">
        <v>43</v>
      </c>
      <c r="E5" s="12" t="s">
        <v>44</v>
      </c>
      <c r="F5" s="13" t="s">
        <v>45</v>
      </c>
      <c r="G5" s="13" t="s">
        <v>46</v>
      </c>
      <c r="H5" s="13" t="s">
        <v>47</v>
      </c>
      <c r="I5" s="13" t="s">
        <v>48</v>
      </c>
      <c r="J5" s="13" t="s">
        <v>48</v>
      </c>
      <c r="K5" s="13" t="s">
        <v>49</v>
      </c>
      <c r="L5" s="12" t="s">
        <v>50</v>
      </c>
      <c r="M5" s="14" t="s">
        <v>51</v>
      </c>
      <c r="N5" s="15" t="s">
        <v>56</v>
      </c>
      <c r="O5" s="15" t="s">
        <v>57</v>
      </c>
      <c r="P5" s="15">
        <v>1</v>
      </c>
      <c r="Q5" s="16">
        <v>1</v>
      </c>
      <c r="R5" s="17">
        <v>44562</v>
      </c>
      <c r="S5" s="17">
        <v>44896</v>
      </c>
      <c r="T5" s="18">
        <v>1172.8479856739593</v>
      </c>
      <c r="U5" s="18">
        <v>1172.8479856739593</v>
      </c>
      <c r="V5" s="18">
        <v>1172.8479856739593</v>
      </c>
      <c r="W5" s="18">
        <v>1172.8479856739593</v>
      </c>
      <c r="X5" s="18">
        <v>1172.8479856739593</v>
      </c>
      <c r="Y5" s="18">
        <v>1172.8479856739593</v>
      </c>
      <c r="Z5" s="18">
        <v>1172.8479856739593</v>
      </c>
      <c r="AA5" s="18">
        <v>1172.8479856739593</v>
      </c>
      <c r="AB5" s="18">
        <v>1172.8479856739593</v>
      </c>
      <c r="AC5" s="18">
        <v>1276.4269458846159</v>
      </c>
      <c r="AD5" s="18">
        <v>1276.4269458846159</v>
      </c>
      <c r="AE5" s="18">
        <v>1276.4269458846159</v>
      </c>
      <c r="AF5" s="18">
        <v>14.384912708719481</v>
      </c>
      <c r="AG5" s="18">
        <v>13.59374250973991</v>
      </c>
      <c r="AH5" s="19">
        <v>0.17981140885899352</v>
      </c>
      <c r="AI5" s="20"/>
      <c r="AJ5" s="20"/>
      <c r="AK5" s="20"/>
      <c r="AL5" s="20"/>
      <c r="AM5" s="20"/>
      <c r="AN5" s="20"/>
      <c r="AO5" s="20"/>
      <c r="AP5" s="20"/>
      <c r="AQ5" s="21">
        <f t="shared" si="0"/>
        <v>14.384912708719481</v>
      </c>
      <c r="AR5" s="22"/>
      <c r="AS5" s="22"/>
      <c r="AT5" s="21">
        <v>1</v>
      </c>
      <c r="AU5" s="23">
        <v>0</v>
      </c>
      <c r="AV5" s="23">
        <v>1</v>
      </c>
      <c r="AW5" s="24"/>
      <c r="AX5" s="24"/>
      <c r="AY5" s="24" t="s">
        <v>91</v>
      </c>
      <c r="AZ5" s="25" t="s">
        <v>102</v>
      </c>
      <c r="BA5" s="26"/>
      <c r="BB5" s="27" t="s">
        <v>54</v>
      </c>
    </row>
    <row r="6" spans="1:54">
      <c r="A6" s="12">
        <v>543</v>
      </c>
      <c r="B6" s="12">
        <v>2022</v>
      </c>
      <c r="C6" s="12" t="s">
        <v>42</v>
      </c>
      <c r="D6" s="12" t="s">
        <v>43</v>
      </c>
      <c r="E6" s="12" t="s">
        <v>44</v>
      </c>
      <c r="F6" s="13" t="s">
        <v>45</v>
      </c>
      <c r="G6" s="13" t="s">
        <v>46</v>
      </c>
      <c r="H6" s="13" t="s">
        <v>47</v>
      </c>
      <c r="I6" s="13" t="s">
        <v>48</v>
      </c>
      <c r="J6" s="13" t="s">
        <v>48</v>
      </c>
      <c r="K6" s="13" t="s">
        <v>49</v>
      </c>
      <c r="L6" s="12" t="s">
        <v>50</v>
      </c>
      <c r="M6" s="14" t="s">
        <v>51</v>
      </c>
      <c r="N6" s="15" t="s">
        <v>56</v>
      </c>
      <c r="O6" s="15" t="s">
        <v>57</v>
      </c>
      <c r="P6" s="15">
        <v>1</v>
      </c>
      <c r="Q6" s="16">
        <v>1</v>
      </c>
      <c r="R6" s="17">
        <v>44562</v>
      </c>
      <c r="S6" s="17">
        <v>44896</v>
      </c>
      <c r="T6" s="18">
        <v>1172.8479856739593</v>
      </c>
      <c r="U6" s="18">
        <v>1172.8479856739593</v>
      </c>
      <c r="V6" s="18">
        <v>1172.8479856739593</v>
      </c>
      <c r="W6" s="18">
        <v>1172.8479856739593</v>
      </c>
      <c r="X6" s="18">
        <v>1172.8479856739593</v>
      </c>
      <c r="Y6" s="18">
        <v>1172.8479856739593</v>
      </c>
      <c r="Z6" s="18">
        <v>1172.8479856739593</v>
      </c>
      <c r="AA6" s="18">
        <v>1172.8479856739593</v>
      </c>
      <c r="AB6" s="18">
        <v>1172.8479856739593</v>
      </c>
      <c r="AC6" s="18">
        <v>1276.4269458846159</v>
      </c>
      <c r="AD6" s="18">
        <v>1276.4269458846159</v>
      </c>
      <c r="AE6" s="18">
        <v>1276.4269458846159</v>
      </c>
      <c r="AF6" s="18">
        <v>14.384912708719481</v>
      </c>
      <c r="AG6" s="18">
        <v>13.59374250973991</v>
      </c>
      <c r="AH6" s="19">
        <v>0.17981140885899352</v>
      </c>
      <c r="AI6" s="20"/>
      <c r="AJ6" s="20"/>
      <c r="AK6" s="20"/>
      <c r="AL6" s="20"/>
      <c r="AM6" s="20"/>
      <c r="AN6" s="20"/>
      <c r="AO6" s="20"/>
      <c r="AP6" s="20"/>
      <c r="AQ6" s="21">
        <f t="shared" si="0"/>
        <v>14.384912708719481</v>
      </c>
      <c r="AR6" s="22"/>
      <c r="AS6" s="22"/>
      <c r="AT6" s="21">
        <v>1</v>
      </c>
      <c r="AU6" s="23">
        <v>0</v>
      </c>
      <c r="AV6" s="23">
        <v>1</v>
      </c>
      <c r="AW6" s="24"/>
      <c r="AX6" s="24"/>
      <c r="AY6" s="24" t="s">
        <v>92</v>
      </c>
      <c r="AZ6" s="25" t="s">
        <v>102</v>
      </c>
      <c r="BA6" s="26"/>
      <c r="BB6" s="27" t="s">
        <v>54</v>
      </c>
    </row>
    <row r="7" spans="1:54">
      <c r="A7" s="12">
        <v>544</v>
      </c>
      <c r="B7" s="12">
        <v>2022</v>
      </c>
      <c r="C7" s="12" t="s">
        <v>42</v>
      </c>
      <c r="D7" s="12" t="s">
        <v>43</v>
      </c>
      <c r="E7" s="12" t="s">
        <v>44</v>
      </c>
      <c r="F7" s="13" t="s">
        <v>45</v>
      </c>
      <c r="G7" s="13" t="s">
        <v>46</v>
      </c>
      <c r="H7" s="13" t="s">
        <v>47</v>
      </c>
      <c r="I7" s="13" t="s">
        <v>48</v>
      </c>
      <c r="J7" s="13" t="s">
        <v>48</v>
      </c>
      <c r="K7" s="13" t="s">
        <v>49</v>
      </c>
      <c r="L7" s="12" t="s">
        <v>50</v>
      </c>
      <c r="M7" s="14" t="s">
        <v>51</v>
      </c>
      <c r="N7" s="15" t="s">
        <v>56</v>
      </c>
      <c r="O7" s="15" t="s">
        <v>57</v>
      </c>
      <c r="P7" s="15">
        <v>1</v>
      </c>
      <c r="Q7" s="16">
        <v>1</v>
      </c>
      <c r="R7" s="17">
        <v>44562</v>
      </c>
      <c r="S7" s="17">
        <v>44896</v>
      </c>
      <c r="T7" s="18">
        <v>1172.8479856739593</v>
      </c>
      <c r="U7" s="18">
        <v>1172.8479856739593</v>
      </c>
      <c r="V7" s="18">
        <v>1172.8479856739593</v>
      </c>
      <c r="W7" s="18">
        <v>1172.8479856739593</v>
      </c>
      <c r="X7" s="18">
        <v>1172.8479856739593</v>
      </c>
      <c r="Y7" s="18">
        <v>1172.8479856739593</v>
      </c>
      <c r="Z7" s="18">
        <v>1172.8479856739593</v>
      </c>
      <c r="AA7" s="18">
        <v>1172.8479856739593</v>
      </c>
      <c r="AB7" s="18">
        <v>1172.8479856739593</v>
      </c>
      <c r="AC7" s="18">
        <v>1276.4269458846159</v>
      </c>
      <c r="AD7" s="18">
        <v>1276.4269458846159</v>
      </c>
      <c r="AE7" s="18">
        <v>1276.4269458846159</v>
      </c>
      <c r="AF7" s="18">
        <v>14.384912708719481</v>
      </c>
      <c r="AG7" s="18">
        <v>13.59374250973991</v>
      </c>
      <c r="AH7" s="19">
        <v>0.17981140885899352</v>
      </c>
      <c r="AI7" s="20"/>
      <c r="AJ7" s="20"/>
      <c r="AK7" s="20"/>
      <c r="AL7" s="20"/>
      <c r="AM7" s="20"/>
      <c r="AN7" s="20"/>
      <c r="AO7" s="20"/>
      <c r="AP7" s="20"/>
      <c r="AQ7" s="21">
        <f t="shared" si="0"/>
        <v>14.384912708719481</v>
      </c>
      <c r="AR7" s="22"/>
      <c r="AS7" s="22"/>
      <c r="AT7" s="21">
        <v>1</v>
      </c>
      <c r="AU7" s="23">
        <v>0</v>
      </c>
      <c r="AV7" s="23">
        <v>1</v>
      </c>
      <c r="AW7" s="24"/>
      <c r="AX7" s="24"/>
      <c r="AY7" s="24" t="s">
        <v>93</v>
      </c>
      <c r="AZ7" s="25" t="s">
        <v>102</v>
      </c>
      <c r="BA7" s="26"/>
      <c r="BB7" s="27" t="s">
        <v>54</v>
      </c>
    </row>
    <row r="8" spans="1:54">
      <c r="A8" s="12">
        <v>545</v>
      </c>
      <c r="B8" s="12">
        <v>2022</v>
      </c>
      <c r="C8" s="12" t="s">
        <v>42</v>
      </c>
      <c r="D8" s="12" t="s">
        <v>43</v>
      </c>
      <c r="E8" s="12" t="s">
        <v>44</v>
      </c>
      <c r="F8" s="13" t="s">
        <v>45</v>
      </c>
      <c r="G8" s="13" t="s">
        <v>46</v>
      </c>
      <c r="H8" s="13" t="s">
        <v>47</v>
      </c>
      <c r="I8" s="13" t="s">
        <v>48</v>
      </c>
      <c r="J8" s="13" t="s">
        <v>48</v>
      </c>
      <c r="K8" s="13" t="s">
        <v>49</v>
      </c>
      <c r="L8" s="12" t="s">
        <v>50</v>
      </c>
      <c r="M8" s="14" t="s">
        <v>51</v>
      </c>
      <c r="N8" s="15" t="s">
        <v>56</v>
      </c>
      <c r="O8" s="15" t="s">
        <v>57</v>
      </c>
      <c r="P8" s="15">
        <v>1</v>
      </c>
      <c r="Q8" s="16">
        <v>1</v>
      </c>
      <c r="R8" s="17">
        <v>44562</v>
      </c>
      <c r="S8" s="17">
        <v>44896</v>
      </c>
      <c r="T8" s="18">
        <v>1172.8479856739593</v>
      </c>
      <c r="U8" s="18">
        <v>1172.8479856739593</v>
      </c>
      <c r="V8" s="18">
        <v>1172.8479856739593</v>
      </c>
      <c r="W8" s="18">
        <v>1172.8479856739593</v>
      </c>
      <c r="X8" s="18">
        <v>1172.8479856739593</v>
      </c>
      <c r="Y8" s="18">
        <v>1172.8479856739593</v>
      </c>
      <c r="Z8" s="18">
        <v>1172.8479856739593</v>
      </c>
      <c r="AA8" s="18">
        <v>1172.8479856739593</v>
      </c>
      <c r="AB8" s="18">
        <v>1172.8479856739593</v>
      </c>
      <c r="AC8" s="18">
        <v>1276.4269458846159</v>
      </c>
      <c r="AD8" s="18">
        <v>1276.4269458846159</v>
      </c>
      <c r="AE8" s="18">
        <v>1276.4269458846159</v>
      </c>
      <c r="AF8" s="18">
        <v>14.384912708719481</v>
      </c>
      <c r="AG8" s="18">
        <v>13.59374250973991</v>
      </c>
      <c r="AH8" s="19">
        <v>0.17981140885899352</v>
      </c>
      <c r="AI8" s="20"/>
      <c r="AJ8" s="20"/>
      <c r="AK8" s="20"/>
      <c r="AL8" s="20"/>
      <c r="AM8" s="20"/>
      <c r="AN8" s="20"/>
      <c r="AO8" s="20"/>
      <c r="AP8" s="20"/>
      <c r="AQ8" s="21">
        <f t="shared" si="0"/>
        <v>14.384912708719481</v>
      </c>
      <c r="AR8" s="22"/>
      <c r="AS8" s="22"/>
      <c r="AT8" s="21">
        <v>1</v>
      </c>
      <c r="AU8" s="23">
        <v>0</v>
      </c>
      <c r="AV8" s="23">
        <v>1</v>
      </c>
      <c r="AW8" s="24"/>
      <c r="AX8" s="24"/>
      <c r="AY8" s="24" t="s">
        <v>94</v>
      </c>
      <c r="AZ8" s="25" t="s">
        <v>102</v>
      </c>
      <c r="BA8" s="26"/>
      <c r="BB8" s="27" t="s">
        <v>54</v>
      </c>
    </row>
    <row r="9" spans="1:54">
      <c r="A9" s="12">
        <v>546</v>
      </c>
      <c r="B9" s="12">
        <v>2022</v>
      </c>
      <c r="C9" s="12" t="s">
        <v>42</v>
      </c>
      <c r="D9" s="12" t="s">
        <v>43</v>
      </c>
      <c r="E9" s="12" t="s">
        <v>44</v>
      </c>
      <c r="F9" s="13" t="s">
        <v>45</v>
      </c>
      <c r="G9" s="13" t="s">
        <v>46</v>
      </c>
      <c r="H9" s="13" t="s">
        <v>47</v>
      </c>
      <c r="I9" s="13" t="s">
        <v>48</v>
      </c>
      <c r="J9" s="13" t="s">
        <v>48</v>
      </c>
      <c r="K9" s="13" t="s">
        <v>49</v>
      </c>
      <c r="L9" s="12" t="s">
        <v>50</v>
      </c>
      <c r="M9" s="14" t="s">
        <v>51</v>
      </c>
      <c r="N9" s="15" t="s">
        <v>56</v>
      </c>
      <c r="O9" s="15" t="s">
        <v>57</v>
      </c>
      <c r="P9" s="15">
        <v>1</v>
      </c>
      <c r="Q9" s="16">
        <v>1</v>
      </c>
      <c r="R9" s="17">
        <v>44562</v>
      </c>
      <c r="S9" s="17">
        <v>44896</v>
      </c>
      <c r="T9" s="18">
        <v>1172.8479856739593</v>
      </c>
      <c r="U9" s="18">
        <v>1172.8479856739593</v>
      </c>
      <c r="V9" s="18">
        <v>1172.8479856739593</v>
      </c>
      <c r="W9" s="18">
        <v>1172.8479856739593</v>
      </c>
      <c r="X9" s="18">
        <v>1172.8479856739593</v>
      </c>
      <c r="Y9" s="18">
        <v>1172.8479856739593</v>
      </c>
      <c r="Z9" s="18">
        <v>1172.8479856739593</v>
      </c>
      <c r="AA9" s="18">
        <v>1172.8479856739593</v>
      </c>
      <c r="AB9" s="18">
        <v>1172.8479856739593</v>
      </c>
      <c r="AC9" s="18">
        <v>1276.4269458846159</v>
      </c>
      <c r="AD9" s="18">
        <v>1276.4269458846159</v>
      </c>
      <c r="AE9" s="18">
        <v>1276.4269458846159</v>
      </c>
      <c r="AF9" s="18">
        <v>14.384912708719481</v>
      </c>
      <c r="AG9" s="18">
        <v>13.59374250973991</v>
      </c>
      <c r="AH9" s="19">
        <v>0.17981140885899352</v>
      </c>
      <c r="AI9" s="20"/>
      <c r="AJ9" s="20"/>
      <c r="AK9" s="20"/>
      <c r="AL9" s="20"/>
      <c r="AM9" s="20"/>
      <c r="AN9" s="20"/>
      <c r="AO9" s="20"/>
      <c r="AP9" s="20"/>
      <c r="AQ9" s="21">
        <f t="shared" si="0"/>
        <v>14.384912708719481</v>
      </c>
      <c r="AR9" s="22"/>
      <c r="AS9" s="22"/>
      <c r="AT9" s="21">
        <v>1</v>
      </c>
      <c r="AU9" s="23">
        <v>0</v>
      </c>
      <c r="AV9" s="23">
        <v>1</v>
      </c>
      <c r="AW9" s="24"/>
      <c r="AX9" s="24"/>
      <c r="AY9" s="24" t="s">
        <v>95</v>
      </c>
      <c r="AZ9" s="25" t="s">
        <v>102</v>
      </c>
      <c r="BA9" s="26"/>
      <c r="BB9" s="27" t="s">
        <v>54</v>
      </c>
    </row>
    <row r="10" spans="1:54">
      <c r="A10" s="12">
        <v>547</v>
      </c>
      <c r="B10" s="12">
        <v>2022</v>
      </c>
      <c r="C10" s="12" t="s">
        <v>42</v>
      </c>
      <c r="D10" s="12" t="s">
        <v>43</v>
      </c>
      <c r="E10" s="12" t="s">
        <v>44</v>
      </c>
      <c r="F10" s="13" t="s">
        <v>45</v>
      </c>
      <c r="G10" s="13" t="s">
        <v>46</v>
      </c>
      <c r="H10" s="13" t="s">
        <v>47</v>
      </c>
      <c r="I10" s="13" t="s">
        <v>48</v>
      </c>
      <c r="J10" s="13" t="s">
        <v>48</v>
      </c>
      <c r="K10" s="13" t="s">
        <v>49</v>
      </c>
      <c r="L10" s="12" t="s">
        <v>50</v>
      </c>
      <c r="M10" s="14" t="s">
        <v>51</v>
      </c>
      <c r="N10" s="15" t="s">
        <v>56</v>
      </c>
      <c r="O10" s="15" t="s">
        <v>57</v>
      </c>
      <c r="P10" s="15">
        <v>1</v>
      </c>
      <c r="Q10" s="16">
        <v>1</v>
      </c>
      <c r="R10" s="17">
        <v>44562</v>
      </c>
      <c r="S10" s="17">
        <v>44896</v>
      </c>
      <c r="T10" s="18">
        <v>1172.8479856739593</v>
      </c>
      <c r="U10" s="18">
        <v>1172.8479856739593</v>
      </c>
      <c r="V10" s="18">
        <v>1172.8479856739593</v>
      </c>
      <c r="W10" s="18">
        <v>1172.8479856739593</v>
      </c>
      <c r="X10" s="18">
        <v>1172.8479856739593</v>
      </c>
      <c r="Y10" s="18">
        <v>1172.8479856739593</v>
      </c>
      <c r="Z10" s="18">
        <v>1172.8479856739593</v>
      </c>
      <c r="AA10" s="18">
        <v>1172.8479856739593</v>
      </c>
      <c r="AB10" s="18">
        <v>1172.8479856739593</v>
      </c>
      <c r="AC10" s="18">
        <v>1276.4269458846159</v>
      </c>
      <c r="AD10" s="18">
        <v>1276.4269458846159</v>
      </c>
      <c r="AE10" s="18">
        <v>1276.4269458846159</v>
      </c>
      <c r="AF10" s="18">
        <v>14.384912708719481</v>
      </c>
      <c r="AG10" s="18">
        <v>13.59374250973991</v>
      </c>
      <c r="AH10" s="19">
        <v>0.17981140885899352</v>
      </c>
      <c r="AI10" s="20"/>
      <c r="AJ10" s="20"/>
      <c r="AK10" s="20"/>
      <c r="AL10" s="20"/>
      <c r="AM10" s="20"/>
      <c r="AN10" s="20"/>
      <c r="AO10" s="20"/>
      <c r="AP10" s="20"/>
      <c r="AQ10" s="21">
        <f t="shared" si="0"/>
        <v>14.384912708719481</v>
      </c>
      <c r="AR10" s="22"/>
      <c r="AS10" s="22"/>
      <c r="AT10" s="21">
        <v>1</v>
      </c>
      <c r="AU10" s="23">
        <v>0</v>
      </c>
      <c r="AV10" s="23">
        <v>1</v>
      </c>
      <c r="AW10" s="24"/>
      <c r="AX10" s="24"/>
      <c r="AY10" s="24" t="s">
        <v>96</v>
      </c>
      <c r="AZ10" s="25" t="s">
        <v>102</v>
      </c>
      <c r="BA10" s="26"/>
      <c r="BB10" s="27" t="s">
        <v>54</v>
      </c>
    </row>
    <row r="11" spans="1:54">
      <c r="A11" s="12">
        <v>548</v>
      </c>
      <c r="B11" s="12">
        <v>2022</v>
      </c>
      <c r="C11" s="12" t="s">
        <v>42</v>
      </c>
      <c r="D11" s="12" t="s">
        <v>43</v>
      </c>
      <c r="E11" s="12" t="s">
        <v>44</v>
      </c>
      <c r="F11" s="13" t="s">
        <v>45</v>
      </c>
      <c r="G11" s="13" t="s">
        <v>46</v>
      </c>
      <c r="H11" s="13" t="s">
        <v>47</v>
      </c>
      <c r="I11" s="13" t="s">
        <v>48</v>
      </c>
      <c r="J11" s="13" t="s">
        <v>48</v>
      </c>
      <c r="K11" s="13" t="s">
        <v>49</v>
      </c>
      <c r="L11" s="12" t="s">
        <v>50</v>
      </c>
      <c r="M11" s="14" t="s">
        <v>51</v>
      </c>
      <c r="N11" s="15" t="s">
        <v>56</v>
      </c>
      <c r="O11" s="15" t="s">
        <v>57</v>
      </c>
      <c r="P11" s="15">
        <v>1</v>
      </c>
      <c r="Q11" s="16">
        <v>1</v>
      </c>
      <c r="R11" s="17">
        <v>44562</v>
      </c>
      <c r="S11" s="17">
        <v>44896</v>
      </c>
      <c r="T11" s="18">
        <v>1172.8479856739593</v>
      </c>
      <c r="U11" s="18">
        <v>1172.8479856739593</v>
      </c>
      <c r="V11" s="18">
        <v>1172.8479856739593</v>
      </c>
      <c r="W11" s="18">
        <v>1172.8479856739593</v>
      </c>
      <c r="X11" s="18">
        <v>1172.8479856739593</v>
      </c>
      <c r="Y11" s="18">
        <v>1172.8479856739593</v>
      </c>
      <c r="Z11" s="18">
        <v>1172.8479856739593</v>
      </c>
      <c r="AA11" s="18">
        <v>1172.8479856739593</v>
      </c>
      <c r="AB11" s="18">
        <v>1172.8479856739593</v>
      </c>
      <c r="AC11" s="18">
        <v>1276.4269458846159</v>
      </c>
      <c r="AD11" s="18">
        <v>1276.4269458846159</v>
      </c>
      <c r="AE11" s="18">
        <v>1276.4269458846159</v>
      </c>
      <c r="AF11" s="18">
        <v>14.384912708719481</v>
      </c>
      <c r="AG11" s="18">
        <v>13.59374250973991</v>
      </c>
      <c r="AH11" s="19">
        <v>0.17981140885899352</v>
      </c>
      <c r="AI11" s="20"/>
      <c r="AJ11" s="20"/>
      <c r="AK11" s="20"/>
      <c r="AL11" s="20"/>
      <c r="AM11" s="20"/>
      <c r="AN11" s="20"/>
      <c r="AO11" s="20"/>
      <c r="AP11" s="20"/>
      <c r="AQ11" s="21">
        <f t="shared" si="0"/>
        <v>14.384912708719481</v>
      </c>
      <c r="AR11" s="22"/>
      <c r="AS11" s="22"/>
      <c r="AT11" s="21">
        <v>1</v>
      </c>
      <c r="AU11" s="23">
        <v>0</v>
      </c>
      <c r="AV11" s="23">
        <v>1</v>
      </c>
      <c r="AW11" s="24"/>
      <c r="AX11" s="24"/>
      <c r="AY11" s="24" t="s">
        <v>97</v>
      </c>
      <c r="AZ11" s="25" t="s">
        <v>102</v>
      </c>
      <c r="BA11" s="26"/>
      <c r="BB11" s="27" t="s">
        <v>54</v>
      </c>
    </row>
    <row r="12" spans="1:54">
      <c r="A12" s="12">
        <v>550</v>
      </c>
      <c r="B12" s="12">
        <v>2022</v>
      </c>
      <c r="C12" s="12" t="s">
        <v>42</v>
      </c>
      <c r="D12" s="12" t="s">
        <v>43</v>
      </c>
      <c r="E12" s="12" t="s">
        <v>44</v>
      </c>
      <c r="F12" s="13" t="s">
        <v>45</v>
      </c>
      <c r="G12" s="13" t="s">
        <v>46</v>
      </c>
      <c r="H12" s="13" t="s">
        <v>47</v>
      </c>
      <c r="I12" s="13" t="s">
        <v>48</v>
      </c>
      <c r="J12" s="13" t="s">
        <v>48</v>
      </c>
      <c r="K12" s="13" t="s">
        <v>49</v>
      </c>
      <c r="L12" s="12" t="s">
        <v>50</v>
      </c>
      <c r="M12" s="14" t="s">
        <v>51</v>
      </c>
      <c r="N12" s="15" t="s">
        <v>56</v>
      </c>
      <c r="O12" s="15" t="s">
        <v>59</v>
      </c>
      <c r="P12" s="15">
        <v>1</v>
      </c>
      <c r="Q12" s="16">
        <v>1</v>
      </c>
      <c r="R12" s="17">
        <v>44562</v>
      </c>
      <c r="S12" s="17">
        <v>44896</v>
      </c>
      <c r="T12" s="18">
        <v>2639.4599404765213</v>
      </c>
      <c r="U12" s="18">
        <v>2639.4599404765213</v>
      </c>
      <c r="V12" s="18">
        <v>2639.4599404765213</v>
      </c>
      <c r="W12" s="18">
        <v>2639.4599404765213</v>
      </c>
      <c r="X12" s="18">
        <v>2639.4599404765213</v>
      </c>
      <c r="Y12" s="18">
        <v>2639.4599404765213</v>
      </c>
      <c r="Z12" s="18">
        <v>2639.4599404765213</v>
      </c>
      <c r="AA12" s="18">
        <v>2639.4599404765213</v>
      </c>
      <c r="AB12" s="18">
        <v>2639.4599404765213</v>
      </c>
      <c r="AC12" s="18">
        <v>2875.0339766194088</v>
      </c>
      <c r="AD12" s="18">
        <v>2875.0339766194088</v>
      </c>
      <c r="AE12" s="18">
        <v>2875.0339766194088</v>
      </c>
      <c r="AF12" s="18">
        <v>32.380241394146914</v>
      </c>
      <c r="AG12" s="18">
        <v>30.599328117468833</v>
      </c>
      <c r="AH12" s="19">
        <v>0.40475301742683645</v>
      </c>
      <c r="AI12" s="20"/>
      <c r="AJ12" s="20"/>
      <c r="AK12" s="20"/>
      <c r="AL12" s="20"/>
      <c r="AM12" s="20"/>
      <c r="AN12" s="20"/>
      <c r="AO12" s="20"/>
      <c r="AP12" s="20"/>
      <c r="AQ12" s="21">
        <f t="shared" si="0"/>
        <v>32.380241394146914</v>
      </c>
      <c r="AR12" s="22"/>
      <c r="AS12" s="22"/>
      <c r="AT12" s="21">
        <v>1</v>
      </c>
      <c r="AU12" s="23">
        <v>0</v>
      </c>
      <c r="AV12" s="23">
        <v>1</v>
      </c>
      <c r="AW12" s="24"/>
      <c r="AX12" s="24"/>
      <c r="AY12" s="24" t="s">
        <v>72</v>
      </c>
      <c r="AZ12" s="25" t="s">
        <v>102</v>
      </c>
      <c r="BA12" s="26"/>
      <c r="BB12" s="27" t="s">
        <v>54</v>
      </c>
    </row>
    <row r="13" spans="1:54">
      <c r="A13" s="12">
        <v>551</v>
      </c>
      <c r="B13" s="12">
        <v>2022</v>
      </c>
      <c r="C13" s="12" t="s">
        <v>42</v>
      </c>
      <c r="D13" s="12" t="s">
        <v>43</v>
      </c>
      <c r="E13" s="12" t="s">
        <v>44</v>
      </c>
      <c r="F13" s="13" t="s">
        <v>45</v>
      </c>
      <c r="G13" s="13" t="s">
        <v>46</v>
      </c>
      <c r="H13" s="13" t="s">
        <v>47</v>
      </c>
      <c r="I13" s="13" t="s">
        <v>48</v>
      </c>
      <c r="J13" s="13" t="s">
        <v>48</v>
      </c>
      <c r="K13" s="13" t="s">
        <v>49</v>
      </c>
      <c r="L13" s="12" t="s">
        <v>50</v>
      </c>
      <c r="M13" s="14" t="s">
        <v>51</v>
      </c>
      <c r="N13" s="15" t="s">
        <v>56</v>
      </c>
      <c r="O13" s="15" t="s">
        <v>59</v>
      </c>
      <c r="P13" s="15">
        <v>1</v>
      </c>
      <c r="Q13" s="16">
        <v>1</v>
      </c>
      <c r="R13" s="17">
        <v>44562</v>
      </c>
      <c r="S13" s="17">
        <v>44896</v>
      </c>
      <c r="T13" s="18">
        <v>2639.4599404765213</v>
      </c>
      <c r="U13" s="18">
        <v>2639.4599404765213</v>
      </c>
      <c r="V13" s="18">
        <v>2639.4599404765213</v>
      </c>
      <c r="W13" s="18">
        <v>2639.4599404765213</v>
      </c>
      <c r="X13" s="18">
        <v>2639.4599404765213</v>
      </c>
      <c r="Y13" s="18">
        <v>2639.4599404765213</v>
      </c>
      <c r="Z13" s="18">
        <v>2639.4599404765213</v>
      </c>
      <c r="AA13" s="18">
        <v>2639.4599404765213</v>
      </c>
      <c r="AB13" s="18">
        <v>2639.4599404765213</v>
      </c>
      <c r="AC13" s="18">
        <v>2875.0339766194088</v>
      </c>
      <c r="AD13" s="18">
        <v>2875.0339766194088</v>
      </c>
      <c r="AE13" s="18">
        <v>2875.0339766194088</v>
      </c>
      <c r="AF13" s="18">
        <v>32.380241394146914</v>
      </c>
      <c r="AG13" s="18">
        <v>30.599328117468833</v>
      </c>
      <c r="AH13" s="19">
        <v>0.40475301742683645</v>
      </c>
      <c r="AI13" s="20"/>
      <c r="AJ13" s="20"/>
      <c r="AK13" s="20"/>
      <c r="AL13" s="20"/>
      <c r="AM13" s="20"/>
      <c r="AN13" s="20"/>
      <c r="AO13" s="20"/>
      <c r="AP13" s="20"/>
      <c r="AQ13" s="21">
        <f t="shared" si="0"/>
        <v>32.380241394146914</v>
      </c>
      <c r="AR13" s="22"/>
      <c r="AS13" s="22"/>
      <c r="AT13" s="21">
        <v>1</v>
      </c>
      <c r="AU13" s="23">
        <v>0</v>
      </c>
      <c r="AV13" s="23">
        <v>1</v>
      </c>
      <c r="AW13" s="24"/>
      <c r="AX13" s="24"/>
      <c r="AY13" s="24" t="s">
        <v>73</v>
      </c>
      <c r="AZ13" s="25" t="s">
        <v>102</v>
      </c>
      <c r="BA13" s="26"/>
      <c r="BB13" s="27" t="s">
        <v>54</v>
      </c>
    </row>
    <row r="14" spans="1:54">
      <c r="A14" s="12">
        <v>554</v>
      </c>
      <c r="B14" s="12">
        <v>2022</v>
      </c>
      <c r="C14" s="12" t="s">
        <v>42</v>
      </c>
      <c r="D14" s="12" t="s">
        <v>43</v>
      </c>
      <c r="E14" s="12" t="s">
        <v>44</v>
      </c>
      <c r="F14" s="13" t="s">
        <v>45</v>
      </c>
      <c r="G14" s="13" t="s">
        <v>46</v>
      </c>
      <c r="H14" s="13" t="s">
        <v>47</v>
      </c>
      <c r="I14" s="13" t="s">
        <v>48</v>
      </c>
      <c r="J14" s="13" t="s">
        <v>48</v>
      </c>
      <c r="K14" s="13" t="s">
        <v>49</v>
      </c>
      <c r="L14" s="12" t="s">
        <v>50</v>
      </c>
      <c r="M14" s="14" t="s">
        <v>51</v>
      </c>
      <c r="N14" s="15" t="s">
        <v>56</v>
      </c>
      <c r="O14" s="15" t="s">
        <v>59</v>
      </c>
      <c r="P14" s="15">
        <v>1</v>
      </c>
      <c r="Q14" s="16">
        <v>1</v>
      </c>
      <c r="R14" s="17">
        <v>44562</v>
      </c>
      <c r="S14" s="17">
        <v>44896</v>
      </c>
      <c r="T14" s="18">
        <v>2639.4599404765213</v>
      </c>
      <c r="U14" s="18">
        <v>2639.4599404765213</v>
      </c>
      <c r="V14" s="18">
        <v>2639.4599404765213</v>
      </c>
      <c r="W14" s="18">
        <v>2639.4599404765213</v>
      </c>
      <c r="X14" s="18">
        <v>2639.4599404765213</v>
      </c>
      <c r="Y14" s="18">
        <v>2639.4599404765213</v>
      </c>
      <c r="Z14" s="18">
        <v>2639.4599404765213</v>
      </c>
      <c r="AA14" s="18">
        <v>2639.4599404765213</v>
      </c>
      <c r="AB14" s="18">
        <v>2639.4599404765213</v>
      </c>
      <c r="AC14" s="18">
        <v>2875.0339766194088</v>
      </c>
      <c r="AD14" s="18">
        <v>2875.0339766194088</v>
      </c>
      <c r="AE14" s="18">
        <v>2875.0339766194088</v>
      </c>
      <c r="AF14" s="18">
        <v>32.380241394146914</v>
      </c>
      <c r="AG14" s="18">
        <v>30.599328117468833</v>
      </c>
      <c r="AH14" s="19">
        <v>0.40475301742683645</v>
      </c>
      <c r="AI14" s="20"/>
      <c r="AJ14" s="20"/>
      <c r="AK14" s="20"/>
      <c r="AL14" s="20"/>
      <c r="AM14" s="20"/>
      <c r="AN14" s="20"/>
      <c r="AO14" s="20"/>
      <c r="AP14" s="20"/>
      <c r="AQ14" s="21">
        <f t="shared" si="0"/>
        <v>32.380241394146914</v>
      </c>
      <c r="AR14" s="22"/>
      <c r="AS14" s="22"/>
      <c r="AT14" s="21">
        <v>1</v>
      </c>
      <c r="AU14" s="23">
        <v>0</v>
      </c>
      <c r="AV14" s="23">
        <v>1</v>
      </c>
      <c r="AW14" s="24"/>
      <c r="AX14" s="24"/>
      <c r="AY14" s="24" t="s">
        <v>74</v>
      </c>
      <c r="AZ14" s="25" t="s">
        <v>102</v>
      </c>
      <c r="BA14" s="26"/>
      <c r="BB14" s="27" t="s">
        <v>54</v>
      </c>
    </row>
    <row r="15" spans="1:54">
      <c r="A15" s="12">
        <v>555</v>
      </c>
      <c r="B15" s="12">
        <v>2022</v>
      </c>
      <c r="C15" s="12" t="s">
        <v>42</v>
      </c>
      <c r="D15" s="12" t="s">
        <v>43</v>
      </c>
      <c r="E15" s="12" t="s">
        <v>44</v>
      </c>
      <c r="F15" s="13" t="s">
        <v>45</v>
      </c>
      <c r="G15" s="13" t="s">
        <v>46</v>
      </c>
      <c r="H15" s="13" t="s">
        <v>47</v>
      </c>
      <c r="I15" s="13" t="s">
        <v>48</v>
      </c>
      <c r="J15" s="13" t="s">
        <v>48</v>
      </c>
      <c r="K15" s="13" t="s">
        <v>49</v>
      </c>
      <c r="L15" s="12" t="s">
        <v>50</v>
      </c>
      <c r="M15" s="14" t="s">
        <v>51</v>
      </c>
      <c r="N15" s="15" t="s">
        <v>56</v>
      </c>
      <c r="O15" s="15" t="s">
        <v>60</v>
      </c>
      <c r="P15" s="15">
        <v>1</v>
      </c>
      <c r="Q15" s="16">
        <v>1</v>
      </c>
      <c r="R15" s="17">
        <v>44562</v>
      </c>
      <c r="S15" s="17">
        <v>44896</v>
      </c>
      <c r="T15" s="18">
        <v>675.61541697148323</v>
      </c>
      <c r="U15" s="18">
        <v>675.61541697148323</v>
      </c>
      <c r="V15" s="18">
        <v>675.61541697148323</v>
      </c>
      <c r="W15" s="18">
        <v>675.61541697148323</v>
      </c>
      <c r="X15" s="18">
        <v>675.61541697148323</v>
      </c>
      <c r="Y15" s="18">
        <v>675.61541697148323</v>
      </c>
      <c r="Z15" s="18">
        <v>675.61541697148323</v>
      </c>
      <c r="AA15" s="18">
        <v>675.61541697148323</v>
      </c>
      <c r="AB15" s="18">
        <v>675.61541697148323</v>
      </c>
      <c r="AC15" s="18">
        <v>734.44344599891679</v>
      </c>
      <c r="AD15" s="18">
        <v>734.44344599891679</v>
      </c>
      <c r="AE15" s="18">
        <v>734.44344599891679</v>
      </c>
      <c r="AF15" s="18">
        <v>8.2838690907400991</v>
      </c>
      <c r="AG15" s="18">
        <v>7.8282562907493931</v>
      </c>
      <c r="AH15" s="19">
        <v>0.10354836363425124</v>
      </c>
      <c r="AI15" s="20"/>
      <c r="AJ15" s="20"/>
      <c r="AK15" s="20"/>
      <c r="AL15" s="20"/>
      <c r="AM15" s="20"/>
      <c r="AN15" s="20"/>
      <c r="AO15" s="20"/>
      <c r="AP15" s="20"/>
      <c r="AQ15" s="21">
        <f t="shared" si="0"/>
        <v>8.2838690907400991</v>
      </c>
      <c r="AR15" s="22"/>
      <c r="AS15" s="22"/>
      <c r="AT15" s="21">
        <v>1</v>
      </c>
      <c r="AU15" s="23">
        <v>0</v>
      </c>
      <c r="AV15" s="23">
        <v>1</v>
      </c>
      <c r="AW15" s="24"/>
      <c r="AX15" s="24"/>
      <c r="AY15" s="24" t="s">
        <v>79</v>
      </c>
      <c r="AZ15" s="25" t="s">
        <v>102</v>
      </c>
      <c r="BA15" s="26"/>
      <c r="BB15" s="27" t="s">
        <v>54</v>
      </c>
    </row>
    <row r="16" spans="1:54">
      <c r="A16" s="12">
        <v>556</v>
      </c>
      <c r="B16" s="12">
        <v>2022</v>
      </c>
      <c r="C16" s="12" t="s">
        <v>42</v>
      </c>
      <c r="D16" s="12" t="s">
        <v>43</v>
      </c>
      <c r="E16" s="12" t="s">
        <v>44</v>
      </c>
      <c r="F16" s="13" t="s">
        <v>45</v>
      </c>
      <c r="G16" s="13" t="s">
        <v>46</v>
      </c>
      <c r="H16" s="13" t="s">
        <v>47</v>
      </c>
      <c r="I16" s="13" t="s">
        <v>48</v>
      </c>
      <c r="J16" s="13" t="s">
        <v>48</v>
      </c>
      <c r="K16" s="13" t="s">
        <v>49</v>
      </c>
      <c r="L16" s="12" t="s">
        <v>50</v>
      </c>
      <c r="M16" s="14" t="s">
        <v>51</v>
      </c>
      <c r="N16" s="15" t="s">
        <v>56</v>
      </c>
      <c r="O16" s="15" t="s">
        <v>60</v>
      </c>
      <c r="P16" s="15">
        <v>1</v>
      </c>
      <c r="Q16" s="16">
        <v>1</v>
      </c>
      <c r="R16" s="17">
        <v>44562</v>
      </c>
      <c r="S16" s="17">
        <v>44896</v>
      </c>
      <c r="T16" s="18">
        <v>675.61541697148323</v>
      </c>
      <c r="U16" s="18">
        <v>675.61541697148323</v>
      </c>
      <c r="V16" s="18">
        <v>675.61541697148323</v>
      </c>
      <c r="W16" s="18">
        <v>675.61541697148323</v>
      </c>
      <c r="X16" s="18">
        <v>675.61541697148323</v>
      </c>
      <c r="Y16" s="18">
        <v>675.61541697148323</v>
      </c>
      <c r="Z16" s="18">
        <v>675.61541697148323</v>
      </c>
      <c r="AA16" s="18">
        <v>675.61541697148323</v>
      </c>
      <c r="AB16" s="18">
        <v>675.61541697148323</v>
      </c>
      <c r="AC16" s="18">
        <v>734.44344599891679</v>
      </c>
      <c r="AD16" s="18">
        <v>734.44344599891679</v>
      </c>
      <c r="AE16" s="18">
        <v>734.44344599891679</v>
      </c>
      <c r="AF16" s="18">
        <v>8.2838690907400991</v>
      </c>
      <c r="AG16" s="18">
        <v>7.8282562907493931</v>
      </c>
      <c r="AH16" s="19">
        <v>0.10354836363425124</v>
      </c>
      <c r="AI16" s="20"/>
      <c r="AJ16" s="20"/>
      <c r="AK16" s="20"/>
      <c r="AL16" s="20"/>
      <c r="AM16" s="20"/>
      <c r="AN16" s="20"/>
      <c r="AO16" s="20"/>
      <c r="AP16" s="20"/>
      <c r="AQ16" s="21">
        <f t="shared" si="0"/>
        <v>8.2838690907400991</v>
      </c>
      <c r="AR16" s="22"/>
      <c r="AS16" s="22"/>
      <c r="AT16" s="21">
        <v>1</v>
      </c>
      <c r="AU16" s="23">
        <v>0</v>
      </c>
      <c r="AV16" s="23">
        <v>1</v>
      </c>
      <c r="AW16" s="24"/>
      <c r="AX16" s="24"/>
      <c r="AY16" s="24" t="s">
        <v>80</v>
      </c>
      <c r="AZ16" s="25" t="s">
        <v>102</v>
      </c>
      <c r="BA16" s="26"/>
      <c r="BB16" s="27" t="s">
        <v>54</v>
      </c>
    </row>
    <row r="17" spans="1:54">
      <c r="A17" s="12">
        <v>557</v>
      </c>
      <c r="B17" s="12">
        <v>2022</v>
      </c>
      <c r="C17" s="12" t="s">
        <v>42</v>
      </c>
      <c r="D17" s="12" t="s">
        <v>43</v>
      </c>
      <c r="E17" s="12" t="s">
        <v>44</v>
      </c>
      <c r="F17" s="13" t="s">
        <v>45</v>
      </c>
      <c r="G17" s="13" t="s">
        <v>46</v>
      </c>
      <c r="H17" s="13" t="s">
        <v>47</v>
      </c>
      <c r="I17" s="13" t="s">
        <v>48</v>
      </c>
      <c r="J17" s="13" t="s">
        <v>48</v>
      </c>
      <c r="K17" s="13" t="s">
        <v>49</v>
      </c>
      <c r="L17" s="12" t="s">
        <v>50</v>
      </c>
      <c r="M17" s="14" t="s">
        <v>51</v>
      </c>
      <c r="N17" s="15" t="s">
        <v>56</v>
      </c>
      <c r="O17" s="15" t="s">
        <v>60</v>
      </c>
      <c r="P17" s="15">
        <v>1</v>
      </c>
      <c r="Q17" s="16">
        <v>1</v>
      </c>
      <c r="R17" s="17">
        <v>44562</v>
      </c>
      <c r="S17" s="17">
        <v>44896</v>
      </c>
      <c r="T17" s="18">
        <v>675.61541697148323</v>
      </c>
      <c r="U17" s="18">
        <v>675.61541697148323</v>
      </c>
      <c r="V17" s="18">
        <v>675.61541697148323</v>
      </c>
      <c r="W17" s="18">
        <v>675.61541697148323</v>
      </c>
      <c r="X17" s="18">
        <v>675.61541697148323</v>
      </c>
      <c r="Y17" s="18">
        <v>675.61541697148323</v>
      </c>
      <c r="Z17" s="18">
        <v>675.61541697148323</v>
      </c>
      <c r="AA17" s="18">
        <v>675.61541697148323</v>
      </c>
      <c r="AB17" s="18">
        <v>675.61541697148323</v>
      </c>
      <c r="AC17" s="18">
        <v>734.44344599891679</v>
      </c>
      <c r="AD17" s="18">
        <v>734.44344599891679</v>
      </c>
      <c r="AE17" s="18">
        <v>734.44344599891679</v>
      </c>
      <c r="AF17" s="18">
        <v>8.2838690907400991</v>
      </c>
      <c r="AG17" s="18">
        <v>7.8282562907493931</v>
      </c>
      <c r="AH17" s="19">
        <v>0.10354836363425124</v>
      </c>
      <c r="AI17" s="20"/>
      <c r="AJ17" s="20"/>
      <c r="AK17" s="20"/>
      <c r="AL17" s="20"/>
      <c r="AM17" s="20"/>
      <c r="AN17" s="20"/>
      <c r="AO17" s="20"/>
      <c r="AP17" s="20"/>
      <c r="AQ17" s="21">
        <f t="shared" si="0"/>
        <v>8.2838690907400991</v>
      </c>
      <c r="AR17" s="22"/>
      <c r="AS17" s="22"/>
      <c r="AT17" s="21">
        <v>1</v>
      </c>
      <c r="AU17" s="23">
        <v>0</v>
      </c>
      <c r="AV17" s="23">
        <v>1</v>
      </c>
      <c r="AW17" s="24"/>
      <c r="AX17" s="24"/>
      <c r="AY17" s="24" t="s">
        <v>81</v>
      </c>
      <c r="AZ17" s="25" t="s">
        <v>102</v>
      </c>
      <c r="BA17" s="26"/>
      <c r="BB17" s="27" t="s">
        <v>54</v>
      </c>
    </row>
    <row r="18" spans="1:54">
      <c r="A18" s="12">
        <v>558</v>
      </c>
      <c r="B18" s="12">
        <v>2022</v>
      </c>
      <c r="C18" s="12" t="s">
        <v>42</v>
      </c>
      <c r="D18" s="12" t="s">
        <v>43</v>
      </c>
      <c r="E18" s="12" t="s">
        <v>44</v>
      </c>
      <c r="F18" s="13" t="s">
        <v>45</v>
      </c>
      <c r="G18" s="13" t="s">
        <v>46</v>
      </c>
      <c r="H18" s="13" t="s">
        <v>47</v>
      </c>
      <c r="I18" s="13" t="s">
        <v>48</v>
      </c>
      <c r="J18" s="13" t="s">
        <v>48</v>
      </c>
      <c r="K18" s="13" t="s">
        <v>49</v>
      </c>
      <c r="L18" s="12" t="s">
        <v>50</v>
      </c>
      <c r="M18" s="14" t="s">
        <v>51</v>
      </c>
      <c r="N18" s="15" t="s">
        <v>56</v>
      </c>
      <c r="O18" s="15" t="s">
        <v>60</v>
      </c>
      <c r="P18" s="15">
        <v>1</v>
      </c>
      <c r="Q18" s="16">
        <v>1</v>
      </c>
      <c r="R18" s="17">
        <v>44562</v>
      </c>
      <c r="S18" s="17">
        <v>44896</v>
      </c>
      <c r="T18" s="18">
        <v>675.61541697148323</v>
      </c>
      <c r="U18" s="18">
        <v>675.61541697148323</v>
      </c>
      <c r="V18" s="18">
        <v>675.61541697148323</v>
      </c>
      <c r="W18" s="18">
        <v>675.61541697148323</v>
      </c>
      <c r="X18" s="18">
        <v>675.61541697148323</v>
      </c>
      <c r="Y18" s="18">
        <v>675.61541697148323</v>
      </c>
      <c r="Z18" s="18">
        <v>675.61541697148323</v>
      </c>
      <c r="AA18" s="18">
        <v>675.61541697148323</v>
      </c>
      <c r="AB18" s="18">
        <v>675.61541697148323</v>
      </c>
      <c r="AC18" s="18">
        <v>734.44344599891679</v>
      </c>
      <c r="AD18" s="18">
        <v>734.44344599891679</v>
      </c>
      <c r="AE18" s="18">
        <v>734.44344599891679</v>
      </c>
      <c r="AF18" s="18">
        <v>8.2838690907400991</v>
      </c>
      <c r="AG18" s="18">
        <v>7.8282562907493931</v>
      </c>
      <c r="AH18" s="19">
        <v>0.10354836363425124</v>
      </c>
      <c r="AI18" s="20"/>
      <c r="AJ18" s="20"/>
      <c r="AK18" s="20"/>
      <c r="AL18" s="20"/>
      <c r="AM18" s="20"/>
      <c r="AN18" s="20"/>
      <c r="AO18" s="20"/>
      <c r="AP18" s="20"/>
      <c r="AQ18" s="21">
        <f t="shared" si="0"/>
        <v>8.2838690907400991</v>
      </c>
      <c r="AR18" s="22"/>
      <c r="AS18" s="22"/>
      <c r="AT18" s="21">
        <v>1</v>
      </c>
      <c r="AU18" s="23">
        <v>0</v>
      </c>
      <c r="AV18" s="23">
        <v>1</v>
      </c>
      <c r="AW18" s="24"/>
      <c r="AX18" s="24"/>
      <c r="AY18" s="24" t="s">
        <v>82</v>
      </c>
      <c r="AZ18" s="25" t="s">
        <v>102</v>
      </c>
      <c r="BA18" s="26"/>
      <c r="BB18" s="27" t="s">
        <v>54</v>
      </c>
    </row>
    <row r="19" spans="1:54">
      <c r="A19" s="12">
        <v>559</v>
      </c>
      <c r="B19" s="12">
        <v>2022</v>
      </c>
      <c r="C19" s="12" t="s">
        <v>42</v>
      </c>
      <c r="D19" s="12" t="s">
        <v>43</v>
      </c>
      <c r="E19" s="12" t="s">
        <v>44</v>
      </c>
      <c r="F19" s="13" t="s">
        <v>45</v>
      </c>
      <c r="G19" s="13" t="s">
        <v>46</v>
      </c>
      <c r="H19" s="13" t="s">
        <v>47</v>
      </c>
      <c r="I19" s="13" t="s">
        <v>48</v>
      </c>
      <c r="J19" s="13" t="s">
        <v>48</v>
      </c>
      <c r="K19" s="13" t="s">
        <v>49</v>
      </c>
      <c r="L19" s="12" t="s">
        <v>50</v>
      </c>
      <c r="M19" s="14" t="s">
        <v>51</v>
      </c>
      <c r="N19" s="15" t="s">
        <v>56</v>
      </c>
      <c r="O19" s="15" t="s">
        <v>61</v>
      </c>
      <c r="P19" s="15">
        <v>1</v>
      </c>
      <c r="Q19" s="16">
        <v>1</v>
      </c>
      <c r="R19" s="17">
        <v>44562</v>
      </c>
      <c r="S19" s="17">
        <v>44896</v>
      </c>
      <c r="T19" s="18">
        <v>1865.7180987968125</v>
      </c>
      <c r="U19" s="18">
        <v>1865.7180987968125</v>
      </c>
      <c r="V19" s="18">
        <v>1865.7180987968125</v>
      </c>
      <c r="W19" s="18">
        <v>1865.7180987968125</v>
      </c>
      <c r="X19" s="18">
        <v>1865.7180987968125</v>
      </c>
      <c r="Y19" s="18">
        <v>1865.7180987968125</v>
      </c>
      <c r="Z19" s="18">
        <v>1865.7180987968125</v>
      </c>
      <c r="AA19" s="18">
        <v>1865.7180987968125</v>
      </c>
      <c r="AB19" s="18">
        <v>1865.7180987968125</v>
      </c>
      <c r="AC19" s="18">
        <v>2031.6553691885256</v>
      </c>
      <c r="AD19" s="18">
        <v>2031.6553691885256</v>
      </c>
      <c r="AE19" s="18">
        <v>2031.6553691885256</v>
      </c>
      <c r="AF19" s="18">
        <v>22.886428996736896</v>
      </c>
      <c r="AG19" s="18">
        <v>21.627675401916367</v>
      </c>
      <c r="AH19" s="19">
        <v>0.2860803624592112</v>
      </c>
      <c r="AI19" s="20"/>
      <c r="AJ19" s="20"/>
      <c r="AK19" s="20"/>
      <c r="AL19" s="20"/>
      <c r="AM19" s="20"/>
      <c r="AN19" s="20"/>
      <c r="AO19" s="20"/>
      <c r="AP19" s="20"/>
      <c r="AQ19" s="21">
        <f t="shared" si="0"/>
        <v>22.886428996736896</v>
      </c>
      <c r="AR19" s="22"/>
      <c r="AS19" s="22"/>
      <c r="AT19" s="21">
        <v>1</v>
      </c>
      <c r="AU19" s="23">
        <v>0</v>
      </c>
      <c r="AV19" s="23">
        <v>1</v>
      </c>
      <c r="AW19" s="24"/>
      <c r="AX19" s="24"/>
      <c r="AY19" s="24" t="s">
        <v>84</v>
      </c>
      <c r="AZ19" s="25" t="s">
        <v>102</v>
      </c>
      <c r="BA19" s="26"/>
      <c r="BB19" s="27" t="s">
        <v>54</v>
      </c>
    </row>
    <row r="20" spans="1:54">
      <c r="A20" s="12">
        <v>560</v>
      </c>
      <c r="B20" s="12">
        <v>2022</v>
      </c>
      <c r="C20" s="12" t="s">
        <v>42</v>
      </c>
      <c r="D20" s="12" t="s">
        <v>43</v>
      </c>
      <c r="E20" s="12" t="s">
        <v>44</v>
      </c>
      <c r="F20" s="13" t="s">
        <v>45</v>
      </c>
      <c r="G20" s="13" t="s">
        <v>46</v>
      </c>
      <c r="H20" s="13" t="s">
        <v>47</v>
      </c>
      <c r="I20" s="13" t="s">
        <v>48</v>
      </c>
      <c r="J20" s="13" t="s">
        <v>48</v>
      </c>
      <c r="K20" s="13" t="s">
        <v>49</v>
      </c>
      <c r="L20" s="12" t="s">
        <v>50</v>
      </c>
      <c r="M20" s="14" t="s">
        <v>51</v>
      </c>
      <c r="N20" s="15" t="s">
        <v>56</v>
      </c>
      <c r="O20" s="15" t="s">
        <v>61</v>
      </c>
      <c r="P20" s="15">
        <v>1</v>
      </c>
      <c r="Q20" s="16">
        <v>1</v>
      </c>
      <c r="R20" s="17">
        <v>44562</v>
      </c>
      <c r="S20" s="17">
        <v>44896</v>
      </c>
      <c r="T20" s="18">
        <v>1865.7180987968125</v>
      </c>
      <c r="U20" s="18">
        <v>1865.7180987968125</v>
      </c>
      <c r="V20" s="18">
        <v>1865.7180987968125</v>
      </c>
      <c r="W20" s="18">
        <v>1865.7180987968125</v>
      </c>
      <c r="X20" s="18">
        <v>1865.7180987968125</v>
      </c>
      <c r="Y20" s="18">
        <v>1865.7180987968125</v>
      </c>
      <c r="Z20" s="18">
        <v>1865.7180987968125</v>
      </c>
      <c r="AA20" s="18">
        <v>1865.7180987968125</v>
      </c>
      <c r="AB20" s="18">
        <v>1865.7180987968125</v>
      </c>
      <c r="AC20" s="18">
        <v>2031.6553691885256</v>
      </c>
      <c r="AD20" s="18">
        <v>2031.6553691885256</v>
      </c>
      <c r="AE20" s="18">
        <v>2031.6553691885256</v>
      </c>
      <c r="AF20" s="18">
        <v>22.886428996736896</v>
      </c>
      <c r="AG20" s="18">
        <v>21.627675401916367</v>
      </c>
      <c r="AH20" s="19">
        <v>0.2860803624592112</v>
      </c>
      <c r="AI20" s="20"/>
      <c r="AJ20" s="20"/>
      <c r="AK20" s="20"/>
      <c r="AL20" s="20"/>
      <c r="AM20" s="20"/>
      <c r="AN20" s="20"/>
      <c r="AO20" s="20"/>
      <c r="AP20" s="20"/>
      <c r="AQ20" s="21">
        <f t="shared" si="0"/>
        <v>22.886428996736896</v>
      </c>
      <c r="AR20" s="22"/>
      <c r="AS20" s="22"/>
      <c r="AT20" s="21">
        <v>1</v>
      </c>
      <c r="AU20" s="23">
        <v>0</v>
      </c>
      <c r="AV20" s="23">
        <v>1</v>
      </c>
      <c r="AW20" s="24"/>
      <c r="AX20" s="24"/>
      <c r="AY20" s="24" t="s">
        <v>85</v>
      </c>
      <c r="AZ20" s="25" t="s">
        <v>102</v>
      </c>
      <c r="BA20" s="26"/>
      <c r="BB20" s="27" t="s">
        <v>54</v>
      </c>
    </row>
    <row r="21" spans="1:54">
      <c r="A21" s="12">
        <v>561</v>
      </c>
      <c r="B21" s="12">
        <v>2022</v>
      </c>
      <c r="C21" s="12" t="s">
        <v>42</v>
      </c>
      <c r="D21" s="12" t="s">
        <v>43</v>
      </c>
      <c r="E21" s="12" t="s">
        <v>44</v>
      </c>
      <c r="F21" s="13" t="s">
        <v>45</v>
      </c>
      <c r="G21" s="13" t="s">
        <v>46</v>
      </c>
      <c r="H21" s="13" t="s">
        <v>47</v>
      </c>
      <c r="I21" s="13" t="s">
        <v>48</v>
      </c>
      <c r="J21" s="13" t="s">
        <v>48</v>
      </c>
      <c r="K21" s="13" t="s">
        <v>49</v>
      </c>
      <c r="L21" s="12" t="s">
        <v>50</v>
      </c>
      <c r="M21" s="14" t="s">
        <v>51</v>
      </c>
      <c r="N21" s="15" t="s">
        <v>56</v>
      </c>
      <c r="O21" s="15" t="s">
        <v>61</v>
      </c>
      <c r="P21" s="15">
        <v>1</v>
      </c>
      <c r="Q21" s="16">
        <v>1</v>
      </c>
      <c r="R21" s="17">
        <v>44562</v>
      </c>
      <c r="S21" s="17">
        <v>44896</v>
      </c>
      <c r="T21" s="18">
        <v>1865.7180987968125</v>
      </c>
      <c r="U21" s="18">
        <v>1865.7180987968125</v>
      </c>
      <c r="V21" s="18">
        <v>1865.7180987968125</v>
      </c>
      <c r="W21" s="18">
        <v>1865.7180987968125</v>
      </c>
      <c r="X21" s="18">
        <v>1865.7180987968125</v>
      </c>
      <c r="Y21" s="18">
        <v>1865.7180987968125</v>
      </c>
      <c r="Z21" s="18">
        <v>1865.7180987968125</v>
      </c>
      <c r="AA21" s="18">
        <v>1865.7180987968125</v>
      </c>
      <c r="AB21" s="18">
        <v>1865.7180987968125</v>
      </c>
      <c r="AC21" s="18">
        <v>2031.6553691885256</v>
      </c>
      <c r="AD21" s="18">
        <v>2031.6553691885256</v>
      </c>
      <c r="AE21" s="18">
        <v>2031.6553691885256</v>
      </c>
      <c r="AF21" s="18">
        <v>22.886428996736896</v>
      </c>
      <c r="AG21" s="18">
        <v>21.627675401916367</v>
      </c>
      <c r="AH21" s="19">
        <v>0.2860803624592112</v>
      </c>
      <c r="AI21" s="20"/>
      <c r="AJ21" s="20"/>
      <c r="AK21" s="20"/>
      <c r="AL21" s="20"/>
      <c r="AM21" s="20"/>
      <c r="AN21" s="20"/>
      <c r="AO21" s="20"/>
      <c r="AP21" s="20"/>
      <c r="AQ21" s="21">
        <f t="shared" si="0"/>
        <v>22.886428996736896</v>
      </c>
      <c r="AR21" s="22"/>
      <c r="AS21" s="22"/>
      <c r="AT21" s="21">
        <v>1</v>
      </c>
      <c r="AU21" s="23">
        <v>0</v>
      </c>
      <c r="AV21" s="23">
        <v>1</v>
      </c>
      <c r="AW21" s="24"/>
      <c r="AX21" s="24"/>
      <c r="AY21" s="24" t="s">
        <v>86</v>
      </c>
      <c r="AZ21" s="25" t="s">
        <v>102</v>
      </c>
      <c r="BA21" s="26"/>
      <c r="BB21" s="27" t="s">
        <v>54</v>
      </c>
    </row>
    <row r="22" spans="1:54">
      <c r="A22" s="12">
        <v>562</v>
      </c>
      <c r="B22" s="12">
        <v>2022</v>
      </c>
      <c r="C22" s="12" t="s">
        <v>42</v>
      </c>
      <c r="D22" s="12" t="s">
        <v>43</v>
      </c>
      <c r="E22" s="12" t="s">
        <v>44</v>
      </c>
      <c r="F22" s="13" t="s">
        <v>45</v>
      </c>
      <c r="G22" s="13" t="s">
        <v>46</v>
      </c>
      <c r="H22" s="13" t="s">
        <v>47</v>
      </c>
      <c r="I22" s="13" t="s">
        <v>48</v>
      </c>
      <c r="J22" s="13" t="s">
        <v>48</v>
      </c>
      <c r="K22" s="13" t="s">
        <v>49</v>
      </c>
      <c r="L22" s="12" t="s">
        <v>50</v>
      </c>
      <c r="M22" s="14" t="s">
        <v>51</v>
      </c>
      <c r="N22" s="15" t="s">
        <v>56</v>
      </c>
      <c r="O22" s="15" t="s">
        <v>61</v>
      </c>
      <c r="P22" s="15">
        <v>1</v>
      </c>
      <c r="Q22" s="16">
        <v>1</v>
      </c>
      <c r="R22" s="17">
        <v>44562</v>
      </c>
      <c r="S22" s="17">
        <v>44896</v>
      </c>
      <c r="T22" s="18">
        <v>1865.7180987968125</v>
      </c>
      <c r="U22" s="18">
        <v>1865.7180987968125</v>
      </c>
      <c r="V22" s="18">
        <v>1865.7180987968125</v>
      </c>
      <c r="W22" s="18">
        <v>1865.7180987968125</v>
      </c>
      <c r="X22" s="18">
        <v>1865.7180987968125</v>
      </c>
      <c r="Y22" s="18">
        <v>1865.7180987968125</v>
      </c>
      <c r="Z22" s="18">
        <v>1865.7180987968125</v>
      </c>
      <c r="AA22" s="18">
        <v>1865.7180987968125</v>
      </c>
      <c r="AB22" s="18">
        <v>1865.7180987968125</v>
      </c>
      <c r="AC22" s="18">
        <v>2031.6553691885256</v>
      </c>
      <c r="AD22" s="18">
        <v>2031.6553691885256</v>
      </c>
      <c r="AE22" s="18">
        <v>2031.6553691885256</v>
      </c>
      <c r="AF22" s="18">
        <v>22.886428996736896</v>
      </c>
      <c r="AG22" s="18">
        <v>21.627675401916367</v>
      </c>
      <c r="AH22" s="19">
        <v>0.2860803624592112</v>
      </c>
      <c r="AI22" s="20"/>
      <c r="AJ22" s="20"/>
      <c r="AK22" s="20"/>
      <c r="AL22" s="20"/>
      <c r="AM22" s="20"/>
      <c r="AN22" s="20"/>
      <c r="AO22" s="20"/>
      <c r="AP22" s="20"/>
      <c r="AQ22" s="21">
        <f t="shared" si="0"/>
        <v>22.886428996736896</v>
      </c>
      <c r="AR22" s="22"/>
      <c r="AS22" s="22"/>
      <c r="AT22" s="21">
        <v>1</v>
      </c>
      <c r="AU22" s="23">
        <v>0</v>
      </c>
      <c r="AV22" s="23">
        <v>1</v>
      </c>
      <c r="AW22" s="24"/>
      <c r="AX22" s="24"/>
      <c r="AY22" s="24" t="s">
        <v>87</v>
      </c>
      <c r="AZ22" s="25" t="s">
        <v>102</v>
      </c>
      <c r="BA22" s="26"/>
      <c r="BB22" s="27" t="s">
        <v>54</v>
      </c>
    </row>
    <row r="23" spans="1:54">
      <c r="A23" s="12">
        <v>563</v>
      </c>
      <c r="B23" s="12">
        <v>2022</v>
      </c>
      <c r="C23" s="12" t="s">
        <v>42</v>
      </c>
      <c r="D23" s="12" t="s">
        <v>43</v>
      </c>
      <c r="E23" s="12" t="s">
        <v>44</v>
      </c>
      <c r="F23" s="13" t="s">
        <v>45</v>
      </c>
      <c r="G23" s="13" t="s">
        <v>46</v>
      </c>
      <c r="H23" s="13" t="s">
        <v>47</v>
      </c>
      <c r="I23" s="13" t="s">
        <v>48</v>
      </c>
      <c r="J23" s="13" t="s">
        <v>48</v>
      </c>
      <c r="K23" s="13" t="s">
        <v>49</v>
      </c>
      <c r="L23" s="12" t="s">
        <v>50</v>
      </c>
      <c r="M23" s="14" t="s">
        <v>51</v>
      </c>
      <c r="N23" s="15" t="s">
        <v>56</v>
      </c>
      <c r="O23" s="15" t="s">
        <v>61</v>
      </c>
      <c r="P23" s="15">
        <v>1</v>
      </c>
      <c r="Q23" s="16">
        <v>1</v>
      </c>
      <c r="R23" s="17">
        <v>44562</v>
      </c>
      <c r="S23" s="17">
        <v>44896</v>
      </c>
      <c r="T23" s="18">
        <v>1865.7180987968125</v>
      </c>
      <c r="U23" s="18">
        <v>1865.7180987968125</v>
      </c>
      <c r="V23" s="18">
        <v>1865.7180987968125</v>
      </c>
      <c r="W23" s="18">
        <v>1865.7180987968125</v>
      </c>
      <c r="X23" s="18">
        <v>1865.7180987968125</v>
      </c>
      <c r="Y23" s="18">
        <v>1865.7180987968125</v>
      </c>
      <c r="Z23" s="18">
        <v>1865.7180987968125</v>
      </c>
      <c r="AA23" s="18">
        <v>1865.7180987968125</v>
      </c>
      <c r="AB23" s="18">
        <v>1865.7180987968125</v>
      </c>
      <c r="AC23" s="18">
        <v>2031.6553691885256</v>
      </c>
      <c r="AD23" s="18">
        <v>2031.6553691885256</v>
      </c>
      <c r="AE23" s="18">
        <v>2031.6553691885256</v>
      </c>
      <c r="AF23" s="18">
        <v>22.886428996736896</v>
      </c>
      <c r="AG23" s="18">
        <v>21.627675401916367</v>
      </c>
      <c r="AH23" s="19">
        <v>0.2860803624592112</v>
      </c>
      <c r="AI23" s="20"/>
      <c r="AJ23" s="20"/>
      <c r="AK23" s="20"/>
      <c r="AL23" s="20"/>
      <c r="AM23" s="20"/>
      <c r="AN23" s="20"/>
      <c r="AO23" s="20"/>
      <c r="AP23" s="20"/>
      <c r="AQ23" s="21">
        <f t="shared" si="0"/>
        <v>22.886428996736896</v>
      </c>
      <c r="AR23" s="22"/>
      <c r="AS23" s="22"/>
      <c r="AT23" s="21">
        <v>1</v>
      </c>
      <c r="AU23" s="23">
        <v>0</v>
      </c>
      <c r="AV23" s="23">
        <v>1</v>
      </c>
      <c r="AW23" s="24"/>
      <c r="AX23" s="24"/>
      <c r="AY23" s="24" t="s">
        <v>88</v>
      </c>
      <c r="AZ23" s="25" t="s">
        <v>102</v>
      </c>
      <c r="BA23" s="26"/>
      <c r="BB23" s="27" t="s">
        <v>54</v>
      </c>
    </row>
    <row r="24" spans="1:54">
      <c r="A24" s="12">
        <v>564</v>
      </c>
      <c r="B24" s="12">
        <v>2022</v>
      </c>
      <c r="C24" s="12" t="s">
        <v>42</v>
      </c>
      <c r="D24" s="12" t="s">
        <v>43</v>
      </c>
      <c r="E24" s="12" t="s">
        <v>44</v>
      </c>
      <c r="F24" s="13" t="s">
        <v>45</v>
      </c>
      <c r="G24" s="13" t="s">
        <v>46</v>
      </c>
      <c r="H24" s="13" t="s">
        <v>47</v>
      </c>
      <c r="I24" s="13" t="s">
        <v>48</v>
      </c>
      <c r="J24" s="13" t="s">
        <v>48</v>
      </c>
      <c r="K24" s="13" t="s">
        <v>49</v>
      </c>
      <c r="L24" s="12" t="s">
        <v>50</v>
      </c>
      <c r="M24" s="14" t="s">
        <v>51</v>
      </c>
      <c r="N24" s="15" t="s">
        <v>56</v>
      </c>
      <c r="O24" s="15" t="s">
        <v>62</v>
      </c>
      <c r="P24" s="15">
        <v>1</v>
      </c>
      <c r="Q24" s="16">
        <v>1</v>
      </c>
      <c r="R24" s="17">
        <v>44562</v>
      </c>
      <c r="S24" s="17">
        <v>44896</v>
      </c>
      <c r="T24" s="18">
        <v>3288.2692720886516</v>
      </c>
      <c r="U24" s="18">
        <v>3288.2692720886516</v>
      </c>
      <c r="V24" s="18">
        <v>3288.2692720886516</v>
      </c>
      <c r="W24" s="18">
        <v>3288.2692720886516</v>
      </c>
      <c r="X24" s="18">
        <v>3288.2692720886516</v>
      </c>
      <c r="Y24" s="18">
        <v>3288.2692720886516</v>
      </c>
      <c r="Z24" s="18">
        <v>3288.2692720886516</v>
      </c>
      <c r="AA24" s="18">
        <v>3288.2692720886516</v>
      </c>
      <c r="AB24" s="18">
        <v>3288.2692720886516</v>
      </c>
      <c r="AC24" s="18">
        <v>3582.2361480766303</v>
      </c>
      <c r="AD24" s="18">
        <v>3582.2361480766303</v>
      </c>
      <c r="AE24" s="18">
        <v>3582.2361480766303</v>
      </c>
      <c r="AF24" s="18">
        <f>SUM(T24:AE24)/1000</f>
        <v>40.34113189302775</v>
      </c>
      <c r="AG24" s="18">
        <f>AF24-(AF24*0.055)</f>
        <v>38.122369638911223</v>
      </c>
      <c r="AH24" s="19">
        <f>0.504264148662847</f>
        <v>0.50426414866284697</v>
      </c>
      <c r="AI24" s="20"/>
      <c r="AJ24" s="20"/>
      <c r="AK24" s="20"/>
      <c r="AL24" s="20"/>
      <c r="AM24" s="20"/>
      <c r="AN24" s="20"/>
      <c r="AO24" s="20"/>
      <c r="AP24" s="20"/>
      <c r="AQ24" s="21">
        <f t="shared" si="0"/>
        <v>40.34113189302775</v>
      </c>
      <c r="AR24" s="22"/>
      <c r="AS24" s="22"/>
      <c r="AT24" s="21">
        <f>P24</f>
        <v>1</v>
      </c>
      <c r="AU24" s="23">
        <v>0</v>
      </c>
      <c r="AV24" s="23">
        <v>1</v>
      </c>
      <c r="AW24" s="24"/>
      <c r="AX24" s="24"/>
      <c r="AY24" s="24" t="s">
        <v>164</v>
      </c>
      <c r="AZ24" s="25" t="s">
        <v>102</v>
      </c>
      <c r="BA24" s="26"/>
      <c r="BB24" s="27" t="s">
        <v>54</v>
      </c>
    </row>
    <row r="25" spans="1:54">
      <c r="A25" s="12">
        <v>566</v>
      </c>
      <c r="B25" s="12">
        <v>2022</v>
      </c>
      <c r="C25" s="12" t="s">
        <v>42</v>
      </c>
      <c r="D25" s="12" t="s">
        <v>43</v>
      </c>
      <c r="E25" s="12" t="s">
        <v>44</v>
      </c>
      <c r="F25" s="13" t="s">
        <v>45</v>
      </c>
      <c r="G25" s="13" t="s">
        <v>46</v>
      </c>
      <c r="H25" s="13" t="s">
        <v>47</v>
      </c>
      <c r="I25" s="13" t="s">
        <v>48</v>
      </c>
      <c r="J25" s="13" t="s">
        <v>48</v>
      </c>
      <c r="K25" s="13" t="s">
        <v>49</v>
      </c>
      <c r="L25" s="12" t="s">
        <v>50</v>
      </c>
      <c r="M25" s="14" t="s">
        <v>51</v>
      </c>
      <c r="N25" s="15" t="s">
        <v>56</v>
      </c>
      <c r="O25" s="15" t="s">
        <v>62</v>
      </c>
      <c r="P25" s="15">
        <v>1</v>
      </c>
      <c r="Q25" s="16">
        <v>1</v>
      </c>
      <c r="R25" s="17">
        <v>44562</v>
      </c>
      <c r="S25" s="17">
        <v>44896</v>
      </c>
      <c r="T25" s="18">
        <v>3288.2692720886516</v>
      </c>
      <c r="U25" s="18">
        <v>3288.2692720886516</v>
      </c>
      <c r="V25" s="18">
        <v>3288.2692720886516</v>
      </c>
      <c r="W25" s="18">
        <v>3288.2692720886516</v>
      </c>
      <c r="X25" s="18">
        <v>3288.2692720886516</v>
      </c>
      <c r="Y25" s="18">
        <v>3288.2692720886516</v>
      </c>
      <c r="Z25" s="18">
        <v>3288.2692720886516</v>
      </c>
      <c r="AA25" s="18">
        <v>3288.2692720886516</v>
      </c>
      <c r="AB25" s="18">
        <v>3288.2692720886516</v>
      </c>
      <c r="AC25" s="18">
        <v>3582.2361480766303</v>
      </c>
      <c r="AD25" s="18">
        <v>3582.2361480766303</v>
      </c>
      <c r="AE25" s="18">
        <v>3582.2361480766303</v>
      </c>
      <c r="AF25" s="18">
        <v>40.34113189302775</v>
      </c>
      <c r="AG25" s="18">
        <v>38.122369638911223</v>
      </c>
      <c r="AH25" s="19">
        <v>0.50426414866284686</v>
      </c>
      <c r="AI25" s="20"/>
      <c r="AJ25" s="20"/>
      <c r="AK25" s="20"/>
      <c r="AL25" s="20"/>
      <c r="AM25" s="20"/>
      <c r="AN25" s="20"/>
      <c r="AO25" s="20"/>
      <c r="AP25" s="20"/>
      <c r="AQ25" s="21">
        <f t="shared" si="0"/>
        <v>40.34113189302775</v>
      </c>
      <c r="AR25" s="22"/>
      <c r="AS25" s="22"/>
      <c r="AT25" s="21">
        <f>P25</f>
        <v>1</v>
      </c>
      <c r="AU25" s="23">
        <v>0</v>
      </c>
      <c r="AV25" s="23">
        <v>1</v>
      </c>
      <c r="AW25" s="24"/>
      <c r="AX25" s="24"/>
      <c r="AY25" s="24" t="s">
        <v>76</v>
      </c>
      <c r="AZ25" s="25" t="s">
        <v>102</v>
      </c>
      <c r="BA25" s="26"/>
      <c r="BB25" s="27" t="s">
        <v>54</v>
      </c>
    </row>
    <row r="26" spans="1:54">
      <c r="A26" s="12">
        <v>570</v>
      </c>
      <c r="B26" s="12">
        <v>2022</v>
      </c>
      <c r="C26" s="12" t="s">
        <v>42</v>
      </c>
      <c r="D26" s="12" t="s">
        <v>43</v>
      </c>
      <c r="E26" s="12" t="s">
        <v>44</v>
      </c>
      <c r="F26" s="13" t="s">
        <v>45</v>
      </c>
      <c r="G26" s="13" t="s">
        <v>46</v>
      </c>
      <c r="H26" s="13" t="s">
        <v>47</v>
      </c>
      <c r="I26" s="13" t="s">
        <v>48</v>
      </c>
      <c r="J26" s="13" t="s">
        <v>48</v>
      </c>
      <c r="K26" s="13" t="s">
        <v>49</v>
      </c>
      <c r="L26" s="12" t="s">
        <v>50</v>
      </c>
      <c r="M26" s="14" t="s">
        <v>51</v>
      </c>
      <c r="N26" s="15" t="s">
        <v>56</v>
      </c>
      <c r="O26" s="15" t="s">
        <v>63</v>
      </c>
      <c r="P26" s="15">
        <v>1</v>
      </c>
      <c r="Q26" s="16">
        <v>1</v>
      </c>
      <c r="R26" s="17">
        <v>44562</v>
      </c>
      <c r="S26" s="17">
        <v>44896</v>
      </c>
      <c r="T26" s="18">
        <v>519.93239477030522</v>
      </c>
      <c r="U26" s="18">
        <v>519.93239477030522</v>
      </c>
      <c r="V26" s="18">
        <v>519.93239477030522</v>
      </c>
      <c r="W26" s="18">
        <v>519.93239477030522</v>
      </c>
      <c r="X26" s="18">
        <v>519.93239477030522</v>
      </c>
      <c r="Y26" s="18">
        <v>519.93239477030522</v>
      </c>
      <c r="Z26" s="18">
        <v>519.93239477030522</v>
      </c>
      <c r="AA26" s="18">
        <v>519.93239477030522</v>
      </c>
      <c r="AB26" s="18">
        <v>519.93239477030522</v>
      </c>
      <c r="AC26" s="18">
        <v>564.74895179963278</v>
      </c>
      <c r="AD26" s="18">
        <v>564.74895179963278</v>
      </c>
      <c r="AE26" s="18">
        <v>564.74895179963278</v>
      </c>
      <c r="AF26" s="18">
        <v>6.3736384083316455</v>
      </c>
      <c r="AG26" s="18">
        <v>6.0230882958734044</v>
      </c>
      <c r="AH26" s="19">
        <v>7.9670480104145569E-2</v>
      </c>
      <c r="AI26" s="20"/>
      <c r="AJ26" s="20"/>
      <c r="AK26" s="20"/>
      <c r="AL26" s="20"/>
      <c r="AM26" s="20"/>
      <c r="AN26" s="20"/>
      <c r="AO26" s="20"/>
      <c r="AP26" s="20"/>
      <c r="AQ26" s="21">
        <f t="shared" si="0"/>
        <v>6.3736384083316455</v>
      </c>
      <c r="AR26" s="22"/>
      <c r="AS26" s="22"/>
      <c r="AT26" s="21">
        <v>1</v>
      </c>
      <c r="AU26" s="23">
        <v>0</v>
      </c>
      <c r="AV26" s="23">
        <v>1</v>
      </c>
      <c r="AW26" s="24"/>
      <c r="AX26" s="24"/>
      <c r="AY26" s="24" t="s">
        <v>83</v>
      </c>
      <c r="AZ26" s="25" t="s">
        <v>102</v>
      </c>
      <c r="BA26" s="26"/>
      <c r="BB26" s="27" t="s">
        <v>54</v>
      </c>
    </row>
  </sheetData>
  <protectedRanges>
    <protectedRange sqref="AW2:AX2" name="Range5"/>
    <protectedRange sqref="AS2" name="Range4"/>
    <protectedRange sqref="AI2:AP2" name="Range2"/>
    <protectedRange sqref="AS3:AS26" name="Range4_1"/>
    <protectedRange sqref="A3:S26" name="Range1"/>
    <protectedRange sqref="AI3:AP26" name="Range2_1"/>
    <protectedRange sqref="AW3:AX26" name="Range5_3"/>
  </protectedRanges>
  <dataValidations count="1">
    <dataValidation type="list" allowBlank="1" showInputMessage="1" showErrorMessage="1" sqref="J3:J26" xr:uid="{E65D34A7-1AC3-4941-B0D7-60F1A9FDC48F}">
      <formula1>INDIRECT(I3)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6CD8-CB8B-4CDF-B76D-0BDF9C6FD3C9}">
  <dimension ref="A1:H25"/>
  <sheetViews>
    <sheetView tabSelected="1" topLeftCell="A10" workbookViewId="0">
      <selection activeCell="E14" sqref="E14"/>
    </sheetView>
  </sheetViews>
  <sheetFormatPr defaultRowHeight="14.5"/>
  <cols>
    <col min="1" max="1" width="24.26953125" bestFit="1" customWidth="1"/>
  </cols>
  <sheetData>
    <row r="1" spans="1:8">
      <c r="A1" t="s">
        <v>165</v>
      </c>
      <c r="B1" t="s">
        <v>166</v>
      </c>
    </row>
    <row r="2" spans="1:8">
      <c r="A2" s="24" t="s">
        <v>70</v>
      </c>
    </row>
    <row r="3" spans="1:8">
      <c r="A3" s="24" t="s">
        <v>90</v>
      </c>
      <c r="B3" t="s">
        <v>167</v>
      </c>
    </row>
    <row r="4" spans="1:8">
      <c r="A4" s="24" t="s">
        <v>91</v>
      </c>
    </row>
    <row r="5" spans="1:8">
      <c r="A5" s="24" t="s">
        <v>92</v>
      </c>
    </row>
    <row r="6" spans="1:8">
      <c r="A6" s="24" t="s">
        <v>93</v>
      </c>
    </row>
    <row r="7" spans="1:8">
      <c r="A7" s="24" t="s">
        <v>94</v>
      </c>
      <c r="B7" t="s">
        <v>168</v>
      </c>
    </row>
    <row r="8" spans="1:8">
      <c r="A8" s="24" t="s">
        <v>95</v>
      </c>
    </row>
    <row r="9" spans="1:8">
      <c r="A9" s="24" t="s">
        <v>96</v>
      </c>
    </row>
    <row r="10" spans="1:8">
      <c r="A10" s="24" t="s">
        <v>97</v>
      </c>
    </row>
    <row r="11" spans="1:8">
      <c r="A11" s="24" t="s">
        <v>72</v>
      </c>
    </row>
    <row r="12" spans="1:8">
      <c r="A12" s="24" t="s">
        <v>73</v>
      </c>
      <c r="F12" t="s">
        <v>170</v>
      </c>
    </row>
    <row r="13" spans="1:8">
      <c r="A13" s="24" t="s">
        <v>74</v>
      </c>
      <c r="B13" t="s">
        <v>168</v>
      </c>
      <c r="F13" t="s">
        <v>171</v>
      </c>
    </row>
    <row r="14" spans="1:8">
      <c r="A14" s="24" t="s">
        <v>79</v>
      </c>
      <c r="B14" t="s">
        <v>168</v>
      </c>
      <c r="F14" t="s">
        <v>172</v>
      </c>
      <c r="H14" t="s">
        <v>173</v>
      </c>
    </row>
    <row r="15" spans="1:8">
      <c r="A15" s="24" t="s">
        <v>80</v>
      </c>
    </row>
    <row r="16" spans="1:8">
      <c r="A16" s="24" t="s">
        <v>81</v>
      </c>
      <c r="F16" t="s">
        <v>174</v>
      </c>
    </row>
    <row r="17" spans="1:6">
      <c r="A17" s="24" t="s">
        <v>82</v>
      </c>
      <c r="F17" t="s">
        <v>175</v>
      </c>
    </row>
    <row r="18" spans="1:6">
      <c r="A18" s="24" t="s">
        <v>84</v>
      </c>
      <c r="F18" t="s">
        <v>176</v>
      </c>
    </row>
    <row r="19" spans="1:6">
      <c r="A19" s="24" t="s">
        <v>85</v>
      </c>
      <c r="F19" t="s">
        <v>177</v>
      </c>
    </row>
    <row r="20" spans="1:6">
      <c r="A20" s="24" t="s">
        <v>86</v>
      </c>
    </row>
    <row r="21" spans="1:6">
      <c r="A21" s="24" t="s">
        <v>87</v>
      </c>
    </row>
    <row r="22" spans="1:6">
      <c r="A22" s="24" t="s">
        <v>88</v>
      </c>
    </row>
    <row r="23" spans="1:6">
      <c r="A23" s="24" t="s">
        <v>164</v>
      </c>
      <c r="B23" t="s">
        <v>169</v>
      </c>
    </row>
    <row r="24" spans="1:6">
      <c r="A24" s="24" t="s">
        <v>76</v>
      </c>
    </row>
    <row r="25" spans="1:6">
      <c r="A25" s="24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7B0F-5720-4B70-8C74-7E29911A49C0}">
  <dimension ref="A2:BB11"/>
  <sheetViews>
    <sheetView workbookViewId="0">
      <selection activeCell="P7" sqref="P7"/>
    </sheetView>
  </sheetViews>
  <sheetFormatPr defaultRowHeight="14.5"/>
  <cols>
    <col min="15" max="15" width="20.1796875" bestFit="1" customWidth="1"/>
    <col min="16" max="16" width="13.1796875" bestFit="1" customWidth="1"/>
    <col min="35" max="50" width="0" hidden="1" customWidth="1"/>
    <col min="51" max="51" width="17.26953125" bestFit="1" customWidth="1"/>
    <col min="52" max="52" width="11.54296875" bestFit="1" customWidth="1"/>
  </cols>
  <sheetData>
    <row r="2" spans="1:5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2" t="s">
        <v>14</v>
      </c>
      <c r="P2" s="2" t="s">
        <v>15</v>
      </c>
      <c r="Q2" s="3" t="s">
        <v>16</v>
      </c>
      <c r="R2" s="4" t="s">
        <v>17</v>
      </c>
      <c r="S2" s="4" t="s">
        <v>18</v>
      </c>
      <c r="T2" s="5">
        <v>44562</v>
      </c>
      <c r="U2" s="5">
        <v>44593</v>
      </c>
      <c r="V2" s="5">
        <v>44621</v>
      </c>
      <c r="W2" s="5">
        <v>44652</v>
      </c>
      <c r="X2" s="5">
        <v>44682</v>
      </c>
      <c r="Y2" s="5">
        <v>44713</v>
      </c>
      <c r="Z2" s="5">
        <v>44743</v>
      </c>
      <c r="AA2" s="5">
        <v>44774</v>
      </c>
      <c r="AB2" s="5">
        <v>44805</v>
      </c>
      <c r="AC2" s="5">
        <v>44835</v>
      </c>
      <c r="AD2" s="5">
        <v>44866</v>
      </c>
      <c r="AE2" s="5">
        <v>44896</v>
      </c>
      <c r="AF2" s="2" t="s">
        <v>19</v>
      </c>
      <c r="AG2" s="6" t="s">
        <v>20</v>
      </c>
      <c r="AH2" s="2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31</v>
      </c>
      <c r="AS2" s="7" t="s">
        <v>32</v>
      </c>
      <c r="AT2" s="8" t="s">
        <v>33</v>
      </c>
      <c r="AU2" s="1" t="s">
        <v>34</v>
      </c>
      <c r="AV2" s="1" t="s">
        <v>35</v>
      </c>
      <c r="AW2" s="1" t="s">
        <v>36</v>
      </c>
      <c r="AX2" s="1" t="s">
        <v>37</v>
      </c>
      <c r="AY2" s="1" t="s">
        <v>67</v>
      </c>
      <c r="AZ2" s="9" t="s">
        <v>99</v>
      </c>
      <c r="BA2" s="10" t="s">
        <v>40</v>
      </c>
      <c r="BB2" s="11" t="s">
        <v>41</v>
      </c>
    </row>
    <row r="3" spans="1:54">
      <c r="A3" s="12">
        <v>537</v>
      </c>
      <c r="B3" s="12">
        <v>2022</v>
      </c>
      <c r="C3" s="12" t="s">
        <v>42</v>
      </c>
      <c r="D3" s="12" t="s">
        <v>43</v>
      </c>
      <c r="E3" s="12" t="s">
        <v>44</v>
      </c>
      <c r="F3" s="13" t="s">
        <v>45</v>
      </c>
      <c r="G3" s="13" t="s">
        <v>46</v>
      </c>
      <c r="H3" s="13" t="s">
        <v>47</v>
      </c>
      <c r="I3" s="13" t="s">
        <v>48</v>
      </c>
      <c r="J3" s="13" t="s">
        <v>48</v>
      </c>
      <c r="K3" s="13" t="s">
        <v>49</v>
      </c>
      <c r="L3" s="12" t="s">
        <v>50</v>
      </c>
      <c r="M3" s="14" t="s">
        <v>51</v>
      </c>
      <c r="N3" s="15" t="s">
        <v>52</v>
      </c>
      <c r="O3" s="15" t="s">
        <v>53</v>
      </c>
      <c r="P3" s="15">
        <v>0.5</v>
      </c>
      <c r="Q3" s="16">
        <v>0.5</v>
      </c>
      <c r="R3" s="17">
        <v>44562</v>
      </c>
      <c r="S3" s="17">
        <v>44896</v>
      </c>
      <c r="T3" s="18">
        <v>20334.420036302083</v>
      </c>
      <c r="U3" s="18">
        <v>20334.420036302083</v>
      </c>
      <c r="V3" s="18">
        <v>20334.420036302083</v>
      </c>
      <c r="W3" s="18">
        <v>20334.420036302083</v>
      </c>
      <c r="X3" s="18">
        <v>20334.420036302083</v>
      </c>
      <c r="Y3" s="18">
        <v>20334.420036302083</v>
      </c>
      <c r="Z3" s="18">
        <v>20334.420036302083</v>
      </c>
      <c r="AA3" s="18">
        <v>20334.420036302083</v>
      </c>
      <c r="AB3" s="18">
        <v>20334.420036302083</v>
      </c>
      <c r="AC3" s="18">
        <v>20334.420036302083</v>
      </c>
      <c r="AD3" s="18">
        <v>20334.420036302083</v>
      </c>
      <c r="AE3" s="18">
        <v>20334.420036302083</v>
      </c>
      <c r="AF3" s="18">
        <f t="shared" ref="AF3:AF5" si="0">SUM(T3:AE3)/1000</f>
        <v>244.01304043562504</v>
      </c>
      <c r="AG3" s="18">
        <f>AF3-(AF3*0.055)</f>
        <v>230.59232321166567</v>
      </c>
      <c r="AH3" s="19">
        <f>AF3*1.25%</f>
        <v>3.050163005445313</v>
      </c>
      <c r="AI3" s="20"/>
      <c r="AJ3" s="20"/>
      <c r="AK3" s="20"/>
      <c r="AL3" s="20"/>
      <c r="AM3" s="20"/>
      <c r="AN3" s="20"/>
      <c r="AO3" s="20"/>
      <c r="AP3" s="20"/>
      <c r="AQ3" s="21">
        <v>244.01304043562504</v>
      </c>
      <c r="AR3" s="22"/>
      <c r="AS3" s="22"/>
      <c r="AT3" s="21">
        <v>0.5</v>
      </c>
      <c r="AU3" s="23">
        <v>0.5</v>
      </c>
      <c r="AV3" s="23">
        <v>0</v>
      </c>
      <c r="AW3" s="24"/>
      <c r="AX3" s="24"/>
      <c r="AY3" s="24" t="s">
        <v>68</v>
      </c>
      <c r="AZ3" s="25" t="s">
        <v>100</v>
      </c>
      <c r="BA3" s="26"/>
      <c r="BB3" s="27" t="s">
        <v>54</v>
      </c>
    </row>
    <row r="4" spans="1:54">
      <c r="A4" s="12">
        <v>538</v>
      </c>
      <c r="B4" s="12">
        <v>2022</v>
      </c>
      <c r="C4" s="12" t="s">
        <v>42</v>
      </c>
      <c r="D4" s="12" t="s">
        <v>43</v>
      </c>
      <c r="E4" s="12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48</v>
      </c>
      <c r="K4" s="13" t="s">
        <v>49</v>
      </c>
      <c r="L4" s="12" t="s">
        <v>50</v>
      </c>
      <c r="M4" s="14" t="s">
        <v>51</v>
      </c>
      <c r="N4" s="15" t="s">
        <v>52</v>
      </c>
      <c r="O4" s="15" t="s">
        <v>55</v>
      </c>
      <c r="P4" s="15">
        <v>1</v>
      </c>
      <c r="Q4" s="16">
        <v>0.5</v>
      </c>
      <c r="R4" s="17">
        <v>44562</v>
      </c>
      <c r="S4" s="17">
        <v>44896</v>
      </c>
      <c r="T4" s="18">
        <v>17393.731899060102</v>
      </c>
      <c r="U4" s="18">
        <v>17393.731899060102</v>
      </c>
      <c r="V4" s="18">
        <v>17393.731899060102</v>
      </c>
      <c r="W4" s="18">
        <v>17393.731899060102</v>
      </c>
      <c r="X4" s="18">
        <v>17393.731899060102</v>
      </c>
      <c r="Y4" s="18">
        <v>17393.731899060102</v>
      </c>
      <c r="Z4" s="18">
        <v>17393.731899060102</v>
      </c>
      <c r="AA4" s="18">
        <v>17393.731899060102</v>
      </c>
      <c r="AB4" s="18">
        <v>17393.731899060102</v>
      </c>
      <c r="AC4" s="18">
        <v>17393.731899060102</v>
      </c>
      <c r="AD4" s="18">
        <v>17393.731899060102</v>
      </c>
      <c r="AE4" s="18">
        <v>17393.731899060102</v>
      </c>
      <c r="AF4" s="18">
        <f t="shared" si="0"/>
        <v>208.72478278872123</v>
      </c>
      <c r="AG4" s="18">
        <f t="shared" ref="AG4:AG11" si="1">AF4-(AF4*0.055)</f>
        <v>197.24491973534157</v>
      </c>
      <c r="AH4" s="19">
        <f t="shared" ref="AH4:AH11" si="2">AF4*1.25%</f>
        <v>2.6090597848590154</v>
      </c>
      <c r="AI4" s="20"/>
      <c r="AJ4" s="20"/>
      <c r="AK4" s="20"/>
      <c r="AL4" s="20"/>
      <c r="AM4" s="20"/>
      <c r="AN4" s="20"/>
      <c r="AO4" s="20"/>
      <c r="AP4" s="20"/>
      <c r="AQ4" s="21">
        <v>208.72478278872123</v>
      </c>
      <c r="AR4" s="22"/>
      <c r="AS4" s="22"/>
      <c r="AT4" s="21">
        <v>1</v>
      </c>
      <c r="AU4" s="23">
        <v>1</v>
      </c>
      <c r="AV4" s="23">
        <v>0</v>
      </c>
      <c r="AW4" s="24"/>
      <c r="AX4" s="24"/>
      <c r="AY4" s="24" t="s">
        <v>69</v>
      </c>
      <c r="AZ4" s="25" t="s">
        <v>100</v>
      </c>
      <c r="BA4" s="26"/>
      <c r="BB4" s="27" t="s">
        <v>54</v>
      </c>
    </row>
    <row r="5" spans="1:54">
      <c r="A5" s="12">
        <v>540</v>
      </c>
      <c r="B5" s="12">
        <v>2022</v>
      </c>
      <c r="C5" s="12" t="s">
        <v>42</v>
      </c>
      <c r="D5" s="12" t="s">
        <v>43</v>
      </c>
      <c r="E5" s="12" t="s">
        <v>44</v>
      </c>
      <c r="F5" s="13" t="s">
        <v>45</v>
      </c>
      <c r="G5" s="13" t="s">
        <v>46</v>
      </c>
      <c r="H5" s="13" t="s">
        <v>47</v>
      </c>
      <c r="I5" s="13" t="s">
        <v>48</v>
      </c>
      <c r="J5" s="13" t="s">
        <v>48</v>
      </c>
      <c r="K5" s="13" t="s">
        <v>49</v>
      </c>
      <c r="L5" s="12" t="s">
        <v>50</v>
      </c>
      <c r="M5" s="14" t="s">
        <v>51</v>
      </c>
      <c r="N5" s="15" t="s">
        <v>56</v>
      </c>
      <c r="O5" s="15" t="s">
        <v>57</v>
      </c>
      <c r="P5" s="15">
        <v>1</v>
      </c>
      <c r="Q5" s="16">
        <v>1</v>
      </c>
      <c r="R5" s="17">
        <v>44562</v>
      </c>
      <c r="S5" s="17">
        <v>44896</v>
      </c>
      <c r="T5" s="18">
        <v>1172.8479856739593</v>
      </c>
      <c r="U5" s="18">
        <v>1172.8479856739593</v>
      </c>
      <c r="V5" s="18">
        <v>1172.8479856739593</v>
      </c>
      <c r="W5" s="18">
        <v>1172.8479856739593</v>
      </c>
      <c r="X5" s="18">
        <v>1172.8479856739593</v>
      </c>
      <c r="Y5" s="18">
        <v>1172.8479856739593</v>
      </c>
      <c r="Z5" s="18">
        <v>1172.8479856739593</v>
      </c>
      <c r="AA5" s="18">
        <v>1172.8479856739593</v>
      </c>
      <c r="AB5" s="18">
        <v>1172.8479856739593</v>
      </c>
      <c r="AC5" s="18">
        <v>1276.4269458846159</v>
      </c>
      <c r="AD5" s="18">
        <v>1276.4269458846159</v>
      </c>
      <c r="AE5" s="18">
        <v>1276.4269458846159</v>
      </c>
      <c r="AF5" s="18">
        <f t="shared" si="0"/>
        <v>14.384912708719481</v>
      </c>
      <c r="AG5" s="18">
        <f t="shared" si="1"/>
        <v>13.59374250973991</v>
      </c>
      <c r="AH5" s="19">
        <f t="shared" si="2"/>
        <v>0.17981140885899352</v>
      </c>
      <c r="AI5" s="20"/>
      <c r="AJ5" s="20"/>
      <c r="AK5" s="20"/>
      <c r="AL5" s="20"/>
      <c r="AM5" s="20"/>
      <c r="AN5" s="20"/>
      <c r="AO5" s="20"/>
      <c r="AP5" s="20"/>
      <c r="AQ5" s="21">
        <v>14.384912708719481</v>
      </c>
      <c r="AR5" s="22"/>
      <c r="AS5" s="22"/>
      <c r="AT5" s="21">
        <v>1</v>
      </c>
      <c r="AU5" s="23">
        <v>0</v>
      </c>
      <c r="AV5" s="23">
        <v>1</v>
      </c>
      <c r="AW5" s="24"/>
      <c r="AX5" s="24"/>
      <c r="AY5" s="24" t="s">
        <v>89</v>
      </c>
      <c r="AZ5" s="25" t="s">
        <v>100</v>
      </c>
      <c r="BA5" s="26"/>
      <c r="BB5" s="27" t="s">
        <v>54</v>
      </c>
    </row>
    <row r="6" spans="1:54">
      <c r="A6" s="12">
        <v>549</v>
      </c>
      <c r="B6" s="12">
        <v>2022</v>
      </c>
      <c r="C6" s="12" t="s">
        <v>42</v>
      </c>
      <c r="D6" s="12" t="s">
        <v>43</v>
      </c>
      <c r="E6" s="12" t="s">
        <v>44</v>
      </c>
      <c r="F6" s="13" t="s">
        <v>45</v>
      </c>
      <c r="G6" s="13" t="s">
        <v>46</v>
      </c>
      <c r="H6" s="13" t="s">
        <v>47</v>
      </c>
      <c r="I6" s="13" t="s">
        <v>48</v>
      </c>
      <c r="J6" s="13" t="s">
        <v>48</v>
      </c>
      <c r="K6" s="13" t="s">
        <v>49</v>
      </c>
      <c r="L6" s="12" t="s">
        <v>50</v>
      </c>
      <c r="M6" s="14" t="s">
        <v>51</v>
      </c>
      <c r="N6" s="15" t="s">
        <v>56</v>
      </c>
      <c r="O6" s="15" t="s">
        <v>58</v>
      </c>
      <c r="P6" s="15">
        <v>1</v>
      </c>
      <c r="Q6" s="16">
        <v>0.5</v>
      </c>
      <c r="R6" s="17">
        <v>44562</v>
      </c>
      <c r="S6" s="17">
        <v>44896</v>
      </c>
      <c r="T6" s="18">
        <v>6243.279371068721</v>
      </c>
      <c r="U6" s="18">
        <v>6243.279371068721</v>
      </c>
      <c r="V6" s="18">
        <v>6243.279371068721</v>
      </c>
      <c r="W6" s="18">
        <v>6243.279371068721</v>
      </c>
      <c r="X6" s="18">
        <v>6243.279371068721</v>
      </c>
      <c r="Y6" s="18">
        <v>6243.279371068721</v>
      </c>
      <c r="Z6" s="18">
        <v>6243.279371068721</v>
      </c>
      <c r="AA6" s="18">
        <v>6243.279371068721</v>
      </c>
      <c r="AB6" s="18">
        <v>6243.279371068721</v>
      </c>
      <c r="AC6" s="18">
        <v>6243.279371068721</v>
      </c>
      <c r="AD6" s="18">
        <v>6243.279371068721</v>
      </c>
      <c r="AE6" s="18">
        <v>6243.279371068721</v>
      </c>
      <c r="AF6" s="18">
        <f>SUM(T6:AE6)/1000</f>
        <v>74.919352452824654</v>
      </c>
      <c r="AG6" s="18">
        <f t="shared" si="1"/>
        <v>70.798788067919304</v>
      </c>
      <c r="AH6" s="19">
        <f t="shared" si="2"/>
        <v>0.93649190566030827</v>
      </c>
      <c r="AI6" s="20"/>
      <c r="AJ6" s="20"/>
      <c r="AK6" s="20"/>
      <c r="AL6" s="20"/>
      <c r="AM6" s="20"/>
      <c r="AN6" s="20"/>
      <c r="AO6" s="20"/>
      <c r="AP6" s="20"/>
      <c r="AQ6" s="21">
        <v>68.675970000000021</v>
      </c>
      <c r="AR6" s="22"/>
      <c r="AS6" s="22"/>
      <c r="AT6" s="21">
        <v>1</v>
      </c>
      <c r="AU6" s="23">
        <v>0</v>
      </c>
      <c r="AV6" s="21">
        <v>1</v>
      </c>
      <c r="AW6" s="24"/>
      <c r="AX6" s="24"/>
      <c r="AY6" s="24" t="s">
        <v>71</v>
      </c>
      <c r="AZ6" s="25" t="s">
        <v>100</v>
      </c>
      <c r="BA6" s="26"/>
      <c r="BB6" s="27" t="s">
        <v>54</v>
      </c>
    </row>
    <row r="7" spans="1:54">
      <c r="A7" s="12">
        <v>552</v>
      </c>
      <c r="B7" s="12">
        <v>2022</v>
      </c>
      <c r="C7" s="12" t="s">
        <v>42</v>
      </c>
      <c r="D7" s="12" t="s">
        <v>43</v>
      </c>
      <c r="E7" s="12" t="s">
        <v>44</v>
      </c>
      <c r="F7" s="13" t="s">
        <v>45</v>
      </c>
      <c r="G7" s="13" t="s">
        <v>46</v>
      </c>
      <c r="H7" s="13" t="s">
        <v>47</v>
      </c>
      <c r="I7" s="13" t="s">
        <v>48</v>
      </c>
      <c r="J7" s="13" t="s">
        <v>48</v>
      </c>
      <c r="K7" s="13" t="s">
        <v>49</v>
      </c>
      <c r="L7" s="12" t="s">
        <v>50</v>
      </c>
      <c r="M7" s="14" t="s">
        <v>51</v>
      </c>
      <c r="N7" s="15" t="s">
        <v>56</v>
      </c>
      <c r="O7" s="15" t="s">
        <v>59</v>
      </c>
      <c r="P7" s="15">
        <v>0.5</v>
      </c>
      <c r="Q7" s="16">
        <v>0.5</v>
      </c>
      <c r="R7" s="17">
        <v>44562</v>
      </c>
      <c r="S7" s="17">
        <v>44896</v>
      </c>
      <c r="T7" s="18">
        <v>1319.7299702382606</v>
      </c>
      <c r="U7" s="18">
        <v>1319.7299702382606</v>
      </c>
      <c r="V7" s="18">
        <v>1319.7299702382606</v>
      </c>
      <c r="W7" s="18">
        <v>1319.7299702382606</v>
      </c>
      <c r="X7" s="18">
        <v>1319.7299702382606</v>
      </c>
      <c r="Y7" s="18">
        <v>1319.7299702382606</v>
      </c>
      <c r="Z7" s="18">
        <v>1319.7299702382606</v>
      </c>
      <c r="AA7" s="18">
        <v>1319.7299702382606</v>
      </c>
      <c r="AB7" s="18">
        <v>1319.7299702382606</v>
      </c>
      <c r="AC7" s="18">
        <v>1437.5169883097044</v>
      </c>
      <c r="AD7" s="18">
        <v>1437.5169883097044</v>
      </c>
      <c r="AE7" s="18">
        <v>1437.5169883097044</v>
      </c>
      <c r="AF7" s="18">
        <f t="shared" ref="AF7:AF11" si="3">SUM(T7:AE7)/1000</f>
        <v>16.190120697073457</v>
      </c>
      <c r="AG7" s="18">
        <f t="shared" si="1"/>
        <v>15.299664058734416</v>
      </c>
      <c r="AH7" s="19">
        <f t="shared" si="2"/>
        <v>0.20237650871341822</v>
      </c>
      <c r="AI7" s="20"/>
      <c r="AJ7" s="20"/>
      <c r="AK7" s="20"/>
      <c r="AL7" s="20"/>
      <c r="AM7" s="20"/>
      <c r="AN7" s="20"/>
      <c r="AO7" s="20"/>
      <c r="AP7" s="20"/>
      <c r="AQ7" s="21">
        <v>16.190120697073457</v>
      </c>
      <c r="AR7" s="22"/>
      <c r="AS7" s="22"/>
      <c r="AT7" s="21">
        <v>0.5</v>
      </c>
      <c r="AU7" s="23">
        <v>0</v>
      </c>
      <c r="AV7" s="23">
        <v>0.5</v>
      </c>
      <c r="AW7" s="24"/>
      <c r="AX7" s="24"/>
      <c r="AY7" s="24" t="s">
        <v>78</v>
      </c>
      <c r="AZ7" s="25" t="s">
        <v>100</v>
      </c>
      <c r="BA7" s="26"/>
      <c r="BB7" s="27" t="s">
        <v>54</v>
      </c>
    </row>
    <row r="8" spans="1:54">
      <c r="A8" s="12">
        <v>565</v>
      </c>
      <c r="B8" s="12">
        <v>2022</v>
      </c>
      <c r="C8" s="12" t="s">
        <v>42</v>
      </c>
      <c r="D8" s="12" t="s">
        <v>43</v>
      </c>
      <c r="E8" s="12" t="s">
        <v>44</v>
      </c>
      <c r="F8" s="13" t="s">
        <v>45</v>
      </c>
      <c r="G8" s="13" t="s">
        <v>46</v>
      </c>
      <c r="H8" s="13" t="s">
        <v>47</v>
      </c>
      <c r="I8" s="13" t="s">
        <v>48</v>
      </c>
      <c r="J8" s="13" t="s">
        <v>48</v>
      </c>
      <c r="K8" s="13" t="s">
        <v>49</v>
      </c>
      <c r="L8" s="12" t="s">
        <v>50</v>
      </c>
      <c r="M8" s="14" t="s">
        <v>51</v>
      </c>
      <c r="N8" s="15" t="s">
        <v>56</v>
      </c>
      <c r="O8" s="15" t="s">
        <v>55</v>
      </c>
      <c r="P8" s="15">
        <v>0.5</v>
      </c>
      <c r="Q8" s="16">
        <v>0.5</v>
      </c>
      <c r="R8" s="17">
        <v>44562</v>
      </c>
      <c r="S8" s="17">
        <v>44896</v>
      </c>
      <c r="T8" s="18">
        <f>3288.26927208865/2</f>
        <v>1644.1346360443249</v>
      </c>
      <c r="U8" s="18">
        <f t="shared" ref="U8:AB8" si="4">3288.26927208865/2</f>
        <v>1644.1346360443249</v>
      </c>
      <c r="V8" s="18">
        <f t="shared" si="4"/>
        <v>1644.1346360443249</v>
      </c>
      <c r="W8" s="18">
        <f t="shared" si="4"/>
        <v>1644.1346360443249</v>
      </c>
      <c r="X8" s="18">
        <f t="shared" si="4"/>
        <v>1644.1346360443249</v>
      </c>
      <c r="Y8" s="18">
        <f t="shared" si="4"/>
        <v>1644.1346360443249</v>
      </c>
      <c r="Z8" s="18">
        <f t="shared" si="4"/>
        <v>1644.1346360443249</v>
      </c>
      <c r="AA8" s="18">
        <f t="shared" si="4"/>
        <v>1644.1346360443249</v>
      </c>
      <c r="AB8" s="18">
        <f t="shared" si="4"/>
        <v>1644.1346360443249</v>
      </c>
      <c r="AC8" s="18">
        <f>3582.23614807663/2</f>
        <v>1791.1180740383149</v>
      </c>
      <c r="AD8" s="18">
        <f>3582.23614807663/2</f>
        <v>1791.1180740383149</v>
      </c>
      <c r="AE8" s="18">
        <f>3582.23614807663/2</f>
        <v>1791.1180740383149</v>
      </c>
      <c r="AF8" s="18">
        <f t="shared" si="3"/>
        <v>20.170565946513861</v>
      </c>
      <c r="AG8" s="18">
        <f t="shared" si="1"/>
        <v>19.061184819455598</v>
      </c>
      <c r="AH8" s="19">
        <f>AF8*2.5%</f>
        <v>0.50426414866284652</v>
      </c>
      <c r="AI8" s="20"/>
      <c r="AJ8" s="20"/>
      <c r="AK8" s="20"/>
      <c r="AL8" s="20"/>
      <c r="AM8" s="20"/>
      <c r="AN8" s="20"/>
      <c r="AO8" s="20"/>
      <c r="AP8" s="20"/>
      <c r="AQ8" s="21">
        <v>25.752880815238854</v>
      </c>
      <c r="AR8" s="22"/>
      <c r="AS8" s="22"/>
      <c r="AT8" s="21">
        <v>0.5</v>
      </c>
      <c r="AU8" s="21"/>
      <c r="AV8" s="23">
        <v>0.5</v>
      </c>
      <c r="AW8" s="24"/>
      <c r="AX8" s="24"/>
      <c r="AY8" s="24" t="s">
        <v>75</v>
      </c>
      <c r="AZ8" s="25" t="s">
        <v>100</v>
      </c>
      <c r="BA8" s="26"/>
      <c r="BB8" s="27" t="s">
        <v>54</v>
      </c>
    </row>
    <row r="9" spans="1:54">
      <c r="A9" s="12">
        <v>569</v>
      </c>
      <c r="B9" s="12">
        <v>2022</v>
      </c>
      <c r="C9" s="12" t="s">
        <v>42</v>
      </c>
      <c r="D9" s="12" t="s">
        <v>43</v>
      </c>
      <c r="E9" s="12" t="s">
        <v>44</v>
      </c>
      <c r="F9" s="13" t="s">
        <v>45</v>
      </c>
      <c r="G9" s="13" t="s">
        <v>46</v>
      </c>
      <c r="H9" s="13" t="s">
        <v>47</v>
      </c>
      <c r="I9" s="13" t="s">
        <v>48</v>
      </c>
      <c r="J9" s="13" t="s">
        <v>48</v>
      </c>
      <c r="K9" s="13" t="s">
        <v>49</v>
      </c>
      <c r="L9" s="12" t="s">
        <v>50</v>
      </c>
      <c r="M9" s="14" t="s">
        <v>51</v>
      </c>
      <c r="N9" s="15" t="s">
        <v>56</v>
      </c>
      <c r="O9" s="15" t="s">
        <v>57</v>
      </c>
      <c r="P9" s="15">
        <v>1</v>
      </c>
      <c r="Q9" s="16">
        <v>1</v>
      </c>
      <c r="R9" s="17">
        <v>44562</v>
      </c>
      <c r="S9" s="17">
        <v>44896</v>
      </c>
      <c r="T9" s="18">
        <v>1172.8479856739593</v>
      </c>
      <c r="U9" s="18">
        <v>1172.8479856739593</v>
      </c>
      <c r="V9" s="18">
        <v>1172.8479856739593</v>
      </c>
      <c r="W9" s="18">
        <v>1172.8479856739593</v>
      </c>
      <c r="X9" s="18">
        <v>1172.8479856739593</v>
      </c>
      <c r="Y9" s="18">
        <v>1172.8479856739593</v>
      </c>
      <c r="Z9" s="18">
        <v>1172.8479856739593</v>
      </c>
      <c r="AA9" s="18">
        <v>1172.8479856739593</v>
      </c>
      <c r="AB9" s="18">
        <v>1172.8479856739593</v>
      </c>
      <c r="AC9" s="18">
        <v>1276.4269458846159</v>
      </c>
      <c r="AD9" s="18">
        <v>1276.4269458846159</v>
      </c>
      <c r="AE9" s="18">
        <v>1276.4269458846159</v>
      </c>
      <c r="AF9" s="18">
        <f t="shared" si="3"/>
        <v>14.384912708719481</v>
      </c>
      <c r="AG9" s="18">
        <f t="shared" si="1"/>
        <v>13.59374250973991</v>
      </c>
      <c r="AH9" s="19">
        <f t="shared" si="2"/>
        <v>0.17981140885899352</v>
      </c>
      <c r="AI9" s="20"/>
      <c r="AJ9" s="20"/>
      <c r="AK9" s="20"/>
      <c r="AL9" s="20"/>
      <c r="AM9" s="20"/>
      <c r="AN9" s="20"/>
      <c r="AO9" s="20"/>
      <c r="AP9" s="20"/>
      <c r="AQ9" s="21">
        <v>14.384912708719481</v>
      </c>
      <c r="AR9" s="22"/>
      <c r="AS9" s="22"/>
      <c r="AT9" s="21">
        <v>1</v>
      </c>
      <c r="AU9" s="23">
        <v>0</v>
      </c>
      <c r="AV9" s="23">
        <v>1</v>
      </c>
      <c r="AW9" s="24"/>
      <c r="AX9" s="24"/>
      <c r="AY9" s="24" t="s">
        <v>98</v>
      </c>
      <c r="AZ9" s="25" t="s">
        <v>100</v>
      </c>
      <c r="BA9" s="26"/>
      <c r="BB9" s="27" t="s">
        <v>54</v>
      </c>
    </row>
    <row r="10" spans="1:54">
      <c r="A10" s="12">
        <v>571</v>
      </c>
      <c r="B10" s="12">
        <v>2022</v>
      </c>
      <c r="C10" s="12" t="s">
        <v>42</v>
      </c>
      <c r="D10" s="12" t="s">
        <v>43</v>
      </c>
      <c r="E10" s="12" t="s">
        <v>44</v>
      </c>
      <c r="F10" s="13" t="s">
        <v>45</v>
      </c>
      <c r="G10" s="13" t="s">
        <v>46</v>
      </c>
      <c r="H10" s="13" t="s">
        <v>47</v>
      </c>
      <c r="I10" s="13" t="s">
        <v>48</v>
      </c>
      <c r="J10" s="13" t="s">
        <v>48</v>
      </c>
      <c r="K10" s="13" t="s">
        <v>49</v>
      </c>
      <c r="L10" s="12" t="s">
        <v>50</v>
      </c>
      <c r="M10" s="14" t="s">
        <v>51</v>
      </c>
      <c r="N10" s="15" t="s">
        <v>56</v>
      </c>
      <c r="O10" s="15" t="s">
        <v>62</v>
      </c>
      <c r="P10" s="15">
        <v>0.5</v>
      </c>
      <c r="Q10" s="16">
        <v>0.5</v>
      </c>
      <c r="R10" s="17">
        <v>44562</v>
      </c>
      <c r="S10" s="17">
        <v>44896</v>
      </c>
      <c r="T10" s="18">
        <v>1644.1346360443299</v>
      </c>
      <c r="U10" s="18">
        <v>1644.1346360443299</v>
      </c>
      <c r="V10" s="18">
        <v>1644.1346360443299</v>
      </c>
      <c r="W10" s="18">
        <v>1644.1346360443299</v>
      </c>
      <c r="X10" s="18">
        <v>1644.1346360443299</v>
      </c>
      <c r="Y10" s="18">
        <v>1644.1346360443299</v>
      </c>
      <c r="Z10" s="18">
        <v>1644.1346360443299</v>
      </c>
      <c r="AA10" s="18">
        <v>1644.1346360443299</v>
      </c>
      <c r="AB10" s="18">
        <v>1644.1346360443299</v>
      </c>
      <c r="AC10" s="18">
        <v>1644.1346360443299</v>
      </c>
      <c r="AD10" s="18">
        <v>1644.1346360443299</v>
      </c>
      <c r="AE10" s="18">
        <v>1644.1346360443299</v>
      </c>
      <c r="AF10" s="18">
        <f t="shared" si="3"/>
        <v>19.72961563253196</v>
      </c>
      <c r="AG10" s="18">
        <f t="shared" si="1"/>
        <v>18.644486772742702</v>
      </c>
      <c r="AH10" s="19">
        <f t="shared" si="2"/>
        <v>0.24662019540664951</v>
      </c>
      <c r="AI10" s="20"/>
      <c r="AJ10" s="20"/>
      <c r="AK10" s="20"/>
      <c r="AL10" s="20"/>
      <c r="AM10" s="20"/>
      <c r="AN10" s="20"/>
      <c r="AO10" s="20"/>
      <c r="AP10" s="20"/>
      <c r="AQ10" s="21">
        <v>19.72961563253196</v>
      </c>
      <c r="AR10" s="22"/>
      <c r="AS10" s="22"/>
      <c r="AT10" s="21">
        <v>0.5</v>
      </c>
      <c r="AU10" s="23">
        <v>0</v>
      </c>
      <c r="AV10" s="23">
        <v>0.5</v>
      </c>
      <c r="AW10" s="24"/>
      <c r="AX10" s="24"/>
      <c r="AY10" s="24" t="s">
        <v>104</v>
      </c>
      <c r="AZ10" s="25" t="s">
        <v>100</v>
      </c>
      <c r="BA10" s="26"/>
      <c r="BB10" s="27" t="s">
        <v>54</v>
      </c>
    </row>
    <row r="11" spans="1:54">
      <c r="A11" s="12">
        <v>571</v>
      </c>
      <c r="B11" s="12">
        <v>2022</v>
      </c>
      <c r="C11" s="12" t="s">
        <v>42</v>
      </c>
      <c r="D11" s="12" t="s">
        <v>43</v>
      </c>
      <c r="E11" s="12" t="s">
        <v>44</v>
      </c>
      <c r="F11" s="13" t="s">
        <v>45</v>
      </c>
      <c r="G11" s="13" t="s">
        <v>46</v>
      </c>
      <c r="H11" s="13" t="s">
        <v>47</v>
      </c>
      <c r="I11" s="13" t="s">
        <v>48</v>
      </c>
      <c r="J11" s="13" t="s">
        <v>48</v>
      </c>
      <c r="K11" s="13" t="s">
        <v>49</v>
      </c>
      <c r="L11" s="12" t="s">
        <v>50</v>
      </c>
      <c r="M11" s="14" t="s">
        <v>51</v>
      </c>
      <c r="N11" s="15" t="s">
        <v>56</v>
      </c>
      <c r="O11" s="15" t="s">
        <v>62</v>
      </c>
      <c r="P11" s="15">
        <v>1</v>
      </c>
      <c r="Q11" s="16">
        <v>1</v>
      </c>
      <c r="R11" s="17">
        <v>44562</v>
      </c>
      <c r="S11" s="17">
        <v>44896</v>
      </c>
      <c r="T11" s="18">
        <f>IF(AND(MONTH($S11)&gt;=MONTH(T$2),MONTH(T$2)&gt;=MONTH($R11)),SUMIFS('[1]Rate Card'!D:D,'[1]Rate Card'!$B:$B,$N11,'[1]Rate Card'!$C:$C,$O11)*$P11*$Q11,0)</f>
        <v>3288.2692720886516</v>
      </c>
      <c r="U11" s="18">
        <f>IF(AND(MONTH($S11)&gt;=MONTH(U$2),MONTH(U$2)&gt;=MONTH($R11)),SUMIFS('[1]Rate Card'!E:E,'[1]Rate Card'!$B:$B,$N11,'[1]Rate Card'!$C:$C,$O11)*$P11*$Q11,0)</f>
        <v>3288.2692720886516</v>
      </c>
      <c r="V11" s="18">
        <f>IF(AND(MONTH($S11)&gt;=MONTH(V$2),MONTH(V$2)&gt;=MONTH($R11)),SUMIFS('[1]Rate Card'!F:F,'[1]Rate Card'!$B:$B,$N11,'[1]Rate Card'!$C:$C,$O11)*$P11*$Q11,0)</f>
        <v>3288.2692720886516</v>
      </c>
      <c r="W11" s="18">
        <f>IF(AND(MONTH($S11)&gt;=MONTH(W$2),MONTH(W$2)&gt;=MONTH($R11)),SUMIFS('[1]Rate Card'!G:G,'[1]Rate Card'!$B:$B,$N11,'[1]Rate Card'!$C:$C,$O11)*$P11*$Q11,0)</f>
        <v>3288.2692720886516</v>
      </c>
      <c r="X11" s="18">
        <f>IF(AND(MONTH($S11)&gt;=MONTH(X$2),MONTH(X$2)&gt;=MONTH($R11)),SUMIFS('[1]Rate Card'!H:H,'[1]Rate Card'!$B:$B,$N11,'[1]Rate Card'!$C:$C,$O11)*$P11*$Q11,0)</f>
        <v>3288.2692720886516</v>
      </c>
      <c r="Y11" s="18">
        <f>IF(AND(MONTH($S11)&gt;=MONTH(Y$2),MONTH(Y$2)&gt;=MONTH($R11)),SUMIFS('[1]Rate Card'!I:I,'[1]Rate Card'!$B:$B,$N11,'[1]Rate Card'!$C:$C,$O11)*$P11*$Q11,0)</f>
        <v>3288.2692720886516</v>
      </c>
      <c r="Z11" s="18">
        <f>IF(AND(MONTH($S11)&gt;=MONTH(Z$2),MONTH(Z$2)&gt;=MONTH($R11)),SUMIFS('[1]Rate Card'!J:J,'[1]Rate Card'!$B:$B,$N11,'[1]Rate Card'!$C:$C,$O11)*$P11*$Q11,0)</f>
        <v>3288.2692720886516</v>
      </c>
      <c r="AA11" s="18">
        <f>IF(AND(MONTH($S11)&gt;=MONTH(AA$2),MONTH(AA$2)&gt;=MONTH($R11)),SUMIFS('[1]Rate Card'!K:K,'[1]Rate Card'!$B:$B,$N11,'[1]Rate Card'!$C:$C,$O11)*$P11*$Q11,0)</f>
        <v>3288.2692720886516</v>
      </c>
      <c r="AB11" s="18">
        <f>IF(AND(MONTH($S11)&gt;=MONTH(AB$2),MONTH(AB$2)&gt;=MONTH($R11)),SUMIFS('[1]Rate Card'!L:L,'[1]Rate Card'!$B:$B,$N11,'[1]Rate Card'!$C:$C,$O11)*$P11*$Q11,0)</f>
        <v>3288.2692720886516</v>
      </c>
      <c r="AC11" s="18">
        <f>IF(AND(MONTH($S11)&gt;=MONTH(AC$2),MONTH(AC$2)&gt;=MONTH($R11)),SUMIFS('[1]Rate Card'!M:M,'[1]Rate Card'!$B:$B,$N11,'[1]Rate Card'!$C:$C,$O11)*$P11*$Q11,0)</f>
        <v>3582.2361480766303</v>
      </c>
      <c r="AD11" s="18">
        <f>IF(AND(MONTH($S11)&gt;=MONTH(AD$2),MONTH(AD$2)&gt;=MONTH($R11)),SUMIFS('[1]Rate Card'!N:N,'[1]Rate Card'!$B:$B,$N11,'[1]Rate Card'!$C:$C,$O11)*$P11*$Q11,0)</f>
        <v>3582.2361480766303</v>
      </c>
      <c r="AE11" s="18">
        <f>IF(AND(MONTH($S11)&gt;=MONTH(AE$2),MONTH(AE$2)&gt;=MONTH($R11)),SUMIFS('[1]Rate Card'!O:O,'[1]Rate Card'!$B:$B,$N11,'[1]Rate Card'!$C:$C,$O11)*$P11*$Q11,0)</f>
        <v>3582.2361480766303</v>
      </c>
      <c r="AF11" s="18">
        <f t="shared" si="3"/>
        <v>40.34113189302775</v>
      </c>
      <c r="AG11" s="18">
        <f t="shared" si="1"/>
        <v>38.122369638911223</v>
      </c>
      <c r="AH11" s="19">
        <f t="shared" si="2"/>
        <v>0.50426414866284686</v>
      </c>
      <c r="AI11" s="20"/>
      <c r="AJ11" s="20"/>
      <c r="AK11" s="20"/>
      <c r="AL11" s="20"/>
      <c r="AM11" s="20"/>
      <c r="AN11" s="20"/>
      <c r="AO11" s="20"/>
      <c r="AP11" s="20"/>
      <c r="AQ11" s="21">
        <v>39.45923126506392</v>
      </c>
      <c r="AR11" s="22"/>
      <c r="AS11" s="22"/>
      <c r="AT11" s="21">
        <v>1</v>
      </c>
      <c r="AU11" s="23">
        <v>0</v>
      </c>
      <c r="AV11" s="23">
        <v>0.5</v>
      </c>
      <c r="AW11" s="24"/>
      <c r="AX11" s="24"/>
      <c r="AY11" s="24" t="s">
        <v>129</v>
      </c>
      <c r="AZ11" s="25" t="s">
        <v>100</v>
      </c>
      <c r="BA11" s="26"/>
      <c r="BB11" s="27" t="s">
        <v>54</v>
      </c>
    </row>
  </sheetData>
  <protectedRanges>
    <protectedRange sqref="AW2:AX2" name="Range5"/>
    <protectedRange sqref="AS2" name="Range4"/>
    <protectedRange sqref="AI2:AP2" name="Range2"/>
    <protectedRange sqref="AS3:AS4" name="Range4_1"/>
    <protectedRange sqref="A3:S4" name="Range1"/>
    <protectedRange sqref="AI3:AP4" name="Range2_1"/>
    <protectedRange sqref="AW3:AX4" name="Range5_3"/>
    <protectedRange sqref="AS5" name="Range4_1_1"/>
    <protectedRange sqref="A5:S5" name="Range1_1"/>
    <protectedRange sqref="AI5:AP5" name="Range2_1_1"/>
    <protectedRange sqref="AW5:AX5" name="Range5_3_1"/>
    <protectedRange sqref="AS6" name="Range4_1_2"/>
    <protectedRange sqref="A6:S6" name="Range1_2"/>
    <protectedRange sqref="AI6:AP6" name="Range2_1_2"/>
    <protectedRange sqref="AW6:AX6" name="Range5_3_2"/>
    <protectedRange sqref="AS7" name="Range4_1_3"/>
    <protectedRange sqref="A7:S7" name="Range1_3"/>
    <protectedRange sqref="AI7:AP7" name="Range2_1_3"/>
    <protectedRange sqref="AW7:AX7" name="Range5_3_3"/>
    <protectedRange sqref="AS8" name="Range4_1_4"/>
    <protectedRange sqref="A8:S8" name="Range1_4"/>
    <protectedRange sqref="AI8:AP8" name="Range2_1_4"/>
    <protectedRange sqref="AW8:AX8" name="Range5_3_4"/>
    <protectedRange sqref="AS9" name="Range4_1_5"/>
    <protectedRange sqref="A9:S9" name="Range1_5"/>
    <protectedRange sqref="AI9:AP9" name="Range2_1_5"/>
    <protectedRange sqref="AW9:AX9" name="Range5_3_5"/>
    <protectedRange sqref="AS10:AS11" name="Range4_1_6"/>
    <protectedRange sqref="A10:S11" name="Range1_6"/>
    <protectedRange sqref="AI10:AP11" name="Range2_1_6"/>
    <protectedRange sqref="AW10:AX11" name="Range5_3_6"/>
  </protectedRanges>
  <dataValidations count="1">
    <dataValidation type="list" allowBlank="1" showInputMessage="1" showErrorMessage="1" sqref="J3:J11" xr:uid="{74595EDE-F92A-4A1B-A0F0-94569ADBE588}">
      <formula1>INDIRECT(I3)</formula1>
    </dataValidation>
  </dataValidations>
  <pageMargins left="0.7" right="0.7" top="0.75" bottom="0.75" header="0.3" footer="0.3"/>
  <pageSetup orientation="portrait" r:id="rId1"/>
  <ignoredErrors>
    <ignoredError sqref="AF3:AF11" formulaRange="1"/>
    <ignoredError sqref="AH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7D2D-8055-49A2-BDBC-342940F68ADD}">
  <dimension ref="A1:BB18"/>
  <sheetViews>
    <sheetView topLeftCell="X1" workbookViewId="0">
      <selection activeCell="W2" sqref="W2"/>
    </sheetView>
  </sheetViews>
  <sheetFormatPr defaultRowHeight="14.5"/>
  <cols>
    <col min="6" max="6" width="16.1796875" bestFit="1" customWidth="1"/>
    <col min="7" max="7" width="24.81640625" bestFit="1" customWidth="1"/>
    <col min="14" max="14" width="6.81640625" bestFit="1" customWidth="1"/>
    <col min="35" max="35" width="19" bestFit="1" customWidth="1"/>
    <col min="52" max="52" width="13.26953125" bestFit="1" customWidth="1"/>
  </cols>
  <sheetData>
    <row r="1" spans="1:54">
      <c r="AH1">
        <f>SUBTOTAL(9,AH3:AH18)</f>
        <v>7.187654261306788</v>
      </c>
      <c r="AI1">
        <f>AH1*1000</f>
        <v>7187.6542613067877</v>
      </c>
      <c r="AJ1">
        <f>AI1/12</f>
        <v>598.97118844223235</v>
      </c>
    </row>
    <row r="2" spans="1:5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2" t="s">
        <v>14</v>
      </c>
      <c r="P2" s="2" t="s">
        <v>15</v>
      </c>
      <c r="Q2" s="3" t="s">
        <v>16</v>
      </c>
      <c r="R2" s="4" t="s">
        <v>17</v>
      </c>
      <c r="S2" s="4" t="s">
        <v>18</v>
      </c>
      <c r="T2" s="5">
        <v>44562</v>
      </c>
      <c r="U2" s="5">
        <v>44593</v>
      </c>
      <c r="V2" s="5">
        <v>44621</v>
      </c>
      <c r="W2" s="5">
        <v>44652</v>
      </c>
      <c r="X2" s="5">
        <v>44682</v>
      </c>
      <c r="Y2" s="5">
        <v>44713</v>
      </c>
      <c r="Z2" s="5">
        <v>44743</v>
      </c>
      <c r="AA2" s="5">
        <v>44774</v>
      </c>
      <c r="AB2" s="5">
        <v>44805</v>
      </c>
      <c r="AC2" s="5">
        <v>44835</v>
      </c>
      <c r="AD2" s="5">
        <v>44866</v>
      </c>
      <c r="AE2" s="5">
        <v>44896</v>
      </c>
      <c r="AF2" s="2" t="s">
        <v>19</v>
      </c>
      <c r="AG2" s="6" t="s">
        <v>20</v>
      </c>
      <c r="AH2" s="2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31</v>
      </c>
      <c r="AS2" s="7" t="s">
        <v>32</v>
      </c>
      <c r="AT2" s="8" t="s">
        <v>33</v>
      </c>
      <c r="AU2" s="1" t="s">
        <v>34</v>
      </c>
      <c r="AV2" s="1" t="s">
        <v>35</v>
      </c>
      <c r="AW2" s="1" t="s">
        <v>36</v>
      </c>
      <c r="AX2" s="1" t="s">
        <v>37</v>
      </c>
      <c r="AY2" s="1" t="s">
        <v>38</v>
      </c>
      <c r="AZ2" s="9" t="s">
        <v>39</v>
      </c>
      <c r="BA2" s="10" t="s">
        <v>40</v>
      </c>
      <c r="BB2" s="11" t="s">
        <v>41</v>
      </c>
    </row>
    <row r="3" spans="1:54">
      <c r="A3" s="12">
        <v>595</v>
      </c>
      <c r="B3" s="32">
        <v>2022</v>
      </c>
      <c r="C3" s="32" t="s">
        <v>42</v>
      </c>
      <c r="D3" s="32" t="s">
        <v>43</v>
      </c>
      <c r="E3" s="32" t="s">
        <v>44</v>
      </c>
      <c r="F3" s="33" t="s">
        <v>45</v>
      </c>
      <c r="G3" s="33" t="s">
        <v>66</v>
      </c>
      <c r="H3" s="33" t="s">
        <v>47</v>
      </c>
      <c r="I3" s="33" t="s">
        <v>48</v>
      </c>
      <c r="J3" s="33" t="s">
        <v>48</v>
      </c>
      <c r="K3" s="33" t="s">
        <v>49</v>
      </c>
      <c r="L3" s="32" t="s">
        <v>50</v>
      </c>
      <c r="M3" s="34" t="s">
        <v>51</v>
      </c>
      <c r="N3" s="35" t="s">
        <v>56</v>
      </c>
      <c r="O3" s="35" t="s">
        <v>57</v>
      </c>
      <c r="P3" s="35">
        <v>1</v>
      </c>
      <c r="Q3" s="36">
        <v>1</v>
      </c>
      <c r="R3" s="37">
        <v>44562</v>
      </c>
      <c r="S3" s="37">
        <v>44896</v>
      </c>
      <c r="T3" s="18">
        <v>1172.8479856739593</v>
      </c>
      <c r="U3" s="18">
        <v>1172.8479856739593</v>
      </c>
      <c r="V3" s="18">
        <v>1172.8479856739593</v>
      </c>
      <c r="W3" s="18">
        <v>1172.8479856739593</v>
      </c>
      <c r="X3" s="18">
        <v>1172.8479856739593</v>
      </c>
      <c r="Y3" s="18">
        <v>1172.8479856739593</v>
      </c>
      <c r="Z3" s="18">
        <v>1172.8479856739593</v>
      </c>
      <c r="AA3" s="18">
        <v>1172.8479856739593</v>
      </c>
      <c r="AB3" s="18">
        <v>1172.8479856739593</v>
      </c>
      <c r="AC3" s="18">
        <v>1276.4269458846159</v>
      </c>
      <c r="AD3" s="18">
        <v>1276.4269458846159</v>
      </c>
      <c r="AE3" s="18">
        <v>1276.4269458846159</v>
      </c>
      <c r="AF3" s="18">
        <v>14.384912708719481</v>
      </c>
      <c r="AG3" s="18">
        <v>13.59374250973991</v>
      </c>
      <c r="AH3" s="19">
        <v>0.17981140885899352</v>
      </c>
      <c r="AI3" s="20"/>
      <c r="AJ3" s="20">
        <v>8</v>
      </c>
      <c r="AK3" s="20"/>
      <c r="AL3" s="20"/>
      <c r="AM3" s="20"/>
      <c r="AN3" s="20"/>
      <c r="AO3" s="20"/>
      <c r="AP3" s="20"/>
      <c r="AQ3" s="21">
        <f>AF3</f>
        <v>14.384912708719481</v>
      </c>
      <c r="AR3" s="22"/>
      <c r="AS3" s="22"/>
      <c r="AT3" s="21">
        <v>1</v>
      </c>
      <c r="AU3" s="23">
        <v>0</v>
      </c>
      <c r="AV3" s="23">
        <v>1</v>
      </c>
      <c r="AW3" s="24"/>
      <c r="AX3" s="24"/>
      <c r="AY3" s="24"/>
      <c r="AZ3" s="25"/>
      <c r="BA3" s="26" t="s">
        <v>54</v>
      </c>
      <c r="BB3" s="27" t="s">
        <v>54</v>
      </c>
    </row>
    <row r="4" spans="1:54">
      <c r="A4" s="12">
        <v>596</v>
      </c>
      <c r="B4" s="32">
        <v>2022</v>
      </c>
      <c r="C4" s="32" t="s">
        <v>42</v>
      </c>
      <c r="D4" s="32" t="s">
        <v>43</v>
      </c>
      <c r="E4" s="32" t="s">
        <v>44</v>
      </c>
      <c r="F4" s="33" t="s">
        <v>45</v>
      </c>
      <c r="G4" s="33" t="s">
        <v>66</v>
      </c>
      <c r="H4" s="33" t="s">
        <v>47</v>
      </c>
      <c r="I4" s="33" t="s">
        <v>48</v>
      </c>
      <c r="J4" s="33" t="s">
        <v>48</v>
      </c>
      <c r="K4" s="33" t="s">
        <v>49</v>
      </c>
      <c r="L4" s="32" t="s">
        <v>50</v>
      </c>
      <c r="M4" s="34" t="s">
        <v>51</v>
      </c>
      <c r="N4" s="35" t="s">
        <v>56</v>
      </c>
      <c r="O4" s="35" t="s">
        <v>57</v>
      </c>
      <c r="P4" s="35">
        <v>1</v>
      </c>
      <c r="Q4" s="36">
        <v>1</v>
      </c>
      <c r="R4" s="37">
        <v>44562</v>
      </c>
      <c r="S4" s="37">
        <v>44896</v>
      </c>
      <c r="T4" s="18">
        <v>1172.8479856739593</v>
      </c>
      <c r="U4" s="18">
        <v>1172.8479856739593</v>
      </c>
      <c r="V4" s="18">
        <v>1172.8479856739593</v>
      </c>
      <c r="W4" s="18">
        <v>1172.8479856739593</v>
      </c>
      <c r="X4" s="18">
        <v>1172.8479856739593</v>
      </c>
      <c r="Y4" s="18">
        <v>1172.8479856739593</v>
      </c>
      <c r="Z4" s="18">
        <v>1172.8479856739593</v>
      </c>
      <c r="AA4" s="18">
        <v>1172.8479856739593</v>
      </c>
      <c r="AB4" s="18">
        <v>1172.8479856739593</v>
      </c>
      <c r="AC4" s="18">
        <v>1276.4269458846159</v>
      </c>
      <c r="AD4" s="18">
        <v>1276.4269458846159</v>
      </c>
      <c r="AE4" s="18">
        <v>1276.4269458846159</v>
      </c>
      <c r="AF4" s="18">
        <v>14.384912708719481</v>
      </c>
      <c r="AG4" s="18">
        <v>13.59374250973991</v>
      </c>
      <c r="AH4" s="19">
        <v>0.17981140885899352</v>
      </c>
      <c r="AI4" s="20"/>
      <c r="AJ4" s="20">
        <f>AJ3*1000</f>
        <v>8000</v>
      </c>
      <c r="AK4" s="20">
        <f>AJ4/12</f>
        <v>666.66666666666663</v>
      </c>
      <c r="AL4" s="20"/>
      <c r="AM4" s="20"/>
      <c r="AN4" s="20"/>
      <c r="AO4" s="20"/>
      <c r="AP4" s="20"/>
      <c r="AQ4" s="21">
        <f t="shared" ref="AQ4:AQ17" si="0">AF4</f>
        <v>14.384912708719481</v>
      </c>
      <c r="AR4" s="22"/>
      <c r="AS4" s="22"/>
      <c r="AT4" s="21">
        <v>1</v>
      </c>
      <c r="AU4" s="23">
        <v>0</v>
      </c>
      <c r="AV4" s="23">
        <v>1</v>
      </c>
      <c r="AW4" s="24"/>
      <c r="AX4" s="24"/>
      <c r="AY4" s="24"/>
      <c r="AZ4" s="25"/>
      <c r="BA4" s="26" t="s">
        <v>54</v>
      </c>
      <c r="BB4" s="27" t="s">
        <v>54</v>
      </c>
    </row>
    <row r="5" spans="1:54">
      <c r="A5" s="12">
        <v>597</v>
      </c>
      <c r="B5" s="32">
        <v>2022</v>
      </c>
      <c r="C5" s="32" t="s">
        <v>42</v>
      </c>
      <c r="D5" s="32" t="s">
        <v>43</v>
      </c>
      <c r="E5" s="32" t="s">
        <v>44</v>
      </c>
      <c r="F5" s="33" t="s">
        <v>45</v>
      </c>
      <c r="G5" s="33" t="s">
        <v>66</v>
      </c>
      <c r="H5" s="33" t="s">
        <v>47</v>
      </c>
      <c r="I5" s="33" t="s">
        <v>48</v>
      </c>
      <c r="J5" s="33" t="s">
        <v>48</v>
      </c>
      <c r="K5" s="33" t="s">
        <v>49</v>
      </c>
      <c r="L5" s="32" t="s">
        <v>50</v>
      </c>
      <c r="M5" s="34" t="s">
        <v>51</v>
      </c>
      <c r="N5" s="35" t="s">
        <v>56</v>
      </c>
      <c r="O5" s="35" t="s">
        <v>57</v>
      </c>
      <c r="P5" s="35">
        <v>1</v>
      </c>
      <c r="Q5" s="36">
        <v>1</v>
      </c>
      <c r="R5" s="37">
        <v>44562</v>
      </c>
      <c r="S5" s="37">
        <v>44896</v>
      </c>
      <c r="T5" s="18">
        <v>1172.8479856739593</v>
      </c>
      <c r="U5" s="18">
        <v>1172.8479856739593</v>
      </c>
      <c r="V5" s="18">
        <v>1172.8479856739593</v>
      </c>
      <c r="W5" s="18">
        <v>1172.8479856739593</v>
      </c>
      <c r="X5" s="18">
        <v>1172.8479856739593</v>
      </c>
      <c r="Y5" s="18">
        <v>1172.8479856739593</v>
      </c>
      <c r="Z5" s="18">
        <v>1172.8479856739593</v>
      </c>
      <c r="AA5" s="18">
        <v>1172.8479856739593</v>
      </c>
      <c r="AB5" s="18">
        <v>1172.8479856739593</v>
      </c>
      <c r="AC5" s="18">
        <v>1276.4269458846159</v>
      </c>
      <c r="AD5" s="18">
        <v>1276.4269458846159</v>
      </c>
      <c r="AE5" s="18">
        <v>1276.4269458846159</v>
      </c>
      <c r="AF5" s="18">
        <v>14.384912708719481</v>
      </c>
      <c r="AG5" s="18">
        <v>13.59374250973991</v>
      </c>
      <c r="AH5" s="19">
        <v>0.17981140885899352</v>
      </c>
      <c r="AI5" s="20"/>
      <c r="AJ5" s="20"/>
      <c r="AK5" s="20"/>
      <c r="AL5" s="20"/>
      <c r="AM5" s="20"/>
      <c r="AN5" s="20"/>
      <c r="AO5" s="20"/>
      <c r="AP5" s="20"/>
      <c r="AQ5" s="21">
        <f t="shared" si="0"/>
        <v>14.384912708719481</v>
      </c>
      <c r="AR5" s="22"/>
      <c r="AS5" s="22"/>
      <c r="AT5" s="21">
        <v>1</v>
      </c>
      <c r="AU5" s="23">
        <v>0</v>
      </c>
      <c r="AV5" s="23">
        <v>1</v>
      </c>
      <c r="AW5" s="24"/>
      <c r="AX5" s="24"/>
      <c r="AY5" s="24"/>
      <c r="AZ5" s="25"/>
      <c r="BA5" s="26" t="s">
        <v>54</v>
      </c>
      <c r="BB5" s="27" t="s">
        <v>54</v>
      </c>
    </row>
    <row r="6" spans="1:54">
      <c r="A6" s="12">
        <v>598</v>
      </c>
      <c r="B6" s="32">
        <v>2022</v>
      </c>
      <c r="C6" s="32" t="s">
        <v>42</v>
      </c>
      <c r="D6" s="32" t="s">
        <v>43</v>
      </c>
      <c r="E6" s="32" t="s">
        <v>44</v>
      </c>
      <c r="F6" s="33" t="s">
        <v>45</v>
      </c>
      <c r="G6" s="33" t="s">
        <v>66</v>
      </c>
      <c r="H6" s="33" t="s">
        <v>47</v>
      </c>
      <c r="I6" s="33" t="s">
        <v>48</v>
      </c>
      <c r="J6" s="33" t="s">
        <v>48</v>
      </c>
      <c r="K6" s="33" t="s">
        <v>49</v>
      </c>
      <c r="L6" s="32" t="s">
        <v>50</v>
      </c>
      <c r="M6" s="34" t="s">
        <v>51</v>
      </c>
      <c r="N6" s="35" t="s">
        <v>56</v>
      </c>
      <c r="O6" s="35" t="s">
        <v>57</v>
      </c>
      <c r="P6" s="35">
        <v>1</v>
      </c>
      <c r="Q6" s="36">
        <v>1</v>
      </c>
      <c r="R6" s="37">
        <v>44562</v>
      </c>
      <c r="S6" s="37">
        <v>44896</v>
      </c>
      <c r="T6" s="18">
        <v>1172.8479856739593</v>
      </c>
      <c r="U6" s="18">
        <v>1172.8479856739593</v>
      </c>
      <c r="V6" s="18">
        <v>1172.8479856739593</v>
      </c>
      <c r="W6" s="18">
        <v>1172.8479856739593</v>
      </c>
      <c r="X6" s="18">
        <v>1172.8479856739593</v>
      </c>
      <c r="Y6" s="18">
        <v>1172.8479856739593</v>
      </c>
      <c r="Z6" s="18">
        <v>1172.8479856739593</v>
      </c>
      <c r="AA6" s="18">
        <v>1172.8479856739593</v>
      </c>
      <c r="AB6" s="18">
        <v>1172.8479856739593</v>
      </c>
      <c r="AC6" s="18">
        <v>1276.4269458846159</v>
      </c>
      <c r="AD6" s="18">
        <v>1276.4269458846159</v>
      </c>
      <c r="AE6" s="18">
        <v>1276.4269458846159</v>
      </c>
      <c r="AF6" s="18">
        <v>14.384912708719481</v>
      </c>
      <c r="AG6" s="18">
        <v>13.59374250973991</v>
      </c>
      <c r="AH6" s="19">
        <v>0.17981140885899352</v>
      </c>
      <c r="AI6" s="20"/>
      <c r="AJ6" s="20"/>
      <c r="AK6" s="20"/>
      <c r="AL6" s="20"/>
      <c r="AM6" s="20"/>
      <c r="AN6" s="20"/>
      <c r="AO6" s="20"/>
      <c r="AP6" s="20"/>
      <c r="AQ6" s="21">
        <f t="shared" si="0"/>
        <v>14.384912708719481</v>
      </c>
      <c r="AR6" s="22"/>
      <c r="AS6" s="22"/>
      <c r="AT6" s="21">
        <v>1</v>
      </c>
      <c r="AU6" s="23">
        <v>0</v>
      </c>
      <c r="AV6" s="23">
        <v>1</v>
      </c>
      <c r="AW6" s="24"/>
      <c r="AX6" s="24"/>
      <c r="AY6" s="24"/>
      <c r="AZ6" s="25"/>
      <c r="BA6" s="26" t="s">
        <v>54</v>
      </c>
      <c r="BB6" s="27" t="s">
        <v>54</v>
      </c>
    </row>
    <row r="7" spans="1:54">
      <c r="A7" s="12">
        <v>599</v>
      </c>
      <c r="B7" s="32">
        <v>2022</v>
      </c>
      <c r="C7" s="32" t="s">
        <v>42</v>
      </c>
      <c r="D7" s="32" t="s">
        <v>43</v>
      </c>
      <c r="E7" s="32" t="s">
        <v>44</v>
      </c>
      <c r="F7" s="33" t="s">
        <v>45</v>
      </c>
      <c r="G7" s="33" t="s">
        <v>66</v>
      </c>
      <c r="H7" s="33" t="s">
        <v>47</v>
      </c>
      <c r="I7" s="33" t="s">
        <v>48</v>
      </c>
      <c r="J7" s="33" t="s">
        <v>48</v>
      </c>
      <c r="K7" s="33" t="s">
        <v>49</v>
      </c>
      <c r="L7" s="32" t="s">
        <v>50</v>
      </c>
      <c r="M7" s="34" t="s">
        <v>51</v>
      </c>
      <c r="N7" s="35" t="s">
        <v>56</v>
      </c>
      <c r="O7" s="35" t="s">
        <v>61</v>
      </c>
      <c r="P7" s="35">
        <v>1</v>
      </c>
      <c r="Q7" s="36">
        <v>1</v>
      </c>
      <c r="R7" s="37">
        <v>44562</v>
      </c>
      <c r="S7" s="37">
        <v>44896</v>
      </c>
      <c r="T7" s="18">
        <v>1865.7180987968125</v>
      </c>
      <c r="U7" s="18">
        <v>1865.7180987968125</v>
      </c>
      <c r="V7" s="18">
        <v>1865.7180987968125</v>
      </c>
      <c r="W7" s="18">
        <v>1865.7180987968125</v>
      </c>
      <c r="X7" s="18">
        <v>1865.7180987968125</v>
      </c>
      <c r="Y7" s="18">
        <v>1865.7180987968125</v>
      </c>
      <c r="Z7" s="18">
        <v>1865.7180987968125</v>
      </c>
      <c r="AA7" s="18">
        <v>1865.7180987968125</v>
      </c>
      <c r="AB7" s="18">
        <v>1865.7180987968125</v>
      </c>
      <c r="AC7" s="18">
        <v>2031.6553691885256</v>
      </c>
      <c r="AD7" s="18">
        <v>2031.6553691885256</v>
      </c>
      <c r="AE7" s="18">
        <v>2031.6553691885256</v>
      </c>
      <c r="AF7" s="18">
        <v>22.886428996736896</v>
      </c>
      <c r="AG7" s="18">
        <v>21.627675401916367</v>
      </c>
      <c r="AH7" s="19">
        <v>0.2860803624592112</v>
      </c>
      <c r="AI7" s="20"/>
      <c r="AJ7" s="20"/>
      <c r="AK7" s="20"/>
      <c r="AL7" s="20"/>
      <c r="AM7" s="20"/>
      <c r="AN7" s="20"/>
      <c r="AO7" s="20"/>
      <c r="AP7" s="20"/>
      <c r="AQ7" s="21">
        <f t="shared" si="0"/>
        <v>22.886428996736896</v>
      </c>
      <c r="AR7" s="22"/>
      <c r="AS7" s="22"/>
      <c r="AT7" s="21">
        <v>1</v>
      </c>
      <c r="AU7" s="23">
        <v>0</v>
      </c>
      <c r="AV7" s="23">
        <v>1</v>
      </c>
      <c r="AW7" s="24"/>
      <c r="AX7" s="24"/>
      <c r="AY7" s="24"/>
      <c r="AZ7" s="25"/>
      <c r="BA7" s="26" t="s">
        <v>54</v>
      </c>
      <c r="BB7" s="27" t="s">
        <v>54</v>
      </c>
    </row>
    <row r="8" spans="1:54">
      <c r="A8" s="12">
        <v>600</v>
      </c>
      <c r="B8" s="32">
        <v>2022</v>
      </c>
      <c r="C8" s="32" t="s">
        <v>42</v>
      </c>
      <c r="D8" s="32" t="s">
        <v>43</v>
      </c>
      <c r="E8" s="32" t="s">
        <v>44</v>
      </c>
      <c r="F8" s="33" t="s">
        <v>45</v>
      </c>
      <c r="G8" s="33" t="s">
        <v>66</v>
      </c>
      <c r="H8" s="33" t="s">
        <v>47</v>
      </c>
      <c r="I8" s="33" t="s">
        <v>48</v>
      </c>
      <c r="J8" s="33" t="s">
        <v>48</v>
      </c>
      <c r="K8" s="33" t="s">
        <v>49</v>
      </c>
      <c r="L8" s="32" t="s">
        <v>50</v>
      </c>
      <c r="M8" s="34" t="s">
        <v>51</v>
      </c>
      <c r="N8" s="35" t="s">
        <v>56</v>
      </c>
      <c r="O8" s="35" t="s">
        <v>57</v>
      </c>
      <c r="P8" s="35">
        <v>1</v>
      </c>
      <c r="Q8" s="36">
        <v>1</v>
      </c>
      <c r="R8" s="37">
        <v>44562</v>
      </c>
      <c r="S8" s="37">
        <v>44896</v>
      </c>
      <c r="T8" s="18">
        <v>1172.8479856739593</v>
      </c>
      <c r="U8" s="18">
        <v>1172.8479856739593</v>
      </c>
      <c r="V8" s="18">
        <v>1172.8479856739593</v>
      </c>
      <c r="W8" s="18">
        <v>1172.8479856739593</v>
      </c>
      <c r="X8" s="18">
        <v>1172.8479856739593</v>
      </c>
      <c r="Y8" s="18">
        <v>1172.8479856739593</v>
      </c>
      <c r="Z8" s="18">
        <v>1172.8479856739593</v>
      </c>
      <c r="AA8" s="18">
        <v>1172.8479856739593</v>
      </c>
      <c r="AB8" s="18">
        <v>1172.8479856739593</v>
      </c>
      <c r="AC8" s="18">
        <v>1276.4269458846159</v>
      </c>
      <c r="AD8" s="18">
        <v>1276.4269458846159</v>
      </c>
      <c r="AE8" s="18">
        <v>1276.4269458846159</v>
      </c>
      <c r="AF8" s="18">
        <v>14.384912708719481</v>
      </c>
      <c r="AG8" s="18">
        <v>13.59374250973991</v>
      </c>
      <c r="AH8" s="19">
        <v>0.17981140885899352</v>
      </c>
      <c r="AI8" s="20"/>
      <c r="AJ8" s="20"/>
      <c r="AK8" s="20"/>
      <c r="AL8" s="20"/>
      <c r="AM8" s="20"/>
      <c r="AN8" s="20"/>
      <c r="AO8" s="20"/>
      <c r="AP8" s="20"/>
      <c r="AQ8" s="21">
        <f t="shared" si="0"/>
        <v>14.384912708719481</v>
      </c>
      <c r="AR8" s="22"/>
      <c r="AS8" s="22"/>
      <c r="AT8" s="21">
        <v>1</v>
      </c>
      <c r="AU8" s="23">
        <v>0</v>
      </c>
      <c r="AV8" s="23">
        <v>1</v>
      </c>
      <c r="AW8" s="24"/>
      <c r="AX8" s="24"/>
      <c r="AY8" s="24"/>
      <c r="AZ8" s="25"/>
      <c r="BA8" s="26" t="s">
        <v>54</v>
      </c>
      <c r="BB8" s="27" t="s">
        <v>54</v>
      </c>
    </row>
    <row r="9" spans="1:54">
      <c r="A9" s="12">
        <v>601</v>
      </c>
      <c r="B9" s="32">
        <v>2022</v>
      </c>
      <c r="C9" s="32" t="s">
        <v>42</v>
      </c>
      <c r="D9" s="32" t="s">
        <v>43</v>
      </c>
      <c r="E9" s="32" t="s">
        <v>44</v>
      </c>
      <c r="F9" s="33" t="s">
        <v>45</v>
      </c>
      <c r="G9" s="33" t="s">
        <v>66</v>
      </c>
      <c r="H9" s="33" t="s">
        <v>47</v>
      </c>
      <c r="I9" s="33" t="s">
        <v>48</v>
      </c>
      <c r="J9" s="33" t="s">
        <v>48</v>
      </c>
      <c r="K9" s="33" t="s">
        <v>49</v>
      </c>
      <c r="L9" s="32" t="s">
        <v>50</v>
      </c>
      <c r="M9" s="34" t="s">
        <v>51</v>
      </c>
      <c r="N9" s="35" t="s">
        <v>56</v>
      </c>
      <c r="O9" s="35" t="s">
        <v>60</v>
      </c>
      <c r="P9" s="35">
        <v>1</v>
      </c>
      <c r="Q9" s="36">
        <v>1</v>
      </c>
      <c r="R9" s="37">
        <v>44562</v>
      </c>
      <c r="S9" s="37">
        <v>44896</v>
      </c>
      <c r="T9" s="18">
        <v>675.61541697148323</v>
      </c>
      <c r="U9" s="18">
        <v>675.61541697148323</v>
      </c>
      <c r="V9" s="18">
        <v>675.61541697148323</v>
      </c>
      <c r="W9" s="18">
        <v>675.61541697148323</v>
      </c>
      <c r="X9" s="18">
        <v>675.61541697148323</v>
      </c>
      <c r="Y9" s="18">
        <v>675.61541697148323</v>
      </c>
      <c r="Z9" s="18">
        <v>675.61541697148323</v>
      </c>
      <c r="AA9" s="18">
        <v>675.61541697148323</v>
      </c>
      <c r="AB9" s="18">
        <v>675.61541697148323</v>
      </c>
      <c r="AC9" s="18">
        <v>734.44344599891679</v>
      </c>
      <c r="AD9" s="18">
        <v>734.44344599891679</v>
      </c>
      <c r="AE9" s="18">
        <v>734.44344599891679</v>
      </c>
      <c r="AF9" s="18">
        <v>8.2838690907400991</v>
      </c>
      <c r="AG9" s="18">
        <v>7.8282562907493931</v>
      </c>
      <c r="AH9" s="19">
        <v>0.10354836363425124</v>
      </c>
      <c r="AI9" s="20"/>
      <c r="AJ9" s="20"/>
      <c r="AK9" s="20"/>
      <c r="AL9" s="20"/>
      <c r="AM9" s="20"/>
      <c r="AN9" s="20"/>
      <c r="AO9" s="20"/>
      <c r="AP9" s="20"/>
      <c r="AQ9" s="21">
        <f t="shared" si="0"/>
        <v>8.2838690907400991</v>
      </c>
      <c r="AR9" s="22"/>
      <c r="AS9" s="22"/>
      <c r="AT9" s="21">
        <v>1</v>
      </c>
      <c r="AU9" s="23">
        <v>0</v>
      </c>
      <c r="AV9" s="23">
        <v>1</v>
      </c>
      <c r="AW9" s="24"/>
      <c r="AX9" s="24"/>
      <c r="AY9" s="24"/>
      <c r="AZ9" s="25"/>
      <c r="BA9" s="26" t="s">
        <v>54</v>
      </c>
      <c r="BB9" s="27" t="s">
        <v>54</v>
      </c>
    </row>
    <row r="10" spans="1:54">
      <c r="A10" s="12">
        <v>602</v>
      </c>
      <c r="B10" s="32">
        <v>2022</v>
      </c>
      <c r="C10" s="32" t="s">
        <v>42</v>
      </c>
      <c r="D10" s="32" t="s">
        <v>43</v>
      </c>
      <c r="E10" s="32" t="s">
        <v>44</v>
      </c>
      <c r="F10" s="33" t="s">
        <v>45</v>
      </c>
      <c r="G10" s="33" t="s">
        <v>66</v>
      </c>
      <c r="H10" s="33" t="s">
        <v>47</v>
      </c>
      <c r="I10" s="33" t="s">
        <v>48</v>
      </c>
      <c r="J10" s="33" t="s">
        <v>48</v>
      </c>
      <c r="K10" s="33" t="s">
        <v>49</v>
      </c>
      <c r="L10" s="32" t="s">
        <v>50</v>
      </c>
      <c r="M10" s="34" t="s">
        <v>51</v>
      </c>
      <c r="N10" s="35" t="s">
        <v>56</v>
      </c>
      <c r="O10" s="35" t="s">
        <v>60</v>
      </c>
      <c r="P10" s="35">
        <v>1</v>
      </c>
      <c r="Q10" s="36">
        <v>1</v>
      </c>
      <c r="R10" s="37">
        <v>44562</v>
      </c>
      <c r="S10" s="37">
        <v>44896</v>
      </c>
      <c r="T10" s="18">
        <v>675.61541697148323</v>
      </c>
      <c r="U10" s="18">
        <v>675.61541697148323</v>
      </c>
      <c r="V10" s="18">
        <v>675.61541697148323</v>
      </c>
      <c r="W10" s="18">
        <v>675.61541697148323</v>
      </c>
      <c r="X10" s="18">
        <v>675.61541697148323</v>
      </c>
      <c r="Y10" s="18">
        <v>675.61541697148323</v>
      </c>
      <c r="Z10" s="18">
        <v>675.61541697148323</v>
      </c>
      <c r="AA10" s="18">
        <v>675.61541697148323</v>
      </c>
      <c r="AB10" s="18">
        <v>675.61541697148323</v>
      </c>
      <c r="AC10" s="18">
        <v>734.44344599891679</v>
      </c>
      <c r="AD10" s="18">
        <v>734.44344599891679</v>
      </c>
      <c r="AE10" s="18">
        <v>734.44344599891679</v>
      </c>
      <c r="AF10" s="18">
        <v>8.2838690907400991</v>
      </c>
      <c r="AG10" s="18">
        <v>7.8282562907493931</v>
      </c>
      <c r="AH10" s="19">
        <v>0.10354836363425124</v>
      </c>
      <c r="AI10" s="20"/>
      <c r="AJ10" s="20"/>
      <c r="AK10" s="20"/>
      <c r="AL10" s="20"/>
      <c r="AM10" s="20"/>
      <c r="AN10" s="20"/>
      <c r="AO10" s="20"/>
      <c r="AP10" s="20"/>
      <c r="AQ10" s="21">
        <f t="shared" si="0"/>
        <v>8.2838690907400991</v>
      </c>
      <c r="AR10" s="22"/>
      <c r="AS10" s="22"/>
      <c r="AT10" s="21">
        <v>1</v>
      </c>
      <c r="AU10" s="23">
        <v>0</v>
      </c>
      <c r="AV10" s="23">
        <v>1</v>
      </c>
      <c r="AW10" s="24"/>
      <c r="AX10" s="24"/>
      <c r="AY10" s="24"/>
      <c r="AZ10" s="25"/>
      <c r="BA10" s="26" t="s">
        <v>54</v>
      </c>
      <c r="BB10" s="27" t="s">
        <v>54</v>
      </c>
    </row>
    <row r="11" spans="1:54">
      <c r="A11" s="12">
        <v>603</v>
      </c>
      <c r="B11" s="32">
        <v>2022</v>
      </c>
      <c r="C11" s="32" t="s">
        <v>42</v>
      </c>
      <c r="D11" s="32" t="s">
        <v>43</v>
      </c>
      <c r="E11" s="32" t="s">
        <v>44</v>
      </c>
      <c r="F11" s="33" t="s">
        <v>45</v>
      </c>
      <c r="G11" s="33" t="s">
        <v>66</v>
      </c>
      <c r="H11" s="33" t="s">
        <v>47</v>
      </c>
      <c r="I11" s="33" t="s">
        <v>48</v>
      </c>
      <c r="J11" s="33" t="s">
        <v>48</v>
      </c>
      <c r="K11" s="33" t="s">
        <v>49</v>
      </c>
      <c r="L11" s="32" t="s">
        <v>50</v>
      </c>
      <c r="M11" s="34" t="s">
        <v>51</v>
      </c>
      <c r="N11" s="35" t="s">
        <v>56</v>
      </c>
      <c r="O11" s="35" t="s">
        <v>57</v>
      </c>
      <c r="P11" s="35">
        <v>1</v>
      </c>
      <c r="Q11" s="36">
        <v>1</v>
      </c>
      <c r="R11" s="37">
        <v>44562</v>
      </c>
      <c r="S11" s="37">
        <v>44896</v>
      </c>
      <c r="T11" s="18">
        <v>1172.8479856739593</v>
      </c>
      <c r="U11" s="18">
        <v>1172.8479856739593</v>
      </c>
      <c r="V11" s="18">
        <v>1172.8479856739593</v>
      </c>
      <c r="W11" s="18">
        <v>1172.8479856739593</v>
      </c>
      <c r="X11" s="18">
        <v>1172.8479856739593</v>
      </c>
      <c r="Y11" s="18">
        <v>1172.8479856739593</v>
      </c>
      <c r="Z11" s="18">
        <v>1172.8479856739593</v>
      </c>
      <c r="AA11" s="18">
        <v>1172.8479856739593</v>
      </c>
      <c r="AB11" s="18">
        <v>1172.8479856739593</v>
      </c>
      <c r="AC11" s="18">
        <v>1276.4269458846159</v>
      </c>
      <c r="AD11" s="18">
        <v>1276.4269458846159</v>
      </c>
      <c r="AE11" s="18">
        <v>1276.4269458846159</v>
      </c>
      <c r="AF11" s="18">
        <v>14.384912708719481</v>
      </c>
      <c r="AG11" s="18">
        <v>13.59374250973991</v>
      </c>
      <c r="AH11" s="19">
        <v>0.17981140885899352</v>
      </c>
      <c r="AI11" s="20"/>
      <c r="AJ11" s="20"/>
      <c r="AK11" s="20"/>
      <c r="AL11" s="20"/>
      <c r="AM11" s="20"/>
      <c r="AN11" s="20"/>
      <c r="AO11" s="20"/>
      <c r="AP11" s="20"/>
      <c r="AQ11" s="21">
        <f t="shared" si="0"/>
        <v>14.384912708719481</v>
      </c>
      <c r="AR11" s="22"/>
      <c r="AS11" s="22"/>
      <c r="AT11" s="21">
        <v>1</v>
      </c>
      <c r="AU11" s="23">
        <v>0</v>
      </c>
      <c r="AV11" s="23">
        <v>1</v>
      </c>
      <c r="AW11" s="24"/>
      <c r="AX11" s="24"/>
      <c r="AY11" s="24"/>
      <c r="AZ11" s="25"/>
      <c r="BA11" s="26" t="s">
        <v>54</v>
      </c>
      <c r="BB11" s="27" t="s">
        <v>54</v>
      </c>
    </row>
    <row r="12" spans="1:54">
      <c r="A12" s="12">
        <v>604</v>
      </c>
      <c r="B12" s="32">
        <v>2022</v>
      </c>
      <c r="C12" s="32" t="s">
        <v>42</v>
      </c>
      <c r="D12" s="32" t="s">
        <v>43</v>
      </c>
      <c r="E12" s="32" t="s">
        <v>44</v>
      </c>
      <c r="F12" s="33" t="s">
        <v>45</v>
      </c>
      <c r="G12" s="33" t="s">
        <v>66</v>
      </c>
      <c r="H12" s="33" t="s">
        <v>47</v>
      </c>
      <c r="I12" s="33" t="s">
        <v>48</v>
      </c>
      <c r="J12" s="33" t="s">
        <v>48</v>
      </c>
      <c r="K12" s="33" t="s">
        <v>49</v>
      </c>
      <c r="L12" s="32" t="s">
        <v>50</v>
      </c>
      <c r="M12" s="34" t="s">
        <v>51</v>
      </c>
      <c r="N12" s="35" t="s">
        <v>56</v>
      </c>
      <c r="O12" s="35" t="s">
        <v>59</v>
      </c>
      <c r="P12" s="35">
        <v>1</v>
      </c>
      <c r="Q12" s="36">
        <v>1</v>
      </c>
      <c r="R12" s="37">
        <v>44562</v>
      </c>
      <c r="S12" s="37">
        <v>44896</v>
      </c>
      <c r="T12" s="18">
        <v>2639.4599404765213</v>
      </c>
      <c r="U12" s="18">
        <v>2639.4599404765213</v>
      </c>
      <c r="V12" s="18">
        <v>2639.4599404765213</v>
      </c>
      <c r="W12" s="18">
        <v>2639.4599404765213</v>
      </c>
      <c r="X12" s="18">
        <v>2639.4599404765213</v>
      </c>
      <c r="Y12" s="18">
        <v>2639.4599404765213</v>
      </c>
      <c r="Z12" s="18">
        <v>2639.4599404765213</v>
      </c>
      <c r="AA12" s="18">
        <v>2639.4599404765213</v>
      </c>
      <c r="AB12" s="18">
        <v>2639.4599404765213</v>
      </c>
      <c r="AC12" s="18">
        <v>2875.0339766194088</v>
      </c>
      <c r="AD12" s="18">
        <v>2875.0339766194088</v>
      </c>
      <c r="AE12" s="18">
        <v>2875.0339766194088</v>
      </c>
      <c r="AF12" s="18">
        <v>32.380241394146914</v>
      </c>
      <c r="AG12" s="18">
        <v>30.599328117468833</v>
      </c>
      <c r="AH12" s="19">
        <v>0.40475301742683645</v>
      </c>
      <c r="AI12" s="20"/>
      <c r="AJ12" s="20"/>
      <c r="AK12" s="20"/>
      <c r="AL12" s="20"/>
      <c r="AM12" s="20"/>
      <c r="AN12" s="20"/>
      <c r="AO12" s="20"/>
      <c r="AP12" s="20"/>
      <c r="AQ12" s="21">
        <f t="shared" si="0"/>
        <v>32.380241394146914</v>
      </c>
      <c r="AR12" s="22"/>
      <c r="AS12" s="22"/>
      <c r="AT12" s="21">
        <v>1</v>
      </c>
      <c r="AU12" s="23">
        <v>0</v>
      </c>
      <c r="AV12" s="23">
        <v>1</v>
      </c>
      <c r="AW12" s="24"/>
      <c r="AX12" s="24"/>
      <c r="AY12" s="24"/>
      <c r="AZ12" s="25"/>
      <c r="BA12" s="26" t="s">
        <v>54</v>
      </c>
      <c r="BB12" s="27" t="s">
        <v>54</v>
      </c>
    </row>
    <row r="13" spans="1:54">
      <c r="A13" s="12">
        <v>605</v>
      </c>
      <c r="B13" s="32">
        <v>2022</v>
      </c>
      <c r="C13" s="32" t="s">
        <v>42</v>
      </c>
      <c r="D13" s="32" t="s">
        <v>43</v>
      </c>
      <c r="E13" s="32" t="s">
        <v>44</v>
      </c>
      <c r="F13" s="33" t="s">
        <v>45</v>
      </c>
      <c r="G13" s="33" t="s">
        <v>66</v>
      </c>
      <c r="H13" s="33" t="s">
        <v>47</v>
      </c>
      <c r="I13" s="33" t="s">
        <v>48</v>
      </c>
      <c r="J13" s="33" t="s">
        <v>48</v>
      </c>
      <c r="K13" s="33" t="s">
        <v>49</v>
      </c>
      <c r="L13" s="32" t="s">
        <v>50</v>
      </c>
      <c r="M13" s="34" t="s">
        <v>51</v>
      </c>
      <c r="N13" s="35" t="s">
        <v>52</v>
      </c>
      <c r="O13" s="35" t="s">
        <v>61</v>
      </c>
      <c r="P13" s="35">
        <v>1</v>
      </c>
      <c r="Q13" s="36">
        <v>1</v>
      </c>
      <c r="R13" s="37">
        <v>44562</v>
      </c>
      <c r="S13" s="37">
        <v>44896</v>
      </c>
      <c r="T13" s="18">
        <v>9990.3717726220948</v>
      </c>
      <c r="U13" s="18">
        <v>9990.3717726220948</v>
      </c>
      <c r="V13" s="18">
        <v>9990.3717726220948</v>
      </c>
      <c r="W13" s="18">
        <v>9990.3717726220948</v>
      </c>
      <c r="X13" s="18">
        <v>9990.3717726220948</v>
      </c>
      <c r="Y13" s="18">
        <v>9990.3717726220948</v>
      </c>
      <c r="Z13" s="18">
        <v>9990.3717726220948</v>
      </c>
      <c r="AA13" s="18">
        <v>9990.3717726220948</v>
      </c>
      <c r="AB13" s="18">
        <v>9990.3717726220948</v>
      </c>
      <c r="AC13" s="18">
        <v>10273.132925800759</v>
      </c>
      <c r="AD13" s="18">
        <v>10273.132925800759</v>
      </c>
      <c r="AE13" s="18">
        <v>10273.132925800759</v>
      </c>
      <c r="AF13" s="18">
        <v>120.73274473100113</v>
      </c>
      <c r="AG13" s="18">
        <v>114.09244377079607</v>
      </c>
      <c r="AH13" s="19">
        <v>1.5091593091375142</v>
      </c>
      <c r="AI13" s="20"/>
      <c r="AJ13" s="20"/>
      <c r="AK13" s="20"/>
      <c r="AL13" s="20"/>
      <c r="AM13" s="20"/>
      <c r="AN13" s="20"/>
      <c r="AO13" s="20"/>
      <c r="AP13" s="20"/>
      <c r="AQ13" s="21">
        <f t="shared" si="0"/>
        <v>120.73274473100113</v>
      </c>
      <c r="AR13" s="22"/>
      <c r="AS13" s="22"/>
      <c r="AT13" s="21">
        <v>1</v>
      </c>
      <c r="AU13" s="23">
        <v>1</v>
      </c>
      <c r="AV13" s="23">
        <v>0</v>
      </c>
      <c r="AW13" s="24"/>
      <c r="AX13" s="24"/>
      <c r="AY13" s="24"/>
      <c r="AZ13" s="25"/>
      <c r="BA13" s="26" t="s">
        <v>54</v>
      </c>
      <c r="BB13" s="27" t="s">
        <v>54</v>
      </c>
    </row>
    <row r="14" spans="1:54">
      <c r="A14" s="12">
        <v>606</v>
      </c>
      <c r="B14" s="32">
        <v>2022</v>
      </c>
      <c r="C14" s="32" t="s">
        <v>42</v>
      </c>
      <c r="D14" s="32" t="s">
        <v>43</v>
      </c>
      <c r="E14" s="32" t="s">
        <v>44</v>
      </c>
      <c r="F14" s="33" t="s">
        <v>45</v>
      </c>
      <c r="G14" s="33" t="s">
        <v>66</v>
      </c>
      <c r="H14" s="33" t="s">
        <v>47</v>
      </c>
      <c r="I14" s="33" t="s">
        <v>48</v>
      </c>
      <c r="J14" s="33" t="s">
        <v>48</v>
      </c>
      <c r="K14" s="33" t="s">
        <v>49</v>
      </c>
      <c r="L14" s="32" t="s">
        <v>50</v>
      </c>
      <c r="M14" s="34" t="s">
        <v>51</v>
      </c>
      <c r="N14" s="35" t="s">
        <v>56</v>
      </c>
      <c r="O14" s="35" t="s">
        <v>57</v>
      </c>
      <c r="P14" s="35">
        <v>1</v>
      </c>
      <c r="Q14" s="36">
        <v>1</v>
      </c>
      <c r="R14" s="37">
        <v>44562</v>
      </c>
      <c r="S14" s="37">
        <v>44896</v>
      </c>
      <c r="T14" s="18">
        <v>1172.8479856739593</v>
      </c>
      <c r="U14" s="18">
        <v>1172.8479856739593</v>
      </c>
      <c r="V14" s="18">
        <v>1172.8479856739593</v>
      </c>
      <c r="W14" s="18">
        <v>1172.8479856739593</v>
      </c>
      <c r="X14" s="18">
        <v>1172.8479856739593</v>
      </c>
      <c r="Y14" s="18">
        <v>1172.8479856739593</v>
      </c>
      <c r="Z14" s="18">
        <v>1172.8479856739593</v>
      </c>
      <c r="AA14" s="18">
        <v>1172.8479856739593</v>
      </c>
      <c r="AB14" s="18">
        <v>1172.8479856739593</v>
      </c>
      <c r="AC14" s="18">
        <v>1276.4269458846159</v>
      </c>
      <c r="AD14" s="18">
        <v>1276.4269458846159</v>
      </c>
      <c r="AE14" s="18">
        <v>1276.4269458846159</v>
      </c>
      <c r="AF14" s="18">
        <v>14.384912708719481</v>
      </c>
      <c r="AG14" s="18">
        <v>13.59374250973991</v>
      </c>
      <c r="AH14" s="19">
        <v>0.17981140885899352</v>
      </c>
      <c r="AI14" s="20"/>
      <c r="AJ14" s="20"/>
      <c r="AK14" s="20"/>
      <c r="AL14" s="20"/>
      <c r="AM14" s="20"/>
      <c r="AN14" s="20"/>
      <c r="AO14" s="20"/>
      <c r="AP14" s="20"/>
      <c r="AQ14" s="21">
        <f t="shared" si="0"/>
        <v>14.384912708719481</v>
      </c>
      <c r="AR14" s="22"/>
      <c r="AS14" s="22"/>
      <c r="AT14" s="21">
        <v>1</v>
      </c>
      <c r="AU14" s="23">
        <v>0</v>
      </c>
      <c r="AV14" s="23">
        <v>1</v>
      </c>
      <c r="AW14" s="24"/>
      <c r="AX14" s="24"/>
      <c r="AY14" s="24"/>
      <c r="AZ14" s="25">
        <v>1</v>
      </c>
      <c r="BA14" s="26" t="s">
        <v>54</v>
      </c>
      <c r="BB14" s="27" t="s">
        <v>54</v>
      </c>
    </row>
    <row r="15" spans="1:54">
      <c r="A15" s="12">
        <v>607</v>
      </c>
      <c r="B15" s="32">
        <v>2022</v>
      </c>
      <c r="C15" s="32" t="s">
        <v>42</v>
      </c>
      <c r="D15" s="32" t="s">
        <v>43</v>
      </c>
      <c r="E15" s="32" t="s">
        <v>44</v>
      </c>
      <c r="F15" s="33" t="s">
        <v>45</v>
      </c>
      <c r="G15" s="33" t="s">
        <v>66</v>
      </c>
      <c r="H15" s="33" t="s">
        <v>47</v>
      </c>
      <c r="I15" s="33" t="s">
        <v>48</v>
      </c>
      <c r="J15" s="33" t="s">
        <v>48</v>
      </c>
      <c r="K15" s="33" t="s">
        <v>49</v>
      </c>
      <c r="L15" s="32" t="s">
        <v>50</v>
      </c>
      <c r="M15" s="34" t="s">
        <v>51</v>
      </c>
      <c r="N15" s="35" t="s">
        <v>56</v>
      </c>
      <c r="O15" s="35" t="s">
        <v>61</v>
      </c>
      <c r="P15" s="35">
        <v>1</v>
      </c>
      <c r="Q15" s="36">
        <v>1</v>
      </c>
      <c r="R15" s="37">
        <v>44562</v>
      </c>
      <c r="S15" s="37">
        <v>44896</v>
      </c>
      <c r="T15" s="18">
        <v>1865.7180987968125</v>
      </c>
      <c r="U15" s="18">
        <v>1865.7180987968125</v>
      </c>
      <c r="V15" s="18">
        <v>1865.7180987968125</v>
      </c>
      <c r="W15" s="18">
        <v>1865.7180987968125</v>
      </c>
      <c r="X15" s="18">
        <v>1865.7180987968125</v>
      </c>
      <c r="Y15" s="18">
        <v>1865.7180987968125</v>
      </c>
      <c r="Z15" s="18">
        <v>1865.7180987968125</v>
      </c>
      <c r="AA15" s="18">
        <v>1865.7180987968125</v>
      </c>
      <c r="AB15" s="18">
        <v>1865.7180987968125</v>
      </c>
      <c r="AC15" s="18">
        <v>2031.6553691885256</v>
      </c>
      <c r="AD15" s="18">
        <v>2031.6553691885256</v>
      </c>
      <c r="AE15" s="18">
        <v>2031.6553691885256</v>
      </c>
      <c r="AF15" s="18">
        <v>22.886428996736896</v>
      </c>
      <c r="AG15" s="18">
        <v>21.627675401916367</v>
      </c>
      <c r="AH15" s="19">
        <v>0.2860803624592112</v>
      </c>
      <c r="AI15" s="20"/>
      <c r="AJ15" s="20"/>
      <c r="AK15" s="20"/>
      <c r="AL15" s="20"/>
      <c r="AM15" s="20"/>
      <c r="AN15" s="20"/>
      <c r="AO15" s="20"/>
      <c r="AP15" s="20"/>
      <c r="AQ15" s="21">
        <f t="shared" si="0"/>
        <v>22.886428996736896</v>
      </c>
      <c r="AR15" s="22"/>
      <c r="AS15" s="22"/>
      <c r="AT15" s="21">
        <v>1</v>
      </c>
      <c r="AU15" s="23">
        <v>0</v>
      </c>
      <c r="AV15" s="23">
        <v>1</v>
      </c>
      <c r="AW15" s="24"/>
      <c r="AX15" s="24"/>
      <c r="AY15" s="24"/>
      <c r="AZ15" s="25">
        <v>1</v>
      </c>
      <c r="BA15" s="26" t="s">
        <v>54</v>
      </c>
      <c r="BB15" s="27" t="s">
        <v>54</v>
      </c>
    </row>
    <row r="16" spans="1:54">
      <c r="A16" s="12">
        <v>608</v>
      </c>
      <c r="B16" s="32">
        <v>2022</v>
      </c>
      <c r="C16" s="32" t="s">
        <v>42</v>
      </c>
      <c r="D16" s="32" t="s">
        <v>43</v>
      </c>
      <c r="E16" s="32" t="s">
        <v>44</v>
      </c>
      <c r="F16" s="33" t="s">
        <v>45</v>
      </c>
      <c r="G16" s="33" t="s">
        <v>66</v>
      </c>
      <c r="H16" s="33" t="s">
        <v>47</v>
      </c>
      <c r="I16" s="33" t="s">
        <v>48</v>
      </c>
      <c r="J16" s="33" t="s">
        <v>48</v>
      </c>
      <c r="K16" s="33" t="s">
        <v>49</v>
      </c>
      <c r="L16" s="32" t="s">
        <v>50</v>
      </c>
      <c r="M16" s="34" t="s">
        <v>51</v>
      </c>
      <c r="N16" s="35" t="s">
        <v>56</v>
      </c>
      <c r="O16" s="35" t="s">
        <v>60</v>
      </c>
      <c r="P16" s="35">
        <v>1</v>
      </c>
      <c r="Q16" s="36">
        <v>1</v>
      </c>
      <c r="R16" s="37">
        <v>44562</v>
      </c>
      <c r="S16" s="37">
        <v>44896</v>
      </c>
      <c r="T16" s="18">
        <v>675.61541697148323</v>
      </c>
      <c r="U16" s="18">
        <v>675.61541697148323</v>
      </c>
      <c r="V16" s="18">
        <v>675.61541697148323</v>
      </c>
      <c r="W16" s="18">
        <v>675.61541697148323</v>
      </c>
      <c r="X16" s="18">
        <v>675.61541697148323</v>
      </c>
      <c r="Y16" s="18">
        <v>675.61541697148323</v>
      </c>
      <c r="Z16" s="18">
        <v>675.61541697148323</v>
      </c>
      <c r="AA16" s="18">
        <v>675.61541697148323</v>
      </c>
      <c r="AB16" s="18">
        <v>675.61541697148323</v>
      </c>
      <c r="AC16" s="18">
        <v>734.44344599891679</v>
      </c>
      <c r="AD16" s="18">
        <v>734.44344599891679</v>
      </c>
      <c r="AE16" s="18">
        <v>734.44344599891679</v>
      </c>
      <c r="AF16" s="18">
        <v>8.2838690907400991</v>
      </c>
      <c r="AG16" s="18">
        <v>7.8282562907493931</v>
      </c>
      <c r="AH16" s="19">
        <v>0.10354836363425124</v>
      </c>
      <c r="AI16" s="20"/>
      <c r="AJ16" s="20"/>
      <c r="AK16" s="20"/>
      <c r="AL16" s="20"/>
      <c r="AM16" s="20"/>
      <c r="AN16" s="20"/>
      <c r="AO16" s="20"/>
      <c r="AP16" s="20"/>
      <c r="AQ16" s="21">
        <f t="shared" si="0"/>
        <v>8.2838690907400991</v>
      </c>
      <c r="AR16" s="22"/>
      <c r="AS16" s="22"/>
      <c r="AT16" s="21">
        <v>1</v>
      </c>
      <c r="AU16" s="23">
        <v>0</v>
      </c>
      <c r="AV16" s="23">
        <v>1</v>
      </c>
      <c r="AW16" s="24"/>
      <c r="AX16" s="24"/>
      <c r="AY16" s="24"/>
      <c r="AZ16" s="25">
        <v>1</v>
      </c>
      <c r="BA16" s="26" t="s">
        <v>54</v>
      </c>
      <c r="BB16" s="27" t="s">
        <v>54</v>
      </c>
    </row>
    <row r="17" spans="1:54">
      <c r="A17" s="12">
        <v>609</v>
      </c>
      <c r="B17" s="32">
        <v>2022</v>
      </c>
      <c r="C17" s="32" t="s">
        <v>42</v>
      </c>
      <c r="D17" s="32" t="s">
        <v>43</v>
      </c>
      <c r="E17" s="32" t="s">
        <v>44</v>
      </c>
      <c r="F17" s="33" t="s">
        <v>45</v>
      </c>
      <c r="G17" s="33" t="s">
        <v>66</v>
      </c>
      <c r="H17" s="33" t="s">
        <v>47</v>
      </c>
      <c r="I17" s="33" t="s">
        <v>48</v>
      </c>
      <c r="J17" s="33" t="s">
        <v>48</v>
      </c>
      <c r="K17" s="33" t="s">
        <v>49</v>
      </c>
      <c r="L17" s="32" t="s">
        <v>50</v>
      </c>
      <c r="M17" s="34" t="s">
        <v>51</v>
      </c>
      <c r="N17" s="35" t="s">
        <v>52</v>
      </c>
      <c r="O17" s="35" t="s">
        <v>55</v>
      </c>
      <c r="P17" s="35">
        <v>1</v>
      </c>
      <c r="Q17" s="36">
        <v>1</v>
      </c>
      <c r="R17" s="37">
        <v>44562</v>
      </c>
      <c r="S17" s="37">
        <v>44896</v>
      </c>
      <c r="T17" s="18">
        <v>17393.731899060112</v>
      </c>
      <c r="U17" s="18">
        <v>17393.731899060112</v>
      </c>
      <c r="V17" s="18">
        <v>17393.731899060112</v>
      </c>
      <c r="W17" s="18">
        <v>17393.731899060112</v>
      </c>
      <c r="X17" s="18">
        <v>17393.731899060112</v>
      </c>
      <c r="Y17" s="18">
        <v>17393.731899060112</v>
      </c>
      <c r="Z17" s="18">
        <v>17393.731899060112</v>
      </c>
      <c r="AA17" s="18">
        <v>17393.731899060112</v>
      </c>
      <c r="AB17" s="18">
        <v>17393.731899060112</v>
      </c>
      <c r="AC17" s="18">
        <v>17898.593856031915</v>
      </c>
      <c r="AD17" s="18">
        <v>17898.593856031915</v>
      </c>
      <c r="AE17" s="18">
        <v>17898.593856031915</v>
      </c>
      <c r="AF17" s="18">
        <v>210.23936865963674</v>
      </c>
      <c r="AG17" s="18">
        <v>198.67620338335672</v>
      </c>
      <c r="AH17" s="19">
        <v>2.6279921082454596</v>
      </c>
      <c r="AI17" s="20"/>
      <c r="AJ17" s="20"/>
      <c r="AK17" s="20"/>
      <c r="AL17" s="20"/>
      <c r="AM17" s="20"/>
      <c r="AN17" s="20"/>
      <c r="AO17" s="20"/>
      <c r="AP17" s="20"/>
      <c r="AQ17" s="21">
        <f t="shared" si="0"/>
        <v>210.23936865963674</v>
      </c>
      <c r="AR17" s="22"/>
      <c r="AS17" s="22"/>
      <c r="AT17" s="21">
        <v>1</v>
      </c>
      <c r="AU17" s="23">
        <v>1</v>
      </c>
      <c r="AV17" s="23">
        <v>0</v>
      </c>
      <c r="AW17" s="24"/>
      <c r="AX17" s="24"/>
      <c r="AY17" s="24"/>
      <c r="AZ17" s="25">
        <v>1</v>
      </c>
      <c r="BA17" s="26" t="s">
        <v>54</v>
      </c>
      <c r="BB17" s="27" t="s">
        <v>54</v>
      </c>
    </row>
    <row r="18" spans="1:54">
      <c r="A18" s="12">
        <v>567</v>
      </c>
      <c r="B18" s="12">
        <v>2022</v>
      </c>
      <c r="C18" s="12" t="s">
        <v>42</v>
      </c>
      <c r="D18" s="12" t="s">
        <v>43</v>
      </c>
      <c r="E18" s="12" t="s">
        <v>44</v>
      </c>
      <c r="F18" s="13" t="s">
        <v>45</v>
      </c>
      <c r="G18" s="13" t="s">
        <v>46</v>
      </c>
      <c r="H18" s="13" t="s">
        <v>47</v>
      </c>
      <c r="I18" s="13" t="s">
        <v>48</v>
      </c>
      <c r="J18" s="13" t="s">
        <v>48</v>
      </c>
      <c r="K18" s="13" t="s">
        <v>49</v>
      </c>
      <c r="L18" s="12" t="s">
        <v>50</v>
      </c>
      <c r="M18" s="14" t="s">
        <v>51</v>
      </c>
      <c r="N18" s="15" t="s">
        <v>56</v>
      </c>
      <c r="O18" s="15" t="s">
        <v>62</v>
      </c>
      <c r="P18" s="15">
        <v>1</v>
      </c>
      <c r="Q18" s="16">
        <v>1</v>
      </c>
      <c r="R18" s="17">
        <v>44562</v>
      </c>
      <c r="S18" s="17">
        <v>44896</v>
      </c>
      <c r="T18" s="18">
        <v>3288.2692720886516</v>
      </c>
      <c r="U18" s="18">
        <v>3288.2692720886516</v>
      </c>
      <c r="V18" s="18">
        <v>3288.2692720886516</v>
      </c>
      <c r="W18" s="18">
        <v>3288.2692720886516</v>
      </c>
      <c r="X18" s="18">
        <v>3288.2692720886516</v>
      </c>
      <c r="Y18" s="18">
        <v>3288.2692720886516</v>
      </c>
      <c r="Z18" s="18">
        <v>3288.2692720886516</v>
      </c>
      <c r="AA18" s="18">
        <v>3288.2692720886516</v>
      </c>
      <c r="AB18" s="18">
        <v>3288.2692720886516</v>
      </c>
      <c r="AC18" s="18">
        <v>3582.2361480766303</v>
      </c>
      <c r="AD18" s="18">
        <v>3582.2361480766303</v>
      </c>
      <c r="AE18" s="18">
        <v>3582.2361480766303</v>
      </c>
      <c r="AF18" s="18">
        <v>40.34113189302775</v>
      </c>
      <c r="AG18" s="18">
        <v>38.122369638911223</v>
      </c>
      <c r="AH18" s="19">
        <v>0.50426414866284686</v>
      </c>
      <c r="AI18" s="20"/>
      <c r="AJ18" s="20"/>
      <c r="AK18" s="20"/>
      <c r="AL18" s="20"/>
      <c r="AM18" s="20"/>
      <c r="AN18" s="20"/>
      <c r="AO18" s="20"/>
      <c r="AP18" s="20"/>
      <c r="AQ18" s="21">
        <f>AF18</f>
        <v>40.34113189302775</v>
      </c>
      <c r="AR18" s="22"/>
      <c r="AS18" s="22"/>
      <c r="AT18" s="21">
        <v>1</v>
      </c>
      <c r="AU18" s="23">
        <v>0</v>
      </c>
      <c r="AV18" s="23">
        <v>1</v>
      </c>
      <c r="AW18" s="24"/>
      <c r="AX18" s="24"/>
      <c r="AY18" s="24" t="s">
        <v>77</v>
      </c>
      <c r="AZ18" s="25">
        <v>1</v>
      </c>
      <c r="BA18" s="26"/>
      <c r="BB18" s="27" t="s">
        <v>54</v>
      </c>
    </row>
  </sheetData>
  <protectedRanges>
    <protectedRange sqref="AW2:AX2" name="Range5"/>
    <protectedRange sqref="AS2" name="Range4"/>
    <protectedRange sqref="AI2:AP2" name="Range2"/>
    <protectedRange sqref="AS3:AS17" name="Range4_1"/>
    <protectedRange sqref="A3:S17" name="Range1"/>
    <protectedRange sqref="AI3:AP17" name="Range2_1"/>
    <protectedRange sqref="AW3:AX17" name="Range5_3"/>
    <protectedRange sqref="AS18" name="Range4_1_1"/>
    <protectedRange sqref="A18:S18" name="Range1_1"/>
    <protectedRange sqref="AI18:AP18" name="Range2_1_1"/>
    <protectedRange sqref="AW18:AX18" name="Range5_3_1"/>
  </protectedRanges>
  <dataValidations count="1">
    <dataValidation type="list" allowBlank="1" showInputMessage="1" showErrorMessage="1" sqref="J3:J18" xr:uid="{6E76DF6F-13E8-4712-8E33-DEE62EFF6341}">
      <formula1>INDIRECT(I3)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1814-D502-499E-9C70-432228EFA96F}">
  <dimension ref="A1:BB5"/>
  <sheetViews>
    <sheetView topLeftCell="P1" zoomScale="93" zoomScaleNormal="93" workbookViewId="0">
      <selection activeCell="AG3" sqref="AG3"/>
    </sheetView>
  </sheetViews>
  <sheetFormatPr defaultRowHeight="14.5"/>
  <sheetData>
    <row r="1" spans="1:54">
      <c r="AH1">
        <f>SUBTOTAL(9,AH3:AH5)</f>
        <v>1.0888285749486768</v>
      </c>
      <c r="AI1">
        <f>AH1*1000</f>
        <v>1088.8285749486768</v>
      </c>
      <c r="AJ1">
        <f>AI1/12</f>
        <v>90.735714579056392</v>
      </c>
    </row>
    <row r="2" spans="1:5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2" t="s">
        <v>14</v>
      </c>
      <c r="P2" s="2" t="s">
        <v>15</v>
      </c>
      <c r="Q2" s="3" t="s">
        <v>16</v>
      </c>
      <c r="R2" s="4" t="s">
        <v>17</v>
      </c>
      <c r="S2" s="4" t="s">
        <v>18</v>
      </c>
      <c r="T2" s="5">
        <v>44562</v>
      </c>
      <c r="U2" s="5">
        <v>44593</v>
      </c>
      <c r="V2" s="5">
        <v>44621</v>
      </c>
      <c r="W2" s="5">
        <v>44652</v>
      </c>
      <c r="X2" s="5">
        <v>44682</v>
      </c>
      <c r="Y2" s="5">
        <v>44713</v>
      </c>
      <c r="Z2" s="5">
        <v>44743</v>
      </c>
      <c r="AA2" s="5">
        <v>44774</v>
      </c>
      <c r="AB2" s="5">
        <v>44805</v>
      </c>
      <c r="AC2" s="5">
        <v>44835</v>
      </c>
      <c r="AD2" s="5">
        <v>44866</v>
      </c>
      <c r="AE2" s="5">
        <v>44896</v>
      </c>
      <c r="AF2" s="2" t="s">
        <v>19</v>
      </c>
      <c r="AG2" s="6" t="s">
        <v>20</v>
      </c>
      <c r="AH2" s="2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31</v>
      </c>
      <c r="AS2" s="7" t="s">
        <v>32</v>
      </c>
      <c r="AT2" s="8" t="s">
        <v>33</v>
      </c>
      <c r="AU2" s="1" t="s">
        <v>34</v>
      </c>
      <c r="AV2" s="1" t="s">
        <v>35</v>
      </c>
      <c r="AW2" s="1" t="s">
        <v>36</v>
      </c>
      <c r="AX2" s="1" t="s">
        <v>37</v>
      </c>
      <c r="AY2" s="1" t="s">
        <v>67</v>
      </c>
      <c r="AZ2" s="9" t="s">
        <v>99</v>
      </c>
      <c r="BA2" s="10" t="s">
        <v>40</v>
      </c>
      <c r="BB2" s="11" t="s">
        <v>41</v>
      </c>
    </row>
    <row r="3" spans="1:54">
      <c r="A3" s="12">
        <v>553</v>
      </c>
      <c r="B3" s="12">
        <v>2022</v>
      </c>
      <c r="C3" s="12" t="s">
        <v>42</v>
      </c>
      <c r="D3" s="12" t="s">
        <v>43</v>
      </c>
      <c r="E3" s="12" t="s">
        <v>44</v>
      </c>
      <c r="F3" s="13" t="s">
        <v>45</v>
      </c>
      <c r="G3" s="13" t="s">
        <v>46</v>
      </c>
      <c r="H3" s="13" t="s">
        <v>47</v>
      </c>
      <c r="I3" s="13" t="s">
        <v>48</v>
      </c>
      <c r="J3" s="13" t="s">
        <v>48</v>
      </c>
      <c r="K3" s="13" t="s">
        <v>49</v>
      </c>
      <c r="L3" s="12" t="s">
        <v>50</v>
      </c>
      <c r="M3" s="14" t="s">
        <v>51</v>
      </c>
      <c r="N3" s="15" t="s">
        <v>56</v>
      </c>
      <c r="O3" s="15" t="s">
        <v>59</v>
      </c>
      <c r="P3" s="15">
        <v>1</v>
      </c>
      <c r="Q3" s="16">
        <v>1</v>
      </c>
      <c r="R3" s="17">
        <v>44562</v>
      </c>
      <c r="S3" s="17">
        <v>44896</v>
      </c>
      <c r="T3" s="18">
        <v>2639.4599404765213</v>
      </c>
      <c r="U3" s="18">
        <v>2639.4599404765213</v>
      </c>
      <c r="V3" s="18">
        <v>2639.4599404765213</v>
      </c>
      <c r="W3" s="18">
        <v>2639.4599404765213</v>
      </c>
      <c r="X3" s="18">
        <v>2639.4599404765213</v>
      </c>
      <c r="Y3" s="18">
        <v>2639.4599404765213</v>
      </c>
      <c r="Z3" s="18">
        <v>2639.4599404765213</v>
      </c>
      <c r="AA3" s="18">
        <v>2639.4599404765213</v>
      </c>
      <c r="AB3" s="18">
        <v>2639.4599404765213</v>
      </c>
      <c r="AC3" s="18">
        <v>2875.0339766194088</v>
      </c>
      <c r="AD3" s="18">
        <v>2875.0339766194088</v>
      </c>
      <c r="AE3" s="18">
        <v>2875.0339766194088</v>
      </c>
      <c r="AF3" s="18">
        <f>SUM(T3:AE3)/1000</f>
        <v>32.380241394146914</v>
      </c>
      <c r="AG3" s="18">
        <f>AF3-(AF3*0.055)</f>
        <v>30.599328117468833</v>
      </c>
      <c r="AH3" s="19">
        <f t="shared" ref="AH3:AH5" si="0">AF3*1.25%</f>
        <v>0.40475301742683645</v>
      </c>
      <c r="AI3" s="20"/>
      <c r="AJ3" s="20"/>
      <c r="AK3" s="20"/>
      <c r="AL3" s="20"/>
      <c r="AM3" s="20"/>
      <c r="AN3" s="20"/>
      <c r="AO3" s="20"/>
      <c r="AP3" s="20"/>
      <c r="AQ3" s="21">
        <f>AF3</f>
        <v>32.380241394146914</v>
      </c>
      <c r="AR3" s="22"/>
      <c r="AS3" s="22"/>
      <c r="AT3" s="21">
        <v>1</v>
      </c>
      <c r="AU3" s="23">
        <v>0</v>
      </c>
      <c r="AV3" s="23">
        <v>1</v>
      </c>
      <c r="AW3" s="24"/>
      <c r="AX3" s="24"/>
      <c r="AY3" s="24" t="s">
        <v>105</v>
      </c>
      <c r="AZ3" s="25" t="s">
        <v>103</v>
      </c>
      <c r="BA3" s="26"/>
      <c r="BB3" s="27" t="s">
        <v>54</v>
      </c>
    </row>
    <row r="4" spans="1:54">
      <c r="A4" s="12">
        <v>553</v>
      </c>
      <c r="B4" s="12">
        <v>2022</v>
      </c>
      <c r="C4" s="12" t="s">
        <v>42</v>
      </c>
      <c r="D4" s="12" t="s">
        <v>43</v>
      </c>
      <c r="E4" s="12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48</v>
      </c>
      <c r="K4" s="13" t="s">
        <v>49</v>
      </c>
      <c r="L4" s="12" t="s">
        <v>50</v>
      </c>
      <c r="M4" s="14" t="s">
        <v>51</v>
      </c>
      <c r="N4" s="15" t="s">
        <v>56</v>
      </c>
      <c r="O4" s="15" t="s">
        <v>62</v>
      </c>
      <c r="P4" s="15">
        <v>1</v>
      </c>
      <c r="Q4" s="16">
        <v>1</v>
      </c>
      <c r="R4" s="17">
        <v>44562</v>
      </c>
      <c r="S4" s="17">
        <v>44896</v>
      </c>
      <c r="T4" s="18">
        <v>3288.2692720886516</v>
      </c>
      <c r="U4" s="18">
        <v>3288.2692720886516</v>
      </c>
      <c r="V4" s="18">
        <v>3288.2692720886516</v>
      </c>
      <c r="W4" s="18">
        <v>3288.2692720886516</v>
      </c>
      <c r="X4" s="18">
        <v>3288.2692720886516</v>
      </c>
      <c r="Y4" s="18">
        <v>3288.2692720886516</v>
      </c>
      <c r="Z4" s="18">
        <v>3288.2692720886516</v>
      </c>
      <c r="AA4" s="18">
        <v>3288.2692720886516</v>
      </c>
      <c r="AB4" s="18">
        <v>3288.2692720886516</v>
      </c>
      <c r="AC4" s="18">
        <v>3582.2361480766303</v>
      </c>
      <c r="AD4" s="18">
        <v>3582.2361480766303</v>
      </c>
      <c r="AE4" s="18">
        <v>3582.2361480766303</v>
      </c>
      <c r="AF4" s="18">
        <f>SUM(T4:AE4)/1000</f>
        <v>40.34113189302775</v>
      </c>
      <c r="AG4" s="18">
        <f>AF4-(AF4*0.055)</f>
        <v>38.122369638911223</v>
      </c>
      <c r="AH4" s="19">
        <f t="shared" si="0"/>
        <v>0.50426414866284686</v>
      </c>
      <c r="AI4" s="20"/>
      <c r="AJ4" s="20"/>
      <c r="AK4" s="20"/>
      <c r="AL4" s="20"/>
      <c r="AM4" s="20"/>
      <c r="AN4" s="20"/>
      <c r="AO4" s="20"/>
      <c r="AP4" s="20"/>
      <c r="AQ4" s="21">
        <f>AF4</f>
        <v>40.34113189302775</v>
      </c>
      <c r="AR4" s="22"/>
      <c r="AS4" s="22"/>
      <c r="AT4" s="21">
        <v>1</v>
      </c>
      <c r="AU4" s="23">
        <v>0</v>
      </c>
      <c r="AV4" s="23">
        <v>1</v>
      </c>
      <c r="AW4" s="24"/>
      <c r="AX4" s="24"/>
      <c r="AY4" s="24" t="s">
        <v>105</v>
      </c>
      <c r="AZ4" s="25" t="s">
        <v>103</v>
      </c>
      <c r="BA4" s="26"/>
      <c r="BB4" s="27" t="s">
        <v>54</v>
      </c>
    </row>
    <row r="5" spans="1:54" s="38" customFormat="1" ht="12">
      <c r="A5" s="12">
        <v>594</v>
      </c>
      <c r="B5" s="12">
        <v>2022</v>
      </c>
      <c r="C5" s="12" t="s">
        <v>42</v>
      </c>
      <c r="D5" s="12" t="s">
        <v>43</v>
      </c>
      <c r="E5" s="12" t="s">
        <v>44</v>
      </c>
      <c r="F5" s="13" t="s">
        <v>45</v>
      </c>
      <c r="G5" s="13" t="s">
        <v>106</v>
      </c>
      <c r="H5" s="13" t="s">
        <v>47</v>
      </c>
      <c r="I5" s="13" t="s">
        <v>107</v>
      </c>
      <c r="J5" s="13" t="s">
        <v>108</v>
      </c>
      <c r="K5" s="13" t="s">
        <v>49</v>
      </c>
      <c r="L5" s="12" t="s">
        <v>50</v>
      </c>
      <c r="M5" s="14" t="s">
        <v>51</v>
      </c>
      <c r="N5" s="15" t="s">
        <v>56</v>
      </c>
      <c r="O5" s="15" t="s">
        <v>57</v>
      </c>
      <c r="P5" s="15">
        <v>1</v>
      </c>
      <c r="Q5" s="16">
        <v>1</v>
      </c>
      <c r="R5" s="17">
        <v>44562</v>
      </c>
      <c r="S5" s="17">
        <v>44896</v>
      </c>
      <c r="T5" s="18">
        <f>IF(AND(MONTH($S5)&gt;=MONTH(T$1),MONTH(T$1)&gt;=MONTH($R5)),SUMIFS('[1]Rate Card'!D:D,'[1]Rate Card'!$B:$B,$N5,'[1]Rate Card'!$C:$C,$O5)*$P5*$Q5,0)</f>
        <v>1172.8479856739593</v>
      </c>
      <c r="U5" s="18">
        <f>IF(AND(MONTH($S5)&gt;=MONTH(U$1),MONTH(U$1)&gt;=MONTH($R5)),SUMIFS('[1]Rate Card'!E:E,'[1]Rate Card'!$B:$B,$N5,'[1]Rate Card'!$C:$C,$O5)*$P5*$Q5,0)</f>
        <v>1172.8479856739593</v>
      </c>
      <c r="V5" s="18">
        <f>IF(AND(MONTH($S5)&gt;=MONTH(V$1),MONTH(V$1)&gt;=MONTH($R5)),SUMIFS('[1]Rate Card'!F:F,'[1]Rate Card'!$B:$B,$N5,'[1]Rate Card'!$C:$C,$O5)*$P5*$Q5,0)</f>
        <v>1172.8479856739593</v>
      </c>
      <c r="W5" s="18">
        <f>IF(AND(MONTH($S5)&gt;=MONTH(W$1),MONTH(W$1)&gt;=MONTH($R5)),SUMIFS('[1]Rate Card'!G:G,'[1]Rate Card'!$B:$B,$N5,'[1]Rate Card'!$C:$C,$O5)*$P5*$Q5,0)</f>
        <v>1172.8479856739593</v>
      </c>
      <c r="X5" s="18">
        <f>IF(AND(MONTH($S5)&gt;=MONTH(X$1),MONTH(X$1)&gt;=MONTH($R5)),SUMIFS('[1]Rate Card'!H:H,'[1]Rate Card'!$B:$B,$N5,'[1]Rate Card'!$C:$C,$O5)*$P5*$Q5,0)</f>
        <v>1172.8479856739593</v>
      </c>
      <c r="Y5" s="18">
        <f>IF(AND(MONTH($S5)&gt;=MONTH(Y$1),MONTH(Y$1)&gt;=MONTH($R5)),SUMIFS('[1]Rate Card'!I:I,'[1]Rate Card'!$B:$B,$N5,'[1]Rate Card'!$C:$C,$O5)*$P5*$Q5,0)</f>
        <v>1172.8479856739593</v>
      </c>
      <c r="Z5" s="18">
        <f>IF(AND(MONTH($S5)&gt;=MONTH(Z$1),MONTH(Z$1)&gt;=MONTH($R5)),SUMIFS('[1]Rate Card'!J:J,'[1]Rate Card'!$B:$B,$N5,'[1]Rate Card'!$C:$C,$O5)*$P5*$Q5,0)</f>
        <v>1172.8479856739593</v>
      </c>
      <c r="AA5" s="18">
        <f>IF(AND(MONTH($S5)&gt;=MONTH(AA$1),MONTH(AA$1)&gt;=MONTH($R5)),SUMIFS('[1]Rate Card'!K:K,'[1]Rate Card'!$B:$B,$N5,'[1]Rate Card'!$C:$C,$O5)*$P5*$Q5,0)</f>
        <v>1172.8479856739593</v>
      </c>
      <c r="AB5" s="18">
        <f>IF(AND(MONTH($S5)&gt;=MONTH(AB$1),MONTH(AB$1)&gt;=MONTH($R5)),SUMIFS('[1]Rate Card'!L:L,'[1]Rate Card'!$B:$B,$N5,'[1]Rate Card'!$C:$C,$O5)*$P5*$Q5,0)</f>
        <v>1172.8479856739593</v>
      </c>
      <c r="AC5" s="18">
        <f>IF(AND(MONTH($S5)&gt;=MONTH(AC$1),MONTH(AC$1)&gt;=MONTH($R5)),SUMIFS('[1]Rate Card'!M:M,'[1]Rate Card'!$B:$B,$N5,'[1]Rate Card'!$C:$C,$O5)*$P5*$Q5,0)</f>
        <v>1276.4269458846159</v>
      </c>
      <c r="AD5" s="18">
        <f>IF(AND(MONTH($S5)&gt;=MONTH(AD$1),MONTH(AD$1)&gt;=MONTH($R5)),SUMIFS('[1]Rate Card'!N:N,'[1]Rate Card'!$B:$B,$N5,'[1]Rate Card'!$C:$C,$O5)*$P5*$Q5,0)</f>
        <v>1276.4269458846159</v>
      </c>
      <c r="AE5" s="18">
        <f>IF(AND(MONTH($S5)&gt;=MONTH(AE$1),MONTH(AE$1)&gt;=MONTH($R5)),SUMIFS('[1]Rate Card'!O:O,'[1]Rate Card'!$B:$B,$N5,'[1]Rate Card'!$C:$C,$O5)*$P5*$Q5,0)</f>
        <v>1276.4269458846159</v>
      </c>
      <c r="AF5" s="18">
        <f>SUM(T5:AE5)/1000</f>
        <v>14.384912708719481</v>
      </c>
      <c r="AG5" s="18">
        <f>AF5-(AF5*0.055)</f>
        <v>13.59374250973991</v>
      </c>
      <c r="AH5" s="19">
        <f t="shared" si="0"/>
        <v>0.17981140885899352</v>
      </c>
      <c r="AI5" s="20"/>
      <c r="AJ5" s="20"/>
      <c r="AK5" s="20"/>
      <c r="AL5" s="20"/>
      <c r="AM5" s="20"/>
      <c r="AN5" s="20"/>
      <c r="AO5" s="20"/>
      <c r="AP5" s="20"/>
      <c r="AQ5" s="21">
        <f t="shared" ref="AQ5" si="1">SUM(AG5:AP5)</f>
        <v>13.773553918598903</v>
      </c>
      <c r="AR5" s="22"/>
      <c r="AS5" s="22"/>
      <c r="AT5" s="21">
        <f t="shared" ref="AT5" si="2">SUM(AU5:AV5)</f>
        <v>1</v>
      </c>
      <c r="AU5" s="23">
        <f t="shared" ref="AU5" si="3">IF(N5&lt;&gt;"India",P5*Q5,0)</f>
        <v>0</v>
      </c>
      <c r="AV5" s="23">
        <f t="shared" ref="AV5" si="4">IF(N5="India",P5*Q5,0)</f>
        <v>1</v>
      </c>
      <c r="AW5" s="24"/>
      <c r="AX5" s="24"/>
      <c r="AY5" s="24"/>
      <c r="AZ5" s="25"/>
      <c r="BA5" s="26"/>
      <c r="BB5" s="27" t="s">
        <v>54</v>
      </c>
    </row>
  </sheetData>
  <protectedRanges>
    <protectedRange sqref="AW2:AX2" name="Range5"/>
    <protectedRange sqref="AS2" name="Range4"/>
    <protectedRange sqref="AI2:AP2" name="Range2"/>
    <protectedRange sqref="AS3" name="Range4_1"/>
    <protectedRange sqref="A3:S3" name="Range1"/>
    <protectedRange sqref="AI3:AP3" name="Range2_1"/>
    <protectedRange sqref="AW3:AX3" name="Range5_3"/>
    <protectedRange sqref="AS4" name="Range4_1_1"/>
    <protectedRange sqref="A4:S4" name="Range1_1"/>
    <protectedRange sqref="AI4:AP4" name="Range2_1_1"/>
    <protectedRange sqref="AW4:AX4" name="Range5_3_1"/>
    <protectedRange sqref="AS5" name="Range4_2"/>
    <protectedRange sqref="A5:S5" name="Range1_2"/>
    <protectedRange sqref="AI5:AP5" name="Range2_2"/>
    <protectedRange sqref="AW5:AX5" name="Range5_3_2"/>
  </protectedRanges>
  <dataValidations count="1">
    <dataValidation type="list" allowBlank="1" showInputMessage="1" showErrorMessage="1" sqref="J3:J5" xr:uid="{34DEBF23-52C4-4676-A790-659CD51496B9}">
      <formula1>INDIRECT(I3)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926D390D19C54BAC907590F5CB9A29" ma:contentTypeVersion="8" ma:contentTypeDescription="Create a new document." ma:contentTypeScope="" ma:versionID="e7364e1f4056a8fb284b0c3455a59f68">
  <xsd:schema xmlns:xsd="http://www.w3.org/2001/XMLSchema" xmlns:xs="http://www.w3.org/2001/XMLSchema" xmlns:p="http://schemas.microsoft.com/office/2006/metadata/properties" xmlns:ns3="23cf5883-9185-4af5-8e8e-ecfcc26ea400" xmlns:ns4="8b7fcb9e-e162-40e4-93be-2215979e55c2" targetNamespace="http://schemas.microsoft.com/office/2006/metadata/properties" ma:root="true" ma:fieldsID="e631f5792072b7d62258e224a8149e9f" ns3:_="" ns4:_="">
    <xsd:import namespace="23cf5883-9185-4af5-8e8e-ecfcc26ea400"/>
    <xsd:import namespace="8b7fcb9e-e162-40e4-93be-2215979e55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f5883-9185-4af5-8e8e-ecfcc26ea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fcb9e-e162-40e4-93be-2215979e55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61D261-2054-4165-86CB-E9F1A2B58C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cf5883-9185-4af5-8e8e-ecfcc26ea400"/>
    <ds:schemaRef ds:uri="8b7fcb9e-e162-40e4-93be-2215979e55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D1EC8-39E3-48AD-9220-DC9C658791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D0AD20-A601-4A16-A13E-FE650803D4BC}">
  <ds:schemaRefs>
    <ds:schemaRef ds:uri="8b7fcb9e-e162-40e4-93be-2215979e55c2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3cf5883-9185-4af5-8e8e-ecfcc26ea4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CPS View</vt:lpstr>
      <vt:lpstr>Summary</vt:lpstr>
      <vt:lpstr>Pricing</vt:lpstr>
      <vt:lpstr>Winzone</vt:lpstr>
      <vt:lpstr>Sheet1</vt:lpstr>
      <vt:lpstr>PMO</vt:lpstr>
      <vt:lpstr>Sales Analytics</vt:lpstr>
      <vt:lpstr>Anaplan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Arvind, Sangeetha (Cognizant)</dc:creator>
  <cp:lastModifiedBy>Ranjan Biswas, Ashish (Cognizant)</cp:lastModifiedBy>
  <dcterms:created xsi:type="dcterms:W3CDTF">2021-11-30T05:13:35Z</dcterms:created>
  <dcterms:modified xsi:type="dcterms:W3CDTF">2022-03-07T10:41:37Z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0x0101009D926D390D19C54BAC907590F5CB9A29</vt:lpwstr>
  </property>
</Properties>
</file>