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Y\webapps\PVPredictor\Resources\"/>
    </mc:Choice>
  </mc:AlternateContent>
  <xr:revisionPtr revIDLastSave="0" documentId="8_{A08D331D-4C8F-48F8-B81D-C03E37117A8E}" xr6:coauthVersionLast="47" xr6:coauthVersionMax="47" xr10:uidLastSave="{00000000-0000-0000-0000-000000000000}"/>
  <bookViews>
    <workbookView xWindow="-120" yWindow="-120" windowWidth="29040" windowHeight="15840"/>
  </bookViews>
  <sheets>
    <sheet name="Calculations" sheetId="1" r:id="rId1"/>
  </sheets>
  <calcPr calcId="191029" fullCalcOnLoad="1"/>
</workbook>
</file>

<file path=xl/calcChain.xml><?xml version="1.0" encoding="utf-8"?>
<calcChain xmlns="http://schemas.openxmlformats.org/spreadsheetml/2006/main">
  <c r="I2" i="1" l="1"/>
  <c r="K2" i="1"/>
  <c r="I3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G2" i="1"/>
  <c r="E2" i="1"/>
  <c r="D2" i="1"/>
  <c r="F2" i="1" l="1"/>
  <c r="H2" i="1"/>
  <c r="E3" i="1"/>
  <c r="H3" i="1" s="1"/>
  <c r="M3" i="1" l="1"/>
  <c r="L3" i="1"/>
  <c r="S3" i="1"/>
  <c r="T3" i="1" s="1"/>
  <c r="K3" i="1"/>
  <c r="E4" i="1"/>
  <c r="S2" i="1"/>
  <c r="T2" i="1" s="1"/>
  <c r="L2" i="1"/>
  <c r="M2" i="1"/>
  <c r="W2" i="1" l="1"/>
  <c r="X2" i="1" s="1"/>
  <c r="E5" i="1"/>
  <c r="H4" i="1"/>
  <c r="I4" i="1" s="1"/>
  <c r="W3" i="1"/>
  <c r="X3" i="1" s="1"/>
  <c r="N3" i="1"/>
  <c r="O3" i="1" s="1"/>
  <c r="R3" i="1" s="1"/>
  <c r="N2" i="1"/>
  <c r="O2" i="1" s="1"/>
  <c r="R2" i="1" s="1"/>
  <c r="U2" i="1" l="1"/>
  <c r="V2" i="1"/>
  <c r="U3" i="1"/>
  <c r="V3" i="1"/>
  <c r="Z3" i="1"/>
  <c r="AD3" i="1"/>
  <c r="AE3" i="1" s="1"/>
  <c r="K4" i="1"/>
  <c r="S4" i="1"/>
  <c r="T4" i="1" s="1"/>
  <c r="M4" i="1"/>
  <c r="L4" i="1"/>
  <c r="P3" i="1"/>
  <c r="Q3" i="1" s="1"/>
  <c r="P2" i="1"/>
  <c r="Q2" i="1" s="1"/>
  <c r="H5" i="1"/>
  <c r="I5" i="1" s="1"/>
  <c r="E6" i="1"/>
  <c r="Z2" i="1"/>
  <c r="AD2" i="1"/>
  <c r="AE2" i="1" s="1"/>
  <c r="N4" i="1" l="1"/>
  <c r="P4" i="1" s="1"/>
  <c r="Q4" i="1" s="1"/>
  <c r="W4" i="1"/>
  <c r="X4" i="1" s="1"/>
  <c r="AJ3" i="1"/>
  <c r="E7" i="1"/>
  <c r="H6" i="1"/>
  <c r="I6" i="1" s="1"/>
  <c r="L5" i="1"/>
  <c r="M5" i="1"/>
  <c r="S5" i="1"/>
  <c r="T5" i="1" s="1"/>
  <c r="K5" i="1"/>
  <c r="AF3" i="1"/>
  <c r="AG3" i="1" s="1"/>
  <c r="Y3" i="1"/>
  <c r="AC3" i="1" s="1"/>
  <c r="Y2" i="1"/>
  <c r="AC2" i="1" s="1"/>
  <c r="AF2" i="1"/>
  <c r="AG2" i="1" s="1"/>
  <c r="N5" i="1" l="1"/>
  <c r="P5" i="1" s="1"/>
  <c r="Q5" i="1" s="1"/>
  <c r="S6" i="1"/>
  <c r="T6" i="1" s="1"/>
  <c r="K6" i="1"/>
  <c r="L6" i="1"/>
  <c r="M6" i="1"/>
  <c r="Z4" i="1"/>
  <c r="AD4" i="1"/>
  <c r="AE4" i="1" s="1"/>
  <c r="E8" i="1"/>
  <c r="H7" i="1"/>
  <c r="I7" i="1" s="1"/>
  <c r="AA2" i="1"/>
  <c r="AH2" i="1"/>
  <c r="AI2" i="1" s="1"/>
  <c r="AB2" i="1"/>
  <c r="AA3" i="1"/>
  <c r="W5" i="1"/>
  <c r="X5" i="1" s="1"/>
  <c r="AH3" i="1"/>
  <c r="AI3" i="1" s="1"/>
  <c r="AB3" i="1"/>
  <c r="O4" i="1"/>
  <c r="R4" i="1" s="1"/>
  <c r="O5" i="1"/>
  <c r="R5" i="1" s="1"/>
  <c r="U5" i="1" s="1"/>
  <c r="AJ2" i="1"/>
  <c r="N6" i="1" l="1"/>
  <c r="P6" i="1" s="1"/>
  <c r="Q6" i="1" s="1"/>
  <c r="U4" i="1"/>
  <c r="V4" i="1"/>
  <c r="O6" i="1"/>
  <c r="R6" i="1" s="1"/>
  <c r="U6" i="1" s="1"/>
  <c r="W6" i="1"/>
  <c r="X6" i="1" s="1"/>
  <c r="M7" i="1"/>
  <c r="L7" i="1"/>
  <c r="S7" i="1"/>
  <c r="T7" i="1" s="1"/>
  <c r="K7" i="1"/>
  <c r="V5" i="1"/>
  <c r="Z5" i="1"/>
  <c r="AD5" i="1"/>
  <c r="AE5" i="1" s="1"/>
  <c r="E9" i="1"/>
  <c r="H8" i="1"/>
  <c r="I8" i="1" s="1"/>
  <c r="AF4" i="1" l="1"/>
  <c r="Y4" i="1"/>
  <c r="Y5" i="1"/>
  <c r="AC5" i="1" s="1"/>
  <c r="AF5" i="1"/>
  <c r="AG5" i="1" s="1"/>
  <c r="W7" i="1"/>
  <c r="X7" i="1" s="1"/>
  <c r="N7" i="1"/>
  <c r="P7" i="1" s="1"/>
  <c r="Q7" i="1" s="1"/>
  <c r="S8" i="1"/>
  <c r="T8" i="1" s="1"/>
  <c r="M8" i="1"/>
  <c r="L8" i="1"/>
  <c r="K8" i="1"/>
  <c r="H9" i="1"/>
  <c r="I9" i="1" s="1"/>
  <c r="E10" i="1"/>
  <c r="Z6" i="1"/>
  <c r="AD6" i="1"/>
  <c r="AE6" i="1" s="1"/>
  <c r="O7" i="1"/>
  <c r="R7" i="1" s="1"/>
  <c r="U7" i="1" s="1"/>
  <c r="V6" i="1"/>
  <c r="Z7" i="1" l="1"/>
  <c r="AD7" i="1"/>
  <c r="AE7" i="1" s="1"/>
  <c r="AH5" i="1"/>
  <c r="AI5" i="1" s="1"/>
  <c r="AC4" i="1"/>
  <c r="AB4" i="1"/>
  <c r="AA4" i="1"/>
  <c r="M9" i="1"/>
  <c r="K9" i="1"/>
  <c r="L9" i="1"/>
  <c r="S9" i="1"/>
  <c r="T9" i="1" s="1"/>
  <c r="AG4" i="1"/>
  <c r="AJ4" i="1"/>
  <c r="V7" i="1"/>
  <c r="W8" i="1"/>
  <c r="X8" i="1" s="1"/>
  <c r="AA5" i="1"/>
  <c r="AF6" i="1"/>
  <c r="AG6" i="1" s="1"/>
  <c r="Y6" i="1"/>
  <c r="AC6" i="1" s="1"/>
  <c r="AJ5" i="1"/>
  <c r="N8" i="1"/>
  <c r="O8" i="1" s="1"/>
  <c r="R8" i="1" s="1"/>
  <c r="E11" i="1"/>
  <c r="H10" i="1"/>
  <c r="I10" i="1" s="1"/>
  <c r="AB5" i="1"/>
  <c r="U8" i="1" l="1"/>
  <c r="V8" i="1"/>
  <c r="AF7" i="1"/>
  <c r="AG7" i="1" s="1"/>
  <c r="Y7" i="1"/>
  <c r="AC7" i="1" s="1"/>
  <c r="P8" i="1"/>
  <c r="Q8" i="1" s="1"/>
  <c r="AH4" i="1"/>
  <c r="AI4" i="1" s="1"/>
  <c r="AH6" i="1"/>
  <c r="AI6" i="1" s="1"/>
  <c r="AJ6" i="1"/>
  <c r="AB6" i="1"/>
  <c r="W9" i="1"/>
  <c r="X9" i="1" s="1"/>
  <c r="S10" i="1"/>
  <c r="T10" i="1" s="1"/>
  <c r="K10" i="1"/>
  <c r="M10" i="1"/>
  <c r="L10" i="1"/>
  <c r="E12" i="1"/>
  <c r="H11" i="1"/>
  <c r="I11" i="1" s="1"/>
  <c r="AA6" i="1"/>
  <c r="N9" i="1"/>
  <c r="P9" i="1" s="1"/>
  <c r="Q9" i="1" s="1"/>
  <c r="AJ7" i="1"/>
  <c r="Z8" i="1"/>
  <c r="AD8" i="1"/>
  <c r="AE8" i="1" s="1"/>
  <c r="AB7" i="1"/>
  <c r="AA7" i="1"/>
  <c r="M11" i="1" l="1"/>
  <c r="L11" i="1"/>
  <c r="S11" i="1"/>
  <c r="T11" i="1" s="1"/>
  <c r="K11" i="1"/>
  <c r="O9" i="1"/>
  <c r="R9" i="1" s="1"/>
  <c r="Z9" i="1"/>
  <c r="AD9" i="1"/>
  <c r="AE9" i="1" s="1"/>
  <c r="AH7" i="1"/>
  <c r="AI7" i="1" s="1"/>
  <c r="W10" i="1"/>
  <c r="X10" i="1" s="1"/>
  <c r="E13" i="1"/>
  <c r="H12" i="1"/>
  <c r="I12" i="1" s="1"/>
  <c r="N10" i="1"/>
  <c r="O10" i="1" s="1"/>
  <c r="R10" i="1" s="1"/>
  <c r="AF8" i="1"/>
  <c r="AG8" i="1" s="1"/>
  <c r="Y8" i="1"/>
  <c r="AC8" i="1" s="1"/>
  <c r="U10" i="1" l="1"/>
  <c r="V10" i="1"/>
  <c r="U9" i="1"/>
  <c r="V9" i="1"/>
  <c r="AJ8" i="1"/>
  <c r="H13" i="1"/>
  <c r="I13" i="1" s="1"/>
  <c r="E14" i="1"/>
  <c r="W11" i="1"/>
  <c r="X11" i="1" s="1"/>
  <c r="L12" i="1"/>
  <c r="S12" i="1"/>
  <c r="T12" i="1" s="1"/>
  <c r="M12" i="1"/>
  <c r="K12" i="1"/>
  <c r="P10" i="1"/>
  <c r="Q10" i="1" s="1"/>
  <c r="N11" i="1"/>
  <c r="P11" i="1" s="1"/>
  <c r="Q11" i="1" s="1"/>
  <c r="Z10" i="1"/>
  <c r="AD10" i="1"/>
  <c r="AE10" i="1" s="1"/>
  <c r="AB8" i="1"/>
  <c r="AH8" i="1"/>
  <c r="AI8" i="1"/>
  <c r="AA8" i="1"/>
  <c r="O11" i="1" l="1"/>
  <c r="R11" i="1" s="1"/>
  <c r="N12" i="1"/>
  <c r="P12" i="1" s="1"/>
  <c r="Q12" i="1" s="1"/>
  <c r="W12" i="1"/>
  <c r="X12" i="1" s="1"/>
  <c r="Y9" i="1"/>
  <c r="AF9" i="1"/>
  <c r="Z11" i="1"/>
  <c r="AD11" i="1"/>
  <c r="AE11" i="1" s="1"/>
  <c r="AF10" i="1"/>
  <c r="AG10" i="1" s="1"/>
  <c r="Y10" i="1"/>
  <c r="AC10" i="1" s="1"/>
  <c r="S13" i="1"/>
  <c r="T13" i="1" s="1"/>
  <c r="M13" i="1"/>
  <c r="K13" i="1"/>
  <c r="L13" i="1"/>
  <c r="E15" i="1"/>
  <c r="H14" i="1"/>
  <c r="I14" i="1" s="1"/>
  <c r="S14" i="1" l="1"/>
  <c r="T14" i="1" s="1"/>
  <c r="K14" i="1"/>
  <c r="M14" i="1"/>
  <c r="L14" i="1"/>
  <c r="E16" i="1"/>
  <c r="H15" i="1"/>
  <c r="I15" i="1" s="1"/>
  <c r="Z12" i="1"/>
  <c r="AD12" i="1"/>
  <c r="AE12" i="1" s="1"/>
  <c r="AA10" i="1"/>
  <c r="O12" i="1"/>
  <c r="R12" i="1" s="1"/>
  <c r="AH10" i="1"/>
  <c r="AI10" i="1" s="1"/>
  <c r="AB10" i="1"/>
  <c r="N13" i="1"/>
  <c r="O13" i="1" s="1"/>
  <c r="R13" i="1" s="1"/>
  <c r="U11" i="1"/>
  <c r="V11" i="1"/>
  <c r="AC9" i="1"/>
  <c r="AA9" i="1"/>
  <c r="AB9" i="1"/>
  <c r="W13" i="1"/>
  <c r="X13" i="1" s="1"/>
  <c r="AG9" i="1"/>
  <c r="AJ9" i="1"/>
  <c r="AJ10" i="1"/>
  <c r="U13" i="1" l="1"/>
  <c r="V13" i="1"/>
  <c r="M15" i="1"/>
  <c r="L15" i="1"/>
  <c r="S15" i="1"/>
  <c r="T15" i="1" s="1"/>
  <c r="K15" i="1"/>
  <c r="E17" i="1"/>
  <c r="H16" i="1"/>
  <c r="I16" i="1" s="1"/>
  <c r="Y11" i="1"/>
  <c r="AF11" i="1"/>
  <c r="P13" i="1"/>
  <c r="Q13" i="1" s="1"/>
  <c r="N14" i="1"/>
  <c r="P14" i="1"/>
  <c r="Q14" i="1" s="1"/>
  <c r="Z13" i="1"/>
  <c r="AD13" i="1"/>
  <c r="AE13" i="1" s="1"/>
  <c r="U12" i="1"/>
  <c r="V12" i="1"/>
  <c r="AH9" i="1"/>
  <c r="AI9" i="1" s="1"/>
  <c r="O14" i="1"/>
  <c r="R14" i="1" s="1"/>
  <c r="U14" i="1" s="1"/>
  <c r="W14" i="1"/>
  <c r="X14" i="1" s="1"/>
  <c r="H17" i="1" l="1"/>
  <c r="I17" i="1" s="1"/>
  <c r="E18" i="1"/>
  <c r="W15" i="1"/>
  <c r="X15" i="1" s="1"/>
  <c r="N15" i="1"/>
  <c r="P15" i="1" s="1"/>
  <c r="Q15" i="1" s="1"/>
  <c r="Z14" i="1"/>
  <c r="AD14" i="1"/>
  <c r="AE14" i="1" s="1"/>
  <c r="AG11" i="1"/>
  <c r="AJ11" i="1"/>
  <c r="V14" i="1"/>
  <c r="Y12" i="1"/>
  <c r="AF12" i="1"/>
  <c r="AC11" i="1"/>
  <c r="AB11" i="1"/>
  <c r="AA11" i="1"/>
  <c r="Y13" i="1"/>
  <c r="AC13" i="1" s="1"/>
  <c r="AF13" i="1"/>
  <c r="AG13" i="1" s="1"/>
  <c r="L16" i="1"/>
  <c r="M16" i="1"/>
  <c r="K16" i="1"/>
  <c r="S16" i="1"/>
  <c r="T16" i="1" s="1"/>
  <c r="AH11" i="1" l="1"/>
  <c r="AI11" i="1" s="1"/>
  <c r="AB13" i="1"/>
  <c r="AA13" i="1"/>
  <c r="W16" i="1"/>
  <c r="X16" i="1" s="1"/>
  <c r="AA14" i="1"/>
  <c r="O15" i="1"/>
  <c r="R15" i="1" s="1"/>
  <c r="AH13" i="1"/>
  <c r="AI13" i="1" s="1"/>
  <c r="AG12" i="1"/>
  <c r="AJ12" i="1"/>
  <c r="E19" i="1"/>
  <c r="H18" i="1"/>
  <c r="I18" i="1" s="1"/>
  <c r="Z15" i="1"/>
  <c r="AD15" i="1"/>
  <c r="AE15" i="1" s="1"/>
  <c r="AC12" i="1"/>
  <c r="AB12" i="1"/>
  <c r="AA12" i="1"/>
  <c r="O16" i="1"/>
  <c r="R16" i="1" s="1"/>
  <c r="U16" i="1" s="1"/>
  <c r="N16" i="1"/>
  <c r="P16" i="1" s="1"/>
  <c r="Q16" i="1" s="1"/>
  <c r="Y14" i="1"/>
  <c r="AC14" i="1" s="1"/>
  <c r="AF14" i="1"/>
  <c r="AG14" i="1" s="1"/>
  <c r="AJ13" i="1"/>
  <c r="L17" i="1"/>
  <c r="K17" i="1"/>
  <c r="M17" i="1"/>
  <c r="S17" i="1"/>
  <c r="T17" i="1" s="1"/>
  <c r="Z16" i="1" l="1"/>
  <c r="AD16" i="1"/>
  <c r="AE16" i="1" s="1"/>
  <c r="E20" i="1"/>
  <c r="H19" i="1"/>
  <c r="I19" i="1" s="1"/>
  <c r="AH12" i="1"/>
  <c r="AI12" i="1" s="1"/>
  <c r="V16" i="1"/>
  <c r="AI14" i="1"/>
  <c r="AH14" i="1"/>
  <c r="AJ14" i="1"/>
  <c r="N17" i="1"/>
  <c r="O17" i="1" s="1"/>
  <c r="R17" i="1" s="1"/>
  <c r="U15" i="1"/>
  <c r="V15" i="1"/>
  <c r="W17" i="1"/>
  <c r="X17" i="1" s="1"/>
  <c r="L18" i="1"/>
  <c r="K18" i="1"/>
  <c r="S18" i="1"/>
  <c r="T18" i="1" s="1"/>
  <c r="M18" i="1"/>
  <c r="AB14" i="1"/>
  <c r="U17" i="1" l="1"/>
  <c r="V17" i="1"/>
  <c r="P17" i="1"/>
  <c r="Q17" i="1" s="1"/>
  <c r="M19" i="1"/>
  <c r="L19" i="1"/>
  <c r="K19" i="1"/>
  <c r="S19" i="1"/>
  <c r="T19" i="1" s="1"/>
  <c r="Z17" i="1"/>
  <c r="AD17" i="1"/>
  <c r="AE17" i="1" s="1"/>
  <c r="E21" i="1"/>
  <c r="H20" i="1"/>
  <c r="I20" i="1" s="1"/>
  <c r="AF15" i="1"/>
  <c r="Y15" i="1"/>
  <c r="N18" i="1"/>
  <c r="P18" i="1" s="1"/>
  <c r="Q18" i="1" s="1"/>
  <c r="W18" i="1"/>
  <c r="X18" i="1" s="1"/>
  <c r="Y16" i="1"/>
  <c r="AC16" i="1" s="1"/>
  <c r="AF16" i="1"/>
  <c r="AG16" i="1" s="1"/>
  <c r="AA16" i="1"/>
  <c r="O18" i="1" l="1"/>
  <c r="R18" i="1" s="1"/>
  <c r="AG15" i="1"/>
  <c r="AJ15" i="1"/>
  <c r="N19" i="1"/>
  <c r="O19" i="1" s="1"/>
  <c r="R19" i="1" s="1"/>
  <c r="Z18" i="1"/>
  <c r="AD18" i="1"/>
  <c r="AE18" i="1" s="1"/>
  <c r="AH16" i="1"/>
  <c r="AI16" i="1"/>
  <c r="AC15" i="1"/>
  <c r="AB15" i="1"/>
  <c r="AA15" i="1"/>
  <c r="S20" i="1"/>
  <c r="T20" i="1" s="1"/>
  <c r="K20" i="1"/>
  <c r="M20" i="1"/>
  <c r="L20" i="1"/>
  <c r="AJ16" i="1"/>
  <c r="E22" i="1"/>
  <c r="H21" i="1"/>
  <c r="I21" i="1" s="1"/>
  <c r="AF17" i="1"/>
  <c r="AG17" i="1" s="1"/>
  <c r="Y17" i="1"/>
  <c r="AC17" i="1" s="1"/>
  <c r="W19" i="1"/>
  <c r="X19" i="1" s="1"/>
  <c r="AB16" i="1"/>
  <c r="AJ17" i="1"/>
  <c r="U19" i="1" l="1"/>
  <c r="V19" i="1"/>
  <c r="AH15" i="1"/>
  <c r="AI15" i="1" s="1"/>
  <c r="M21" i="1"/>
  <c r="L21" i="1"/>
  <c r="K21" i="1"/>
  <c r="S21" i="1"/>
  <c r="T21" i="1" s="1"/>
  <c r="E23" i="1"/>
  <c r="H22" i="1"/>
  <c r="I22" i="1" s="1"/>
  <c r="P19" i="1"/>
  <c r="Q19" i="1" s="1"/>
  <c r="N20" i="1"/>
  <c r="O20" i="1" s="1"/>
  <c r="R20" i="1" s="1"/>
  <c r="Z19" i="1"/>
  <c r="AD19" i="1"/>
  <c r="AE19" i="1" s="1"/>
  <c r="U18" i="1"/>
  <c r="V18" i="1"/>
  <c r="AA17" i="1"/>
  <c r="AH17" i="1"/>
  <c r="AI17" i="1"/>
  <c r="W20" i="1"/>
  <c r="X20" i="1" s="1"/>
  <c r="AB17" i="1"/>
  <c r="U20" i="1" l="1"/>
  <c r="V20" i="1"/>
  <c r="N21" i="1"/>
  <c r="O21" i="1" s="1"/>
  <c r="R21" i="1" s="1"/>
  <c r="W21" i="1"/>
  <c r="X21" i="1" s="1"/>
  <c r="P20" i="1"/>
  <c r="Q20" i="1" s="1"/>
  <c r="AF18" i="1"/>
  <c r="Y18" i="1"/>
  <c r="S22" i="1"/>
  <c r="T22" i="1" s="1"/>
  <c r="M22" i="1"/>
  <c r="L22" i="1"/>
  <c r="K22" i="1"/>
  <c r="Y19" i="1"/>
  <c r="AC19" i="1" s="1"/>
  <c r="AF19" i="1"/>
  <c r="AG19" i="1" s="1"/>
  <c r="Z20" i="1"/>
  <c r="AD20" i="1"/>
  <c r="AE20" i="1" s="1"/>
  <c r="E24" i="1"/>
  <c r="H23" i="1"/>
  <c r="I23" i="1" s="1"/>
  <c r="U21" i="1" l="1"/>
  <c r="V21" i="1"/>
  <c r="AB19" i="1"/>
  <c r="Z21" i="1"/>
  <c r="AD21" i="1"/>
  <c r="AE21" i="1" s="1"/>
  <c r="AC18" i="1"/>
  <c r="AA18" i="1"/>
  <c r="AB18" i="1"/>
  <c r="AJ19" i="1"/>
  <c r="E25" i="1"/>
  <c r="H24" i="1"/>
  <c r="I24" i="1" s="1"/>
  <c r="W22" i="1"/>
  <c r="X22" i="1" s="1"/>
  <c r="AG18" i="1"/>
  <c r="AJ18" i="1"/>
  <c r="P21" i="1"/>
  <c r="Q21" i="1" s="1"/>
  <c r="Y20" i="1"/>
  <c r="AC20" i="1" s="1"/>
  <c r="AF20" i="1"/>
  <c r="AG20" i="1" s="1"/>
  <c r="AI19" i="1"/>
  <c r="AH19" i="1"/>
  <c r="K23" i="1"/>
  <c r="S23" i="1"/>
  <c r="T23" i="1" s="1"/>
  <c r="M23" i="1"/>
  <c r="L23" i="1"/>
  <c r="N22" i="1"/>
  <c r="O22" i="1" s="1"/>
  <c r="R22" i="1" s="1"/>
  <c r="AA19" i="1"/>
  <c r="U22" i="1" l="1"/>
  <c r="V22" i="1"/>
  <c r="P22" i="1"/>
  <c r="Q22" i="1" s="1"/>
  <c r="AJ20" i="1"/>
  <c r="Z22" i="1"/>
  <c r="AD22" i="1"/>
  <c r="AE22" i="1" s="1"/>
  <c r="E26" i="1"/>
  <c r="H25" i="1"/>
  <c r="I25" i="1" s="1"/>
  <c r="AB20" i="1"/>
  <c r="AH20" i="1"/>
  <c r="AI20" i="1" s="1"/>
  <c r="W23" i="1"/>
  <c r="X23" i="1" s="1"/>
  <c r="AH18" i="1"/>
  <c r="AI18" i="1"/>
  <c r="AA20" i="1"/>
  <c r="Y21" i="1"/>
  <c r="AC21" i="1" s="1"/>
  <c r="AF21" i="1"/>
  <c r="AG21" i="1" s="1"/>
  <c r="L24" i="1"/>
  <c r="S24" i="1"/>
  <c r="T24" i="1" s="1"/>
  <c r="K24" i="1"/>
  <c r="M24" i="1"/>
  <c r="N23" i="1"/>
  <c r="O23" i="1" s="1"/>
  <c r="R23" i="1" s="1"/>
  <c r="U23" i="1" l="1"/>
  <c r="V23" i="1"/>
  <c r="AA21" i="1"/>
  <c r="AB21" i="1"/>
  <c r="Z23" i="1"/>
  <c r="AD23" i="1"/>
  <c r="AE23" i="1" s="1"/>
  <c r="AJ21" i="1"/>
  <c r="P23" i="1"/>
  <c r="Q23" i="1" s="1"/>
  <c r="M25" i="1"/>
  <c r="L25" i="1"/>
  <c r="S25" i="1"/>
  <c r="T25" i="1" s="1"/>
  <c r="K25" i="1"/>
  <c r="AI21" i="1"/>
  <c r="AH21" i="1"/>
  <c r="Y22" i="1"/>
  <c r="AC22" i="1" s="1"/>
  <c r="AF22" i="1"/>
  <c r="AG22" i="1" s="1"/>
  <c r="W24" i="1"/>
  <c r="X24" i="1" s="1"/>
  <c r="N24" i="1"/>
  <c r="O24" i="1" s="1"/>
  <c r="R24" i="1" s="1"/>
  <c r="H26" i="1"/>
  <c r="I26" i="1" s="1"/>
  <c r="E27" i="1"/>
  <c r="U24" i="1" l="1"/>
  <c r="V24" i="1"/>
  <c r="P24" i="1"/>
  <c r="Q24" i="1" s="1"/>
  <c r="W25" i="1"/>
  <c r="X25" i="1" s="1"/>
  <c r="N25" i="1"/>
  <c r="P25" i="1"/>
  <c r="Q25" i="1" s="1"/>
  <c r="AA22" i="1"/>
  <c r="Z24" i="1"/>
  <c r="AD24" i="1"/>
  <c r="AE24" i="1" s="1"/>
  <c r="AH22" i="1"/>
  <c r="AI22" i="1" s="1"/>
  <c r="AB22" i="1"/>
  <c r="O25" i="1"/>
  <c r="R25" i="1" s="1"/>
  <c r="U25" i="1" s="1"/>
  <c r="AJ22" i="1"/>
  <c r="S26" i="1"/>
  <c r="T26" i="1" s="1"/>
  <c r="M26" i="1"/>
  <c r="K26" i="1"/>
  <c r="L26" i="1"/>
  <c r="Y23" i="1"/>
  <c r="AC23" i="1" s="1"/>
  <c r="AF23" i="1"/>
  <c r="AG23" i="1" s="1"/>
  <c r="AB23" i="1"/>
  <c r="AA23" i="1"/>
  <c r="E28" i="1"/>
  <c r="H27" i="1"/>
  <c r="I27" i="1" s="1"/>
  <c r="Z25" i="1" l="1"/>
  <c r="AD25" i="1"/>
  <c r="AE25" i="1" s="1"/>
  <c r="AJ23" i="1"/>
  <c r="N26" i="1"/>
  <c r="O26" i="1" s="1"/>
  <c r="R26" i="1" s="1"/>
  <c r="V25" i="1"/>
  <c r="AH23" i="1"/>
  <c r="AI23" i="1" s="1"/>
  <c r="S27" i="1"/>
  <c r="T27" i="1" s="1"/>
  <c r="K27" i="1"/>
  <c r="L27" i="1"/>
  <c r="M27" i="1"/>
  <c r="AF24" i="1"/>
  <c r="AG24" i="1" s="1"/>
  <c r="Y24" i="1"/>
  <c r="AC24" i="1" s="1"/>
  <c r="E29" i="1"/>
  <c r="H28" i="1"/>
  <c r="I28" i="1" s="1"/>
  <c r="W26" i="1"/>
  <c r="X26" i="1" s="1"/>
  <c r="AB24" i="1"/>
  <c r="AA24" i="1"/>
  <c r="U26" i="1" l="1"/>
  <c r="V26" i="1"/>
  <c r="AF25" i="1"/>
  <c r="AG25" i="1" s="1"/>
  <c r="Y25" i="1"/>
  <c r="AC25" i="1" s="1"/>
  <c r="AJ24" i="1"/>
  <c r="M28" i="1"/>
  <c r="L28" i="1"/>
  <c r="S28" i="1"/>
  <c r="T28" i="1" s="1"/>
  <c r="K28" i="1"/>
  <c r="P26" i="1"/>
  <c r="Q26" i="1" s="1"/>
  <c r="AH24" i="1"/>
  <c r="AI24" i="1" s="1"/>
  <c r="N27" i="1"/>
  <c r="P27" i="1" s="1"/>
  <c r="Q27" i="1" s="1"/>
  <c r="Z26" i="1"/>
  <c r="AD26" i="1"/>
  <c r="AE26" i="1" s="1"/>
  <c r="E30" i="1"/>
  <c r="H29" i="1"/>
  <c r="I29" i="1" s="1"/>
  <c r="W27" i="1"/>
  <c r="X27" i="1" s="1"/>
  <c r="N28" i="1" l="1"/>
  <c r="P28" i="1" s="1"/>
  <c r="Q28" i="1" s="1"/>
  <c r="O27" i="1"/>
  <c r="R27" i="1" s="1"/>
  <c r="AH25" i="1"/>
  <c r="AI25" i="1" s="1"/>
  <c r="Z27" i="1"/>
  <c r="AD27" i="1"/>
  <c r="AE27" i="1" s="1"/>
  <c r="H30" i="1"/>
  <c r="I30" i="1" s="1"/>
  <c r="E31" i="1"/>
  <c r="Y26" i="1"/>
  <c r="AC26" i="1" s="1"/>
  <c r="AF26" i="1"/>
  <c r="AG26" i="1" s="1"/>
  <c r="W28" i="1"/>
  <c r="X28" i="1" s="1"/>
  <c r="M29" i="1"/>
  <c r="L29" i="1"/>
  <c r="S29" i="1"/>
  <c r="T29" i="1" s="1"/>
  <c r="K29" i="1"/>
  <c r="AA25" i="1"/>
  <c r="AB25" i="1"/>
  <c r="AJ25" i="1"/>
  <c r="O28" i="1"/>
  <c r="R28" i="1" s="1"/>
  <c r="U28" i="1" s="1"/>
  <c r="AJ26" i="1" l="1"/>
  <c r="AA26" i="1"/>
  <c r="U27" i="1"/>
  <c r="V27" i="1"/>
  <c r="AH26" i="1"/>
  <c r="AI26" i="1" s="1"/>
  <c r="W29" i="1"/>
  <c r="X29" i="1" s="1"/>
  <c r="AB26" i="1"/>
  <c r="N29" i="1"/>
  <c r="P29" i="1" s="1"/>
  <c r="Q29" i="1" s="1"/>
  <c r="E32" i="1"/>
  <c r="H31" i="1"/>
  <c r="I31" i="1" s="1"/>
  <c r="Z28" i="1"/>
  <c r="AD28" i="1"/>
  <c r="AE28" i="1" s="1"/>
  <c r="M30" i="1"/>
  <c r="K30" i="1"/>
  <c r="L30" i="1"/>
  <c r="S30" i="1"/>
  <c r="T30" i="1" s="1"/>
  <c r="V28" i="1"/>
  <c r="W30" i="1" l="1"/>
  <c r="X30" i="1" s="1"/>
  <c r="O29" i="1"/>
  <c r="R29" i="1" s="1"/>
  <c r="Y27" i="1"/>
  <c r="AF27" i="1"/>
  <c r="N30" i="1"/>
  <c r="O30" i="1" s="1"/>
  <c r="R30" i="1" s="1"/>
  <c r="Z29" i="1"/>
  <c r="AD29" i="1"/>
  <c r="AE29" i="1" s="1"/>
  <c r="E33" i="1"/>
  <c r="H32" i="1"/>
  <c r="I32" i="1" s="1"/>
  <c r="S31" i="1"/>
  <c r="T31" i="1" s="1"/>
  <c r="K31" i="1"/>
  <c r="L31" i="1"/>
  <c r="M31" i="1"/>
  <c r="Y28" i="1"/>
  <c r="AC28" i="1" s="1"/>
  <c r="AF28" i="1"/>
  <c r="AG28" i="1" s="1"/>
  <c r="U30" i="1" l="1"/>
  <c r="V30" i="1"/>
  <c r="AC27" i="1"/>
  <c r="AA27" i="1"/>
  <c r="AB27" i="1"/>
  <c r="AG27" i="1"/>
  <c r="AJ27" i="1"/>
  <c r="E34" i="1"/>
  <c r="H33" i="1"/>
  <c r="I33" i="1" s="1"/>
  <c r="U29" i="1"/>
  <c r="V29" i="1"/>
  <c r="M32" i="1"/>
  <c r="L32" i="1"/>
  <c r="S32" i="1"/>
  <c r="T32" i="1" s="1"/>
  <c r="K32" i="1"/>
  <c r="AB28" i="1"/>
  <c r="AJ28" i="1"/>
  <c r="AH28" i="1"/>
  <c r="AI28" i="1" s="1"/>
  <c r="Z30" i="1"/>
  <c r="AD30" i="1"/>
  <c r="AE30" i="1" s="1"/>
  <c r="N31" i="1"/>
  <c r="P31" i="1" s="1"/>
  <c r="Q31" i="1" s="1"/>
  <c r="W31" i="1"/>
  <c r="X31" i="1" s="1"/>
  <c r="P30" i="1"/>
  <c r="Q30" i="1" s="1"/>
  <c r="AA28" i="1"/>
  <c r="N32" i="1" l="1"/>
  <c r="O32" i="1" s="1"/>
  <c r="R32" i="1" s="1"/>
  <c r="AH27" i="1"/>
  <c r="AI27" i="1" s="1"/>
  <c r="H34" i="1"/>
  <c r="I34" i="1" s="1"/>
  <c r="E35" i="1"/>
  <c r="AF29" i="1"/>
  <c r="Y29" i="1"/>
  <c r="O31" i="1"/>
  <c r="R31" i="1" s="1"/>
  <c r="Z31" i="1"/>
  <c r="AD31" i="1"/>
  <c r="AE31" i="1" s="1"/>
  <c r="M33" i="1"/>
  <c r="L33" i="1"/>
  <c r="S33" i="1"/>
  <c r="T33" i="1" s="1"/>
  <c r="K33" i="1"/>
  <c r="Y30" i="1"/>
  <c r="AC30" i="1" s="1"/>
  <c r="AF30" i="1"/>
  <c r="AG30" i="1" s="1"/>
  <c r="W32" i="1"/>
  <c r="X32" i="1" s="1"/>
  <c r="AJ30" i="1"/>
  <c r="AA30" i="1"/>
  <c r="U32" i="1" l="1"/>
  <c r="V32" i="1"/>
  <c r="M34" i="1"/>
  <c r="S34" i="1"/>
  <c r="T34" i="1" s="1"/>
  <c r="L34" i="1"/>
  <c r="K34" i="1"/>
  <c r="Z32" i="1"/>
  <c r="AD32" i="1"/>
  <c r="AE32" i="1" s="1"/>
  <c r="U31" i="1"/>
  <c r="V31" i="1"/>
  <c r="AC29" i="1"/>
  <c r="AB29" i="1"/>
  <c r="AA29" i="1"/>
  <c r="P32" i="1"/>
  <c r="Q32" i="1" s="1"/>
  <c r="N33" i="1"/>
  <c r="P33" i="1" s="1"/>
  <c r="Q33" i="1" s="1"/>
  <c r="AH30" i="1"/>
  <c r="AI30" i="1"/>
  <c r="E36" i="1"/>
  <c r="H35" i="1"/>
  <c r="I35" i="1" s="1"/>
  <c r="AG29" i="1"/>
  <c r="AJ29" i="1"/>
  <c r="AB30" i="1"/>
  <c r="W33" i="1"/>
  <c r="X33" i="1" s="1"/>
  <c r="O33" i="1" l="1"/>
  <c r="R33" i="1" s="1"/>
  <c r="Z33" i="1"/>
  <c r="AD33" i="1"/>
  <c r="AE33" i="1" s="1"/>
  <c r="N34" i="1"/>
  <c r="O34" i="1" s="1"/>
  <c r="R34" i="1" s="1"/>
  <c r="W34" i="1"/>
  <c r="X34" i="1" s="1"/>
  <c r="E37" i="1"/>
  <c r="H36" i="1"/>
  <c r="I36" i="1" s="1"/>
  <c r="AH29" i="1"/>
  <c r="AI29" i="1" s="1"/>
  <c r="Y31" i="1"/>
  <c r="AF31" i="1"/>
  <c r="S35" i="1"/>
  <c r="T35" i="1" s="1"/>
  <c r="K35" i="1"/>
  <c r="L35" i="1"/>
  <c r="M35" i="1"/>
  <c r="Y32" i="1"/>
  <c r="AC32" i="1" s="1"/>
  <c r="AF32" i="1"/>
  <c r="AG32" i="1" s="1"/>
  <c r="U34" i="1" l="1"/>
  <c r="V34" i="1"/>
  <c r="P34" i="1"/>
  <c r="Q34" i="1" s="1"/>
  <c r="N35" i="1"/>
  <c r="P35" i="1" s="1"/>
  <c r="Q35" i="1" s="1"/>
  <c r="AI32" i="1"/>
  <c r="AH32" i="1"/>
  <c r="M36" i="1"/>
  <c r="L36" i="1"/>
  <c r="S36" i="1"/>
  <c r="T36" i="1" s="1"/>
  <c r="K36" i="1"/>
  <c r="O35" i="1"/>
  <c r="R35" i="1" s="1"/>
  <c r="U35" i="1" s="1"/>
  <c r="W35" i="1"/>
  <c r="X35" i="1" s="1"/>
  <c r="E38" i="1"/>
  <c r="H37" i="1"/>
  <c r="I37" i="1" s="1"/>
  <c r="U33" i="1"/>
  <c r="V33" i="1"/>
  <c r="AG31" i="1"/>
  <c r="AJ31" i="1"/>
  <c r="AA32" i="1"/>
  <c r="AJ32" i="1"/>
  <c r="AC31" i="1"/>
  <c r="AA31" i="1"/>
  <c r="AB31" i="1"/>
  <c r="Z34" i="1"/>
  <c r="AD34" i="1"/>
  <c r="AE34" i="1" s="1"/>
  <c r="AB32" i="1"/>
  <c r="M37" i="1" l="1"/>
  <c r="L37" i="1"/>
  <c r="S37" i="1"/>
  <c r="T37" i="1" s="1"/>
  <c r="K37" i="1"/>
  <c r="N36" i="1"/>
  <c r="O36" i="1" s="1"/>
  <c r="R36" i="1" s="1"/>
  <c r="Z35" i="1"/>
  <c r="AD35" i="1"/>
  <c r="AE35" i="1" s="1"/>
  <c r="AF33" i="1"/>
  <c r="Y33" i="1"/>
  <c r="W36" i="1"/>
  <c r="X36" i="1" s="1"/>
  <c r="H38" i="1"/>
  <c r="I38" i="1" s="1"/>
  <c r="E39" i="1"/>
  <c r="Y34" i="1"/>
  <c r="AC34" i="1" s="1"/>
  <c r="AF34" i="1"/>
  <c r="AG34" i="1" s="1"/>
  <c r="AH31" i="1"/>
  <c r="AI31" i="1" s="1"/>
  <c r="V35" i="1"/>
  <c r="U36" i="1" l="1"/>
  <c r="V36" i="1"/>
  <c r="AH34" i="1"/>
  <c r="AI34" i="1" s="1"/>
  <c r="N37" i="1"/>
  <c r="O37" i="1" s="1"/>
  <c r="R37" i="1" s="1"/>
  <c r="P37" i="1"/>
  <c r="Q37" i="1" s="1"/>
  <c r="AC33" i="1"/>
  <c r="AA33" i="1"/>
  <c r="AB33" i="1"/>
  <c r="AJ34" i="1"/>
  <c r="AG33" i="1"/>
  <c r="AJ33" i="1"/>
  <c r="AA34" i="1"/>
  <c r="W37" i="1"/>
  <c r="X37" i="1" s="1"/>
  <c r="E40" i="1"/>
  <c r="H39" i="1"/>
  <c r="I39" i="1" s="1"/>
  <c r="M38" i="1"/>
  <c r="S38" i="1"/>
  <c r="T38" i="1" s="1"/>
  <c r="L38" i="1"/>
  <c r="K38" i="1"/>
  <c r="AB34" i="1"/>
  <c r="Y35" i="1"/>
  <c r="AC35" i="1" s="1"/>
  <c r="AF35" i="1"/>
  <c r="AG35" i="1" s="1"/>
  <c r="Z36" i="1"/>
  <c r="AD36" i="1"/>
  <c r="AE36" i="1" s="1"/>
  <c r="P36" i="1"/>
  <c r="Q36" i="1" s="1"/>
  <c r="U37" i="1" l="1"/>
  <c r="V37" i="1"/>
  <c r="AJ35" i="1"/>
  <c r="N38" i="1"/>
  <c r="O38" i="1" s="1"/>
  <c r="R38" i="1" s="1"/>
  <c r="S39" i="1"/>
  <c r="T39" i="1" s="1"/>
  <c r="K39" i="1"/>
  <c r="L39" i="1"/>
  <c r="M39" i="1"/>
  <c r="AH33" i="1"/>
  <c r="AI33" i="1" s="1"/>
  <c r="AI35" i="1"/>
  <c r="AH35" i="1"/>
  <c r="W38" i="1"/>
  <c r="X38" i="1" s="1"/>
  <c r="AB35" i="1"/>
  <c r="E41" i="1"/>
  <c r="H40" i="1"/>
  <c r="I40" i="1" s="1"/>
  <c r="AA35" i="1"/>
  <c r="Y36" i="1"/>
  <c r="AC36" i="1" s="1"/>
  <c r="AF36" i="1"/>
  <c r="AG36" i="1" s="1"/>
  <c r="Z37" i="1"/>
  <c r="AD37" i="1"/>
  <c r="AE37" i="1" s="1"/>
  <c r="U38" i="1" l="1"/>
  <c r="V38" i="1"/>
  <c r="AJ36" i="1"/>
  <c r="P38" i="1"/>
  <c r="Q38" i="1" s="1"/>
  <c r="E42" i="1"/>
  <c r="H41" i="1"/>
  <c r="I41" i="1" s="1"/>
  <c r="AA36" i="1"/>
  <c r="M40" i="1"/>
  <c r="L40" i="1"/>
  <c r="S40" i="1"/>
  <c r="T40" i="1" s="1"/>
  <c r="K40" i="1"/>
  <c r="N39" i="1"/>
  <c r="P39" i="1" s="1"/>
  <c r="Q39" i="1" s="1"/>
  <c r="AB36" i="1"/>
  <c r="Z38" i="1"/>
  <c r="AD38" i="1"/>
  <c r="AE38" i="1" s="1"/>
  <c r="O39" i="1"/>
  <c r="R39" i="1" s="1"/>
  <c r="U39" i="1" s="1"/>
  <c r="AF37" i="1"/>
  <c r="AG37" i="1" s="1"/>
  <c r="Y37" i="1"/>
  <c r="AC37" i="1" s="1"/>
  <c r="AH36" i="1"/>
  <c r="AI36" i="1" s="1"/>
  <c r="W39" i="1"/>
  <c r="X39" i="1" s="1"/>
  <c r="M41" i="1" l="1"/>
  <c r="L41" i="1"/>
  <c r="S41" i="1"/>
  <c r="T41" i="1" s="1"/>
  <c r="K41" i="1"/>
  <c r="N40" i="1"/>
  <c r="O40" i="1" s="1"/>
  <c r="R40" i="1" s="1"/>
  <c r="P40" i="1"/>
  <c r="Q40" i="1" s="1"/>
  <c r="H42" i="1"/>
  <c r="I42" i="1" s="1"/>
  <c r="E43" i="1"/>
  <c r="AH37" i="1"/>
  <c r="AI37" i="1" s="1"/>
  <c r="AJ37" i="1"/>
  <c r="AA38" i="1"/>
  <c r="W40" i="1"/>
  <c r="X40" i="1" s="1"/>
  <c r="V39" i="1"/>
  <c r="Y38" i="1"/>
  <c r="AC38" i="1" s="1"/>
  <c r="AF38" i="1"/>
  <c r="AG38" i="1" s="1"/>
  <c r="Z39" i="1"/>
  <c r="AD39" i="1"/>
  <c r="AE39" i="1" s="1"/>
  <c r="AA37" i="1"/>
  <c r="AB37" i="1"/>
  <c r="U40" i="1" l="1"/>
  <c r="V40" i="1"/>
  <c r="AJ38" i="1"/>
  <c r="O41" i="1"/>
  <c r="R41" i="1" s="1"/>
  <c r="U41" i="1" s="1"/>
  <c r="M42" i="1"/>
  <c r="L42" i="1"/>
  <c r="K42" i="1"/>
  <c r="S42" i="1"/>
  <c r="T42" i="1" s="1"/>
  <c r="W41" i="1"/>
  <c r="X41" i="1" s="1"/>
  <c r="AH38" i="1"/>
  <c r="AI38" i="1"/>
  <c r="Y39" i="1"/>
  <c r="AC39" i="1" s="1"/>
  <c r="AF39" i="1"/>
  <c r="AG39" i="1" s="1"/>
  <c r="N41" i="1"/>
  <c r="P41" i="1" s="1"/>
  <c r="Q41" i="1" s="1"/>
  <c r="Z40" i="1"/>
  <c r="AD40" i="1"/>
  <c r="AE40" i="1" s="1"/>
  <c r="AB38" i="1"/>
  <c r="E44" i="1"/>
  <c r="H43" i="1"/>
  <c r="I43" i="1" s="1"/>
  <c r="E45" i="1" l="1"/>
  <c r="H44" i="1"/>
  <c r="I44" i="1" s="1"/>
  <c r="AB39" i="1"/>
  <c r="AA40" i="1"/>
  <c r="V41" i="1"/>
  <c r="AA39" i="1"/>
  <c r="Z41" i="1"/>
  <c r="AD41" i="1"/>
  <c r="AE41" i="1" s="1"/>
  <c r="AJ39" i="1"/>
  <c r="W42" i="1"/>
  <c r="X42" i="1" s="1"/>
  <c r="Y40" i="1"/>
  <c r="AC40" i="1" s="1"/>
  <c r="AF40" i="1"/>
  <c r="AG40" i="1" s="1"/>
  <c r="S43" i="1"/>
  <c r="T43" i="1" s="1"/>
  <c r="K43" i="1"/>
  <c r="L43" i="1"/>
  <c r="M43" i="1"/>
  <c r="AH39" i="1"/>
  <c r="AI39" i="1" s="1"/>
  <c r="N42" i="1"/>
  <c r="P42" i="1" s="1"/>
  <c r="Q42" i="1" s="1"/>
  <c r="AF41" i="1" l="1"/>
  <c r="AG41" i="1" s="1"/>
  <c r="Y41" i="1"/>
  <c r="AC41" i="1" s="1"/>
  <c r="AB40" i="1"/>
  <c r="N43" i="1"/>
  <c r="O43" i="1" s="1"/>
  <c r="R43" i="1" s="1"/>
  <c r="AJ40" i="1"/>
  <c r="Z42" i="1"/>
  <c r="AD42" i="1"/>
  <c r="AE42" i="1" s="1"/>
  <c r="W43" i="1"/>
  <c r="X43" i="1" s="1"/>
  <c r="AJ41" i="1"/>
  <c r="M44" i="1"/>
  <c r="L44" i="1"/>
  <c r="S44" i="1"/>
  <c r="T44" i="1" s="1"/>
  <c r="K44" i="1"/>
  <c r="O42" i="1"/>
  <c r="R42" i="1" s="1"/>
  <c r="AI40" i="1"/>
  <c r="AH40" i="1"/>
  <c r="AB41" i="1"/>
  <c r="AA41" i="1"/>
  <c r="E46" i="1"/>
  <c r="H45" i="1"/>
  <c r="I45" i="1" s="1"/>
  <c r="U43" i="1" l="1"/>
  <c r="V43" i="1"/>
  <c r="W44" i="1"/>
  <c r="X44" i="1" s="1"/>
  <c r="H46" i="1"/>
  <c r="I46" i="1" s="1"/>
  <c r="E47" i="1"/>
  <c r="P43" i="1"/>
  <c r="Q43" i="1" s="1"/>
  <c r="N44" i="1"/>
  <c r="P44" i="1"/>
  <c r="Q44" i="1" s="1"/>
  <c r="Z43" i="1"/>
  <c r="AD43" i="1"/>
  <c r="AE43" i="1" s="1"/>
  <c r="U42" i="1"/>
  <c r="V42" i="1"/>
  <c r="M45" i="1"/>
  <c r="L45" i="1"/>
  <c r="S45" i="1"/>
  <c r="T45" i="1" s="1"/>
  <c r="K45" i="1"/>
  <c r="O44" i="1"/>
  <c r="R44" i="1" s="1"/>
  <c r="U44" i="1" s="1"/>
  <c r="AI41" i="1"/>
  <c r="AH41" i="1"/>
  <c r="M46" i="1" l="1"/>
  <c r="K46" i="1"/>
  <c r="S46" i="1"/>
  <c r="T46" i="1" s="1"/>
  <c r="L46" i="1"/>
  <c r="V44" i="1"/>
  <c r="W45" i="1"/>
  <c r="X45" i="1" s="1"/>
  <c r="N45" i="1"/>
  <c r="P45" i="1"/>
  <c r="O45" i="1"/>
  <c r="R45" i="1" s="1"/>
  <c r="U45" i="1" s="1"/>
  <c r="Q45" i="1"/>
  <c r="Y43" i="1"/>
  <c r="AC43" i="1" s="1"/>
  <c r="AF43" i="1"/>
  <c r="AG43" i="1" s="1"/>
  <c r="Z44" i="1"/>
  <c r="AD44" i="1"/>
  <c r="AE44" i="1" s="1"/>
  <c r="Y42" i="1"/>
  <c r="AF42" i="1"/>
  <c r="E48" i="1"/>
  <c r="H47" i="1"/>
  <c r="I47" i="1" s="1"/>
  <c r="Z45" i="1" l="1"/>
  <c r="AD45" i="1"/>
  <c r="AE45" i="1" s="1"/>
  <c r="S47" i="1"/>
  <c r="T47" i="1" s="1"/>
  <c r="K47" i="1"/>
  <c r="L47" i="1"/>
  <c r="M47" i="1"/>
  <c r="E49" i="1"/>
  <c r="H48" i="1"/>
  <c r="I48" i="1" s="1"/>
  <c r="Y44" i="1"/>
  <c r="AC44" i="1" s="1"/>
  <c r="AF44" i="1"/>
  <c r="AG44" i="1" s="1"/>
  <c r="AJ43" i="1"/>
  <c r="N46" i="1"/>
  <c r="P46" i="1" s="1"/>
  <c r="Q46" i="1" s="1"/>
  <c r="AC42" i="1"/>
  <c r="AB42" i="1"/>
  <c r="AA42" i="1"/>
  <c r="W46" i="1"/>
  <c r="X46" i="1" s="1"/>
  <c r="AJ44" i="1"/>
  <c r="AH43" i="1"/>
  <c r="AI43" i="1" s="1"/>
  <c r="AA43" i="1"/>
  <c r="V45" i="1"/>
  <c r="AG42" i="1"/>
  <c r="AJ42" i="1"/>
  <c r="AB44" i="1"/>
  <c r="AA44" i="1"/>
  <c r="AB43" i="1"/>
  <c r="E50" i="1" l="1"/>
  <c r="H49" i="1"/>
  <c r="I49" i="1" s="1"/>
  <c r="O46" i="1"/>
  <c r="R46" i="1" s="1"/>
  <c r="N47" i="1"/>
  <c r="O47" i="1" s="1"/>
  <c r="R47" i="1" s="1"/>
  <c r="AH44" i="1"/>
  <c r="AI44" i="1" s="1"/>
  <c r="W47" i="1"/>
  <c r="X47" i="1" s="1"/>
  <c r="Z46" i="1"/>
  <c r="AD46" i="1"/>
  <c r="AE46" i="1" s="1"/>
  <c r="AJ45" i="1"/>
  <c r="AH42" i="1"/>
  <c r="AI42" i="1" s="1"/>
  <c r="AF45" i="1"/>
  <c r="AG45" i="1" s="1"/>
  <c r="Y45" i="1"/>
  <c r="AC45" i="1" s="1"/>
  <c r="M48" i="1"/>
  <c r="L48" i="1"/>
  <c r="S48" i="1"/>
  <c r="T48" i="1" s="1"/>
  <c r="K48" i="1"/>
  <c r="AB45" i="1"/>
  <c r="U47" i="1" l="1"/>
  <c r="V47" i="1"/>
  <c r="P47" i="1"/>
  <c r="Q47" i="1" s="1"/>
  <c r="U46" i="1"/>
  <c r="V46" i="1"/>
  <c r="W48" i="1"/>
  <c r="X48" i="1" s="1"/>
  <c r="M49" i="1"/>
  <c r="L49" i="1"/>
  <c r="S49" i="1"/>
  <c r="T49" i="1" s="1"/>
  <c r="K49" i="1"/>
  <c r="N48" i="1"/>
  <c r="P48" i="1" s="1"/>
  <c r="Q48" i="1" s="1"/>
  <c r="AH45" i="1"/>
  <c r="AI45" i="1" s="1"/>
  <c r="Z47" i="1"/>
  <c r="AD47" i="1"/>
  <c r="AE47" i="1" s="1"/>
  <c r="AA45" i="1"/>
  <c r="E51" i="1"/>
  <c r="H50" i="1"/>
  <c r="I50" i="1" s="1"/>
  <c r="E52" i="1" l="1"/>
  <c r="H51" i="1"/>
  <c r="I51" i="1" s="1"/>
  <c r="Y46" i="1"/>
  <c r="AF46" i="1"/>
  <c r="AA47" i="1"/>
  <c r="AB47" i="1"/>
  <c r="O48" i="1"/>
  <c r="R48" i="1" s="1"/>
  <c r="W49" i="1"/>
  <c r="X49" i="1" s="1"/>
  <c r="N49" i="1"/>
  <c r="O49" i="1" s="1"/>
  <c r="R49" i="1" s="1"/>
  <c r="M50" i="1"/>
  <c r="L50" i="1"/>
  <c r="S50" i="1"/>
  <c r="T50" i="1" s="1"/>
  <c r="K50" i="1"/>
  <c r="Y47" i="1"/>
  <c r="AC47" i="1" s="1"/>
  <c r="AF47" i="1"/>
  <c r="AG47" i="1" s="1"/>
  <c r="Z48" i="1"/>
  <c r="AD48" i="1"/>
  <c r="AE48" i="1" s="1"/>
  <c r="U49" i="1" l="1"/>
  <c r="V49" i="1"/>
  <c r="P49" i="1"/>
  <c r="Q49" i="1" s="1"/>
  <c r="AJ47" i="1"/>
  <c r="AH47" i="1"/>
  <c r="AI47" i="1" s="1"/>
  <c r="AG46" i="1"/>
  <c r="AJ46" i="1"/>
  <c r="N50" i="1"/>
  <c r="P50" i="1" s="1"/>
  <c r="Q50" i="1" s="1"/>
  <c r="AC46" i="1"/>
  <c r="AA46" i="1"/>
  <c r="AB46" i="1"/>
  <c r="S51" i="1"/>
  <c r="T51" i="1" s="1"/>
  <c r="K51" i="1"/>
  <c r="L51" i="1"/>
  <c r="M51" i="1"/>
  <c r="Z49" i="1"/>
  <c r="AD49" i="1"/>
  <c r="AE49" i="1" s="1"/>
  <c r="E53" i="1"/>
  <c r="H52" i="1"/>
  <c r="I52" i="1" s="1"/>
  <c r="O50" i="1"/>
  <c r="R50" i="1" s="1"/>
  <c r="U50" i="1" s="1"/>
  <c r="W50" i="1"/>
  <c r="X50" i="1" s="1"/>
  <c r="U48" i="1"/>
  <c r="V48" i="1"/>
  <c r="Y48" i="1" l="1"/>
  <c r="AF48" i="1"/>
  <c r="N51" i="1"/>
  <c r="O51" i="1" s="1"/>
  <c r="R51" i="1" s="1"/>
  <c r="V50" i="1"/>
  <c r="Z50" i="1"/>
  <c r="AD50" i="1"/>
  <c r="AE50" i="1" s="1"/>
  <c r="M52" i="1"/>
  <c r="L52" i="1"/>
  <c r="S52" i="1"/>
  <c r="T52" i="1" s="1"/>
  <c r="K52" i="1"/>
  <c r="W51" i="1"/>
  <c r="X51" i="1" s="1"/>
  <c r="AF49" i="1"/>
  <c r="AG49" i="1" s="1"/>
  <c r="Y49" i="1"/>
  <c r="AC49" i="1" s="1"/>
  <c r="AH46" i="1"/>
  <c r="AI46" i="1" s="1"/>
  <c r="E54" i="1"/>
  <c r="H53" i="1"/>
  <c r="I53" i="1" s="1"/>
  <c r="U51" i="1" l="1"/>
  <c r="V51" i="1"/>
  <c r="W52" i="1"/>
  <c r="X52" i="1" s="1"/>
  <c r="N52" i="1"/>
  <c r="O52" i="1" s="1"/>
  <c r="R52" i="1" s="1"/>
  <c r="AJ49" i="1"/>
  <c r="H54" i="1"/>
  <c r="I54" i="1" s="1"/>
  <c r="E55" i="1"/>
  <c r="AA49" i="1"/>
  <c r="P51" i="1"/>
  <c r="Q51" i="1" s="1"/>
  <c r="AI49" i="1"/>
  <c r="AH49" i="1"/>
  <c r="AB49" i="1"/>
  <c r="AG48" i="1"/>
  <c r="AJ48" i="1"/>
  <c r="S53" i="1"/>
  <c r="T53" i="1" s="1"/>
  <c r="K53" i="1"/>
  <c r="M53" i="1"/>
  <c r="L53" i="1"/>
  <c r="Z51" i="1"/>
  <c r="AD51" i="1"/>
  <c r="AE51" i="1" s="1"/>
  <c r="Y50" i="1"/>
  <c r="AC50" i="1" s="1"/>
  <c r="AF50" i="1"/>
  <c r="AG50" i="1" s="1"/>
  <c r="AC48" i="1"/>
  <c r="AA48" i="1"/>
  <c r="AB48" i="1"/>
  <c r="U52" i="1" l="1"/>
  <c r="V52" i="1"/>
  <c r="P52" i="1"/>
  <c r="Q52" i="1" s="1"/>
  <c r="W53" i="1"/>
  <c r="X53" i="1" s="1"/>
  <c r="AH48" i="1"/>
  <c r="AI48" i="1" s="1"/>
  <c r="Z52" i="1"/>
  <c r="AD52" i="1"/>
  <c r="AE52" i="1" s="1"/>
  <c r="AA50" i="1"/>
  <c r="L54" i="1"/>
  <c r="M54" i="1"/>
  <c r="K54" i="1"/>
  <c r="S54" i="1"/>
  <c r="T54" i="1" s="1"/>
  <c r="AH50" i="1"/>
  <c r="AI50" i="1" s="1"/>
  <c r="E56" i="1"/>
  <c r="H55" i="1"/>
  <c r="I55" i="1" s="1"/>
  <c r="P53" i="1"/>
  <c r="Q53" i="1" s="1"/>
  <c r="N53" i="1"/>
  <c r="O53" i="1" s="1"/>
  <c r="R53" i="1" s="1"/>
  <c r="AB50" i="1"/>
  <c r="Y51" i="1"/>
  <c r="AC51" i="1" s="1"/>
  <c r="AF51" i="1"/>
  <c r="AG51" i="1" s="1"/>
  <c r="AJ50" i="1"/>
  <c r="U53" i="1" l="1"/>
  <c r="V53" i="1"/>
  <c r="M55" i="1"/>
  <c r="L55" i="1"/>
  <c r="K55" i="1"/>
  <c r="S55" i="1"/>
  <c r="T55" i="1" s="1"/>
  <c r="E57" i="1"/>
  <c r="H56" i="1"/>
  <c r="I56" i="1" s="1"/>
  <c r="N54" i="1"/>
  <c r="O54" i="1" s="1"/>
  <c r="R54" i="1" s="1"/>
  <c r="W54" i="1"/>
  <c r="X54" i="1" s="1"/>
  <c r="Z53" i="1"/>
  <c r="AD53" i="1"/>
  <c r="AE53" i="1" s="1"/>
  <c r="AH51" i="1"/>
  <c r="AI51" i="1" s="1"/>
  <c r="AB51" i="1"/>
  <c r="AB52" i="1"/>
  <c r="AA52" i="1"/>
  <c r="AJ51" i="1"/>
  <c r="AA51" i="1"/>
  <c r="AF52" i="1"/>
  <c r="AG52" i="1" s="1"/>
  <c r="Y52" i="1"/>
  <c r="AC52" i="1" s="1"/>
  <c r="U54" i="1" l="1"/>
  <c r="V54" i="1"/>
  <c r="E58" i="1"/>
  <c r="H57" i="1"/>
  <c r="I57" i="1" s="1"/>
  <c r="Z54" i="1"/>
  <c r="AD54" i="1"/>
  <c r="AE54" i="1" s="1"/>
  <c r="N55" i="1"/>
  <c r="O55" i="1" s="1"/>
  <c r="R55" i="1" s="1"/>
  <c r="W55" i="1"/>
  <c r="X55" i="1" s="1"/>
  <c r="AJ52" i="1"/>
  <c r="P54" i="1"/>
  <c r="Q54" i="1" s="1"/>
  <c r="Y53" i="1"/>
  <c r="AC53" i="1" s="1"/>
  <c r="AF53" i="1"/>
  <c r="AG53" i="1" s="1"/>
  <c r="AH52" i="1"/>
  <c r="AI52" i="1" s="1"/>
  <c r="K56" i="1"/>
  <c r="S56" i="1"/>
  <c r="T56" i="1" s="1"/>
  <c r="L56" i="1"/>
  <c r="M56" i="1"/>
  <c r="U55" i="1" l="1"/>
  <c r="V55" i="1"/>
  <c r="W56" i="1"/>
  <c r="X56" i="1" s="1"/>
  <c r="S57" i="1"/>
  <c r="T57" i="1" s="1"/>
  <c r="K57" i="1"/>
  <c r="L57" i="1"/>
  <c r="M57" i="1"/>
  <c r="AA53" i="1"/>
  <c r="E59" i="1"/>
  <c r="H58" i="1"/>
  <c r="I58" i="1" s="1"/>
  <c r="AH53" i="1"/>
  <c r="AI53" i="1" s="1"/>
  <c r="AB53" i="1"/>
  <c r="Z55" i="1"/>
  <c r="AD55" i="1"/>
  <c r="AE55" i="1" s="1"/>
  <c r="AB54" i="1"/>
  <c r="P55" i="1"/>
  <c r="Q55" i="1" s="1"/>
  <c r="AJ53" i="1"/>
  <c r="Q56" i="1"/>
  <c r="Y54" i="1"/>
  <c r="AC54" i="1" s="1"/>
  <c r="AF54" i="1"/>
  <c r="AG54" i="1" s="1"/>
  <c r="P56" i="1"/>
  <c r="N56" i="1"/>
  <c r="O56" i="1" s="1"/>
  <c r="R56" i="1" s="1"/>
  <c r="U56" i="1" l="1"/>
  <c r="V56" i="1"/>
  <c r="N57" i="1"/>
  <c r="O57" i="1" s="1"/>
  <c r="R57" i="1" s="1"/>
  <c r="W57" i="1"/>
  <c r="X57" i="1" s="1"/>
  <c r="AJ54" i="1"/>
  <c r="M58" i="1"/>
  <c r="L58" i="1"/>
  <c r="S58" i="1"/>
  <c r="T58" i="1" s="1"/>
  <c r="K58" i="1"/>
  <c r="AA54" i="1"/>
  <c r="E60" i="1"/>
  <c r="H59" i="1"/>
  <c r="I59" i="1" s="1"/>
  <c r="Z56" i="1"/>
  <c r="AD56" i="1"/>
  <c r="AE56" i="1" s="1"/>
  <c r="AF55" i="1"/>
  <c r="AG55" i="1" s="1"/>
  <c r="Y55" i="1"/>
  <c r="AC55" i="1" s="1"/>
  <c r="AH54" i="1"/>
  <c r="AI54" i="1"/>
  <c r="U57" i="1" l="1"/>
  <c r="V57" i="1"/>
  <c r="Z57" i="1"/>
  <c r="AD57" i="1"/>
  <c r="AE57" i="1" s="1"/>
  <c r="AJ55" i="1"/>
  <c r="P57" i="1"/>
  <c r="Q57" i="1" s="1"/>
  <c r="AI55" i="1"/>
  <c r="AH55" i="1"/>
  <c r="W58" i="1"/>
  <c r="X58" i="1" s="1"/>
  <c r="H60" i="1"/>
  <c r="I60" i="1" s="1"/>
  <c r="E61" i="1"/>
  <c r="AA56" i="1"/>
  <c r="N58" i="1"/>
  <c r="P58" i="1" s="1"/>
  <c r="Q58" i="1" s="1"/>
  <c r="AF56" i="1"/>
  <c r="AG56" i="1" s="1"/>
  <c r="Y56" i="1"/>
  <c r="AC56" i="1" s="1"/>
  <c r="M59" i="1"/>
  <c r="L59" i="1"/>
  <c r="K59" i="1"/>
  <c r="S59" i="1"/>
  <c r="T59" i="1" s="1"/>
  <c r="AA55" i="1"/>
  <c r="AB55" i="1"/>
  <c r="W59" i="1" l="1"/>
  <c r="X59" i="1" s="1"/>
  <c r="AB56" i="1"/>
  <c r="N59" i="1"/>
  <c r="O59" i="1" s="1"/>
  <c r="R59" i="1" s="1"/>
  <c r="P59" i="1"/>
  <c r="Q59" i="1" s="1"/>
  <c r="O58" i="1"/>
  <c r="R58" i="1" s="1"/>
  <c r="M60" i="1"/>
  <c r="L60" i="1"/>
  <c r="K60" i="1"/>
  <c r="S60" i="1"/>
  <c r="T60" i="1" s="1"/>
  <c r="AH56" i="1"/>
  <c r="AI56" i="1" s="1"/>
  <c r="Z58" i="1"/>
  <c r="AD58" i="1"/>
  <c r="AE58" i="1" s="1"/>
  <c r="E62" i="1"/>
  <c r="H61" i="1"/>
  <c r="I61" i="1" s="1"/>
  <c r="Y57" i="1"/>
  <c r="AC57" i="1" s="1"/>
  <c r="AF57" i="1"/>
  <c r="AG57" i="1" s="1"/>
  <c r="AJ56" i="1"/>
  <c r="U59" i="1" l="1"/>
  <c r="V59" i="1"/>
  <c r="AA57" i="1"/>
  <c r="AH57" i="1"/>
  <c r="AI57" i="1" s="1"/>
  <c r="U58" i="1"/>
  <c r="V58" i="1"/>
  <c r="AJ57" i="1"/>
  <c r="W60" i="1"/>
  <c r="X60" i="1" s="1"/>
  <c r="P60" i="1"/>
  <c r="Q60" i="1" s="1"/>
  <c r="N60" i="1"/>
  <c r="O60" i="1" s="1"/>
  <c r="R60" i="1" s="1"/>
  <c r="S61" i="1"/>
  <c r="T61" i="1" s="1"/>
  <c r="K61" i="1"/>
  <c r="M61" i="1"/>
  <c r="L61" i="1"/>
  <c r="E63" i="1"/>
  <c r="H62" i="1"/>
  <c r="I62" i="1" s="1"/>
  <c r="AB57" i="1"/>
  <c r="Z59" i="1"/>
  <c r="AD59" i="1"/>
  <c r="AE59" i="1" s="1"/>
  <c r="U60" i="1" l="1"/>
  <c r="V60" i="1"/>
  <c r="E64" i="1"/>
  <c r="H63" i="1"/>
  <c r="I63" i="1" s="1"/>
  <c r="N61" i="1"/>
  <c r="O61" i="1" s="1"/>
  <c r="R61" i="1" s="1"/>
  <c r="Z60" i="1"/>
  <c r="AD60" i="1"/>
  <c r="AE60" i="1" s="1"/>
  <c r="AF59" i="1"/>
  <c r="AG59" i="1" s="1"/>
  <c r="Y59" i="1"/>
  <c r="AC59" i="1" s="1"/>
  <c r="M62" i="1"/>
  <c r="L62" i="1"/>
  <c r="S62" i="1"/>
  <c r="T62" i="1" s="1"/>
  <c r="K62" i="1"/>
  <c r="W61" i="1"/>
  <c r="X61" i="1" s="1"/>
  <c r="AF58" i="1"/>
  <c r="Y58" i="1"/>
  <c r="U61" i="1" l="1"/>
  <c r="V61" i="1"/>
  <c r="AC58" i="1"/>
  <c r="AA58" i="1"/>
  <c r="AB58" i="1"/>
  <c r="P61" i="1"/>
  <c r="Q61" i="1" s="1"/>
  <c r="N62" i="1"/>
  <c r="O62" i="1" s="1"/>
  <c r="R62" i="1" s="1"/>
  <c r="AH59" i="1"/>
  <c r="AI59" i="1" s="1"/>
  <c r="AA60" i="1"/>
  <c r="Z61" i="1"/>
  <c r="AD61" i="1"/>
  <c r="AE61" i="1" s="1"/>
  <c r="M63" i="1"/>
  <c r="L63" i="1"/>
  <c r="S63" i="1"/>
  <c r="T63" i="1" s="1"/>
  <c r="K63" i="1"/>
  <c r="AA59" i="1"/>
  <c r="AB59" i="1"/>
  <c r="E65" i="1"/>
  <c r="H64" i="1"/>
  <c r="I64" i="1" s="1"/>
  <c r="AG58" i="1"/>
  <c r="AJ58" i="1"/>
  <c r="AJ59" i="1"/>
  <c r="Y60" i="1"/>
  <c r="AC60" i="1" s="1"/>
  <c r="AF60" i="1"/>
  <c r="AG60" i="1" s="1"/>
  <c r="W62" i="1"/>
  <c r="X62" i="1" s="1"/>
  <c r="U62" i="1" l="1"/>
  <c r="V62" i="1"/>
  <c r="AH58" i="1"/>
  <c r="AI58" i="1" s="1"/>
  <c r="N63" i="1"/>
  <c r="P63" i="1" s="1"/>
  <c r="Q63" i="1" s="1"/>
  <c r="M64" i="1"/>
  <c r="S64" i="1"/>
  <c r="T64" i="1" s="1"/>
  <c r="L64" i="1"/>
  <c r="K64" i="1"/>
  <c r="P62" i="1"/>
  <c r="Q62" i="1" s="1"/>
  <c r="Z62" i="1"/>
  <c r="AD62" i="1"/>
  <c r="AE62" i="1" s="1"/>
  <c r="AB60" i="1"/>
  <c r="AH60" i="1"/>
  <c r="AI60" i="1"/>
  <c r="O63" i="1"/>
  <c r="R63" i="1" s="1"/>
  <c r="U63" i="1" s="1"/>
  <c r="Y61" i="1"/>
  <c r="AC61" i="1" s="1"/>
  <c r="AF61" i="1"/>
  <c r="AG61" i="1" s="1"/>
  <c r="E66" i="1"/>
  <c r="H65" i="1"/>
  <c r="I65" i="1" s="1"/>
  <c r="AJ60" i="1"/>
  <c r="W63" i="1"/>
  <c r="X63" i="1" s="1"/>
  <c r="V63" i="1"/>
  <c r="AA61" i="1" l="1"/>
  <c r="AJ61" i="1"/>
  <c r="AI61" i="1"/>
  <c r="AH61" i="1"/>
  <c r="Z63" i="1"/>
  <c r="AD63" i="1"/>
  <c r="AE63" i="1" s="1"/>
  <c r="W64" i="1"/>
  <c r="X64" i="1" s="1"/>
  <c r="L65" i="1"/>
  <c r="S65" i="1"/>
  <c r="T65" i="1" s="1"/>
  <c r="K65" i="1"/>
  <c r="M65" i="1"/>
  <c r="AF62" i="1"/>
  <c r="AG62" i="1" s="1"/>
  <c r="Y62" i="1"/>
  <c r="AC62" i="1" s="1"/>
  <c r="AF63" i="1"/>
  <c r="AG63" i="1" s="1"/>
  <c r="Y63" i="1"/>
  <c r="AC63" i="1" s="1"/>
  <c r="E67" i="1"/>
  <c r="H66" i="1"/>
  <c r="I66" i="1" s="1"/>
  <c r="AB61" i="1"/>
  <c r="N64" i="1"/>
  <c r="O64" i="1" s="1"/>
  <c r="R64" i="1" s="1"/>
  <c r="U64" i="1" l="1"/>
  <c r="V64" i="1"/>
  <c r="M66" i="1"/>
  <c r="L66" i="1"/>
  <c r="S66" i="1"/>
  <c r="T66" i="1" s="1"/>
  <c r="K66" i="1"/>
  <c r="E68" i="1"/>
  <c r="H67" i="1"/>
  <c r="I67" i="1" s="1"/>
  <c r="W65" i="1"/>
  <c r="X65" i="1" s="1"/>
  <c r="N65" i="1"/>
  <c r="O65" i="1" s="1"/>
  <c r="R65" i="1" s="1"/>
  <c r="AI63" i="1"/>
  <c r="AH63" i="1"/>
  <c r="AA62" i="1"/>
  <c r="Z64" i="1"/>
  <c r="AD64" i="1"/>
  <c r="AE64" i="1" s="1"/>
  <c r="AB62" i="1"/>
  <c r="P64" i="1"/>
  <c r="Q64" i="1" s="1"/>
  <c r="AH62" i="1"/>
  <c r="AI62" i="1" s="1"/>
  <c r="AJ63" i="1"/>
  <c r="AB63" i="1"/>
  <c r="AA63" i="1"/>
  <c r="AJ62" i="1"/>
  <c r="U65" i="1" l="1"/>
  <c r="V65" i="1"/>
  <c r="P65" i="1"/>
  <c r="Q65" i="1" s="1"/>
  <c r="W66" i="1"/>
  <c r="X66" i="1" s="1"/>
  <c r="Z65" i="1"/>
  <c r="AD65" i="1"/>
  <c r="AE65" i="1" s="1"/>
  <c r="N66" i="1"/>
  <c r="P66" i="1" s="1"/>
  <c r="Q66" i="1" s="1"/>
  <c r="M67" i="1"/>
  <c r="L67" i="1"/>
  <c r="S67" i="1"/>
  <c r="T67" i="1" s="1"/>
  <c r="K67" i="1"/>
  <c r="Y64" i="1"/>
  <c r="AC64" i="1" s="1"/>
  <c r="AF64" i="1"/>
  <c r="AG64" i="1" s="1"/>
  <c r="E69" i="1"/>
  <c r="H68" i="1"/>
  <c r="I68" i="1" s="1"/>
  <c r="Z66" i="1" l="1"/>
  <c r="AD66" i="1"/>
  <c r="AE66" i="1" s="1"/>
  <c r="W67" i="1"/>
  <c r="X67" i="1" s="1"/>
  <c r="N67" i="1"/>
  <c r="O67" i="1" s="1"/>
  <c r="R67" i="1" s="1"/>
  <c r="E70" i="1"/>
  <c r="H69" i="1"/>
  <c r="I69" i="1" s="1"/>
  <c r="AA64" i="1"/>
  <c r="O66" i="1"/>
  <c r="R66" i="1" s="1"/>
  <c r="M68" i="1"/>
  <c r="S68" i="1"/>
  <c r="T68" i="1" s="1"/>
  <c r="L68" i="1"/>
  <c r="K68" i="1"/>
  <c r="AJ64" i="1"/>
  <c r="AH64" i="1"/>
  <c r="AI64" i="1" s="1"/>
  <c r="AB64" i="1"/>
  <c r="Y65" i="1"/>
  <c r="AC65" i="1" s="1"/>
  <c r="AF65" i="1"/>
  <c r="AG65" i="1" s="1"/>
  <c r="AB65" i="1"/>
  <c r="U67" i="1" l="1"/>
  <c r="V67" i="1"/>
  <c r="AH65" i="1"/>
  <c r="AI65" i="1" s="1"/>
  <c r="E71" i="1"/>
  <c r="H70" i="1"/>
  <c r="I70" i="1" s="1"/>
  <c r="U66" i="1"/>
  <c r="V66" i="1"/>
  <c r="P67" i="1"/>
  <c r="Q67" i="1" s="1"/>
  <c r="P68" i="1"/>
  <c r="Q68" i="1" s="1"/>
  <c r="N68" i="1"/>
  <c r="Z67" i="1"/>
  <c r="AD67" i="1"/>
  <c r="AE67" i="1" s="1"/>
  <c r="W68" i="1"/>
  <c r="X68" i="1" s="1"/>
  <c r="AJ65" i="1"/>
  <c r="AA65" i="1"/>
  <c r="O68" i="1"/>
  <c r="R68" i="1" s="1"/>
  <c r="U68" i="1" s="1"/>
  <c r="L69" i="1"/>
  <c r="S69" i="1"/>
  <c r="T69" i="1" s="1"/>
  <c r="K69" i="1"/>
  <c r="M69" i="1"/>
  <c r="Z68" i="1" l="1"/>
  <c r="AD68" i="1"/>
  <c r="AE68" i="1" s="1"/>
  <c r="M70" i="1"/>
  <c r="L70" i="1"/>
  <c r="S70" i="1"/>
  <c r="T70" i="1" s="1"/>
  <c r="K70" i="1"/>
  <c r="N69" i="1"/>
  <c r="P69" i="1" s="1"/>
  <c r="Q69" i="1" s="1"/>
  <c r="E72" i="1"/>
  <c r="H71" i="1"/>
  <c r="I71" i="1" s="1"/>
  <c r="W69" i="1"/>
  <c r="X69" i="1" s="1"/>
  <c r="AJ67" i="1"/>
  <c r="AF67" i="1"/>
  <c r="AG67" i="1" s="1"/>
  <c r="Y67" i="1"/>
  <c r="AC67" i="1" s="1"/>
  <c r="V68" i="1"/>
  <c r="Y66" i="1"/>
  <c r="AF66" i="1"/>
  <c r="AC66" i="1" l="1"/>
  <c r="AB66" i="1"/>
  <c r="AA66" i="1"/>
  <c r="O70" i="1"/>
  <c r="R70" i="1" s="1"/>
  <c r="U70" i="1" s="1"/>
  <c r="W70" i="1"/>
  <c r="X70" i="1" s="1"/>
  <c r="Y68" i="1"/>
  <c r="AC68" i="1" s="1"/>
  <c r="AF68" i="1"/>
  <c r="AG68" i="1" s="1"/>
  <c r="N70" i="1"/>
  <c r="P70" i="1"/>
  <c r="Z69" i="1"/>
  <c r="AD69" i="1"/>
  <c r="AE69" i="1" s="1"/>
  <c r="E73" i="1"/>
  <c r="H72" i="1"/>
  <c r="I72" i="1" s="1"/>
  <c r="Q70" i="1"/>
  <c r="M71" i="1"/>
  <c r="L71" i="1"/>
  <c r="S71" i="1"/>
  <c r="T71" i="1" s="1"/>
  <c r="K71" i="1"/>
  <c r="O69" i="1"/>
  <c r="R69" i="1" s="1"/>
  <c r="AG66" i="1"/>
  <c r="AJ66" i="1"/>
  <c r="AA67" i="1"/>
  <c r="AH67" i="1"/>
  <c r="AI67" i="1" s="1"/>
  <c r="AB67" i="1"/>
  <c r="Z70" i="1" l="1"/>
  <c r="AD70" i="1"/>
  <c r="AE70" i="1" s="1"/>
  <c r="AH66" i="1"/>
  <c r="AI66" i="1" s="1"/>
  <c r="AJ68" i="1"/>
  <c r="AB68" i="1"/>
  <c r="U69" i="1"/>
  <c r="V69" i="1"/>
  <c r="E74" i="1"/>
  <c r="H73" i="1"/>
  <c r="I73" i="1" s="1"/>
  <c r="V70" i="1"/>
  <c r="AH68" i="1"/>
  <c r="AI68" i="1" s="1"/>
  <c r="AA68" i="1"/>
  <c r="W71" i="1"/>
  <c r="X71" i="1" s="1"/>
  <c r="M72" i="1"/>
  <c r="S72" i="1"/>
  <c r="T72" i="1" s="1"/>
  <c r="L72" i="1"/>
  <c r="K72" i="1"/>
  <c r="N71" i="1"/>
  <c r="O71" i="1" s="1"/>
  <c r="R71" i="1" s="1"/>
  <c r="U71" i="1" l="1"/>
  <c r="V71" i="1"/>
  <c r="Y69" i="1"/>
  <c r="AF69" i="1"/>
  <c r="P71" i="1"/>
  <c r="Q71" i="1" s="1"/>
  <c r="N72" i="1"/>
  <c r="P72" i="1" s="1"/>
  <c r="Q72" i="1" s="1"/>
  <c r="Y70" i="1"/>
  <c r="AC70" i="1" s="1"/>
  <c r="AF70" i="1"/>
  <c r="AG70" i="1" s="1"/>
  <c r="W72" i="1"/>
  <c r="X72" i="1" s="1"/>
  <c r="L73" i="1"/>
  <c r="S73" i="1"/>
  <c r="T73" i="1" s="1"/>
  <c r="K73" i="1"/>
  <c r="M73" i="1"/>
  <c r="AJ70" i="1"/>
  <c r="Z71" i="1"/>
  <c r="AD71" i="1"/>
  <c r="AE71" i="1" s="1"/>
  <c r="E75" i="1"/>
  <c r="H74" i="1"/>
  <c r="I74" i="1" s="1"/>
  <c r="AB70" i="1"/>
  <c r="AA70" i="1"/>
  <c r="W73" i="1" l="1"/>
  <c r="X73" i="1" s="1"/>
  <c r="O72" i="1"/>
  <c r="R72" i="1" s="1"/>
  <c r="E76" i="1"/>
  <c r="H75" i="1"/>
  <c r="I75" i="1" s="1"/>
  <c r="N73" i="1"/>
  <c r="P73" i="1" s="1"/>
  <c r="Q73" i="1" s="1"/>
  <c r="AG69" i="1"/>
  <c r="AJ69" i="1"/>
  <c r="Z72" i="1"/>
  <c r="AD72" i="1"/>
  <c r="AE72" i="1" s="1"/>
  <c r="AC69" i="1"/>
  <c r="AA69" i="1"/>
  <c r="AB69" i="1"/>
  <c r="M74" i="1"/>
  <c r="L74" i="1"/>
  <c r="S74" i="1"/>
  <c r="T74" i="1" s="1"/>
  <c r="K74" i="1"/>
  <c r="AH70" i="1"/>
  <c r="AI70" i="1" s="1"/>
  <c r="AF71" i="1"/>
  <c r="AG71" i="1" s="1"/>
  <c r="Y71" i="1"/>
  <c r="AC71" i="1" s="1"/>
  <c r="O73" i="1"/>
  <c r="R73" i="1" s="1"/>
  <c r="U73" i="1" s="1"/>
  <c r="AH71" i="1" l="1"/>
  <c r="AI71" i="1" s="1"/>
  <c r="E77" i="1"/>
  <c r="H76" i="1"/>
  <c r="I76" i="1" s="1"/>
  <c r="W74" i="1"/>
  <c r="X74" i="1" s="1"/>
  <c r="U72" i="1"/>
  <c r="V72" i="1"/>
  <c r="M75" i="1"/>
  <c r="L75" i="1"/>
  <c r="S75" i="1"/>
  <c r="T75" i="1" s="1"/>
  <c r="K75" i="1"/>
  <c r="AA71" i="1"/>
  <c r="AB71" i="1"/>
  <c r="N74" i="1"/>
  <c r="O74" i="1" s="1"/>
  <c r="R74" i="1" s="1"/>
  <c r="AH69" i="1"/>
  <c r="AI69" i="1" s="1"/>
  <c r="V73" i="1"/>
  <c r="AJ71" i="1"/>
  <c r="Z73" i="1"/>
  <c r="AD73" i="1"/>
  <c r="AE73" i="1" s="1"/>
  <c r="U74" i="1" l="1"/>
  <c r="V74" i="1"/>
  <c r="Y73" i="1"/>
  <c r="AC73" i="1" s="1"/>
  <c r="AF73" i="1"/>
  <c r="AG73" i="1" s="1"/>
  <c r="W75" i="1"/>
  <c r="X75" i="1" s="1"/>
  <c r="N75" i="1"/>
  <c r="P75" i="1" s="1"/>
  <c r="Q75" i="1" s="1"/>
  <c r="E78" i="1"/>
  <c r="H77" i="1"/>
  <c r="I77" i="1" s="1"/>
  <c r="P74" i="1"/>
  <c r="Q74" i="1" s="1"/>
  <c r="Y72" i="1"/>
  <c r="AF72" i="1"/>
  <c r="AJ73" i="1"/>
  <c r="Z74" i="1"/>
  <c r="AD74" i="1"/>
  <c r="AE74" i="1" s="1"/>
  <c r="AB73" i="1"/>
  <c r="AA73" i="1"/>
  <c r="M76" i="1"/>
  <c r="S76" i="1"/>
  <c r="T76" i="1" s="1"/>
  <c r="L76" i="1"/>
  <c r="K76" i="1"/>
  <c r="N76" i="1" l="1"/>
  <c r="P76" i="1" s="1"/>
  <c r="Q76" i="1" s="1"/>
  <c r="AC72" i="1"/>
  <c r="AA72" i="1"/>
  <c r="AB72" i="1"/>
  <c r="Z75" i="1"/>
  <c r="AD75" i="1"/>
  <c r="AE75" i="1" s="1"/>
  <c r="AI73" i="1"/>
  <c r="AH73" i="1"/>
  <c r="O75" i="1"/>
  <c r="R75" i="1" s="1"/>
  <c r="W76" i="1"/>
  <c r="X76" i="1" s="1"/>
  <c r="Y74" i="1"/>
  <c r="AC74" i="1" s="1"/>
  <c r="AF74" i="1"/>
  <c r="AG74" i="1" s="1"/>
  <c r="AG72" i="1"/>
  <c r="AJ72" i="1"/>
  <c r="L77" i="1"/>
  <c r="S77" i="1"/>
  <c r="T77" i="1" s="1"/>
  <c r="K77" i="1"/>
  <c r="M77" i="1"/>
  <c r="O76" i="1"/>
  <c r="R76" i="1" s="1"/>
  <c r="U76" i="1" s="1"/>
  <c r="E79" i="1"/>
  <c r="H78" i="1"/>
  <c r="I78" i="1" s="1"/>
  <c r="AB74" i="1" l="1"/>
  <c r="AJ74" i="1"/>
  <c r="Z76" i="1"/>
  <c r="AD76" i="1"/>
  <c r="AE76" i="1" s="1"/>
  <c r="AH74" i="1"/>
  <c r="AI74" i="1" s="1"/>
  <c r="W77" i="1"/>
  <c r="X77" i="1" s="1"/>
  <c r="N77" i="1"/>
  <c r="O77" i="1" s="1"/>
  <c r="R77" i="1" s="1"/>
  <c r="U75" i="1"/>
  <c r="V75" i="1"/>
  <c r="V76" i="1"/>
  <c r="M78" i="1"/>
  <c r="L78" i="1"/>
  <c r="S78" i="1"/>
  <c r="T78" i="1" s="1"/>
  <c r="K78" i="1"/>
  <c r="E80" i="1"/>
  <c r="H79" i="1"/>
  <c r="I79" i="1" s="1"/>
  <c r="AA74" i="1"/>
  <c r="AH72" i="1"/>
  <c r="AI72" i="1"/>
  <c r="U77" i="1" l="1"/>
  <c r="V77" i="1"/>
  <c r="E81" i="1"/>
  <c r="H80" i="1"/>
  <c r="I80" i="1" s="1"/>
  <c r="AB76" i="1"/>
  <c r="P77" i="1"/>
  <c r="Q77" i="1" s="1"/>
  <c r="W78" i="1"/>
  <c r="X78" i="1" s="1"/>
  <c r="N78" i="1"/>
  <c r="O78" i="1" s="1"/>
  <c r="R78" i="1" s="1"/>
  <c r="Z77" i="1"/>
  <c r="AD77" i="1"/>
  <c r="AE77" i="1" s="1"/>
  <c r="Y76" i="1"/>
  <c r="AC76" i="1" s="1"/>
  <c r="AF76" i="1"/>
  <c r="AG76" i="1" s="1"/>
  <c r="M79" i="1"/>
  <c r="L79" i="1"/>
  <c r="S79" i="1"/>
  <c r="T79" i="1" s="1"/>
  <c r="K79" i="1"/>
  <c r="AF75" i="1"/>
  <c r="Y75" i="1"/>
  <c r="U78" i="1" l="1"/>
  <c r="V78" i="1"/>
  <c r="AA76" i="1"/>
  <c r="W79" i="1"/>
  <c r="X79" i="1" s="1"/>
  <c r="P78" i="1"/>
  <c r="Q78" i="1" s="1"/>
  <c r="M80" i="1"/>
  <c r="S80" i="1"/>
  <c r="T80" i="1" s="1"/>
  <c r="L80" i="1"/>
  <c r="K80" i="1"/>
  <c r="Z78" i="1"/>
  <c r="AD78" i="1"/>
  <c r="AE78" i="1" s="1"/>
  <c r="AH76" i="1"/>
  <c r="AI76" i="1" s="1"/>
  <c r="AJ76" i="1"/>
  <c r="AG75" i="1"/>
  <c r="AJ75" i="1"/>
  <c r="N79" i="1"/>
  <c r="O79" i="1" s="1"/>
  <c r="R79" i="1" s="1"/>
  <c r="E82" i="1"/>
  <c r="H81" i="1"/>
  <c r="I81" i="1" s="1"/>
  <c r="Y77" i="1"/>
  <c r="AC77" i="1" s="1"/>
  <c r="AF77" i="1"/>
  <c r="AG77" i="1" s="1"/>
  <c r="AC75" i="1"/>
  <c r="AB75" i="1"/>
  <c r="AA75" i="1"/>
  <c r="AJ77" i="1"/>
  <c r="U79" i="1" l="1"/>
  <c r="V79" i="1"/>
  <c r="Z79" i="1"/>
  <c r="AD79" i="1"/>
  <c r="AE79" i="1" s="1"/>
  <c r="AJ78" i="1"/>
  <c r="P79" i="1"/>
  <c r="Q79" i="1" s="1"/>
  <c r="AH77" i="1"/>
  <c r="AI77" i="1" s="1"/>
  <c r="AH75" i="1"/>
  <c r="AI75" i="1" s="1"/>
  <c r="P80" i="1"/>
  <c r="Q80" i="1" s="1"/>
  <c r="N80" i="1"/>
  <c r="AA77" i="1"/>
  <c r="O80" i="1"/>
  <c r="R80" i="1" s="1"/>
  <c r="U80" i="1" s="1"/>
  <c r="W80" i="1"/>
  <c r="X80" i="1" s="1"/>
  <c r="AB77" i="1"/>
  <c r="M81" i="1"/>
  <c r="L81" i="1"/>
  <c r="K81" i="1"/>
  <c r="S81" i="1"/>
  <c r="T81" i="1" s="1"/>
  <c r="Y78" i="1"/>
  <c r="AC78" i="1" s="1"/>
  <c r="AF78" i="1"/>
  <c r="AG78" i="1" s="1"/>
  <c r="E83" i="1"/>
  <c r="H82" i="1"/>
  <c r="I82" i="1" s="1"/>
  <c r="L82" i="1" l="1"/>
  <c r="M82" i="1"/>
  <c r="K82" i="1"/>
  <c r="S82" i="1"/>
  <c r="T82" i="1" s="1"/>
  <c r="E84" i="1"/>
  <c r="H83" i="1"/>
  <c r="I83" i="1" s="1"/>
  <c r="AA78" i="1"/>
  <c r="W81" i="1"/>
  <c r="X81" i="1" s="1"/>
  <c r="AB78" i="1"/>
  <c r="AH78" i="1"/>
  <c r="AI78" i="1" s="1"/>
  <c r="V80" i="1"/>
  <c r="AF79" i="1"/>
  <c r="AG79" i="1" s="1"/>
  <c r="Y79" i="1"/>
  <c r="AC79" i="1" s="1"/>
  <c r="N81" i="1"/>
  <c r="O81" i="1" s="1"/>
  <c r="R81" i="1" s="1"/>
  <c r="P81" i="1"/>
  <c r="Q81" i="1" s="1"/>
  <c r="Z80" i="1"/>
  <c r="AD80" i="1"/>
  <c r="AE80" i="1" s="1"/>
  <c r="U81" i="1" l="1"/>
  <c r="V81" i="1"/>
  <c r="S83" i="1"/>
  <c r="T83" i="1" s="1"/>
  <c r="M83" i="1"/>
  <c r="L83" i="1"/>
  <c r="K83" i="1"/>
  <c r="AB79" i="1"/>
  <c r="AJ79" i="1"/>
  <c r="E85" i="1"/>
  <c r="H84" i="1"/>
  <c r="I84" i="1" s="1"/>
  <c r="AA79" i="1"/>
  <c r="W82" i="1"/>
  <c r="X82" i="1" s="1"/>
  <c r="AH79" i="1"/>
  <c r="AI79" i="1" s="1"/>
  <c r="AF80" i="1"/>
  <c r="AG80" i="1" s="1"/>
  <c r="Y80" i="1"/>
  <c r="AC80" i="1" s="1"/>
  <c r="AJ80" i="1"/>
  <c r="Z81" i="1"/>
  <c r="AD81" i="1"/>
  <c r="AE81" i="1" s="1"/>
  <c r="P82" i="1"/>
  <c r="Q82" i="1" s="1"/>
  <c r="N82" i="1"/>
  <c r="O82" i="1" s="1"/>
  <c r="R82" i="1" s="1"/>
  <c r="U82" i="1" l="1"/>
  <c r="V82" i="1"/>
  <c r="N83" i="1"/>
  <c r="O83" i="1" s="1"/>
  <c r="R83" i="1" s="1"/>
  <c r="W83" i="1"/>
  <c r="X83" i="1" s="1"/>
  <c r="AH80" i="1"/>
  <c r="AI80" i="1" s="1"/>
  <c r="E86" i="1"/>
  <c r="H85" i="1"/>
  <c r="I85" i="1" s="1"/>
  <c r="AB80" i="1"/>
  <c r="M84" i="1"/>
  <c r="L84" i="1"/>
  <c r="K84" i="1"/>
  <c r="S84" i="1"/>
  <c r="T84" i="1" s="1"/>
  <c r="AA80" i="1"/>
  <c r="Z82" i="1"/>
  <c r="AD82" i="1"/>
  <c r="AE82" i="1" s="1"/>
  <c r="AF81" i="1"/>
  <c r="AG81" i="1" s="1"/>
  <c r="Y81" i="1"/>
  <c r="AC81" i="1" s="1"/>
  <c r="U83" i="1" l="1"/>
  <c r="V83" i="1"/>
  <c r="AH81" i="1"/>
  <c r="AI81" i="1" s="1"/>
  <c r="AA81" i="1"/>
  <c r="E87" i="1"/>
  <c r="H86" i="1"/>
  <c r="I86" i="1" s="1"/>
  <c r="P83" i="1"/>
  <c r="Q83" i="1" s="1"/>
  <c r="M85" i="1"/>
  <c r="L85" i="1"/>
  <c r="K85" i="1"/>
  <c r="S85" i="1"/>
  <c r="T85" i="1" s="1"/>
  <c r="AJ82" i="1"/>
  <c r="AB81" i="1"/>
  <c r="W84" i="1"/>
  <c r="X84" i="1" s="1"/>
  <c r="AJ81" i="1"/>
  <c r="N84" i="1"/>
  <c r="O84" i="1" s="1"/>
  <c r="R84" i="1" s="1"/>
  <c r="Z83" i="1"/>
  <c r="AD83" i="1"/>
  <c r="AE83" i="1" s="1"/>
  <c r="Y82" i="1"/>
  <c r="AC82" i="1" s="1"/>
  <c r="AF82" i="1"/>
  <c r="AG82" i="1" s="1"/>
  <c r="U84" i="1" l="1"/>
  <c r="V84" i="1"/>
  <c r="W85" i="1"/>
  <c r="X85" i="1" s="1"/>
  <c r="AA82" i="1"/>
  <c r="P84" i="1"/>
  <c r="Q84" i="1" s="1"/>
  <c r="AB82" i="1"/>
  <c r="N85" i="1"/>
  <c r="P85" i="1" s="1"/>
  <c r="Q85" i="1" s="1"/>
  <c r="E88" i="1"/>
  <c r="H87" i="1"/>
  <c r="I87" i="1" s="1"/>
  <c r="AI82" i="1"/>
  <c r="AH82" i="1"/>
  <c r="Z84" i="1"/>
  <c r="AD84" i="1"/>
  <c r="AE84" i="1" s="1"/>
  <c r="L86" i="1"/>
  <c r="S86" i="1"/>
  <c r="T86" i="1" s="1"/>
  <c r="M86" i="1"/>
  <c r="K86" i="1"/>
  <c r="Y83" i="1"/>
  <c r="AC83" i="1" s="1"/>
  <c r="AF83" i="1"/>
  <c r="AG83" i="1" s="1"/>
  <c r="M87" i="1" l="1"/>
  <c r="K87" i="1"/>
  <c r="S87" i="1"/>
  <c r="T87" i="1" s="1"/>
  <c r="L87" i="1"/>
  <c r="O85" i="1"/>
  <c r="R85" i="1" s="1"/>
  <c r="W86" i="1"/>
  <c r="X86" i="1" s="1"/>
  <c r="H88" i="1"/>
  <c r="I88" i="1" s="1"/>
  <c r="E89" i="1"/>
  <c r="N86" i="1"/>
  <c r="O86" i="1" s="1"/>
  <c r="R86" i="1" s="1"/>
  <c r="AA83" i="1"/>
  <c r="AB83" i="1"/>
  <c r="AJ83" i="1"/>
  <c r="Z85" i="1"/>
  <c r="AD85" i="1"/>
  <c r="AE85" i="1" s="1"/>
  <c r="AH83" i="1"/>
  <c r="AI83" i="1" s="1"/>
  <c r="AF84" i="1"/>
  <c r="AG84" i="1" s="1"/>
  <c r="Y84" i="1"/>
  <c r="AC84" i="1" s="1"/>
  <c r="U86" i="1" l="1"/>
  <c r="V86" i="1"/>
  <c r="AJ84" i="1"/>
  <c r="U85" i="1"/>
  <c r="V85" i="1"/>
  <c r="P86" i="1"/>
  <c r="Q86" i="1" s="1"/>
  <c r="P87" i="1"/>
  <c r="Q87" i="1" s="1"/>
  <c r="N87" i="1"/>
  <c r="W87" i="1"/>
  <c r="X87" i="1" s="1"/>
  <c r="AH84" i="1"/>
  <c r="AI84" i="1" s="1"/>
  <c r="AA84" i="1"/>
  <c r="AB84" i="1"/>
  <c r="E90" i="1"/>
  <c r="H89" i="1"/>
  <c r="I89" i="1" s="1"/>
  <c r="O87" i="1"/>
  <c r="R87" i="1" s="1"/>
  <c r="U87" i="1" s="1"/>
  <c r="L88" i="1"/>
  <c r="K88" i="1"/>
  <c r="S88" i="1"/>
  <c r="T88" i="1" s="1"/>
  <c r="M88" i="1"/>
  <c r="Z86" i="1"/>
  <c r="AD86" i="1"/>
  <c r="AE86" i="1" s="1"/>
  <c r="N88" i="1" l="1"/>
  <c r="P88" i="1" s="1"/>
  <c r="Q88" i="1" s="1"/>
  <c r="W88" i="1"/>
  <c r="X88" i="1" s="1"/>
  <c r="AF85" i="1"/>
  <c r="Y85" i="1"/>
  <c r="L89" i="1"/>
  <c r="S89" i="1"/>
  <c r="T89" i="1" s="1"/>
  <c r="K89" i="1"/>
  <c r="M89" i="1"/>
  <c r="E91" i="1"/>
  <c r="H90" i="1"/>
  <c r="I90" i="1" s="1"/>
  <c r="V87" i="1"/>
  <c r="O88" i="1"/>
  <c r="R88" i="1" s="1"/>
  <c r="U88" i="1" s="1"/>
  <c r="Z87" i="1"/>
  <c r="AD87" i="1"/>
  <c r="AE87" i="1" s="1"/>
  <c r="Y86" i="1"/>
  <c r="AC86" i="1" s="1"/>
  <c r="AF86" i="1"/>
  <c r="AG86" i="1" s="1"/>
  <c r="M90" i="1" l="1"/>
  <c r="L90" i="1"/>
  <c r="S90" i="1"/>
  <c r="T90" i="1" s="1"/>
  <c r="K90" i="1"/>
  <c r="N89" i="1"/>
  <c r="P89" i="1" s="1"/>
  <c r="Q89" i="1" s="1"/>
  <c r="AG85" i="1"/>
  <c r="AJ85" i="1"/>
  <c r="AA86" i="1"/>
  <c r="V88" i="1"/>
  <c r="Z88" i="1"/>
  <c r="AD88" i="1"/>
  <c r="AE88" i="1" s="1"/>
  <c r="AC85" i="1"/>
  <c r="AB85" i="1"/>
  <c r="AA85" i="1"/>
  <c r="E92" i="1"/>
  <c r="H91" i="1"/>
  <c r="I91" i="1" s="1"/>
  <c r="AB86" i="1"/>
  <c r="AJ86" i="1"/>
  <c r="AI86" i="1"/>
  <c r="AH86" i="1"/>
  <c r="O89" i="1"/>
  <c r="R89" i="1" s="1"/>
  <c r="U89" i="1" s="1"/>
  <c r="AF87" i="1"/>
  <c r="AG87" i="1" s="1"/>
  <c r="Y87" i="1"/>
  <c r="AC87" i="1" s="1"/>
  <c r="W89" i="1"/>
  <c r="X89" i="1" s="1"/>
  <c r="V89" i="1"/>
  <c r="Z89" i="1" l="1"/>
  <c r="AD89" i="1"/>
  <c r="AE89" i="1" s="1"/>
  <c r="AF89" i="1" s="1"/>
  <c r="AG89" i="1" s="1"/>
  <c r="AH87" i="1"/>
  <c r="AI87" i="1" s="1"/>
  <c r="AA87" i="1"/>
  <c r="Y89" i="1"/>
  <c r="AC89" i="1" s="1"/>
  <c r="AH85" i="1"/>
  <c r="AI85" i="1"/>
  <c r="M91" i="1"/>
  <c r="L91" i="1"/>
  <c r="K91" i="1"/>
  <c r="S91" i="1"/>
  <c r="T91" i="1" s="1"/>
  <c r="Y88" i="1"/>
  <c r="AC88" i="1" s="1"/>
  <c r="AF88" i="1"/>
  <c r="AG88" i="1" s="1"/>
  <c r="W90" i="1"/>
  <c r="X90" i="1" s="1"/>
  <c r="N90" i="1"/>
  <c r="O90" i="1" s="1"/>
  <c r="R90" i="1" s="1"/>
  <c r="AB87" i="1"/>
  <c r="H92" i="1"/>
  <c r="I92" i="1" s="1"/>
  <c r="E93" i="1"/>
  <c r="AJ87" i="1"/>
  <c r="U90" i="1" l="1"/>
  <c r="V90" i="1"/>
  <c r="AH89" i="1"/>
  <c r="AI89" i="1" s="1"/>
  <c r="AA88" i="1"/>
  <c r="M92" i="1"/>
  <c r="L92" i="1"/>
  <c r="K92" i="1"/>
  <c r="S92" i="1"/>
  <c r="T92" i="1" s="1"/>
  <c r="P90" i="1"/>
  <c r="Q90" i="1" s="1"/>
  <c r="N91" i="1"/>
  <c r="P91" i="1" s="1"/>
  <c r="Q91" i="1" s="1"/>
  <c r="AB88" i="1"/>
  <c r="Z90" i="1"/>
  <c r="AD90" i="1"/>
  <c r="AE90" i="1" s="1"/>
  <c r="E94" i="1"/>
  <c r="H93" i="1"/>
  <c r="I93" i="1" s="1"/>
  <c r="AH88" i="1"/>
  <c r="AI88" i="1" s="1"/>
  <c r="AJ88" i="1"/>
  <c r="AJ89" i="1"/>
  <c r="W91" i="1"/>
  <c r="X91" i="1" s="1"/>
  <c r="AB89" i="1"/>
  <c r="AA89" i="1"/>
  <c r="N92" i="1" l="1"/>
  <c r="P92" i="1" s="1"/>
  <c r="Q92" i="1" s="1"/>
  <c r="O92" i="1"/>
  <c r="R92" i="1" s="1"/>
  <c r="U92" i="1" s="1"/>
  <c r="O91" i="1"/>
  <c r="R91" i="1" s="1"/>
  <c r="L93" i="1"/>
  <c r="S93" i="1"/>
  <c r="T93" i="1" s="1"/>
  <c r="K93" i="1"/>
  <c r="M93" i="1"/>
  <c r="Z91" i="1"/>
  <c r="AD91" i="1"/>
  <c r="AE91" i="1" s="1"/>
  <c r="E95" i="1"/>
  <c r="H94" i="1"/>
  <c r="I94" i="1" s="1"/>
  <c r="W92" i="1"/>
  <c r="X92" i="1" s="1"/>
  <c r="AF90" i="1"/>
  <c r="AG90" i="1" s="1"/>
  <c r="Y90" i="1"/>
  <c r="AC90" i="1" s="1"/>
  <c r="M94" i="1" l="1"/>
  <c r="L94" i="1"/>
  <c r="S94" i="1"/>
  <c r="T94" i="1" s="1"/>
  <c r="K94" i="1"/>
  <c r="N93" i="1"/>
  <c r="P93" i="1" s="1"/>
  <c r="Q93" i="1" s="1"/>
  <c r="AB90" i="1"/>
  <c r="U91" i="1"/>
  <c r="V91" i="1"/>
  <c r="AJ90" i="1"/>
  <c r="H95" i="1"/>
  <c r="I95" i="1" s="1"/>
  <c r="E96" i="1"/>
  <c r="AI90" i="1"/>
  <c r="AH90" i="1"/>
  <c r="V92" i="1"/>
  <c r="Z92" i="1"/>
  <c r="AD92" i="1"/>
  <c r="AE92" i="1" s="1"/>
  <c r="W93" i="1"/>
  <c r="X93" i="1" s="1"/>
  <c r="AA90" i="1"/>
  <c r="M95" i="1" l="1"/>
  <c r="L95" i="1"/>
  <c r="K95" i="1"/>
  <c r="S95" i="1"/>
  <c r="T95" i="1" s="1"/>
  <c r="O93" i="1"/>
  <c r="R93" i="1" s="1"/>
  <c r="Z93" i="1"/>
  <c r="AD93" i="1"/>
  <c r="AE93" i="1" s="1"/>
  <c r="H96" i="1"/>
  <c r="I96" i="1" s="1"/>
  <c r="E97" i="1"/>
  <c r="Y92" i="1"/>
  <c r="AC92" i="1" s="1"/>
  <c r="AF92" i="1"/>
  <c r="AG92" i="1" s="1"/>
  <c r="O94" i="1"/>
  <c r="R94" i="1" s="1"/>
  <c r="U94" i="1" s="1"/>
  <c r="W94" i="1"/>
  <c r="X94" i="1" s="1"/>
  <c r="N94" i="1"/>
  <c r="P94" i="1" s="1"/>
  <c r="Q94" i="1" s="1"/>
  <c r="AF91" i="1"/>
  <c r="Y91" i="1"/>
  <c r="Z94" i="1" l="1"/>
  <c r="AD94" i="1"/>
  <c r="AE94" i="1" s="1"/>
  <c r="U93" i="1"/>
  <c r="V93" i="1"/>
  <c r="AC91" i="1"/>
  <c r="AB91" i="1"/>
  <c r="AA91" i="1"/>
  <c r="W95" i="1"/>
  <c r="X95" i="1" s="1"/>
  <c r="V94" i="1"/>
  <c r="AH92" i="1"/>
  <c r="AI92" i="1" s="1"/>
  <c r="N95" i="1"/>
  <c r="O95" i="1" s="1"/>
  <c r="R95" i="1" s="1"/>
  <c r="AG91" i="1"/>
  <c r="AJ91" i="1"/>
  <c r="E98" i="1"/>
  <c r="H97" i="1"/>
  <c r="I97" i="1" s="1"/>
  <c r="AJ92" i="1"/>
  <c r="S96" i="1"/>
  <c r="T96" i="1" s="1"/>
  <c r="K96" i="1"/>
  <c r="M96" i="1"/>
  <c r="L96" i="1"/>
  <c r="AA92" i="1"/>
  <c r="AB92" i="1"/>
  <c r="U95" i="1" l="1"/>
  <c r="V95" i="1"/>
  <c r="W96" i="1"/>
  <c r="X96" i="1" s="1"/>
  <c r="P95" i="1"/>
  <c r="Q95" i="1" s="1"/>
  <c r="Z95" i="1"/>
  <c r="AD95" i="1"/>
  <c r="AE95" i="1" s="1"/>
  <c r="Y93" i="1"/>
  <c r="AF93" i="1"/>
  <c r="AH91" i="1"/>
  <c r="AI91" i="1" s="1"/>
  <c r="M97" i="1"/>
  <c r="L97" i="1"/>
  <c r="S97" i="1"/>
  <c r="T97" i="1" s="1"/>
  <c r="K97" i="1"/>
  <c r="N96" i="1"/>
  <c r="P96" i="1" s="1"/>
  <c r="Q96" i="1" s="1"/>
  <c r="E99" i="1"/>
  <c r="H98" i="1"/>
  <c r="I98" i="1" s="1"/>
  <c r="Y94" i="1"/>
  <c r="AC94" i="1" s="1"/>
  <c r="AF94" i="1"/>
  <c r="AG94" i="1" s="1"/>
  <c r="N97" i="1" l="1"/>
  <c r="P97" i="1" s="1"/>
  <c r="Q97" i="1" s="1"/>
  <c r="AA94" i="1"/>
  <c r="M98" i="1"/>
  <c r="L98" i="1"/>
  <c r="S98" i="1"/>
  <c r="T98" i="1" s="1"/>
  <c r="K98" i="1"/>
  <c r="AB94" i="1"/>
  <c r="AJ94" i="1"/>
  <c r="E100" i="1"/>
  <c r="H99" i="1"/>
  <c r="I99" i="1" s="1"/>
  <c r="AG93" i="1"/>
  <c r="AJ93" i="1"/>
  <c r="Z96" i="1"/>
  <c r="AD96" i="1"/>
  <c r="AE96" i="1" s="1"/>
  <c r="AC93" i="1"/>
  <c r="AB93" i="1"/>
  <c r="AA93" i="1"/>
  <c r="O97" i="1"/>
  <c r="R97" i="1" s="1"/>
  <c r="U97" i="1" s="1"/>
  <c r="O96" i="1"/>
  <c r="R96" i="1" s="1"/>
  <c r="AH94" i="1"/>
  <c r="AI94" i="1" s="1"/>
  <c r="W97" i="1"/>
  <c r="X97" i="1" s="1"/>
  <c r="Y95" i="1"/>
  <c r="AC95" i="1" s="1"/>
  <c r="AF95" i="1"/>
  <c r="AG95" i="1" s="1"/>
  <c r="AJ95" i="1" l="1"/>
  <c r="W98" i="1"/>
  <c r="X98" i="1" s="1"/>
  <c r="U96" i="1"/>
  <c r="V96" i="1"/>
  <c r="M99" i="1"/>
  <c r="L99" i="1"/>
  <c r="K99" i="1"/>
  <c r="S99" i="1"/>
  <c r="T99" i="1" s="1"/>
  <c r="AH93" i="1"/>
  <c r="AI93" i="1" s="1"/>
  <c r="AA95" i="1"/>
  <c r="AH95" i="1"/>
  <c r="AI95" i="1" s="1"/>
  <c r="N98" i="1"/>
  <c r="P98" i="1" s="1"/>
  <c r="Q98" i="1" s="1"/>
  <c r="AB95" i="1"/>
  <c r="V97" i="1"/>
  <c r="H100" i="1"/>
  <c r="I100" i="1" s="1"/>
  <c r="E101" i="1"/>
  <c r="Z97" i="1"/>
  <c r="AD97" i="1"/>
  <c r="AE97" i="1" s="1"/>
  <c r="E102" i="1" l="1"/>
  <c r="H101" i="1"/>
  <c r="I101" i="1" s="1"/>
  <c r="O98" i="1"/>
  <c r="R98" i="1" s="1"/>
  <c r="S100" i="1"/>
  <c r="T100" i="1" s="1"/>
  <c r="K100" i="1"/>
  <c r="M100" i="1"/>
  <c r="L100" i="1"/>
  <c r="Y96" i="1"/>
  <c r="AF96" i="1"/>
  <c r="Y97" i="1"/>
  <c r="AC97" i="1" s="1"/>
  <c r="AF97" i="1"/>
  <c r="AG97" i="1" s="1"/>
  <c r="Z98" i="1"/>
  <c r="AD98" i="1"/>
  <c r="AE98" i="1" s="1"/>
  <c r="AJ97" i="1"/>
  <c r="N99" i="1"/>
  <c r="O99" i="1" s="1"/>
  <c r="R99" i="1" s="1"/>
  <c r="W99" i="1"/>
  <c r="X99" i="1" s="1"/>
  <c r="AB97" i="1"/>
  <c r="AA97" i="1"/>
  <c r="U99" i="1" l="1"/>
  <c r="V99" i="1"/>
  <c r="P99" i="1"/>
  <c r="Q99" i="1" s="1"/>
  <c r="N100" i="1"/>
  <c r="P100" i="1" s="1"/>
  <c r="Q100" i="1" s="1"/>
  <c r="W100" i="1"/>
  <c r="X100" i="1" s="1"/>
  <c r="AH97" i="1"/>
  <c r="AI97" i="1" s="1"/>
  <c r="U98" i="1"/>
  <c r="V98" i="1"/>
  <c r="Z99" i="1"/>
  <c r="AD99" i="1"/>
  <c r="AE99" i="1" s="1"/>
  <c r="M101" i="1"/>
  <c r="L101" i="1"/>
  <c r="S101" i="1"/>
  <c r="T101" i="1" s="1"/>
  <c r="K101" i="1"/>
  <c r="AG96" i="1"/>
  <c r="AJ96" i="1"/>
  <c r="AC96" i="1"/>
  <c r="AA96" i="1"/>
  <c r="AB96" i="1"/>
  <c r="E103" i="1"/>
  <c r="H102" i="1"/>
  <c r="I102" i="1" s="1"/>
  <c r="Y98" i="1" l="1"/>
  <c r="AF98" i="1"/>
  <c r="AH96" i="1"/>
  <c r="AI96" i="1" s="1"/>
  <c r="O100" i="1"/>
  <c r="R100" i="1" s="1"/>
  <c r="M102" i="1"/>
  <c r="L102" i="1"/>
  <c r="S102" i="1"/>
  <c r="T102" i="1" s="1"/>
  <c r="K102" i="1"/>
  <c r="W101" i="1"/>
  <c r="X101" i="1" s="1"/>
  <c r="N101" i="1"/>
  <c r="P101" i="1" s="1"/>
  <c r="Q101" i="1" s="1"/>
  <c r="H103" i="1"/>
  <c r="I103" i="1" s="1"/>
  <c r="E104" i="1"/>
  <c r="Z100" i="1"/>
  <c r="AD100" i="1"/>
  <c r="AE100" i="1" s="1"/>
  <c r="Y99" i="1"/>
  <c r="AC99" i="1" s="1"/>
  <c r="AF99" i="1"/>
  <c r="AG99" i="1" s="1"/>
  <c r="AI99" i="1" l="1"/>
  <c r="AH99" i="1"/>
  <c r="M103" i="1"/>
  <c r="L103" i="1"/>
  <c r="K103" i="1"/>
  <c r="S103" i="1"/>
  <c r="T103" i="1" s="1"/>
  <c r="N102" i="1"/>
  <c r="O102" i="1" s="1"/>
  <c r="R102" i="1" s="1"/>
  <c r="P102" i="1"/>
  <c r="Q102" i="1" s="1"/>
  <c r="O101" i="1"/>
  <c r="R101" i="1" s="1"/>
  <c r="U100" i="1"/>
  <c r="V100" i="1"/>
  <c r="AA99" i="1"/>
  <c r="AB99" i="1"/>
  <c r="H104" i="1"/>
  <c r="I104" i="1" s="1"/>
  <c r="E105" i="1"/>
  <c r="W102" i="1"/>
  <c r="X102" i="1" s="1"/>
  <c r="Z101" i="1"/>
  <c r="AD101" i="1"/>
  <c r="AE101" i="1" s="1"/>
  <c r="AJ99" i="1"/>
  <c r="AG98" i="1"/>
  <c r="AJ98" i="1"/>
  <c r="AC98" i="1"/>
  <c r="AA98" i="1"/>
  <c r="AB98" i="1"/>
  <c r="U102" i="1" l="1"/>
  <c r="V102" i="1"/>
  <c r="W103" i="1"/>
  <c r="X103" i="1" s="1"/>
  <c r="Z102" i="1"/>
  <c r="AD102" i="1"/>
  <c r="AE102" i="1" s="1"/>
  <c r="S104" i="1"/>
  <c r="T104" i="1" s="1"/>
  <c r="K104" i="1"/>
  <c r="L104" i="1"/>
  <c r="M104" i="1"/>
  <c r="Y100" i="1"/>
  <c r="AF100" i="1"/>
  <c r="P103" i="1"/>
  <c r="Q103" i="1" s="1"/>
  <c r="N103" i="1"/>
  <c r="O103" i="1" s="1"/>
  <c r="R103" i="1" s="1"/>
  <c r="AH98" i="1"/>
  <c r="AI98" i="1" s="1"/>
  <c r="E106" i="1"/>
  <c r="H105" i="1"/>
  <c r="I105" i="1" s="1"/>
  <c r="U101" i="1"/>
  <c r="V101" i="1"/>
  <c r="U103" i="1" l="1"/>
  <c r="V103" i="1"/>
  <c r="AG100" i="1"/>
  <c r="AJ100" i="1"/>
  <c r="AC100" i="1"/>
  <c r="AA100" i="1"/>
  <c r="AB100" i="1"/>
  <c r="Z103" i="1"/>
  <c r="AD103" i="1"/>
  <c r="AE103" i="1" s="1"/>
  <c r="N104" i="1"/>
  <c r="O104" i="1" s="1"/>
  <c r="R104" i="1" s="1"/>
  <c r="W104" i="1"/>
  <c r="X104" i="1" s="1"/>
  <c r="M105" i="1"/>
  <c r="L105" i="1"/>
  <c r="S105" i="1"/>
  <c r="T105" i="1" s="1"/>
  <c r="K105" i="1"/>
  <c r="E107" i="1"/>
  <c r="H106" i="1"/>
  <c r="I106" i="1" s="1"/>
  <c r="Y101" i="1"/>
  <c r="AF101" i="1"/>
  <c r="AF102" i="1"/>
  <c r="AG102" i="1" s="1"/>
  <c r="Y102" i="1"/>
  <c r="AC102" i="1" s="1"/>
  <c r="U104" i="1" l="1"/>
  <c r="V104" i="1"/>
  <c r="Z104" i="1"/>
  <c r="AD104" i="1"/>
  <c r="AE104" i="1" s="1"/>
  <c r="M106" i="1"/>
  <c r="L106" i="1"/>
  <c r="S106" i="1"/>
  <c r="T106" i="1" s="1"/>
  <c r="K106" i="1"/>
  <c r="AA102" i="1"/>
  <c r="E108" i="1"/>
  <c r="H107" i="1"/>
  <c r="I107" i="1" s="1"/>
  <c r="P104" i="1"/>
  <c r="Q104" i="1" s="1"/>
  <c r="AJ102" i="1"/>
  <c r="AB102" i="1"/>
  <c r="W105" i="1"/>
  <c r="X105" i="1" s="1"/>
  <c r="AH102" i="1"/>
  <c r="AI102" i="1" s="1"/>
  <c r="N105" i="1"/>
  <c r="O105" i="1" s="1"/>
  <c r="R105" i="1" s="1"/>
  <c r="AI100" i="1"/>
  <c r="AH100" i="1"/>
  <c r="AG101" i="1"/>
  <c r="AJ101" i="1"/>
  <c r="Y103" i="1"/>
  <c r="AC103" i="1" s="1"/>
  <c r="AF103" i="1"/>
  <c r="AG103" i="1" s="1"/>
  <c r="AC101" i="1"/>
  <c r="AB101" i="1"/>
  <c r="AA101" i="1"/>
  <c r="U105" i="1" l="1"/>
  <c r="V105" i="1"/>
  <c r="W106" i="1"/>
  <c r="X106" i="1" s="1"/>
  <c r="N106" i="1"/>
  <c r="P106" i="1" s="1"/>
  <c r="Q106" i="1" s="1"/>
  <c r="AB103" i="1"/>
  <c r="P105" i="1"/>
  <c r="Q105" i="1" s="1"/>
  <c r="AJ103" i="1"/>
  <c r="AA103" i="1"/>
  <c r="M107" i="1"/>
  <c r="L107" i="1"/>
  <c r="S107" i="1"/>
  <c r="T107" i="1" s="1"/>
  <c r="K107" i="1"/>
  <c r="AH103" i="1"/>
  <c r="AI103" i="1" s="1"/>
  <c r="AH101" i="1"/>
  <c r="AI101" i="1" s="1"/>
  <c r="H108" i="1"/>
  <c r="I108" i="1" s="1"/>
  <c r="E109" i="1"/>
  <c r="Y104" i="1"/>
  <c r="AC104" i="1" s="1"/>
  <c r="AF104" i="1"/>
  <c r="AG104" i="1" s="1"/>
  <c r="Z105" i="1"/>
  <c r="AD105" i="1"/>
  <c r="AE105" i="1" s="1"/>
  <c r="S108" i="1" l="1"/>
  <c r="T108" i="1" s="1"/>
  <c r="K108" i="1"/>
  <c r="M108" i="1"/>
  <c r="L108" i="1"/>
  <c r="Z106" i="1"/>
  <c r="AD106" i="1"/>
  <c r="AE106" i="1" s="1"/>
  <c r="AB105" i="1"/>
  <c r="O106" i="1"/>
  <c r="R106" i="1" s="1"/>
  <c r="W107" i="1"/>
  <c r="X107" i="1" s="1"/>
  <c r="AH104" i="1"/>
  <c r="AI104" i="1" s="1"/>
  <c r="AB104" i="1"/>
  <c r="AA104" i="1"/>
  <c r="Y105" i="1"/>
  <c r="AC105" i="1" s="1"/>
  <c r="AF105" i="1"/>
  <c r="AG105" i="1" s="1"/>
  <c r="N107" i="1"/>
  <c r="P107" i="1" s="1"/>
  <c r="Q107" i="1" s="1"/>
  <c r="E110" i="1"/>
  <c r="H109" i="1"/>
  <c r="I109" i="1" s="1"/>
  <c r="AJ104" i="1"/>
  <c r="O107" i="1" l="1"/>
  <c r="R107" i="1" s="1"/>
  <c r="AJ105" i="1"/>
  <c r="Z107" i="1"/>
  <c r="AD107" i="1"/>
  <c r="AE107" i="1" s="1"/>
  <c r="P108" i="1"/>
  <c r="N108" i="1"/>
  <c r="AH105" i="1"/>
  <c r="AI105" i="1" s="1"/>
  <c r="U106" i="1"/>
  <c r="V106" i="1"/>
  <c r="Q108" i="1"/>
  <c r="O108" i="1"/>
  <c r="R108" i="1" s="1"/>
  <c r="U108" i="1" s="1"/>
  <c r="E111" i="1"/>
  <c r="H110" i="1"/>
  <c r="I110" i="1" s="1"/>
  <c r="M109" i="1"/>
  <c r="L109" i="1"/>
  <c r="S109" i="1"/>
  <c r="T109" i="1" s="1"/>
  <c r="K109" i="1"/>
  <c r="AA105" i="1"/>
  <c r="W108" i="1"/>
  <c r="X108" i="1" s="1"/>
  <c r="Z108" i="1" l="1"/>
  <c r="AD108" i="1"/>
  <c r="AE108" i="1" s="1"/>
  <c r="H111" i="1"/>
  <c r="I111" i="1" s="1"/>
  <c r="E112" i="1"/>
  <c r="AF106" i="1"/>
  <c r="Y106" i="1"/>
  <c r="N109" i="1"/>
  <c r="P109" i="1" s="1"/>
  <c r="Q109" i="1" s="1"/>
  <c r="W109" i="1"/>
  <c r="X109" i="1" s="1"/>
  <c r="M110" i="1"/>
  <c r="L110" i="1"/>
  <c r="S110" i="1"/>
  <c r="T110" i="1" s="1"/>
  <c r="K110" i="1"/>
  <c r="V108" i="1"/>
  <c r="U107" i="1"/>
  <c r="V107" i="1"/>
  <c r="Z109" i="1" l="1"/>
  <c r="AD109" i="1"/>
  <c r="AE109" i="1" s="1"/>
  <c r="Y108" i="1"/>
  <c r="AC108" i="1" s="1"/>
  <c r="AF108" i="1"/>
  <c r="AG108" i="1" s="1"/>
  <c r="O109" i="1"/>
  <c r="R109" i="1" s="1"/>
  <c r="Y107" i="1"/>
  <c r="AF107" i="1"/>
  <c r="E113" i="1"/>
  <c r="H112" i="1"/>
  <c r="I112" i="1" s="1"/>
  <c r="W110" i="1"/>
  <c r="X110" i="1" s="1"/>
  <c r="M111" i="1"/>
  <c r="L111" i="1"/>
  <c r="S111" i="1"/>
  <c r="T111" i="1" s="1"/>
  <c r="K111" i="1"/>
  <c r="AC106" i="1"/>
  <c r="AB106" i="1"/>
  <c r="AA106" i="1"/>
  <c r="N110" i="1"/>
  <c r="P110" i="1" s="1"/>
  <c r="Q110" i="1" s="1"/>
  <c r="AG106" i="1"/>
  <c r="AJ106" i="1"/>
  <c r="AC107" i="1" l="1"/>
  <c r="AB107" i="1"/>
  <c r="AA107" i="1"/>
  <c r="O110" i="1"/>
  <c r="R110" i="1" s="1"/>
  <c r="U109" i="1"/>
  <c r="V109" i="1"/>
  <c r="N111" i="1"/>
  <c r="O111" i="1" s="1"/>
  <c r="R111" i="1" s="1"/>
  <c r="AH108" i="1"/>
  <c r="AI108" i="1" s="1"/>
  <c r="AG107" i="1"/>
  <c r="AJ107" i="1"/>
  <c r="AB108" i="1"/>
  <c r="AJ108" i="1"/>
  <c r="Z110" i="1"/>
  <c r="AD110" i="1"/>
  <c r="AE110" i="1" s="1"/>
  <c r="AA108" i="1"/>
  <c r="S112" i="1"/>
  <c r="T112" i="1" s="1"/>
  <c r="K112" i="1"/>
  <c r="M112" i="1"/>
  <c r="L112" i="1"/>
  <c r="AH106" i="1"/>
  <c r="AI106" i="1" s="1"/>
  <c r="W111" i="1"/>
  <c r="X111" i="1" s="1"/>
  <c r="E114" i="1"/>
  <c r="H113" i="1"/>
  <c r="I113" i="1" s="1"/>
  <c r="U111" i="1" l="1"/>
  <c r="V111" i="1"/>
  <c r="P111" i="1"/>
  <c r="Q111" i="1" s="1"/>
  <c r="W112" i="1"/>
  <c r="X112" i="1" s="1"/>
  <c r="Y109" i="1"/>
  <c r="AF109" i="1"/>
  <c r="Z111" i="1"/>
  <c r="AD111" i="1"/>
  <c r="AE111" i="1" s="1"/>
  <c r="U110" i="1"/>
  <c r="V110" i="1"/>
  <c r="E115" i="1"/>
  <c r="H114" i="1"/>
  <c r="I114" i="1" s="1"/>
  <c r="AI107" i="1"/>
  <c r="AH107" i="1"/>
  <c r="N112" i="1"/>
  <c r="P112" i="1" s="1"/>
  <c r="Q112" i="1" s="1"/>
  <c r="M113" i="1"/>
  <c r="L113" i="1"/>
  <c r="S113" i="1"/>
  <c r="T113" i="1" s="1"/>
  <c r="K113" i="1"/>
  <c r="W113" i="1" l="1"/>
  <c r="X113" i="1" s="1"/>
  <c r="N113" i="1"/>
  <c r="P113" i="1" s="1"/>
  <c r="Q113" i="1" s="1"/>
  <c r="AG109" i="1"/>
  <c r="AJ109" i="1"/>
  <c r="AB111" i="1"/>
  <c r="AA111" i="1"/>
  <c r="AC109" i="1"/>
  <c r="AB109" i="1"/>
  <c r="AA109" i="1"/>
  <c r="H115" i="1"/>
  <c r="I115" i="1" s="1"/>
  <c r="E116" i="1"/>
  <c r="O112" i="1"/>
  <c r="R112" i="1" s="1"/>
  <c r="Z112" i="1"/>
  <c r="AD112" i="1"/>
  <c r="AE112" i="1" s="1"/>
  <c r="M114" i="1"/>
  <c r="L114" i="1"/>
  <c r="S114" i="1"/>
  <c r="T114" i="1" s="1"/>
  <c r="K114" i="1"/>
  <c r="AF110" i="1"/>
  <c r="Y110" i="1"/>
  <c r="O113" i="1"/>
  <c r="R113" i="1" s="1"/>
  <c r="U113" i="1" s="1"/>
  <c r="Y111" i="1"/>
  <c r="AC111" i="1" s="1"/>
  <c r="AF111" i="1"/>
  <c r="AG111" i="1" s="1"/>
  <c r="AJ111" i="1"/>
  <c r="U112" i="1" l="1"/>
  <c r="V112" i="1"/>
  <c r="AC110" i="1"/>
  <c r="AB110" i="1"/>
  <c r="AA110" i="1"/>
  <c r="W114" i="1"/>
  <c r="X114" i="1" s="1"/>
  <c r="M115" i="1"/>
  <c r="L115" i="1"/>
  <c r="S115" i="1"/>
  <c r="T115" i="1" s="1"/>
  <c r="K115" i="1"/>
  <c r="AH109" i="1"/>
  <c r="AI109" i="1" s="1"/>
  <c r="E117" i="1"/>
  <c r="H116" i="1"/>
  <c r="I116" i="1" s="1"/>
  <c r="N114" i="1"/>
  <c r="O114" i="1" s="1"/>
  <c r="R114" i="1" s="1"/>
  <c r="AH111" i="1"/>
  <c r="AI111" i="1" s="1"/>
  <c r="AG110" i="1"/>
  <c r="AJ110" i="1"/>
  <c r="V113" i="1"/>
  <c r="Z113" i="1"/>
  <c r="AD113" i="1"/>
  <c r="AE113" i="1" s="1"/>
  <c r="U114" i="1" l="1"/>
  <c r="V114" i="1"/>
  <c r="Z114" i="1"/>
  <c r="AD114" i="1"/>
  <c r="AE114" i="1" s="1"/>
  <c r="AB113" i="1"/>
  <c r="P114" i="1"/>
  <c r="Q114" i="1" s="1"/>
  <c r="W115" i="1"/>
  <c r="X115" i="1" s="1"/>
  <c r="Y112" i="1"/>
  <c r="AF112" i="1"/>
  <c r="AH110" i="1"/>
  <c r="AI110" i="1" s="1"/>
  <c r="E118" i="1"/>
  <c r="H117" i="1"/>
  <c r="I117" i="1" s="1"/>
  <c r="Y113" i="1"/>
  <c r="AC113" i="1" s="1"/>
  <c r="AF113" i="1"/>
  <c r="AG113" i="1" s="1"/>
  <c r="S116" i="1"/>
  <c r="T116" i="1" s="1"/>
  <c r="K116" i="1"/>
  <c r="M116" i="1"/>
  <c r="L116" i="1"/>
  <c r="N115" i="1"/>
  <c r="O115" i="1" s="1"/>
  <c r="R115" i="1" s="1"/>
  <c r="U115" i="1" l="1"/>
  <c r="V115" i="1"/>
  <c r="AA113" i="1"/>
  <c r="AG112" i="1"/>
  <c r="AJ112" i="1"/>
  <c r="AJ113" i="1"/>
  <c r="AC112" i="1"/>
  <c r="AA112" i="1"/>
  <c r="AB112" i="1"/>
  <c r="AH113" i="1"/>
  <c r="AI113" i="1" s="1"/>
  <c r="AB114" i="1"/>
  <c r="Z115" i="1"/>
  <c r="AD115" i="1"/>
  <c r="AE115" i="1" s="1"/>
  <c r="M117" i="1"/>
  <c r="L117" i="1"/>
  <c r="K117" i="1"/>
  <c r="S117" i="1"/>
  <c r="T117" i="1" s="1"/>
  <c r="P115" i="1"/>
  <c r="Q115" i="1" s="1"/>
  <c r="E119" i="1"/>
  <c r="H118" i="1"/>
  <c r="I118" i="1" s="1"/>
  <c r="AF114" i="1"/>
  <c r="AG114" i="1" s="1"/>
  <c r="Y114" i="1"/>
  <c r="AC114" i="1" s="1"/>
  <c r="W116" i="1"/>
  <c r="X116" i="1" s="1"/>
  <c r="N116" i="1"/>
  <c r="P116" i="1" s="1"/>
  <c r="Q116" i="1" s="1"/>
  <c r="AA114" i="1" l="1"/>
  <c r="O116" i="1"/>
  <c r="R116" i="1" s="1"/>
  <c r="Z116" i="1"/>
  <c r="AD116" i="1"/>
  <c r="AE116" i="1" s="1"/>
  <c r="N117" i="1"/>
  <c r="O117" i="1" s="1"/>
  <c r="R117" i="1" s="1"/>
  <c r="AH112" i="1"/>
  <c r="AI112" i="1" s="1"/>
  <c r="AH114" i="1"/>
  <c r="AI114" i="1" s="1"/>
  <c r="AJ114" i="1"/>
  <c r="W117" i="1"/>
  <c r="X117" i="1" s="1"/>
  <c r="M118" i="1"/>
  <c r="L118" i="1"/>
  <c r="K118" i="1"/>
  <c r="S118" i="1"/>
  <c r="T118" i="1" s="1"/>
  <c r="Y115" i="1"/>
  <c r="AC115" i="1" s="1"/>
  <c r="AF115" i="1"/>
  <c r="AG115" i="1" s="1"/>
  <c r="E120" i="1"/>
  <c r="H119" i="1"/>
  <c r="I119" i="1" s="1"/>
  <c r="U117" i="1" l="1"/>
  <c r="V117" i="1"/>
  <c r="N118" i="1"/>
  <c r="P118" i="1" s="1"/>
  <c r="Q118" i="1" s="1"/>
  <c r="Z117" i="1"/>
  <c r="AD117" i="1"/>
  <c r="AE117" i="1" s="1"/>
  <c r="P117" i="1"/>
  <c r="Q117" i="1" s="1"/>
  <c r="E121" i="1"/>
  <c r="H120" i="1"/>
  <c r="I120" i="1" s="1"/>
  <c r="AA115" i="1"/>
  <c r="AJ115" i="1"/>
  <c r="U116" i="1"/>
  <c r="V116" i="1"/>
  <c r="AH115" i="1"/>
  <c r="AI115" i="1" s="1"/>
  <c r="AB115" i="1"/>
  <c r="W118" i="1"/>
  <c r="X118" i="1" s="1"/>
  <c r="V118" i="1"/>
  <c r="L119" i="1"/>
  <c r="K119" i="1"/>
  <c r="S119" i="1"/>
  <c r="T119" i="1" s="1"/>
  <c r="M119" i="1"/>
  <c r="O118" i="1"/>
  <c r="R118" i="1" s="1"/>
  <c r="U118" i="1" s="1"/>
  <c r="Z118" i="1" l="1"/>
  <c r="AD118" i="1"/>
  <c r="AE118" i="1" s="1"/>
  <c r="M120" i="1"/>
  <c r="K120" i="1"/>
  <c r="S120" i="1"/>
  <c r="T120" i="1" s="1"/>
  <c r="L120" i="1"/>
  <c r="N119" i="1"/>
  <c r="P119" i="1" s="1"/>
  <c r="Q119" i="1" s="1"/>
  <c r="W119" i="1"/>
  <c r="X119" i="1" s="1"/>
  <c r="Y116" i="1"/>
  <c r="AF116" i="1"/>
  <c r="E122" i="1"/>
  <c r="H121" i="1"/>
  <c r="I121" i="1" s="1"/>
  <c r="AF117" i="1"/>
  <c r="AG117" i="1" s="1"/>
  <c r="Y117" i="1"/>
  <c r="AC117" i="1" s="1"/>
  <c r="AF118" i="1"/>
  <c r="AG118" i="1" s="1"/>
  <c r="Y118" i="1"/>
  <c r="AC118" i="1" s="1"/>
  <c r="O119" i="1"/>
  <c r="R119" i="1" s="1"/>
  <c r="U119" i="1" s="1"/>
  <c r="W120" i="1" l="1"/>
  <c r="X120" i="1" s="1"/>
  <c r="AH118" i="1"/>
  <c r="AI118" i="1" s="1"/>
  <c r="Z119" i="1"/>
  <c r="AD119" i="1"/>
  <c r="AE119" i="1" s="1"/>
  <c r="V119" i="1"/>
  <c r="AC116" i="1"/>
  <c r="AB116" i="1"/>
  <c r="AA116" i="1"/>
  <c r="AA117" i="1"/>
  <c r="AB117" i="1"/>
  <c r="AG116" i="1"/>
  <c r="AJ116" i="1"/>
  <c r="AI117" i="1"/>
  <c r="AH117" i="1"/>
  <c r="AJ118" i="1"/>
  <c r="N120" i="1"/>
  <c r="P120" i="1" s="1"/>
  <c r="Q120" i="1" s="1"/>
  <c r="S121" i="1"/>
  <c r="T121" i="1" s="1"/>
  <c r="M121" i="1"/>
  <c r="L121" i="1"/>
  <c r="K121" i="1"/>
  <c r="E123" i="1"/>
  <c r="H122" i="1"/>
  <c r="I122" i="1" s="1"/>
  <c r="AJ117" i="1"/>
  <c r="AB118" i="1"/>
  <c r="AA118" i="1"/>
  <c r="O120" i="1" l="1"/>
  <c r="R120" i="1" s="1"/>
  <c r="N121" i="1"/>
  <c r="O121" i="1" s="1"/>
  <c r="R121" i="1" s="1"/>
  <c r="AH116" i="1"/>
  <c r="AI116" i="1" s="1"/>
  <c r="S122" i="1"/>
  <c r="T122" i="1" s="1"/>
  <c r="K122" i="1"/>
  <c r="M122" i="1"/>
  <c r="L122" i="1"/>
  <c r="W121" i="1"/>
  <c r="X121" i="1" s="1"/>
  <c r="E124" i="1"/>
  <c r="H123" i="1"/>
  <c r="I123" i="1" s="1"/>
  <c r="AF119" i="1"/>
  <c r="AG119" i="1" s="1"/>
  <c r="Y119" i="1"/>
  <c r="AC119" i="1" s="1"/>
  <c r="Z120" i="1"/>
  <c r="AD120" i="1"/>
  <c r="AE120" i="1" s="1"/>
  <c r="U121" i="1" l="1"/>
  <c r="V121" i="1"/>
  <c r="Z121" i="1"/>
  <c r="AD121" i="1"/>
  <c r="AE121" i="1" s="1"/>
  <c r="P121" i="1"/>
  <c r="Q121" i="1" s="1"/>
  <c r="N122" i="1"/>
  <c r="O122" i="1" s="1"/>
  <c r="R122" i="1" s="1"/>
  <c r="AA119" i="1"/>
  <c r="AH119" i="1"/>
  <c r="AI119" i="1" s="1"/>
  <c r="AB119" i="1"/>
  <c r="M123" i="1"/>
  <c r="L123" i="1"/>
  <c r="S123" i="1"/>
  <c r="T123" i="1" s="1"/>
  <c r="K123" i="1"/>
  <c r="U120" i="1"/>
  <c r="V120" i="1"/>
  <c r="E125" i="1"/>
  <c r="H124" i="1"/>
  <c r="I124" i="1" s="1"/>
  <c r="W122" i="1"/>
  <c r="X122" i="1" s="1"/>
  <c r="AJ119" i="1"/>
  <c r="U122" i="1" l="1"/>
  <c r="V122" i="1"/>
  <c r="W123" i="1"/>
  <c r="X123" i="1" s="1"/>
  <c r="P122" i="1"/>
  <c r="Q122" i="1" s="1"/>
  <c r="M124" i="1"/>
  <c r="L124" i="1"/>
  <c r="S124" i="1"/>
  <c r="T124" i="1" s="1"/>
  <c r="K124" i="1"/>
  <c r="Y120" i="1"/>
  <c r="AF120" i="1"/>
  <c r="AA121" i="1"/>
  <c r="Z122" i="1"/>
  <c r="AD122" i="1"/>
  <c r="AE122" i="1" s="1"/>
  <c r="Y121" i="1"/>
  <c r="AC121" i="1" s="1"/>
  <c r="AF121" i="1"/>
  <c r="AG121" i="1" s="1"/>
  <c r="P123" i="1"/>
  <c r="Q123" i="1" s="1"/>
  <c r="N123" i="1"/>
  <c r="O123" i="1" s="1"/>
  <c r="R123" i="1" s="1"/>
  <c r="E126" i="1"/>
  <c r="H125" i="1"/>
  <c r="I125" i="1" s="1"/>
  <c r="U123" i="1" l="1"/>
  <c r="V123" i="1"/>
  <c r="N124" i="1"/>
  <c r="P124" i="1" s="1"/>
  <c r="Q124" i="1" s="1"/>
  <c r="E127" i="1"/>
  <c r="H126" i="1"/>
  <c r="I126" i="1" s="1"/>
  <c r="AJ121" i="1"/>
  <c r="AB121" i="1"/>
  <c r="AG120" i="1"/>
  <c r="AJ120" i="1"/>
  <c r="AC120" i="1"/>
  <c r="AA120" i="1"/>
  <c r="AB120" i="1"/>
  <c r="Z123" i="1"/>
  <c r="AD123" i="1"/>
  <c r="AE123" i="1" s="1"/>
  <c r="AH121" i="1"/>
  <c r="AI121" i="1" s="1"/>
  <c r="O124" i="1"/>
  <c r="R124" i="1" s="1"/>
  <c r="U124" i="1" s="1"/>
  <c r="Y122" i="1"/>
  <c r="AC122" i="1" s="1"/>
  <c r="AF122" i="1"/>
  <c r="AG122" i="1" s="1"/>
  <c r="S125" i="1"/>
  <c r="T125" i="1" s="1"/>
  <c r="K125" i="1"/>
  <c r="M125" i="1"/>
  <c r="L125" i="1"/>
  <c r="W124" i="1"/>
  <c r="X124" i="1" s="1"/>
  <c r="L126" i="1" l="1"/>
  <c r="S126" i="1"/>
  <c r="T126" i="1" s="1"/>
  <c r="K126" i="1"/>
  <c r="M126" i="1"/>
  <c r="Z124" i="1"/>
  <c r="AD124" i="1"/>
  <c r="AE124" i="1" s="1"/>
  <c r="AH120" i="1"/>
  <c r="AI120" i="1" s="1"/>
  <c r="E128" i="1"/>
  <c r="H127" i="1"/>
  <c r="I127" i="1" s="1"/>
  <c r="V124" i="1"/>
  <c r="O125" i="1"/>
  <c r="R125" i="1" s="1"/>
  <c r="U125" i="1" s="1"/>
  <c r="AJ122" i="1"/>
  <c r="P125" i="1"/>
  <c r="Q125" i="1" s="1"/>
  <c r="N125" i="1"/>
  <c r="AB123" i="1"/>
  <c r="AA123" i="1"/>
  <c r="AB122" i="1"/>
  <c r="W125" i="1"/>
  <c r="X125" i="1" s="1"/>
  <c r="V125" i="1"/>
  <c r="AA122" i="1"/>
  <c r="Y123" i="1"/>
  <c r="AC123" i="1" s="1"/>
  <c r="AF123" i="1"/>
  <c r="AG123" i="1" s="1"/>
  <c r="AH122" i="1"/>
  <c r="AI122" i="1" s="1"/>
  <c r="Y125" i="1" l="1"/>
  <c r="AC125" i="1" s="1"/>
  <c r="Z125" i="1"/>
  <c r="AD125" i="1"/>
  <c r="AE125" i="1" s="1"/>
  <c r="AF124" i="1"/>
  <c r="AG124" i="1" s="1"/>
  <c r="Y124" i="1"/>
  <c r="AC124" i="1" s="1"/>
  <c r="AJ123" i="1"/>
  <c r="AH123" i="1"/>
  <c r="AI123" i="1" s="1"/>
  <c r="W126" i="1"/>
  <c r="X126" i="1" s="1"/>
  <c r="M127" i="1"/>
  <c r="L127" i="1"/>
  <c r="S127" i="1"/>
  <c r="T127" i="1" s="1"/>
  <c r="K127" i="1"/>
  <c r="E129" i="1"/>
  <c r="H128" i="1"/>
  <c r="I128" i="1" s="1"/>
  <c r="P126" i="1"/>
  <c r="Q126" i="1" s="1"/>
  <c r="N126" i="1"/>
  <c r="O126" i="1" s="1"/>
  <c r="R126" i="1" s="1"/>
  <c r="U126" i="1" l="1"/>
  <c r="V126" i="1"/>
  <c r="AH124" i="1"/>
  <c r="AI124" i="1" s="1"/>
  <c r="M128" i="1"/>
  <c r="L128" i="1"/>
  <c r="S128" i="1"/>
  <c r="T128" i="1" s="1"/>
  <c r="K128" i="1"/>
  <c r="AJ125" i="1"/>
  <c r="AB124" i="1"/>
  <c r="AA125" i="1"/>
  <c r="AB125" i="1"/>
  <c r="E130" i="1"/>
  <c r="H129" i="1"/>
  <c r="I129" i="1" s="1"/>
  <c r="AJ124" i="1"/>
  <c r="W127" i="1"/>
  <c r="X127" i="1" s="1"/>
  <c r="AF125" i="1"/>
  <c r="AG125" i="1" s="1"/>
  <c r="Z126" i="1"/>
  <c r="AD126" i="1"/>
  <c r="AE126" i="1" s="1"/>
  <c r="N127" i="1"/>
  <c r="P127" i="1" s="1"/>
  <c r="Q127" i="1" s="1"/>
  <c r="AA124" i="1"/>
  <c r="O127" i="1" l="1"/>
  <c r="R127" i="1" s="1"/>
  <c r="W128" i="1"/>
  <c r="X128" i="1" s="1"/>
  <c r="E131" i="1"/>
  <c r="H130" i="1"/>
  <c r="I130" i="1" s="1"/>
  <c r="P128" i="1"/>
  <c r="N128" i="1"/>
  <c r="O128" i="1" s="1"/>
  <c r="R128" i="1" s="1"/>
  <c r="M129" i="1"/>
  <c r="S129" i="1"/>
  <c r="T129" i="1" s="1"/>
  <c r="K129" i="1"/>
  <c r="L129" i="1"/>
  <c r="Q128" i="1"/>
  <c r="Z127" i="1"/>
  <c r="AD127" i="1"/>
  <c r="AE127" i="1" s="1"/>
  <c r="AH125" i="1"/>
  <c r="AI125" i="1" s="1"/>
  <c r="Y126" i="1"/>
  <c r="AC126" i="1" s="1"/>
  <c r="AF126" i="1"/>
  <c r="AG126" i="1" s="1"/>
  <c r="U128" i="1" l="1"/>
  <c r="V128" i="1"/>
  <c r="L130" i="1"/>
  <c r="S130" i="1"/>
  <c r="T130" i="1" s="1"/>
  <c r="K130" i="1"/>
  <c r="M130" i="1"/>
  <c r="AH126" i="1"/>
  <c r="AI126" i="1" s="1"/>
  <c r="AA126" i="1"/>
  <c r="N129" i="1"/>
  <c r="P129" i="1" s="1"/>
  <c r="Q129" i="1" s="1"/>
  <c r="E132" i="1"/>
  <c r="H131" i="1"/>
  <c r="I131" i="1" s="1"/>
  <c r="AB126" i="1"/>
  <c r="O129" i="1"/>
  <c r="R129" i="1" s="1"/>
  <c r="U129" i="1" s="1"/>
  <c r="AJ126" i="1"/>
  <c r="W129" i="1"/>
  <c r="X129" i="1" s="1"/>
  <c r="Z128" i="1"/>
  <c r="AD128" i="1"/>
  <c r="AE128" i="1" s="1"/>
  <c r="U127" i="1"/>
  <c r="V127" i="1"/>
  <c r="M131" i="1" l="1"/>
  <c r="L131" i="1"/>
  <c r="S131" i="1"/>
  <c r="T131" i="1" s="1"/>
  <c r="K131" i="1"/>
  <c r="E133" i="1"/>
  <c r="H132" i="1"/>
  <c r="I132" i="1" s="1"/>
  <c r="W130" i="1"/>
  <c r="X130" i="1" s="1"/>
  <c r="AF127" i="1"/>
  <c r="Y127" i="1"/>
  <c r="V129" i="1"/>
  <c r="N130" i="1"/>
  <c r="P130" i="1" s="1"/>
  <c r="Q130" i="1" s="1"/>
  <c r="Z129" i="1"/>
  <c r="AD129" i="1"/>
  <c r="AE129" i="1" s="1"/>
  <c r="AF128" i="1"/>
  <c r="AG128" i="1" s="1"/>
  <c r="Y128" i="1"/>
  <c r="AC128" i="1" s="1"/>
  <c r="Y129" i="1" l="1"/>
  <c r="AC129" i="1" s="1"/>
  <c r="AF129" i="1"/>
  <c r="AG129" i="1" s="1"/>
  <c r="AA128" i="1"/>
  <c r="AH128" i="1"/>
  <c r="AI128" i="1" s="1"/>
  <c r="AJ129" i="1"/>
  <c r="V131" i="1"/>
  <c r="W131" i="1"/>
  <c r="X131" i="1" s="1"/>
  <c r="Z130" i="1"/>
  <c r="AD130" i="1"/>
  <c r="AE130" i="1" s="1"/>
  <c r="N131" i="1"/>
  <c r="P131" i="1"/>
  <c r="O131" i="1"/>
  <c r="R131" i="1" s="1"/>
  <c r="U131" i="1" s="1"/>
  <c r="AJ128" i="1"/>
  <c r="Q131" i="1"/>
  <c r="AC127" i="1"/>
  <c r="AA127" i="1"/>
  <c r="AB127" i="1"/>
  <c r="AB128" i="1"/>
  <c r="O130" i="1"/>
  <c r="R130" i="1" s="1"/>
  <c r="AG127" i="1"/>
  <c r="AJ127" i="1"/>
  <c r="AA129" i="1"/>
  <c r="AB129" i="1"/>
  <c r="M132" i="1"/>
  <c r="L132" i="1"/>
  <c r="S132" i="1"/>
  <c r="T132" i="1" s="1"/>
  <c r="K132" i="1"/>
  <c r="E134" i="1"/>
  <c r="H133" i="1"/>
  <c r="I133" i="1" s="1"/>
  <c r="Z131" i="1" l="1"/>
  <c r="AD131" i="1"/>
  <c r="AE131" i="1" s="1"/>
  <c r="AF131" i="1" s="1"/>
  <c r="AG131" i="1" s="1"/>
  <c r="Y131" i="1"/>
  <c r="AC131" i="1" s="1"/>
  <c r="AH127" i="1"/>
  <c r="AI127" i="1" s="1"/>
  <c r="U130" i="1"/>
  <c r="V130" i="1"/>
  <c r="W132" i="1"/>
  <c r="X132" i="1" s="1"/>
  <c r="M133" i="1"/>
  <c r="S133" i="1"/>
  <c r="T133" i="1" s="1"/>
  <c r="K133" i="1"/>
  <c r="L133" i="1"/>
  <c r="E135" i="1"/>
  <c r="H134" i="1"/>
  <c r="I134" i="1" s="1"/>
  <c r="AH129" i="1"/>
  <c r="AI129" i="1" s="1"/>
  <c r="N132" i="1"/>
  <c r="O132" i="1" s="1"/>
  <c r="R132" i="1" s="1"/>
  <c r="U132" i="1" l="1"/>
  <c r="V132" i="1"/>
  <c r="AH131" i="1"/>
  <c r="AI131" i="1" s="1"/>
  <c r="Y130" i="1"/>
  <c r="AF130" i="1"/>
  <c r="W133" i="1"/>
  <c r="X133" i="1" s="1"/>
  <c r="N133" i="1"/>
  <c r="P133" i="1" s="1"/>
  <c r="Q133" i="1" s="1"/>
  <c r="P132" i="1"/>
  <c r="Q132" i="1" s="1"/>
  <c r="L134" i="1"/>
  <c r="S134" i="1"/>
  <c r="T134" i="1" s="1"/>
  <c r="K134" i="1"/>
  <c r="M134" i="1"/>
  <c r="AJ131" i="1"/>
  <c r="Z132" i="1"/>
  <c r="AD132" i="1"/>
  <c r="AE132" i="1" s="1"/>
  <c r="E136" i="1"/>
  <c r="H135" i="1"/>
  <c r="I135" i="1" s="1"/>
  <c r="AB131" i="1"/>
  <c r="AA131" i="1"/>
  <c r="AG130" i="1" l="1"/>
  <c r="AJ130" i="1"/>
  <c r="Z133" i="1"/>
  <c r="AD133" i="1"/>
  <c r="AE133" i="1" s="1"/>
  <c r="N134" i="1"/>
  <c r="O134" i="1" s="1"/>
  <c r="R134" i="1" s="1"/>
  <c r="E137" i="1"/>
  <c r="H136" i="1"/>
  <c r="I136" i="1" s="1"/>
  <c r="AC130" i="1"/>
  <c r="AB130" i="1"/>
  <c r="AA130" i="1"/>
  <c r="O133" i="1"/>
  <c r="R133" i="1" s="1"/>
  <c r="W134" i="1"/>
  <c r="X134" i="1" s="1"/>
  <c r="AF132" i="1"/>
  <c r="AG132" i="1" s="1"/>
  <c r="Y132" i="1"/>
  <c r="AC132" i="1" s="1"/>
  <c r="M135" i="1"/>
  <c r="L135" i="1"/>
  <c r="S135" i="1"/>
  <c r="T135" i="1" s="1"/>
  <c r="K135" i="1"/>
  <c r="U134" i="1" l="1"/>
  <c r="V134" i="1"/>
  <c r="W135" i="1"/>
  <c r="X135" i="1" s="1"/>
  <c r="AB132" i="1"/>
  <c r="E138" i="1"/>
  <c r="H137" i="1"/>
  <c r="I137" i="1" s="1"/>
  <c r="U133" i="1"/>
  <c r="V133" i="1"/>
  <c r="AJ132" i="1"/>
  <c r="AH132" i="1"/>
  <c r="AI132" i="1" s="1"/>
  <c r="P134" i="1"/>
  <c r="Q134" i="1" s="1"/>
  <c r="N135" i="1"/>
  <c r="P135" i="1" s="1"/>
  <c r="Q135" i="1" s="1"/>
  <c r="Z134" i="1"/>
  <c r="AD134" i="1"/>
  <c r="AE134" i="1" s="1"/>
  <c r="M136" i="1"/>
  <c r="L136" i="1"/>
  <c r="S136" i="1"/>
  <c r="T136" i="1" s="1"/>
  <c r="K136" i="1"/>
  <c r="AH130" i="1"/>
  <c r="AI130" i="1" s="1"/>
  <c r="AA132" i="1"/>
  <c r="N136" i="1" l="1"/>
  <c r="P136" i="1" s="1"/>
  <c r="Q136" i="1" s="1"/>
  <c r="M137" i="1"/>
  <c r="S137" i="1"/>
  <c r="T137" i="1" s="1"/>
  <c r="K137" i="1"/>
  <c r="L137" i="1"/>
  <c r="E139" i="1"/>
  <c r="H138" i="1"/>
  <c r="I138" i="1" s="1"/>
  <c r="O135" i="1"/>
  <c r="R135" i="1" s="1"/>
  <c r="Z135" i="1"/>
  <c r="AD135" i="1"/>
  <c r="AE135" i="1" s="1"/>
  <c r="Y133" i="1"/>
  <c r="AF133" i="1"/>
  <c r="Y134" i="1"/>
  <c r="AC134" i="1" s="1"/>
  <c r="AF134" i="1"/>
  <c r="AG134" i="1" s="1"/>
  <c r="W136" i="1"/>
  <c r="X136" i="1" s="1"/>
  <c r="AG133" i="1" l="1"/>
  <c r="AJ133" i="1"/>
  <c r="E140" i="1"/>
  <c r="H139" i="1"/>
  <c r="I139" i="1" s="1"/>
  <c r="N137" i="1"/>
  <c r="O137" i="1" s="1"/>
  <c r="R137" i="1" s="1"/>
  <c r="AI134" i="1"/>
  <c r="AH134" i="1"/>
  <c r="AA134" i="1"/>
  <c r="W137" i="1"/>
  <c r="X137" i="1" s="1"/>
  <c r="Z136" i="1"/>
  <c r="AD136" i="1"/>
  <c r="AE136" i="1" s="1"/>
  <c r="U135" i="1"/>
  <c r="V135" i="1"/>
  <c r="AB134" i="1"/>
  <c r="AC133" i="1"/>
  <c r="AA133" i="1"/>
  <c r="AB133" i="1"/>
  <c r="AJ134" i="1"/>
  <c r="O136" i="1"/>
  <c r="R136" i="1" s="1"/>
  <c r="L138" i="1"/>
  <c r="S138" i="1"/>
  <c r="T138" i="1" s="1"/>
  <c r="K138" i="1"/>
  <c r="M138" i="1"/>
  <c r="U137" i="1" l="1"/>
  <c r="V137" i="1"/>
  <c r="Z137" i="1"/>
  <c r="AD137" i="1"/>
  <c r="AE137" i="1" s="1"/>
  <c r="M139" i="1"/>
  <c r="L139" i="1"/>
  <c r="S139" i="1"/>
  <c r="T139" i="1" s="1"/>
  <c r="K139" i="1"/>
  <c r="P137" i="1"/>
  <c r="Q137" i="1" s="1"/>
  <c r="U136" i="1"/>
  <c r="V136" i="1"/>
  <c r="E141" i="1"/>
  <c r="H140" i="1"/>
  <c r="I140" i="1" s="1"/>
  <c r="W138" i="1"/>
  <c r="X138" i="1" s="1"/>
  <c r="N138" i="1"/>
  <c r="P138" i="1" s="1"/>
  <c r="Q138" i="1" s="1"/>
  <c r="Y135" i="1"/>
  <c r="AF135" i="1"/>
  <c r="AH133" i="1"/>
  <c r="AI133" i="1" s="1"/>
  <c r="M140" i="1" l="1"/>
  <c r="L140" i="1"/>
  <c r="S140" i="1"/>
  <c r="T140" i="1" s="1"/>
  <c r="K140" i="1"/>
  <c r="W139" i="1"/>
  <c r="X139" i="1" s="1"/>
  <c r="E142" i="1"/>
  <c r="H141" i="1"/>
  <c r="I141" i="1" s="1"/>
  <c r="Z138" i="1"/>
  <c r="AD138" i="1"/>
  <c r="AE138" i="1" s="1"/>
  <c r="AF136" i="1"/>
  <c r="Y136" i="1"/>
  <c r="AC135" i="1"/>
  <c r="AB135" i="1"/>
  <c r="AA135" i="1"/>
  <c r="O138" i="1"/>
  <c r="R138" i="1" s="1"/>
  <c r="Y137" i="1"/>
  <c r="AC137" i="1" s="1"/>
  <c r="AF137" i="1"/>
  <c r="AG137" i="1" s="1"/>
  <c r="N139" i="1"/>
  <c r="P139" i="1" s="1"/>
  <c r="Q139" i="1" s="1"/>
  <c r="AG135" i="1"/>
  <c r="AJ135" i="1"/>
  <c r="E143" i="1" l="1"/>
  <c r="H142" i="1"/>
  <c r="I142" i="1" s="1"/>
  <c r="Z139" i="1"/>
  <c r="AD139" i="1"/>
  <c r="AE139" i="1" s="1"/>
  <c r="AA137" i="1"/>
  <c r="AG136" i="1"/>
  <c r="AJ136" i="1"/>
  <c r="O139" i="1"/>
  <c r="R139" i="1" s="1"/>
  <c r="W140" i="1"/>
  <c r="X140" i="1" s="1"/>
  <c r="U138" i="1"/>
  <c r="V138" i="1"/>
  <c r="AJ137" i="1"/>
  <c r="M141" i="1"/>
  <c r="S141" i="1"/>
  <c r="T141" i="1" s="1"/>
  <c r="K141" i="1"/>
  <c r="L141" i="1"/>
  <c r="N140" i="1"/>
  <c r="O140" i="1" s="1"/>
  <c r="R140" i="1" s="1"/>
  <c r="AH137" i="1"/>
  <c r="AI137" i="1" s="1"/>
  <c r="AB137" i="1"/>
  <c r="AH135" i="1"/>
  <c r="AI135" i="1" s="1"/>
  <c r="AC136" i="1"/>
  <c r="AB136" i="1"/>
  <c r="AA136" i="1"/>
  <c r="U140" i="1" l="1"/>
  <c r="V140" i="1"/>
  <c r="AH136" i="1"/>
  <c r="AI136" i="1" s="1"/>
  <c r="Z140" i="1"/>
  <c r="AD140" i="1"/>
  <c r="AE140" i="1" s="1"/>
  <c r="P140" i="1"/>
  <c r="Q140" i="1" s="1"/>
  <c r="N141" i="1"/>
  <c r="P141" i="1" s="1"/>
  <c r="Q141" i="1" s="1"/>
  <c r="W141" i="1"/>
  <c r="X141" i="1" s="1"/>
  <c r="O141" i="1"/>
  <c r="R141" i="1" s="1"/>
  <c r="U141" i="1" s="1"/>
  <c r="U139" i="1"/>
  <c r="V139" i="1"/>
  <c r="L142" i="1"/>
  <c r="S142" i="1"/>
  <c r="T142" i="1" s="1"/>
  <c r="K142" i="1"/>
  <c r="M142" i="1"/>
  <c r="Y138" i="1"/>
  <c r="AF138" i="1"/>
  <c r="E144" i="1"/>
  <c r="H143" i="1"/>
  <c r="I143" i="1" s="1"/>
  <c r="AC138" i="1" l="1"/>
  <c r="AA138" i="1"/>
  <c r="AB138" i="1"/>
  <c r="AG138" i="1"/>
  <c r="AJ138" i="1"/>
  <c r="W142" i="1"/>
  <c r="X142" i="1" s="1"/>
  <c r="V141" i="1"/>
  <c r="Z141" i="1"/>
  <c r="AD141" i="1"/>
  <c r="AE141" i="1" s="1"/>
  <c r="M143" i="1"/>
  <c r="L143" i="1"/>
  <c r="S143" i="1"/>
  <c r="T143" i="1" s="1"/>
  <c r="K143" i="1"/>
  <c r="AF140" i="1"/>
  <c r="AG140" i="1" s="1"/>
  <c r="Y140" i="1"/>
  <c r="AC140" i="1" s="1"/>
  <c r="N142" i="1"/>
  <c r="O142" i="1" s="1"/>
  <c r="R142" i="1" s="1"/>
  <c r="Y139" i="1"/>
  <c r="AF139" i="1"/>
  <c r="E145" i="1"/>
  <c r="H144" i="1"/>
  <c r="I144" i="1" s="1"/>
  <c r="U142" i="1" l="1"/>
  <c r="V142" i="1"/>
  <c r="AH138" i="1"/>
  <c r="AI138" i="1" s="1"/>
  <c r="AA140" i="1"/>
  <c r="P142" i="1"/>
  <c r="Q142" i="1" s="1"/>
  <c r="AB140" i="1"/>
  <c r="AG139" i="1"/>
  <c r="AJ139" i="1"/>
  <c r="Y141" i="1"/>
  <c r="AC141" i="1" s="1"/>
  <c r="AF141" i="1"/>
  <c r="AG141" i="1" s="1"/>
  <c r="AI140" i="1"/>
  <c r="AH140" i="1"/>
  <c r="AJ140" i="1"/>
  <c r="AC139" i="1"/>
  <c r="AA139" i="1"/>
  <c r="AB139" i="1"/>
  <c r="Z142" i="1"/>
  <c r="AD142" i="1"/>
  <c r="AE142" i="1" s="1"/>
  <c r="M144" i="1"/>
  <c r="L144" i="1"/>
  <c r="S144" i="1"/>
  <c r="T144" i="1" s="1"/>
  <c r="K144" i="1"/>
  <c r="E146" i="1"/>
  <c r="H145" i="1"/>
  <c r="I145" i="1" s="1"/>
  <c r="W143" i="1"/>
  <c r="X143" i="1" s="1"/>
  <c r="N143" i="1"/>
  <c r="P143" i="1" s="1"/>
  <c r="Q143" i="1" s="1"/>
  <c r="AH141" i="1" l="1"/>
  <c r="AI141" i="1" s="1"/>
  <c r="AJ141" i="1"/>
  <c r="K145" i="1"/>
  <c r="S145" i="1"/>
  <c r="T145" i="1" s="1"/>
  <c r="L145" i="1"/>
  <c r="M145" i="1"/>
  <c r="O143" i="1"/>
  <c r="R143" i="1" s="1"/>
  <c r="AH139" i="1"/>
  <c r="AI139" i="1" s="1"/>
  <c r="H146" i="1"/>
  <c r="I146" i="1" s="1"/>
  <c r="E147" i="1"/>
  <c r="W144" i="1"/>
  <c r="X144" i="1" s="1"/>
  <c r="AB141" i="1"/>
  <c r="Y142" i="1"/>
  <c r="AC142" i="1" s="1"/>
  <c r="AF142" i="1"/>
  <c r="AG142" i="1" s="1"/>
  <c r="Z143" i="1"/>
  <c r="AD143" i="1"/>
  <c r="AE143" i="1" s="1"/>
  <c r="N144" i="1"/>
  <c r="O144" i="1" s="1"/>
  <c r="R144" i="1" s="1"/>
  <c r="AA141" i="1"/>
  <c r="U144" i="1" l="1"/>
  <c r="V144" i="1"/>
  <c r="N145" i="1"/>
  <c r="O145" i="1" s="1"/>
  <c r="R145" i="1" s="1"/>
  <c r="W145" i="1"/>
  <c r="X145" i="1" s="1"/>
  <c r="Z144" i="1"/>
  <c r="AD144" i="1"/>
  <c r="AE144" i="1" s="1"/>
  <c r="AH142" i="1"/>
  <c r="AI142" i="1" s="1"/>
  <c r="U143" i="1"/>
  <c r="V143" i="1"/>
  <c r="P144" i="1"/>
  <c r="Q144" i="1" s="1"/>
  <c r="AA142" i="1"/>
  <c r="S146" i="1"/>
  <c r="T146" i="1" s="1"/>
  <c r="M146" i="1"/>
  <c r="K146" i="1"/>
  <c r="L146" i="1"/>
  <c r="AJ142" i="1"/>
  <c r="E148" i="1"/>
  <c r="H147" i="1"/>
  <c r="I147" i="1" s="1"/>
  <c r="AB142" i="1"/>
  <c r="U145" i="1" l="1"/>
  <c r="V145" i="1"/>
  <c r="Y143" i="1"/>
  <c r="AF143" i="1"/>
  <c r="P145" i="1"/>
  <c r="Q145" i="1" s="1"/>
  <c r="L147" i="1"/>
  <c r="K147" i="1"/>
  <c r="S147" i="1"/>
  <c r="T147" i="1" s="1"/>
  <c r="M147" i="1"/>
  <c r="W146" i="1"/>
  <c r="X146" i="1" s="1"/>
  <c r="Z145" i="1"/>
  <c r="AD145" i="1"/>
  <c r="AE145" i="1" s="1"/>
  <c r="N146" i="1"/>
  <c r="P146" i="1" s="1"/>
  <c r="Q146" i="1" s="1"/>
  <c r="E149" i="1"/>
  <c r="H148" i="1"/>
  <c r="I148" i="1" s="1"/>
  <c r="AF144" i="1"/>
  <c r="AG144" i="1" s="1"/>
  <c r="Y144" i="1"/>
  <c r="AC144" i="1" s="1"/>
  <c r="N147" i="1" l="1"/>
  <c r="P147" i="1" s="1"/>
  <c r="Q147" i="1" s="1"/>
  <c r="AH144" i="1"/>
  <c r="AI144" i="1" s="1"/>
  <c r="AA144" i="1"/>
  <c r="O146" i="1"/>
  <c r="R146" i="1" s="1"/>
  <c r="AB144" i="1"/>
  <c r="M148" i="1"/>
  <c r="L148" i="1"/>
  <c r="K148" i="1"/>
  <c r="S148" i="1"/>
  <c r="T148" i="1" s="1"/>
  <c r="AJ144" i="1"/>
  <c r="Z146" i="1"/>
  <c r="AD146" i="1"/>
  <c r="AE146" i="1" s="1"/>
  <c r="AG143" i="1"/>
  <c r="AJ143" i="1"/>
  <c r="E150" i="1"/>
  <c r="H149" i="1"/>
  <c r="I149" i="1" s="1"/>
  <c r="AC143" i="1"/>
  <c r="AA143" i="1"/>
  <c r="AB143" i="1"/>
  <c r="W147" i="1"/>
  <c r="X147" i="1" s="1"/>
  <c r="AF145" i="1"/>
  <c r="AG145" i="1" s="1"/>
  <c r="Y145" i="1"/>
  <c r="AC145" i="1" s="1"/>
  <c r="O147" i="1"/>
  <c r="R147" i="1" s="1"/>
  <c r="U147" i="1" s="1"/>
  <c r="U146" i="1" l="1"/>
  <c r="V146" i="1"/>
  <c r="S149" i="1"/>
  <c r="T149" i="1" s="1"/>
  <c r="M149" i="1"/>
  <c r="K149" i="1"/>
  <c r="L149" i="1"/>
  <c r="W148" i="1"/>
  <c r="X148" i="1" s="1"/>
  <c r="AH145" i="1"/>
  <c r="AI145" i="1" s="1"/>
  <c r="AJ145" i="1"/>
  <c r="O148" i="1"/>
  <c r="R148" i="1" s="1"/>
  <c r="U148" i="1" s="1"/>
  <c r="E151" i="1"/>
  <c r="H150" i="1"/>
  <c r="I150" i="1" s="1"/>
  <c r="N148" i="1"/>
  <c r="P148" i="1" s="1"/>
  <c r="Q148" i="1" s="1"/>
  <c r="Z147" i="1"/>
  <c r="AD147" i="1"/>
  <c r="AE147" i="1" s="1"/>
  <c r="V147" i="1"/>
  <c r="AA145" i="1"/>
  <c r="AH143" i="1"/>
  <c r="AI143" i="1" s="1"/>
  <c r="AB145" i="1"/>
  <c r="AF147" i="1" l="1"/>
  <c r="AG147" i="1" s="1"/>
  <c r="Y147" i="1"/>
  <c r="AC147" i="1" s="1"/>
  <c r="Z148" i="1"/>
  <c r="AD148" i="1"/>
  <c r="AE148" i="1" s="1"/>
  <c r="AF146" i="1"/>
  <c r="Y146" i="1"/>
  <c r="W149" i="1"/>
  <c r="X149" i="1" s="1"/>
  <c r="S150" i="1"/>
  <c r="T150" i="1" s="1"/>
  <c r="K150" i="1"/>
  <c r="L150" i="1"/>
  <c r="M150" i="1"/>
  <c r="V148" i="1"/>
  <c r="AJ147" i="1"/>
  <c r="E152" i="1"/>
  <c r="H151" i="1"/>
  <c r="I151" i="1" s="1"/>
  <c r="N149" i="1"/>
  <c r="O149" i="1" s="1"/>
  <c r="R149" i="1" s="1"/>
  <c r="U149" i="1" l="1"/>
  <c r="V149" i="1"/>
  <c r="W150" i="1"/>
  <c r="X150" i="1" s="1"/>
  <c r="AA147" i="1"/>
  <c r="N150" i="1"/>
  <c r="P150" i="1" s="1"/>
  <c r="Q150" i="1" s="1"/>
  <c r="P149" i="1"/>
  <c r="Q149" i="1" s="1"/>
  <c r="L151" i="1"/>
  <c r="S151" i="1"/>
  <c r="T151" i="1" s="1"/>
  <c r="K151" i="1"/>
  <c r="M151" i="1"/>
  <c r="E153" i="1"/>
  <c r="H152" i="1"/>
  <c r="I152" i="1" s="1"/>
  <c r="AB147" i="1"/>
  <c r="Z149" i="1"/>
  <c r="AD149" i="1"/>
  <c r="AE149" i="1" s="1"/>
  <c r="AC146" i="1"/>
  <c r="AB146" i="1"/>
  <c r="AA146" i="1"/>
  <c r="AH147" i="1"/>
  <c r="AI147" i="1" s="1"/>
  <c r="Y148" i="1"/>
  <c r="AC148" i="1" s="1"/>
  <c r="AF148" i="1"/>
  <c r="AG148" i="1" s="1"/>
  <c r="AG146" i="1"/>
  <c r="AJ146" i="1"/>
  <c r="Z150" i="1" l="1"/>
  <c r="AD150" i="1"/>
  <c r="AE150" i="1" s="1"/>
  <c r="O150" i="1"/>
  <c r="R150" i="1" s="1"/>
  <c r="AI148" i="1"/>
  <c r="AH148" i="1"/>
  <c r="M152" i="1"/>
  <c r="L152" i="1"/>
  <c r="S152" i="1"/>
  <c r="T152" i="1" s="1"/>
  <c r="K152" i="1"/>
  <c r="AA148" i="1"/>
  <c r="AB148" i="1"/>
  <c r="AJ148" i="1"/>
  <c r="AH146" i="1"/>
  <c r="AI146" i="1" s="1"/>
  <c r="E154" i="1"/>
  <c r="H153" i="1"/>
  <c r="I153" i="1" s="1"/>
  <c r="AF149" i="1"/>
  <c r="AG149" i="1" s="1"/>
  <c r="Y149" i="1"/>
  <c r="AC149" i="1" s="1"/>
  <c r="W151" i="1"/>
  <c r="X151" i="1" s="1"/>
  <c r="N151" i="1"/>
  <c r="O151" i="1" s="1"/>
  <c r="R151" i="1" s="1"/>
  <c r="U151" i="1" l="1"/>
  <c r="V151" i="1"/>
  <c r="AH149" i="1"/>
  <c r="AI149" i="1" s="1"/>
  <c r="W152" i="1"/>
  <c r="X152" i="1" s="1"/>
  <c r="AJ149" i="1"/>
  <c r="Z151" i="1"/>
  <c r="AD151" i="1"/>
  <c r="AE151" i="1" s="1"/>
  <c r="M153" i="1"/>
  <c r="L153" i="1"/>
  <c r="S153" i="1"/>
  <c r="T153" i="1" s="1"/>
  <c r="K153" i="1"/>
  <c r="E155" i="1"/>
  <c r="H154" i="1"/>
  <c r="I154" i="1" s="1"/>
  <c r="N152" i="1"/>
  <c r="O152" i="1" s="1"/>
  <c r="R152" i="1" s="1"/>
  <c r="AA149" i="1"/>
  <c r="P151" i="1"/>
  <c r="Q151" i="1" s="1"/>
  <c r="AB149" i="1"/>
  <c r="U150" i="1"/>
  <c r="V150" i="1"/>
  <c r="U152" i="1" l="1"/>
  <c r="V152" i="1"/>
  <c r="W153" i="1"/>
  <c r="X153" i="1" s="1"/>
  <c r="P152" i="1"/>
  <c r="Q152" i="1" s="1"/>
  <c r="N153" i="1"/>
  <c r="O153" i="1" s="1"/>
  <c r="R153" i="1" s="1"/>
  <c r="Y150" i="1"/>
  <c r="AF150" i="1"/>
  <c r="M154" i="1"/>
  <c r="S154" i="1"/>
  <c r="T154" i="1" s="1"/>
  <c r="K154" i="1"/>
  <c r="L154" i="1"/>
  <c r="E156" i="1"/>
  <c r="H155" i="1"/>
  <c r="I155" i="1" s="1"/>
  <c r="Y151" i="1"/>
  <c r="AC151" i="1" s="1"/>
  <c r="AF151" i="1"/>
  <c r="AG151" i="1" s="1"/>
  <c r="Z152" i="1"/>
  <c r="AD152" i="1"/>
  <c r="AE152" i="1" s="1"/>
  <c r="U153" i="1" l="1"/>
  <c r="V153" i="1"/>
  <c r="W154" i="1"/>
  <c r="X154" i="1" s="1"/>
  <c r="P153" i="1"/>
  <c r="Q153" i="1" s="1"/>
  <c r="AG150" i="1"/>
  <c r="AJ150" i="1"/>
  <c r="AH151" i="1"/>
  <c r="AI151" i="1" s="1"/>
  <c r="E157" i="1"/>
  <c r="H156" i="1"/>
  <c r="I156" i="1" s="1"/>
  <c r="Z153" i="1"/>
  <c r="AD153" i="1"/>
  <c r="AE153" i="1" s="1"/>
  <c r="N154" i="1"/>
  <c r="P154" i="1" s="1"/>
  <c r="Q154" i="1" s="1"/>
  <c r="L155" i="1"/>
  <c r="S155" i="1"/>
  <c r="T155" i="1" s="1"/>
  <c r="K155" i="1"/>
  <c r="M155" i="1"/>
  <c r="AC150" i="1"/>
  <c r="AA150" i="1"/>
  <c r="AB150" i="1"/>
  <c r="AA151" i="1"/>
  <c r="AJ151" i="1"/>
  <c r="Y152" i="1"/>
  <c r="AC152" i="1" s="1"/>
  <c r="AF152" i="1"/>
  <c r="AG152" i="1" s="1"/>
  <c r="O154" i="1"/>
  <c r="R154" i="1" s="1"/>
  <c r="U154" i="1" s="1"/>
  <c r="AJ152" i="1"/>
  <c r="AB151" i="1"/>
  <c r="M156" i="1" l="1"/>
  <c r="L156" i="1"/>
  <c r="S156" i="1"/>
  <c r="T156" i="1" s="1"/>
  <c r="K156" i="1"/>
  <c r="V154" i="1"/>
  <c r="Z154" i="1"/>
  <c r="AD154" i="1"/>
  <c r="AE154" i="1" s="1"/>
  <c r="AA152" i="1"/>
  <c r="AH150" i="1"/>
  <c r="AI150" i="1" s="1"/>
  <c r="E158" i="1"/>
  <c r="H157" i="1"/>
  <c r="I157" i="1" s="1"/>
  <c r="N155" i="1"/>
  <c r="P155" i="1" s="1"/>
  <c r="Q155" i="1" s="1"/>
  <c r="AB152" i="1"/>
  <c r="AH152" i="1"/>
  <c r="AI152" i="1" s="1"/>
  <c r="W155" i="1"/>
  <c r="X155" i="1" s="1"/>
  <c r="AF153" i="1"/>
  <c r="AG153" i="1" s="1"/>
  <c r="Y153" i="1"/>
  <c r="AC153" i="1" s="1"/>
  <c r="AH153" i="1" l="1"/>
  <c r="AI153" i="1" s="1"/>
  <c r="E159" i="1"/>
  <c r="H158" i="1"/>
  <c r="I158" i="1" s="1"/>
  <c r="Y154" i="1"/>
  <c r="AC154" i="1" s="1"/>
  <c r="AF154" i="1"/>
  <c r="AG154" i="1" s="1"/>
  <c r="O155" i="1"/>
  <c r="R155" i="1" s="1"/>
  <c r="M157" i="1"/>
  <c r="L157" i="1"/>
  <c r="S157" i="1"/>
  <c r="T157" i="1" s="1"/>
  <c r="K157" i="1"/>
  <c r="Z155" i="1"/>
  <c r="AD155" i="1"/>
  <c r="AE155" i="1" s="1"/>
  <c r="AJ153" i="1"/>
  <c r="AA153" i="1"/>
  <c r="W156" i="1"/>
  <c r="X156" i="1" s="1"/>
  <c r="AB153" i="1"/>
  <c r="N156" i="1"/>
  <c r="P156" i="1" s="1"/>
  <c r="Q156" i="1" s="1"/>
  <c r="AJ154" i="1"/>
  <c r="M158" i="1" l="1"/>
  <c r="S158" i="1"/>
  <c r="T158" i="1" s="1"/>
  <c r="K158" i="1"/>
  <c r="L158" i="1"/>
  <c r="O156" i="1"/>
  <c r="R156" i="1" s="1"/>
  <c r="W157" i="1"/>
  <c r="X157" i="1" s="1"/>
  <c r="H159" i="1"/>
  <c r="I159" i="1" s="1"/>
  <c r="E160" i="1"/>
  <c r="Z156" i="1"/>
  <c r="AD156" i="1"/>
  <c r="AE156" i="1" s="1"/>
  <c r="N157" i="1"/>
  <c r="P157" i="1" s="1"/>
  <c r="Q157" i="1" s="1"/>
  <c r="U155" i="1"/>
  <c r="V155" i="1"/>
  <c r="AB154" i="1"/>
  <c r="AH154" i="1"/>
  <c r="AI154" i="1" s="1"/>
  <c r="AA154" i="1"/>
  <c r="O157" i="1" l="1"/>
  <c r="R157" i="1" s="1"/>
  <c r="N158" i="1"/>
  <c r="P158" i="1" s="1"/>
  <c r="Q158" i="1" s="1"/>
  <c r="E161" i="1"/>
  <c r="H160" i="1"/>
  <c r="I160" i="1" s="1"/>
  <c r="Y155" i="1"/>
  <c r="AF155" i="1"/>
  <c r="U156" i="1"/>
  <c r="V156" i="1"/>
  <c r="O158" i="1"/>
  <c r="R158" i="1" s="1"/>
  <c r="U158" i="1" s="1"/>
  <c r="W158" i="1"/>
  <c r="X158" i="1" s="1"/>
  <c r="L159" i="1"/>
  <c r="S159" i="1"/>
  <c r="T159" i="1" s="1"/>
  <c r="K159" i="1"/>
  <c r="M159" i="1"/>
  <c r="Z157" i="1"/>
  <c r="AD157" i="1"/>
  <c r="AE157" i="1" s="1"/>
  <c r="E162" i="1" l="1"/>
  <c r="H161" i="1"/>
  <c r="I161" i="1" s="1"/>
  <c r="Y156" i="1"/>
  <c r="AF156" i="1"/>
  <c r="AG155" i="1"/>
  <c r="AJ155" i="1"/>
  <c r="Z158" i="1"/>
  <c r="AD158" i="1"/>
  <c r="AE158" i="1" s="1"/>
  <c r="W159" i="1"/>
  <c r="X159" i="1" s="1"/>
  <c r="N159" i="1"/>
  <c r="O159" i="1" s="1"/>
  <c r="R159" i="1" s="1"/>
  <c r="AC155" i="1"/>
  <c r="AB155" i="1"/>
  <c r="AA155" i="1"/>
  <c r="V158" i="1"/>
  <c r="M160" i="1"/>
  <c r="L160" i="1"/>
  <c r="S160" i="1"/>
  <c r="T160" i="1" s="1"/>
  <c r="K160" i="1"/>
  <c r="U157" i="1"/>
  <c r="V157" i="1"/>
  <c r="U159" i="1" l="1"/>
  <c r="V159" i="1"/>
  <c r="W160" i="1"/>
  <c r="X160" i="1" s="1"/>
  <c r="P159" i="1"/>
  <c r="Q159" i="1" s="1"/>
  <c r="AG156" i="1"/>
  <c r="AJ156" i="1"/>
  <c r="AC156" i="1"/>
  <c r="AB156" i="1"/>
  <c r="AA156" i="1"/>
  <c r="Z159" i="1"/>
  <c r="AD159" i="1"/>
  <c r="AE159" i="1" s="1"/>
  <c r="N160" i="1"/>
  <c r="O160" i="1" s="1"/>
  <c r="R160" i="1" s="1"/>
  <c r="AI155" i="1"/>
  <c r="AH155" i="1"/>
  <c r="AF157" i="1"/>
  <c r="Y157" i="1"/>
  <c r="M161" i="1"/>
  <c r="L161" i="1"/>
  <c r="S161" i="1"/>
  <c r="T161" i="1" s="1"/>
  <c r="K161" i="1"/>
  <c r="Y158" i="1"/>
  <c r="AC158" i="1" s="1"/>
  <c r="AF158" i="1"/>
  <c r="AG158" i="1" s="1"/>
  <c r="E163" i="1"/>
  <c r="H162" i="1"/>
  <c r="I162" i="1" s="1"/>
  <c r="U160" i="1" l="1"/>
  <c r="V160" i="1"/>
  <c r="M162" i="1"/>
  <c r="S162" i="1"/>
  <c r="T162" i="1" s="1"/>
  <c r="K162" i="1"/>
  <c r="L162" i="1"/>
  <c r="W161" i="1"/>
  <c r="X161" i="1" s="1"/>
  <c r="P160" i="1"/>
  <c r="Q160" i="1" s="1"/>
  <c r="AH156" i="1"/>
  <c r="AI156" i="1" s="1"/>
  <c r="H163" i="1"/>
  <c r="I163" i="1" s="1"/>
  <c r="E164" i="1"/>
  <c r="Z160" i="1"/>
  <c r="AD160" i="1"/>
  <c r="AE160" i="1" s="1"/>
  <c r="AJ158" i="1"/>
  <c r="AB159" i="1"/>
  <c r="AA159" i="1"/>
  <c r="AA158" i="1"/>
  <c r="AC157" i="1"/>
  <c r="AB157" i="1"/>
  <c r="AA157" i="1"/>
  <c r="N161" i="1"/>
  <c r="P161" i="1" s="1"/>
  <c r="Q161" i="1" s="1"/>
  <c r="AB158" i="1"/>
  <c r="AH158" i="1"/>
  <c r="AI158" i="1" s="1"/>
  <c r="AG157" i="1"/>
  <c r="AJ157" i="1"/>
  <c r="Y159" i="1"/>
  <c r="AC159" i="1" s="1"/>
  <c r="AF159" i="1"/>
  <c r="AG159" i="1" s="1"/>
  <c r="Z161" i="1" l="1"/>
  <c r="AD161" i="1"/>
  <c r="AE161" i="1" s="1"/>
  <c r="AJ159" i="1"/>
  <c r="E165" i="1"/>
  <c r="H164" i="1"/>
  <c r="I164" i="1" s="1"/>
  <c r="N162" i="1"/>
  <c r="O162" i="1" s="1"/>
  <c r="R162" i="1" s="1"/>
  <c r="AH157" i="1"/>
  <c r="AI157" i="1" s="1"/>
  <c r="O161" i="1"/>
  <c r="R161" i="1" s="1"/>
  <c r="W162" i="1"/>
  <c r="X162" i="1" s="1"/>
  <c r="L163" i="1"/>
  <c r="S163" i="1"/>
  <c r="T163" i="1" s="1"/>
  <c r="K163" i="1"/>
  <c r="M163" i="1"/>
  <c r="AH159" i="1"/>
  <c r="AI159" i="1" s="1"/>
  <c r="Y160" i="1"/>
  <c r="AC160" i="1" s="1"/>
  <c r="AF160" i="1"/>
  <c r="AG160" i="1" s="1"/>
  <c r="AJ160" i="1"/>
  <c r="U162" i="1" l="1"/>
  <c r="V162" i="1"/>
  <c r="P162" i="1"/>
  <c r="Q162" i="1" s="1"/>
  <c r="M164" i="1"/>
  <c r="L164" i="1"/>
  <c r="S164" i="1"/>
  <c r="T164" i="1" s="1"/>
  <c r="K164" i="1"/>
  <c r="Z162" i="1"/>
  <c r="AD162" i="1"/>
  <c r="AE162" i="1" s="1"/>
  <c r="AB160" i="1"/>
  <c r="U161" i="1"/>
  <c r="V161" i="1"/>
  <c r="E166" i="1"/>
  <c r="H165" i="1"/>
  <c r="I165" i="1" s="1"/>
  <c r="N163" i="1"/>
  <c r="O163" i="1" s="1"/>
  <c r="R163" i="1" s="1"/>
  <c r="AA160" i="1"/>
  <c r="W163" i="1"/>
  <c r="X163" i="1" s="1"/>
  <c r="AH160" i="1"/>
  <c r="AI160" i="1" s="1"/>
  <c r="U163" i="1" l="1"/>
  <c r="V163" i="1"/>
  <c r="P163" i="1"/>
  <c r="Q163" i="1" s="1"/>
  <c r="Z163" i="1"/>
  <c r="AD163" i="1"/>
  <c r="AE163" i="1" s="1"/>
  <c r="O164" i="1"/>
  <c r="R164" i="1" s="1"/>
  <c r="U164" i="1" s="1"/>
  <c r="W164" i="1"/>
  <c r="X164" i="1" s="1"/>
  <c r="Y162" i="1"/>
  <c r="AC162" i="1" s="1"/>
  <c r="AF162" i="1"/>
  <c r="AG162" i="1" s="1"/>
  <c r="M165" i="1"/>
  <c r="L165" i="1"/>
  <c r="S165" i="1"/>
  <c r="T165" i="1" s="1"/>
  <c r="K165" i="1"/>
  <c r="E167" i="1"/>
  <c r="H166" i="1"/>
  <c r="I166" i="1" s="1"/>
  <c r="N164" i="1"/>
  <c r="P164" i="1" s="1"/>
  <c r="Q164" i="1" s="1"/>
  <c r="AF161" i="1"/>
  <c r="Y161" i="1"/>
  <c r="AG161" i="1" l="1"/>
  <c r="AJ161" i="1"/>
  <c r="AB162" i="1"/>
  <c r="AH162" i="1"/>
  <c r="AI162" i="1"/>
  <c r="AA162" i="1"/>
  <c r="AC161" i="1"/>
  <c r="AB161" i="1"/>
  <c r="AA161" i="1"/>
  <c r="K166" i="1"/>
  <c r="S166" i="1"/>
  <c r="T166" i="1" s="1"/>
  <c r="L166" i="1"/>
  <c r="M166" i="1"/>
  <c r="Y163" i="1"/>
  <c r="AC163" i="1" s="1"/>
  <c r="AF163" i="1"/>
  <c r="AG163" i="1" s="1"/>
  <c r="W165" i="1"/>
  <c r="X165" i="1" s="1"/>
  <c r="N165" i="1"/>
  <c r="P165" i="1" s="1"/>
  <c r="Q165" i="1" s="1"/>
  <c r="Z164" i="1"/>
  <c r="AD164" i="1"/>
  <c r="AE164" i="1" s="1"/>
  <c r="AJ162" i="1"/>
  <c r="E168" i="1"/>
  <c r="H167" i="1"/>
  <c r="I167" i="1" s="1"/>
  <c r="V164" i="1"/>
  <c r="W166" i="1" l="1"/>
  <c r="X166" i="1" s="1"/>
  <c r="M167" i="1"/>
  <c r="L167" i="1"/>
  <c r="S167" i="1"/>
  <c r="T167" i="1" s="1"/>
  <c r="K167" i="1"/>
  <c r="O165" i="1"/>
  <c r="R165" i="1" s="1"/>
  <c r="Z165" i="1"/>
  <c r="AD165" i="1"/>
  <c r="AE165" i="1" s="1"/>
  <c r="AA163" i="1"/>
  <c r="AH163" i="1"/>
  <c r="AI163" i="1" s="1"/>
  <c r="AB163" i="1"/>
  <c r="AI161" i="1"/>
  <c r="AH161" i="1"/>
  <c r="Y164" i="1"/>
  <c r="AC164" i="1" s="1"/>
  <c r="AF164" i="1"/>
  <c r="AG164" i="1" s="1"/>
  <c r="E169" i="1"/>
  <c r="H168" i="1"/>
  <c r="I168" i="1" s="1"/>
  <c r="AJ164" i="1"/>
  <c r="AB164" i="1"/>
  <c r="N166" i="1"/>
  <c r="O166" i="1" s="1"/>
  <c r="R166" i="1" s="1"/>
  <c r="AJ163" i="1"/>
  <c r="U166" i="1" l="1"/>
  <c r="V166" i="1"/>
  <c r="M168" i="1"/>
  <c r="L168" i="1"/>
  <c r="K168" i="1"/>
  <c r="S168" i="1"/>
  <c r="T168" i="1" s="1"/>
  <c r="W167" i="1"/>
  <c r="X167" i="1" s="1"/>
  <c r="N167" i="1"/>
  <c r="P167" i="1" s="1"/>
  <c r="Q167" i="1" s="1"/>
  <c r="U165" i="1"/>
  <c r="V165" i="1"/>
  <c r="H169" i="1"/>
  <c r="I169" i="1" s="1"/>
  <c r="E170" i="1"/>
  <c r="P166" i="1"/>
  <c r="Q166" i="1" s="1"/>
  <c r="AH164" i="1"/>
  <c r="AI164" i="1" s="1"/>
  <c r="Z166" i="1"/>
  <c r="AD166" i="1"/>
  <c r="AE166" i="1" s="1"/>
  <c r="AA164" i="1"/>
  <c r="W168" i="1" l="1"/>
  <c r="X168" i="1" s="1"/>
  <c r="N168" i="1"/>
  <c r="O168" i="1" s="1"/>
  <c r="R168" i="1" s="1"/>
  <c r="AF165" i="1"/>
  <c r="Y165" i="1"/>
  <c r="L169" i="1"/>
  <c r="M169" i="1"/>
  <c r="K169" i="1"/>
  <c r="S169" i="1"/>
  <c r="T169" i="1" s="1"/>
  <c r="O167" i="1"/>
  <c r="R167" i="1" s="1"/>
  <c r="AJ166" i="1"/>
  <c r="Y166" i="1"/>
  <c r="AC166" i="1" s="1"/>
  <c r="AF166" i="1"/>
  <c r="AG166" i="1" s="1"/>
  <c r="Z167" i="1"/>
  <c r="AD167" i="1"/>
  <c r="AE167" i="1" s="1"/>
  <c r="E171" i="1"/>
  <c r="H170" i="1"/>
  <c r="I170" i="1" s="1"/>
  <c r="U168" i="1" l="1"/>
  <c r="V168" i="1"/>
  <c r="AA166" i="1"/>
  <c r="AC165" i="1"/>
  <c r="AB165" i="1"/>
  <c r="AA165" i="1"/>
  <c r="N169" i="1"/>
  <c r="O169" i="1" s="1"/>
  <c r="R169" i="1" s="1"/>
  <c r="AG165" i="1"/>
  <c r="AJ165" i="1"/>
  <c r="AB166" i="1"/>
  <c r="E172" i="1"/>
  <c r="H171" i="1"/>
  <c r="I171" i="1" s="1"/>
  <c r="U167" i="1"/>
  <c r="V167" i="1"/>
  <c r="P168" i="1"/>
  <c r="Q168" i="1" s="1"/>
  <c r="L170" i="1"/>
  <c r="M170" i="1"/>
  <c r="K170" i="1"/>
  <c r="S170" i="1"/>
  <c r="T170" i="1" s="1"/>
  <c r="W169" i="1"/>
  <c r="X169" i="1" s="1"/>
  <c r="AH166" i="1"/>
  <c r="AI166" i="1" s="1"/>
  <c r="Z168" i="1"/>
  <c r="AD168" i="1"/>
  <c r="AE168" i="1" s="1"/>
  <c r="U169" i="1" l="1"/>
  <c r="V169" i="1"/>
  <c r="AF167" i="1"/>
  <c r="Y167" i="1"/>
  <c r="P169" i="1"/>
  <c r="Q169" i="1" s="1"/>
  <c r="N170" i="1"/>
  <c r="O170" i="1" s="1"/>
  <c r="R170" i="1" s="1"/>
  <c r="P170" i="1"/>
  <c r="Q170" i="1" s="1"/>
  <c r="W170" i="1"/>
  <c r="X170" i="1" s="1"/>
  <c r="M171" i="1"/>
  <c r="L171" i="1"/>
  <c r="K171" i="1"/>
  <c r="S171" i="1"/>
  <c r="T171" i="1" s="1"/>
  <c r="E173" i="1"/>
  <c r="H172" i="1"/>
  <c r="I172" i="1" s="1"/>
  <c r="Z169" i="1"/>
  <c r="AD169" i="1"/>
  <c r="AE169" i="1" s="1"/>
  <c r="AF168" i="1"/>
  <c r="AG168" i="1" s="1"/>
  <c r="Y168" i="1"/>
  <c r="AC168" i="1" s="1"/>
  <c r="AH165" i="1"/>
  <c r="AI165" i="1" s="1"/>
  <c r="U170" i="1" l="1"/>
  <c r="V170" i="1"/>
  <c r="AH168" i="1"/>
  <c r="AI168" i="1" s="1"/>
  <c r="AA168" i="1"/>
  <c r="N171" i="1"/>
  <c r="P171" i="1" s="1"/>
  <c r="Q171" i="1" s="1"/>
  <c r="AB168" i="1"/>
  <c r="Z170" i="1"/>
  <c r="AD170" i="1"/>
  <c r="AE170" i="1" s="1"/>
  <c r="AC167" i="1"/>
  <c r="AA167" i="1"/>
  <c r="AB167" i="1"/>
  <c r="E174" i="1"/>
  <c r="H173" i="1"/>
  <c r="I173" i="1" s="1"/>
  <c r="AG167" i="1"/>
  <c r="AJ167" i="1"/>
  <c r="M172" i="1"/>
  <c r="L172" i="1"/>
  <c r="K172" i="1"/>
  <c r="S172" i="1"/>
  <c r="T172" i="1" s="1"/>
  <c r="AJ168" i="1"/>
  <c r="AF169" i="1"/>
  <c r="AG169" i="1" s="1"/>
  <c r="Y169" i="1"/>
  <c r="AC169" i="1" s="1"/>
  <c r="W171" i="1"/>
  <c r="X171" i="1" s="1"/>
  <c r="AH169" i="1" l="1"/>
  <c r="AI169" i="1" s="1"/>
  <c r="L173" i="1"/>
  <c r="M173" i="1"/>
  <c r="K173" i="1"/>
  <c r="S173" i="1"/>
  <c r="T173" i="1" s="1"/>
  <c r="AA169" i="1"/>
  <c r="Z171" i="1"/>
  <c r="AD171" i="1"/>
  <c r="AE171" i="1" s="1"/>
  <c r="E175" i="1"/>
  <c r="H174" i="1"/>
  <c r="I174" i="1" s="1"/>
  <c r="AB169" i="1"/>
  <c r="AJ169" i="1"/>
  <c r="W172" i="1"/>
  <c r="X172" i="1" s="1"/>
  <c r="O171" i="1"/>
  <c r="R171" i="1" s="1"/>
  <c r="Y170" i="1"/>
  <c r="AC170" i="1" s="1"/>
  <c r="AF170" i="1"/>
  <c r="AG170" i="1" s="1"/>
  <c r="AI167" i="1"/>
  <c r="AH167" i="1"/>
  <c r="O172" i="1"/>
  <c r="R172" i="1" s="1"/>
  <c r="U172" i="1" s="1"/>
  <c r="N172" i="1"/>
  <c r="P172" i="1" s="1"/>
  <c r="Q172" i="1" s="1"/>
  <c r="AH170" i="1" l="1"/>
  <c r="AI170" i="1" s="1"/>
  <c r="L174" i="1"/>
  <c r="S174" i="1"/>
  <c r="T174" i="1" s="1"/>
  <c r="K174" i="1"/>
  <c r="M174" i="1"/>
  <c r="Z172" i="1"/>
  <c r="AD172" i="1"/>
  <c r="AE172" i="1" s="1"/>
  <c r="W173" i="1"/>
  <c r="X173" i="1" s="1"/>
  <c r="AB170" i="1"/>
  <c r="N173" i="1"/>
  <c r="O173" i="1" s="1"/>
  <c r="R173" i="1" s="1"/>
  <c r="AA170" i="1"/>
  <c r="AJ170" i="1"/>
  <c r="E176" i="1"/>
  <c r="H175" i="1"/>
  <c r="I175" i="1" s="1"/>
  <c r="U171" i="1"/>
  <c r="V171" i="1"/>
  <c r="V172" i="1"/>
  <c r="U173" i="1" l="1"/>
  <c r="V173" i="1"/>
  <c r="AF172" i="1"/>
  <c r="AG172" i="1" s="1"/>
  <c r="Y172" i="1"/>
  <c r="AC172" i="1" s="1"/>
  <c r="AF171" i="1"/>
  <c r="Y171" i="1"/>
  <c r="W174" i="1"/>
  <c r="X174" i="1" s="1"/>
  <c r="M175" i="1"/>
  <c r="L175" i="1"/>
  <c r="S175" i="1"/>
  <c r="T175" i="1" s="1"/>
  <c r="K175" i="1"/>
  <c r="N174" i="1"/>
  <c r="O174" i="1" s="1"/>
  <c r="R174" i="1" s="1"/>
  <c r="P173" i="1"/>
  <c r="Q173" i="1" s="1"/>
  <c r="Z173" i="1"/>
  <c r="AD173" i="1"/>
  <c r="AE173" i="1" s="1"/>
  <c r="E177" i="1"/>
  <c r="H176" i="1"/>
  <c r="I176" i="1" s="1"/>
  <c r="AJ172" i="1"/>
  <c r="AB172" i="1"/>
  <c r="AA172" i="1"/>
  <c r="U174" i="1" l="1"/>
  <c r="V174" i="1"/>
  <c r="AC171" i="1"/>
  <c r="AA171" i="1"/>
  <c r="AB171" i="1"/>
  <c r="P174" i="1"/>
  <c r="Q174" i="1" s="1"/>
  <c r="M176" i="1"/>
  <c r="S176" i="1"/>
  <c r="T176" i="1" s="1"/>
  <c r="L176" i="1"/>
  <c r="K176" i="1"/>
  <c r="AG171" i="1"/>
  <c r="AJ171" i="1"/>
  <c r="W175" i="1"/>
  <c r="X175" i="1" s="1"/>
  <c r="E178" i="1"/>
  <c r="H177" i="1"/>
  <c r="I177" i="1" s="1"/>
  <c r="N175" i="1"/>
  <c r="O175" i="1" s="1"/>
  <c r="R175" i="1" s="1"/>
  <c r="AH172" i="1"/>
  <c r="AI172" i="1" s="1"/>
  <c r="Z174" i="1"/>
  <c r="AD174" i="1"/>
  <c r="AE174" i="1" s="1"/>
  <c r="Y173" i="1"/>
  <c r="AC173" i="1" s="1"/>
  <c r="AF173" i="1"/>
  <c r="AG173" i="1" s="1"/>
  <c r="U175" i="1" l="1"/>
  <c r="V175" i="1"/>
  <c r="AJ173" i="1"/>
  <c r="Z175" i="1"/>
  <c r="AD175" i="1"/>
  <c r="AE175" i="1" s="1"/>
  <c r="W176" i="1"/>
  <c r="X176" i="1" s="1"/>
  <c r="AH171" i="1"/>
  <c r="AI171" i="1" s="1"/>
  <c r="E179" i="1"/>
  <c r="H178" i="1"/>
  <c r="I178" i="1" s="1"/>
  <c r="AB174" i="1"/>
  <c r="AA174" i="1"/>
  <c r="P175" i="1"/>
  <c r="Q175" i="1" s="1"/>
  <c r="AA173" i="1"/>
  <c r="Y174" i="1"/>
  <c r="AC174" i="1" s="1"/>
  <c r="AF174" i="1"/>
  <c r="AG174" i="1" s="1"/>
  <c r="AH173" i="1"/>
  <c r="AI173" i="1" s="1"/>
  <c r="L177" i="1"/>
  <c r="S177" i="1"/>
  <c r="T177" i="1" s="1"/>
  <c r="K177" i="1"/>
  <c r="M177" i="1"/>
  <c r="AB173" i="1"/>
  <c r="N176" i="1"/>
  <c r="O176" i="1" s="1"/>
  <c r="R176" i="1" s="1"/>
  <c r="U176" i="1" l="1"/>
  <c r="V176" i="1"/>
  <c r="Z176" i="1"/>
  <c r="AD176" i="1"/>
  <c r="AE176" i="1" s="1"/>
  <c r="AH174" i="1"/>
  <c r="AI174" i="1" s="1"/>
  <c r="M178" i="1"/>
  <c r="L178" i="1"/>
  <c r="S178" i="1"/>
  <c r="T178" i="1" s="1"/>
  <c r="K178" i="1"/>
  <c r="AJ174" i="1"/>
  <c r="P176" i="1"/>
  <c r="Q176" i="1" s="1"/>
  <c r="E180" i="1"/>
  <c r="H179" i="1"/>
  <c r="I179" i="1" s="1"/>
  <c r="N177" i="1"/>
  <c r="O177" i="1" s="1"/>
  <c r="R177" i="1" s="1"/>
  <c r="AF175" i="1"/>
  <c r="AG175" i="1" s="1"/>
  <c r="Y175" i="1"/>
  <c r="AC175" i="1" s="1"/>
  <c r="W177" i="1"/>
  <c r="X177" i="1" s="1"/>
  <c r="U177" i="1" l="1"/>
  <c r="V177" i="1"/>
  <c r="E181" i="1"/>
  <c r="H180" i="1"/>
  <c r="I180" i="1" s="1"/>
  <c r="AJ175" i="1"/>
  <c r="AB175" i="1"/>
  <c r="P177" i="1"/>
  <c r="Q177" i="1" s="1"/>
  <c r="AH175" i="1"/>
  <c r="AI175" i="1" s="1"/>
  <c r="AA175" i="1"/>
  <c r="M179" i="1"/>
  <c r="L179" i="1"/>
  <c r="S179" i="1"/>
  <c r="T179" i="1" s="1"/>
  <c r="K179" i="1"/>
  <c r="W178" i="1"/>
  <c r="X178" i="1" s="1"/>
  <c r="AF176" i="1"/>
  <c r="AG176" i="1" s="1"/>
  <c r="Y176" i="1"/>
  <c r="AC176" i="1" s="1"/>
  <c r="Q178" i="1"/>
  <c r="Z177" i="1"/>
  <c r="AD177" i="1"/>
  <c r="AE177" i="1" s="1"/>
  <c r="N178" i="1"/>
  <c r="O178" i="1" s="1"/>
  <c r="R178" i="1" s="1"/>
  <c r="P178" i="1"/>
  <c r="U178" i="1" l="1"/>
  <c r="V178" i="1"/>
  <c r="AJ176" i="1"/>
  <c r="L180" i="1"/>
  <c r="K180" i="1"/>
  <c r="S180" i="1"/>
  <c r="T180" i="1" s="1"/>
  <c r="M180" i="1"/>
  <c r="Z178" i="1"/>
  <c r="AD178" i="1"/>
  <c r="AE178" i="1" s="1"/>
  <c r="AB176" i="1"/>
  <c r="E182" i="1"/>
  <c r="H181" i="1"/>
  <c r="I181" i="1" s="1"/>
  <c r="AH176" i="1"/>
  <c r="AI176" i="1" s="1"/>
  <c r="O179" i="1"/>
  <c r="R179" i="1" s="1"/>
  <c r="U179" i="1" s="1"/>
  <c r="AA176" i="1"/>
  <c r="W179" i="1"/>
  <c r="X179" i="1" s="1"/>
  <c r="Y177" i="1"/>
  <c r="AC177" i="1" s="1"/>
  <c r="AF177" i="1"/>
  <c r="AG177" i="1" s="1"/>
  <c r="AB177" i="1"/>
  <c r="N179" i="1"/>
  <c r="P179" i="1" s="1"/>
  <c r="Q179" i="1" s="1"/>
  <c r="AH177" i="1" l="1"/>
  <c r="AI177" i="1" s="1"/>
  <c r="W180" i="1"/>
  <c r="X180" i="1" s="1"/>
  <c r="M181" i="1"/>
  <c r="L181" i="1"/>
  <c r="S181" i="1"/>
  <c r="T181" i="1" s="1"/>
  <c r="K181" i="1"/>
  <c r="V179" i="1"/>
  <c r="N180" i="1"/>
  <c r="P180" i="1" s="1"/>
  <c r="Q180" i="1" s="1"/>
  <c r="Z179" i="1"/>
  <c r="AD179" i="1"/>
  <c r="AE179" i="1" s="1"/>
  <c r="E183" i="1"/>
  <c r="H182" i="1"/>
  <c r="I182" i="1" s="1"/>
  <c r="AJ177" i="1"/>
  <c r="Y178" i="1"/>
  <c r="AC178" i="1" s="1"/>
  <c r="AF178" i="1"/>
  <c r="AG178" i="1" s="1"/>
  <c r="AA177" i="1"/>
  <c r="Z180" i="1" l="1"/>
  <c r="AD180" i="1"/>
  <c r="AE180" i="1" s="1"/>
  <c r="Y179" i="1"/>
  <c r="AC179" i="1" s="1"/>
  <c r="AF179" i="1"/>
  <c r="AG179" i="1" s="1"/>
  <c r="AA178" i="1"/>
  <c r="M182" i="1"/>
  <c r="K182" i="1"/>
  <c r="S182" i="1"/>
  <c r="T182" i="1" s="1"/>
  <c r="L182" i="1"/>
  <c r="O181" i="1"/>
  <c r="R181" i="1" s="1"/>
  <c r="U181" i="1" s="1"/>
  <c r="AB178" i="1"/>
  <c r="O180" i="1"/>
  <c r="R180" i="1" s="1"/>
  <c r="AH178" i="1"/>
  <c r="AI178" i="1" s="1"/>
  <c r="W181" i="1"/>
  <c r="X181" i="1" s="1"/>
  <c r="AJ178" i="1"/>
  <c r="H183" i="1"/>
  <c r="I183" i="1" s="1"/>
  <c r="E184" i="1"/>
  <c r="N181" i="1"/>
  <c r="P181" i="1" s="1"/>
  <c r="Q181" i="1" s="1"/>
  <c r="U180" i="1" l="1"/>
  <c r="V180" i="1"/>
  <c r="E185" i="1"/>
  <c r="H184" i="1"/>
  <c r="I184" i="1" s="1"/>
  <c r="AH179" i="1"/>
  <c r="AI179" i="1" s="1"/>
  <c r="AJ179" i="1"/>
  <c r="Z181" i="1"/>
  <c r="AD181" i="1"/>
  <c r="AE181" i="1" s="1"/>
  <c r="N182" i="1"/>
  <c r="P182" i="1" s="1"/>
  <c r="Q182" i="1" s="1"/>
  <c r="W182" i="1"/>
  <c r="X182" i="1" s="1"/>
  <c r="AA179" i="1"/>
  <c r="L183" i="1"/>
  <c r="K183" i="1"/>
  <c r="S183" i="1"/>
  <c r="T183" i="1" s="1"/>
  <c r="M183" i="1"/>
  <c r="V181" i="1"/>
  <c r="O182" i="1"/>
  <c r="R182" i="1" s="1"/>
  <c r="U182" i="1" s="1"/>
  <c r="AB179" i="1"/>
  <c r="Z182" i="1" l="1"/>
  <c r="AD182" i="1"/>
  <c r="AE182" i="1" s="1"/>
  <c r="W183" i="1"/>
  <c r="X183" i="1" s="1"/>
  <c r="S184" i="1"/>
  <c r="T184" i="1" s="1"/>
  <c r="K184" i="1"/>
  <c r="M184" i="1"/>
  <c r="L184" i="1"/>
  <c r="AF181" i="1"/>
  <c r="AG181" i="1" s="1"/>
  <c r="Y181" i="1"/>
  <c r="AC181" i="1" s="1"/>
  <c r="P183" i="1"/>
  <c r="N183" i="1"/>
  <c r="O183" i="1" s="1"/>
  <c r="R183" i="1" s="1"/>
  <c r="AA181" i="1"/>
  <c r="E186" i="1"/>
  <c r="H185" i="1"/>
  <c r="I185" i="1" s="1"/>
  <c r="Q183" i="1"/>
  <c r="AJ181" i="1"/>
  <c r="V182" i="1"/>
  <c r="Y180" i="1"/>
  <c r="AF180" i="1"/>
  <c r="U183" i="1" l="1"/>
  <c r="V183" i="1"/>
  <c r="AG180" i="1"/>
  <c r="AJ180" i="1"/>
  <c r="H186" i="1"/>
  <c r="I186" i="1" s="1"/>
  <c r="E187" i="1"/>
  <c r="N184" i="1"/>
  <c r="P184" i="1" s="1"/>
  <c r="Q184" i="1" s="1"/>
  <c r="AC180" i="1"/>
  <c r="AB180" i="1"/>
  <c r="AA180" i="1"/>
  <c r="AB181" i="1"/>
  <c r="Y182" i="1"/>
  <c r="AC182" i="1" s="1"/>
  <c r="AF182" i="1"/>
  <c r="AG182" i="1" s="1"/>
  <c r="W184" i="1"/>
  <c r="X184" i="1" s="1"/>
  <c r="Z183" i="1"/>
  <c r="AD183" i="1"/>
  <c r="AE183" i="1" s="1"/>
  <c r="M185" i="1"/>
  <c r="L185" i="1"/>
  <c r="S185" i="1"/>
  <c r="T185" i="1" s="1"/>
  <c r="K185" i="1"/>
  <c r="AH181" i="1"/>
  <c r="AI181" i="1" s="1"/>
  <c r="N185" i="1" l="1"/>
  <c r="P185" i="1" s="1"/>
  <c r="Q185" i="1" s="1"/>
  <c r="AB182" i="1"/>
  <c r="O184" i="1"/>
  <c r="R184" i="1" s="1"/>
  <c r="E188" i="1"/>
  <c r="H187" i="1"/>
  <c r="I187" i="1" s="1"/>
  <c r="AA182" i="1"/>
  <c r="M186" i="1"/>
  <c r="L186" i="1"/>
  <c r="K186" i="1"/>
  <c r="S186" i="1"/>
  <c r="T186" i="1" s="1"/>
  <c r="Z184" i="1"/>
  <c r="AD184" i="1"/>
  <c r="AE184" i="1" s="1"/>
  <c r="AH180" i="1"/>
  <c r="AI180" i="1" s="1"/>
  <c r="AJ182" i="1"/>
  <c r="Y183" i="1"/>
  <c r="AC183" i="1" s="1"/>
  <c r="AF183" i="1"/>
  <c r="AG183" i="1" s="1"/>
  <c r="W185" i="1"/>
  <c r="X185" i="1" s="1"/>
  <c r="V185" i="1"/>
  <c r="O185" i="1"/>
  <c r="R185" i="1" s="1"/>
  <c r="U185" i="1" s="1"/>
  <c r="AH182" i="1"/>
  <c r="AI182" i="1" s="1"/>
  <c r="S187" i="1" l="1"/>
  <c r="T187" i="1" s="1"/>
  <c r="K187" i="1"/>
  <c r="L187" i="1"/>
  <c r="M187" i="1"/>
  <c r="AJ183" i="1"/>
  <c r="E189" i="1"/>
  <c r="H188" i="1"/>
  <c r="I188" i="1" s="1"/>
  <c r="U184" i="1"/>
  <c r="V184" i="1"/>
  <c r="AH183" i="1"/>
  <c r="AI183" i="1" s="1"/>
  <c r="Z185" i="1"/>
  <c r="AD185" i="1"/>
  <c r="AE185" i="1" s="1"/>
  <c r="W186" i="1"/>
  <c r="X186" i="1" s="1"/>
  <c r="AB183" i="1"/>
  <c r="N186" i="1"/>
  <c r="O186" i="1" s="1"/>
  <c r="R186" i="1" s="1"/>
  <c r="AA183" i="1"/>
  <c r="AF185" i="1"/>
  <c r="AG185" i="1" s="1"/>
  <c r="Y185" i="1"/>
  <c r="AC185" i="1" s="1"/>
  <c r="U186" i="1" l="1"/>
  <c r="V186" i="1"/>
  <c r="P186" i="1"/>
  <c r="Q186" i="1" s="1"/>
  <c r="Y184" i="1"/>
  <c r="AF184" i="1"/>
  <c r="N187" i="1"/>
  <c r="P187" i="1" s="1"/>
  <c r="Q187" i="1" s="1"/>
  <c r="Z186" i="1"/>
  <c r="AD186" i="1"/>
  <c r="AE186" i="1" s="1"/>
  <c r="M188" i="1"/>
  <c r="L188" i="1"/>
  <c r="S188" i="1"/>
  <c r="T188" i="1" s="1"/>
  <c r="K188" i="1"/>
  <c r="AJ185" i="1"/>
  <c r="W187" i="1"/>
  <c r="X187" i="1" s="1"/>
  <c r="AH185" i="1"/>
  <c r="AI185" i="1" s="1"/>
  <c r="AB185" i="1"/>
  <c r="AA185" i="1"/>
  <c r="E190" i="1"/>
  <c r="H189" i="1"/>
  <c r="I189" i="1" s="1"/>
  <c r="AG184" i="1" l="1"/>
  <c r="AJ184" i="1"/>
  <c r="AC184" i="1"/>
  <c r="AA184" i="1"/>
  <c r="AB184" i="1"/>
  <c r="N188" i="1"/>
  <c r="O188" i="1" s="1"/>
  <c r="R188" i="1" s="1"/>
  <c r="P188" i="1"/>
  <c r="Q188" i="1" s="1"/>
  <c r="H190" i="1"/>
  <c r="I190" i="1" s="1"/>
  <c r="E191" i="1"/>
  <c r="W188" i="1"/>
  <c r="X188" i="1" s="1"/>
  <c r="O187" i="1"/>
  <c r="R187" i="1" s="1"/>
  <c r="AJ186" i="1"/>
  <c r="Y186" i="1"/>
  <c r="AC186" i="1" s="1"/>
  <c r="AF186" i="1"/>
  <c r="AG186" i="1" s="1"/>
  <c r="M189" i="1"/>
  <c r="L189" i="1"/>
  <c r="S189" i="1"/>
  <c r="T189" i="1" s="1"/>
  <c r="K189" i="1"/>
  <c r="Z187" i="1"/>
  <c r="AD187" i="1"/>
  <c r="AE187" i="1" s="1"/>
  <c r="U188" i="1" l="1"/>
  <c r="V188" i="1"/>
  <c r="AA186" i="1"/>
  <c r="U187" i="1"/>
  <c r="V187" i="1"/>
  <c r="AB186" i="1"/>
  <c r="W189" i="1"/>
  <c r="X189" i="1" s="1"/>
  <c r="Z188" i="1"/>
  <c r="AD188" i="1"/>
  <c r="AE188" i="1" s="1"/>
  <c r="N189" i="1"/>
  <c r="P189" i="1" s="1"/>
  <c r="Q189" i="1" s="1"/>
  <c r="AH186" i="1"/>
  <c r="AI186" i="1" s="1"/>
  <c r="E192" i="1"/>
  <c r="H191" i="1"/>
  <c r="I191" i="1" s="1"/>
  <c r="M190" i="1"/>
  <c r="K190" i="1"/>
  <c r="S190" i="1"/>
  <c r="T190" i="1" s="1"/>
  <c r="L190" i="1"/>
  <c r="AH184" i="1"/>
  <c r="AI184" i="1" s="1"/>
  <c r="Y187" i="1" l="1"/>
  <c r="AF187" i="1"/>
  <c r="S191" i="1"/>
  <c r="T191" i="1" s="1"/>
  <c r="K191" i="1"/>
  <c r="L191" i="1"/>
  <c r="M191" i="1"/>
  <c r="E193" i="1"/>
  <c r="H192" i="1"/>
  <c r="I192" i="1" s="1"/>
  <c r="O189" i="1"/>
  <c r="R189" i="1" s="1"/>
  <c r="P190" i="1"/>
  <c r="Q190" i="1" s="1"/>
  <c r="N190" i="1"/>
  <c r="O190" i="1" s="1"/>
  <c r="R190" i="1" s="1"/>
  <c r="Z189" i="1"/>
  <c r="AD189" i="1"/>
  <c r="AE189" i="1" s="1"/>
  <c r="Y188" i="1"/>
  <c r="AC188" i="1" s="1"/>
  <c r="AF188" i="1"/>
  <c r="AG188" i="1" s="1"/>
  <c r="W190" i="1"/>
  <c r="X190" i="1" s="1"/>
  <c r="U190" i="1" l="1"/>
  <c r="V190" i="1"/>
  <c r="U189" i="1"/>
  <c r="V189" i="1"/>
  <c r="Z190" i="1"/>
  <c r="AD190" i="1"/>
  <c r="AE190" i="1" s="1"/>
  <c r="AA188" i="1"/>
  <c r="P191" i="1"/>
  <c r="Q191" i="1" s="1"/>
  <c r="N191" i="1"/>
  <c r="AB188" i="1"/>
  <c r="AH188" i="1"/>
  <c r="AI188" i="1" s="1"/>
  <c r="W191" i="1"/>
  <c r="X191" i="1" s="1"/>
  <c r="V191" i="1"/>
  <c r="O191" i="1"/>
  <c r="R191" i="1" s="1"/>
  <c r="U191" i="1" s="1"/>
  <c r="M192" i="1"/>
  <c r="L192" i="1"/>
  <c r="S192" i="1"/>
  <c r="T192" i="1" s="1"/>
  <c r="K192" i="1"/>
  <c r="E194" i="1"/>
  <c r="H193" i="1"/>
  <c r="I193" i="1" s="1"/>
  <c r="AG187" i="1"/>
  <c r="AJ187" i="1"/>
  <c r="AJ188" i="1"/>
  <c r="AC187" i="1"/>
  <c r="AA187" i="1"/>
  <c r="AB187" i="1"/>
  <c r="H194" i="1" l="1"/>
  <c r="I194" i="1" s="1"/>
  <c r="E195" i="1"/>
  <c r="Y191" i="1"/>
  <c r="AC191" i="1" s="1"/>
  <c r="Z191" i="1"/>
  <c r="AD191" i="1"/>
  <c r="AE191" i="1" s="1"/>
  <c r="AF189" i="1"/>
  <c r="Y189" i="1"/>
  <c r="W192" i="1"/>
  <c r="X192" i="1" s="1"/>
  <c r="AI187" i="1"/>
  <c r="AH187" i="1"/>
  <c r="N192" i="1"/>
  <c r="O192" i="1" s="1"/>
  <c r="R192" i="1" s="1"/>
  <c r="M193" i="1"/>
  <c r="L193" i="1"/>
  <c r="S193" i="1"/>
  <c r="T193" i="1" s="1"/>
  <c r="K193" i="1"/>
  <c r="Y190" i="1"/>
  <c r="AC190" i="1" s="1"/>
  <c r="AF190" i="1"/>
  <c r="AG190" i="1" s="1"/>
  <c r="U192" i="1" l="1"/>
  <c r="V192" i="1"/>
  <c r="Z192" i="1"/>
  <c r="AD192" i="1"/>
  <c r="AE192" i="1" s="1"/>
  <c r="AA191" i="1"/>
  <c r="AB191" i="1"/>
  <c r="W193" i="1"/>
  <c r="X193" i="1" s="1"/>
  <c r="AJ190" i="1"/>
  <c r="N193" i="1"/>
  <c r="P193" i="1"/>
  <c r="Q193" i="1" s="1"/>
  <c r="AC189" i="1"/>
  <c r="AB189" i="1"/>
  <c r="AA189" i="1"/>
  <c r="AF191" i="1"/>
  <c r="AG191" i="1" s="1"/>
  <c r="AG189" i="1"/>
  <c r="AJ189" i="1"/>
  <c r="P192" i="1"/>
  <c r="Q192" i="1" s="1"/>
  <c r="E196" i="1"/>
  <c r="H195" i="1"/>
  <c r="I195" i="1" s="1"/>
  <c r="O193" i="1"/>
  <c r="R193" i="1" s="1"/>
  <c r="U193" i="1" s="1"/>
  <c r="AH190" i="1"/>
  <c r="AI190" i="1" s="1"/>
  <c r="AA190" i="1"/>
  <c r="AB190" i="1"/>
  <c r="M194" i="1"/>
  <c r="S194" i="1"/>
  <c r="T194" i="1" s="1"/>
  <c r="L194" i="1"/>
  <c r="K194" i="1"/>
  <c r="V193" i="1" l="1"/>
  <c r="Z193" i="1"/>
  <c r="AD193" i="1"/>
  <c r="AE193" i="1" s="1"/>
  <c r="W194" i="1"/>
  <c r="X194" i="1" s="1"/>
  <c r="M195" i="1"/>
  <c r="L195" i="1"/>
  <c r="K195" i="1"/>
  <c r="S195" i="1"/>
  <c r="T195" i="1" s="1"/>
  <c r="E197" i="1"/>
  <c r="H196" i="1"/>
  <c r="I196" i="1" s="1"/>
  <c r="N194" i="1"/>
  <c r="O194" i="1" s="1"/>
  <c r="R194" i="1" s="1"/>
  <c r="AH189" i="1"/>
  <c r="AI189" i="1" s="1"/>
  <c r="AJ191" i="1"/>
  <c r="Y192" i="1"/>
  <c r="AC192" i="1" s="1"/>
  <c r="AF192" i="1"/>
  <c r="AG192" i="1" s="1"/>
  <c r="AI191" i="1"/>
  <c r="AH191" i="1"/>
  <c r="U194" i="1" l="1"/>
  <c r="V194" i="1"/>
  <c r="AH192" i="1"/>
  <c r="AI192" i="1" s="1"/>
  <c r="P194" i="1"/>
  <c r="Q194" i="1" s="1"/>
  <c r="AJ192" i="1"/>
  <c r="Z194" i="1"/>
  <c r="AD194" i="1"/>
  <c r="AE194" i="1" s="1"/>
  <c r="E198" i="1"/>
  <c r="H197" i="1"/>
  <c r="I197" i="1" s="1"/>
  <c r="AJ193" i="1"/>
  <c r="N195" i="1"/>
  <c r="O195" i="1" s="1"/>
  <c r="R195" i="1" s="1"/>
  <c r="M196" i="1"/>
  <c r="L196" i="1"/>
  <c r="K196" i="1"/>
  <c r="S196" i="1"/>
  <c r="T196" i="1" s="1"/>
  <c r="AA192" i="1"/>
  <c r="AB192" i="1"/>
  <c r="W195" i="1"/>
  <c r="X195" i="1" s="1"/>
  <c r="AF193" i="1"/>
  <c r="AG193" i="1" s="1"/>
  <c r="Y193" i="1"/>
  <c r="AC193" i="1" s="1"/>
  <c r="U195" i="1" l="1"/>
  <c r="V195" i="1"/>
  <c r="L197" i="1"/>
  <c r="S197" i="1"/>
  <c r="T197" i="1" s="1"/>
  <c r="K197" i="1"/>
  <c r="M197" i="1"/>
  <c r="P195" i="1"/>
  <c r="Q195" i="1" s="1"/>
  <c r="AA193" i="1"/>
  <c r="AB193" i="1"/>
  <c r="W196" i="1"/>
  <c r="X196" i="1" s="1"/>
  <c r="E199" i="1"/>
  <c r="H198" i="1"/>
  <c r="I198" i="1" s="1"/>
  <c r="AH193" i="1"/>
  <c r="AI193" i="1" s="1"/>
  <c r="Z195" i="1"/>
  <c r="AD195" i="1"/>
  <c r="AE195" i="1" s="1"/>
  <c r="N196" i="1"/>
  <c r="O196" i="1" s="1"/>
  <c r="R196" i="1" s="1"/>
  <c r="Y194" i="1"/>
  <c r="AC194" i="1" s="1"/>
  <c r="AF194" i="1"/>
  <c r="AG194" i="1" s="1"/>
  <c r="U196" i="1" l="1"/>
  <c r="V196" i="1"/>
  <c r="L198" i="1"/>
  <c r="S198" i="1"/>
  <c r="T198" i="1" s="1"/>
  <c r="K198" i="1"/>
  <c r="M198" i="1"/>
  <c r="AJ194" i="1"/>
  <c r="AH194" i="1"/>
  <c r="AI194" i="1" s="1"/>
  <c r="P196" i="1"/>
  <c r="Q196" i="1" s="1"/>
  <c r="E200" i="1"/>
  <c r="H199" i="1"/>
  <c r="I199" i="1" s="1"/>
  <c r="W197" i="1"/>
  <c r="X197" i="1" s="1"/>
  <c r="N197" i="1"/>
  <c r="O197" i="1" s="1"/>
  <c r="R197" i="1" s="1"/>
  <c r="Z196" i="1"/>
  <c r="AD196" i="1"/>
  <c r="AE196" i="1" s="1"/>
  <c r="AF195" i="1"/>
  <c r="AG195" i="1" s="1"/>
  <c r="Y195" i="1"/>
  <c r="AC195" i="1" s="1"/>
  <c r="AA194" i="1"/>
  <c r="AB194" i="1"/>
  <c r="U197" i="1" l="1"/>
  <c r="V197" i="1"/>
  <c r="E201" i="1"/>
  <c r="H200" i="1"/>
  <c r="I200" i="1" s="1"/>
  <c r="W198" i="1"/>
  <c r="X198" i="1" s="1"/>
  <c r="M199" i="1"/>
  <c r="L199" i="1"/>
  <c r="K199" i="1"/>
  <c r="S199" i="1"/>
  <c r="T199" i="1" s="1"/>
  <c r="AB195" i="1"/>
  <c r="P197" i="1"/>
  <c r="Q197" i="1" s="1"/>
  <c r="N198" i="1"/>
  <c r="P198" i="1" s="1"/>
  <c r="Q198" i="1" s="1"/>
  <c r="AH195" i="1"/>
  <c r="AI195" i="1" s="1"/>
  <c r="AA195" i="1"/>
  <c r="AJ195" i="1"/>
  <c r="AF196" i="1"/>
  <c r="AG196" i="1" s="1"/>
  <c r="Y196" i="1"/>
  <c r="AC196" i="1" s="1"/>
  <c r="Z197" i="1"/>
  <c r="AD197" i="1"/>
  <c r="AE197" i="1" s="1"/>
  <c r="W199" i="1" l="1"/>
  <c r="X199" i="1" s="1"/>
  <c r="E202" i="1"/>
  <c r="H201" i="1"/>
  <c r="I201" i="1" s="1"/>
  <c r="N199" i="1"/>
  <c r="P199" i="1" s="1"/>
  <c r="Q199" i="1" s="1"/>
  <c r="AB196" i="1"/>
  <c r="AA196" i="1"/>
  <c r="Z198" i="1"/>
  <c r="AD198" i="1"/>
  <c r="AE198" i="1" s="1"/>
  <c r="AJ196" i="1"/>
  <c r="O198" i="1"/>
  <c r="R198" i="1" s="1"/>
  <c r="Y197" i="1"/>
  <c r="AC197" i="1" s="1"/>
  <c r="AF197" i="1"/>
  <c r="AG197" i="1" s="1"/>
  <c r="AH196" i="1"/>
  <c r="AI196" i="1" s="1"/>
  <c r="L200" i="1"/>
  <c r="K200" i="1"/>
  <c r="M200" i="1"/>
  <c r="S200" i="1"/>
  <c r="T200" i="1" s="1"/>
  <c r="L201" i="1" l="1"/>
  <c r="S201" i="1"/>
  <c r="T201" i="1" s="1"/>
  <c r="K201" i="1"/>
  <c r="M201" i="1"/>
  <c r="N200" i="1"/>
  <c r="O200" i="1" s="1"/>
  <c r="R200" i="1" s="1"/>
  <c r="E203" i="1"/>
  <c r="H202" i="1"/>
  <c r="I202" i="1" s="1"/>
  <c r="AH197" i="1"/>
  <c r="AI197" i="1"/>
  <c r="AA197" i="1"/>
  <c r="O199" i="1"/>
  <c r="R199" i="1" s="1"/>
  <c r="AB197" i="1"/>
  <c r="W200" i="1"/>
  <c r="X200" i="1" s="1"/>
  <c r="Z199" i="1"/>
  <c r="AD199" i="1"/>
  <c r="AE199" i="1" s="1"/>
  <c r="U198" i="1"/>
  <c r="V198" i="1"/>
  <c r="AJ197" i="1"/>
  <c r="U200" i="1" l="1"/>
  <c r="V200" i="1"/>
  <c r="P200" i="1"/>
  <c r="Q200" i="1" s="1"/>
  <c r="Y198" i="1"/>
  <c r="AF198" i="1"/>
  <c r="M202" i="1"/>
  <c r="L202" i="1"/>
  <c r="S202" i="1"/>
  <c r="T202" i="1" s="1"/>
  <c r="K202" i="1"/>
  <c r="W201" i="1"/>
  <c r="X201" i="1" s="1"/>
  <c r="E204" i="1"/>
  <c r="H203" i="1"/>
  <c r="I203" i="1" s="1"/>
  <c r="N201" i="1"/>
  <c r="P201" i="1" s="1"/>
  <c r="Q201" i="1" s="1"/>
  <c r="Z200" i="1"/>
  <c r="AD200" i="1"/>
  <c r="AE200" i="1" s="1"/>
  <c r="U199" i="1"/>
  <c r="V199" i="1"/>
  <c r="Z201" i="1" l="1"/>
  <c r="AD201" i="1"/>
  <c r="AE201" i="1" s="1"/>
  <c r="O201" i="1"/>
  <c r="R201" i="1" s="1"/>
  <c r="W202" i="1"/>
  <c r="X202" i="1" s="1"/>
  <c r="AC198" i="1"/>
  <c r="AA198" i="1"/>
  <c r="AB198" i="1"/>
  <c r="M203" i="1"/>
  <c r="L203" i="1"/>
  <c r="S203" i="1"/>
  <c r="T203" i="1" s="1"/>
  <c r="K203" i="1"/>
  <c r="N202" i="1"/>
  <c r="O202" i="1" s="1"/>
  <c r="R202" i="1" s="1"/>
  <c r="AG198" i="1"/>
  <c r="AJ198" i="1"/>
  <c r="Y200" i="1"/>
  <c r="AC200" i="1" s="1"/>
  <c r="AF200" i="1"/>
  <c r="AG200" i="1" s="1"/>
  <c r="AF199" i="1"/>
  <c r="Y199" i="1"/>
  <c r="H204" i="1"/>
  <c r="I204" i="1" s="1"/>
  <c r="E205" i="1"/>
  <c r="U202" i="1" l="1"/>
  <c r="V202" i="1"/>
  <c r="Z202" i="1"/>
  <c r="AD202" i="1"/>
  <c r="AE202" i="1" s="1"/>
  <c r="AJ200" i="1"/>
  <c r="AC199" i="1"/>
  <c r="AB199" i="1"/>
  <c r="AA199" i="1"/>
  <c r="N203" i="1"/>
  <c r="P203" i="1" s="1"/>
  <c r="Q203" i="1" s="1"/>
  <c r="AB200" i="1"/>
  <c r="AH198" i="1"/>
  <c r="AI198" i="1" s="1"/>
  <c r="AH200" i="1"/>
  <c r="AI200" i="1"/>
  <c r="AA200" i="1"/>
  <c r="E206" i="1"/>
  <c r="H205" i="1"/>
  <c r="I205" i="1" s="1"/>
  <c r="U201" i="1"/>
  <c r="V201" i="1"/>
  <c r="AG199" i="1"/>
  <c r="AJ199" i="1"/>
  <c r="P202" i="1"/>
  <c r="Q202" i="1" s="1"/>
  <c r="W203" i="1"/>
  <c r="X203" i="1" s="1"/>
  <c r="M204" i="1"/>
  <c r="L204" i="1"/>
  <c r="K204" i="1"/>
  <c r="S204" i="1"/>
  <c r="T204" i="1" s="1"/>
  <c r="L205" i="1" l="1"/>
  <c r="S205" i="1"/>
  <c r="T205" i="1" s="1"/>
  <c r="K205" i="1"/>
  <c r="M205" i="1"/>
  <c r="O203" i="1"/>
  <c r="R203" i="1" s="1"/>
  <c r="E207" i="1"/>
  <c r="H206" i="1"/>
  <c r="I206" i="1" s="1"/>
  <c r="Z203" i="1"/>
  <c r="AD203" i="1"/>
  <c r="AE203" i="1" s="1"/>
  <c r="W204" i="1"/>
  <c r="X204" i="1" s="1"/>
  <c r="AH199" i="1"/>
  <c r="AI199" i="1" s="1"/>
  <c r="AF202" i="1"/>
  <c r="AG202" i="1" s="1"/>
  <c r="Y202" i="1"/>
  <c r="AC202" i="1" s="1"/>
  <c r="P204" i="1"/>
  <c r="Q204" i="1" s="1"/>
  <c r="N204" i="1"/>
  <c r="O204" i="1"/>
  <c r="R204" i="1" s="1"/>
  <c r="U204" i="1" s="1"/>
  <c r="Y201" i="1"/>
  <c r="AF201" i="1"/>
  <c r="Z204" i="1" l="1"/>
  <c r="AD204" i="1"/>
  <c r="AE204" i="1" s="1"/>
  <c r="E208" i="1"/>
  <c r="H207" i="1"/>
  <c r="I207" i="1" s="1"/>
  <c r="V204" i="1"/>
  <c r="AA202" i="1"/>
  <c r="U203" i="1"/>
  <c r="V203" i="1"/>
  <c r="AC201" i="1"/>
  <c r="AB201" i="1"/>
  <c r="AA201" i="1"/>
  <c r="AH202" i="1"/>
  <c r="AI202" i="1" s="1"/>
  <c r="W205" i="1"/>
  <c r="X205" i="1" s="1"/>
  <c r="AJ202" i="1"/>
  <c r="N205" i="1"/>
  <c r="P205" i="1" s="1"/>
  <c r="Q205" i="1" s="1"/>
  <c r="AB202" i="1"/>
  <c r="AG201" i="1"/>
  <c r="AJ201" i="1"/>
  <c r="M206" i="1"/>
  <c r="L206" i="1"/>
  <c r="S206" i="1"/>
  <c r="T206" i="1" s="1"/>
  <c r="K206" i="1"/>
  <c r="O205" i="1" l="1"/>
  <c r="R205" i="1" s="1"/>
  <c r="Y204" i="1"/>
  <c r="AC204" i="1" s="1"/>
  <c r="AF204" i="1"/>
  <c r="AG204" i="1" s="1"/>
  <c r="M207" i="1"/>
  <c r="L207" i="1"/>
  <c r="S207" i="1"/>
  <c r="T207" i="1" s="1"/>
  <c r="K207" i="1"/>
  <c r="N206" i="1"/>
  <c r="O206" i="1" s="1"/>
  <c r="R206" i="1" s="1"/>
  <c r="Z205" i="1"/>
  <c r="AD205" i="1"/>
  <c r="AE205" i="1" s="1"/>
  <c r="H208" i="1"/>
  <c r="I208" i="1" s="1"/>
  <c r="E209" i="1"/>
  <c r="AJ204" i="1"/>
  <c r="W206" i="1"/>
  <c r="X206" i="1" s="1"/>
  <c r="AH201" i="1"/>
  <c r="AI201" i="1" s="1"/>
  <c r="AF203" i="1"/>
  <c r="Y203" i="1"/>
  <c r="AB204" i="1"/>
  <c r="U206" i="1" l="1"/>
  <c r="V206" i="1"/>
  <c r="M208" i="1"/>
  <c r="S208" i="1"/>
  <c r="T208" i="1" s="1"/>
  <c r="L208" i="1"/>
  <c r="K208" i="1"/>
  <c r="AG203" i="1"/>
  <c r="AJ203" i="1"/>
  <c r="AH204" i="1"/>
  <c r="AI204" i="1" s="1"/>
  <c r="W207" i="1"/>
  <c r="X207" i="1" s="1"/>
  <c r="P207" i="1"/>
  <c r="Q207" i="1" s="1"/>
  <c r="N207" i="1"/>
  <c r="O207" i="1" s="1"/>
  <c r="R207" i="1" s="1"/>
  <c r="AC203" i="1"/>
  <c r="AB203" i="1"/>
  <c r="AA203" i="1"/>
  <c r="E210" i="1"/>
  <c r="H209" i="1"/>
  <c r="I209" i="1" s="1"/>
  <c r="Z206" i="1"/>
  <c r="AD206" i="1"/>
  <c r="AE206" i="1" s="1"/>
  <c r="P206" i="1"/>
  <c r="Q206" i="1" s="1"/>
  <c r="U205" i="1"/>
  <c r="V205" i="1"/>
  <c r="AA204" i="1"/>
  <c r="U207" i="1" l="1"/>
  <c r="V207" i="1"/>
  <c r="L209" i="1"/>
  <c r="S209" i="1"/>
  <c r="T209" i="1" s="1"/>
  <c r="K209" i="1"/>
  <c r="M209" i="1"/>
  <c r="E211" i="1"/>
  <c r="H210" i="1"/>
  <c r="I210" i="1" s="1"/>
  <c r="N208" i="1"/>
  <c r="P208" i="1" s="1"/>
  <c r="Q208" i="1" s="1"/>
  <c r="Z207" i="1"/>
  <c r="AD207" i="1"/>
  <c r="AE207" i="1" s="1"/>
  <c r="W208" i="1"/>
  <c r="X208" i="1" s="1"/>
  <c r="Y205" i="1"/>
  <c r="AF205" i="1"/>
  <c r="Y206" i="1"/>
  <c r="AC206" i="1" s="1"/>
  <c r="AF206" i="1"/>
  <c r="AG206" i="1" s="1"/>
  <c r="AB206" i="1"/>
  <c r="AA206" i="1"/>
  <c r="AH203" i="1"/>
  <c r="AI203" i="1" s="1"/>
  <c r="E212" i="1" l="1"/>
  <c r="H211" i="1"/>
  <c r="I211" i="1" s="1"/>
  <c r="Z208" i="1"/>
  <c r="AD208" i="1"/>
  <c r="AE208" i="1" s="1"/>
  <c r="AH206" i="1"/>
  <c r="AI206" i="1" s="1"/>
  <c r="W209" i="1"/>
  <c r="X209" i="1" s="1"/>
  <c r="N209" i="1"/>
  <c r="P209" i="1" s="1"/>
  <c r="Q209" i="1" s="1"/>
  <c r="AB207" i="1"/>
  <c r="AA207" i="1"/>
  <c r="O208" i="1"/>
  <c r="R208" i="1" s="1"/>
  <c r="AJ206" i="1"/>
  <c r="AG205" i="1"/>
  <c r="AJ205" i="1"/>
  <c r="M210" i="1"/>
  <c r="L210" i="1"/>
  <c r="S210" i="1"/>
  <c r="T210" i="1" s="1"/>
  <c r="K210" i="1"/>
  <c r="AF207" i="1"/>
  <c r="AG207" i="1" s="1"/>
  <c r="Y207" i="1"/>
  <c r="AC207" i="1" s="1"/>
  <c r="AC205" i="1"/>
  <c r="AB205" i="1"/>
  <c r="AA205" i="1"/>
  <c r="W210" i="1" l="1"/>
  <c r="X210" i="1" s="1"/>
  <c r="N210" i="1"/>
  <c r="O210" i="1" s="1"/>
  <c r="R210" i="1" s="1"/>
  <c r="P210" i="1"/>
  <c r="O209" i="1"/>
  <c r="R209" i="1" s="1"/>
  <c r="Q210" i="1"/>
  <c r="AH205" i="1"/>
  <c r="AI205" i="1" s="1"/>
  <c r="AJ207" i="1"/>
  <c r="M211" i="1"/>
  <c r="L211" i="1"/>
  <c r="S211" i="1"/>
  <c r="T211" i="1" s="1"/>
  <c r="K211" i="1"/>
  <c r="E213" i="1"/>
  <c r="H212" i="1"/>
  <c r="I212" i="1" s="1"/>
  <c r="AH207" i="1"/>
  <c r="AI207" i="1" s="1"/>
  <c r="U208" i="1"/>
  <c r="V208" i="1"/>
  <c r="Z209" i="1"/>
  <c r="AD209" i="1"/>
  <c r="AE209" i="1" s="1"/>
  <c r="U210" i="1" l="1"/>
  <c r="V210" i="1"/>
  <c r="Y208" i="1"/>
  <c r="AF208" i="1"/>
  <c r="Z210" i="1"/>
  <c r="AD210" i="1"/>
  <c r="AE210" i="1" s="1"/>
  <c r="W211" i="1"/>
  <c r="X211" i="1" s="1"/>
  <c r="N211" i="1"/>
  <c r="P211" i="1" s="1"/>
  <c r="Q211" i="1" s="1"/>
  <c r="U209" i="1"/>
  <c r="V209" i="1"/>
  <c r="L212" i="1"/>
  <c r="M212" i="1"/>
  <c r="K212" i="1"/>
  <c r="S212" i="1"/>
  <c r="T212" i="1" s="1"/>
  <c r="E214" i="1"/>
  <c r="H213" i="1"/>
  <c r="I213" i="1" s="1"/>
  <c r="O211" i="1"/>
  <c r="R211" i="1" s="1"/>
  <c r="U211" i="1" s="1"/>
  <c r="Z211" i="1" l="1"/>
  <c r="AD211" i="1"/>
  <c r="AE211" i="1" s="1"/>
  <c r="W212" i="1"/>
  <c r="X212" i="1" s="1"/>
  <c r="N212" i="1"/>
  <c r="O212" i="1" s="1"/>
  <c r="R212" i="1" s="1"/>
  <c r="Y209" i="1"/>
  <c r="AF209" i="1"/>
  <c r="AG208" i="1"/>
  <c r="AJ208" i="1"/>
  <c r="AC208" i="1"/>
  <c r="AA208" i="1"/>
  <c r="AB208" i="1"/>
  <c r="V211" i="1"/>
  <c r="L213" i="1"/>
  <c r="K213" i="1"/>
  <c r="S213" i="1"/>
  <c r="T213" i="1" s="1"/>
  <c r="M213" i="1"/>
  <c r="Y210" i="1"/>
  <c r="AC210" i="1" s="1"/>
  <c r="AF210" i="1"/>
  <c r="AG210" i="1" s="1"/>
  <c r="E215" i="1"/>
  <c r="H214" i="1"/>
  <c r="I214" i="1" s="1"/>
  <c r="U212" i="1" l="1"/>
  <c r="V212" i="1"/>
  <c r="AB210" i="1"/>
  <c r="P212" i="1"/>
  <c r="Q212" i="1" s="1"/>
  <c r="Z212" i="1"/>
  <c r="AD212" i="1"/>
  <c r="AE212" i="1" s="1"/>
  <c r="M214" i="1"/>
  <c r="L214" i="1"/>
  <c r="K214" i="1"/>
  <c r="S214" i="1"/>
  <c r="T214" i="1" s="1"/>
  <c r="AG209" i="1"/>
  <c r="AJ209" i="1"/>
  <c r="AH208" i="1"/>
  <c r="AI208" i="1" s="1"/>
  <c r="AC209" i="1"/>
  <c r="AA209" i="1"/>
  <c r="AB209" i="1"/>
  <c r="AJ210" i="1"/>
  <c r="N213" i="1"/>
  <c r="O213" i="1" s="1"/>
  <c r="R213" i="1" s="1"/>
  <c r="P213" i="1"/>
  <c r="Q213" i="1" s="1"/>
  <c r="E216" i="1"/>
  <c r="H215" i="1"/>
  <c r="I215" i="1" s="1"/>
  <c r="W213" i="1"/>
  <c r="X213" i="1" s="1"/>
  <c r="AF211" i="1"/>
  <c r="AG211" i="1" s="1"/>
  <c r="Y211" i="1"/>
  <c r="AC211" i="1" s="1"/>
  <c r="AH210" i="1"/>
  <c r="AI210" i="1" s="1"/>
  <c r="AA210" i="1"/>
  <c r="U213" i="1" l="1"/>
  <c r="V213" i="1"/>
  <c r="N214" i="1"/>
  <c r="P214" i="1" s="1"/>
  <c r="Q214" i="1" s="1"/>
  <c r="E217" i="1"/>
  <c r="H216" i="1"/>
  <c r="I216" i="1" s="1"/>
  <c r="Z213" i="1"/>
  <c r="AD213" i="1"/>
  <c r="AE213" i="1" s="1"/>
  <c r="AA211" i="1"/>
  <c r="AH209" i="1"/>
  <c r="AI209" i="1" s="1"/>
  <c r="AJ211" i="1"/>
  <c r="W214" i="1"/>
  <c r="X214" i="1" s="1"/>
  <c r="Y212" i="1"/>
  <c r="AC212" i="1" s="1"/>
  <c r="AF212" i="1"/>
  <c r="AG212" i="1" s="1"/>
  <c r="AH211" i="1"/>
  <c r="AI211" i="1" s="1"/>
  <c r="AB211" i="1"/>
  <c r="M215" i="1"/>
  <c r="L215" i="1"/>
  <c r="K215" i="1"/>
  <c r="S215" i="1"/>
  <c r="T215" i="1" s="1"/>
  <c r="O214" i="1"/>
  <c r="R214" i="1" s="1"/>
  <c r="U214" i="1" s="1"/>
  <c r="L216" i="1" l="1"/>
  <c r="S216" i="1"/>
  <c r="T216" i="1" s="1"/>
  <c r="K216" i="1"/>
  <c r="M216" i="1"/>
  <c r="E218" i="1"/>
  <c r="H217" i="1"/>
  <c r="I217" i="1" s="1"/>
  <c r="Z214" i="1"/>
  <c r="AD214" i="1"/>
  <c r="AE214" i="1" s="1"/>
  <c r="AA212" i="1"/>
  <c r="W215" i="1"/>
  <c r="X215" i="1" s="1"/>
  <c r="O215" i="1"/>
  <c r="R215" i="1" s="1"/>
  <c r="U215" i="1" s="1"/>
  <c r="N215" i="1"/>
  <c r="P215" i="1" s="1"/>
  <c r="Q215" i="1" s="1"/>
  <c r="V214" i="1"/>
  <c r="AB212" i="1"/>
  <c r="AF213" i="1"/>
  <c r="AG213" i="1" s="1"/>
  <c r="Y213" i="1"/>
  <c r="AC213" i="1" s="1"/>
  <c r="AH212" i="1"/>
  <c r="AI212" i="1" s="1"/>
  <c r="AJ212" i="1"/>
  <c r="M217" i="1" l="1"/>
  <c r="L217" i="1"/>
  <c r="S217" i="1"/>
  <c r="T217" i="1" s="1"/>
  <c r="K217" i="1"/>
  <c r="V215" i="1"/>
  <c r="Z215" i="1"/>
  <c r="AD215" i="1"/>
  <c r="AE215" i="1" s="1"/>
  <c r="E219" i="1"/>
  <c r="H218" i="1"/>
  <c r="I218" i="1" s="1"/>
  <c r="AH213" i="1"/>
  <c r="AI213" i="1"/>
  <c r="AJ213" i="1"/>
  <c r="AF214" i="1"/>
  <c r="AG214" i="1" s="1"/>
  <c r="Y214" i="1"/>
  <c r="AC214" i="1" s="1"/>
  <c r="W216" i="1"/>
  <c r="X216" i="1" s="1"/>
  <c r="AA213" i="1"/>
  <c r="AB213" i="1"/>
  <c r="P216" i="1"/>
  <c r="Q216" i="1" s="1"/>
  <c r="N216" i="1"/>
  <c r="O216" i="1" s="1"/>
  <c r="R216" i="1" s="1"/>
  <c r="U216" i="1" l="1"/>
  <c r="V216" i="1"/>
  <c r="E220" i="1"/>
  <c r="H219" i="1"/>
  <c r="I219" i="1" s="1"/>
  <c r="AH214" i="1"/>
  <c r="AI214" i="1" s="1"/>
  <c r="Z216" i="1"/>
  <c r="AD216" i="1"/>
  <c r="AE216" i="1" s="1"/>
  <c r="Y215" i="1"/>
  <c r="AC215" i="1" s="1"/>
  <c r="AF215" i="1"/>
  <c r="AG215" i="1" s="1"/>
  <c r="AJ214" i="1"/>
  <c r="W217" i="1"/>
  <c r="X217" i="1" s="1"/>
  <c r="AA214" i="1"/>
  <c r="M218" i="1"/>
  <c r="L218" i="1"/>
  <c r="S218" i="1"/>
  <c r="T218" i="1" s="1"/>
  <c r="K218" i="1"/>
  <c r="N217" i="1"/>
  <c r="P217" i="1" s="1"/>
  <c r="Q217" i="1" s="1"/>
  <c r="AB214" i="1"/>
  <c r="AB215" i="1" l="1"/>
  <c r="AJ215" i="1"/>
  <c r="W218" i="1"/>
  <c r="X218" i="1" s="1"/>
  <c r="O217" i="1"/>
  <c r="R217" i="1" s="1"/>
  <c r="AH215" i="1"/>
  <c r="AI215" i="1" s="1"/>
  <c r="S219" i="1"/>
  <c r="T219" i="1" s="1"/>
  <c r="K219" i="1"/>
  <c r="M219" i="1"/>
  <c r="L219" i="1"/>
  <c r="N218" i="1"/>
  <c r="O218" i="1" s="1"/>
  <c r="R218" i="1" s="1"/>
  <c r="E221" i="1"/>
  <c r="H220" i="1"/>
  <c r="I220" i="1" s="1"/>
  <c r="AF216" i="1"/>
  <c r="AG216" i="1" s="1"/>
  <c r="Y216" i="1"/>
  <c r="AC216" i="1" s="1"/>
  <c r="Z217" i="1"/>
  <c r="AD217" i="1"/>
  <c r="AE217" i="1" s="1"/>
  <c r="AA215" i="1"/>
  <c r="U218" i="1" l="1"/>
  <c r="V218" i="1"/>
  <c r="AJ216" i="1"/>
  <c r="AH216" i="1"/>
  <c r="AI216" i="1" s="1"/>
  <c r="U217" i="1"/>
  <c r="V217" i="1"/>
  <c r="AA216" i="1"/>
  <c r="P218" i="1"/>
  <c r="Q218" i="1" s="1"/>
  <c r="Z218" i="1"/>
  <c r="AD218" i="1"/>
  <c r="AE218" i="1" s="1"/>
  <c r="N219" i="1"/>
  <c r="P219" i="1" s="1"/>
  <c r="Q219" i="1" s="1"/>
  <c r="M220" i="1"/>
  <c r="L220" i="1"/>
  <c r="K220" i="1"/>
  <c r="S220" i="1"/>
  <c r="T220" i="1" s="1"/>
  <c r="E222" i="1"/>
  <c r="H221" i="1"/>
  <c r="I221" i="1" s="1"/>
  <c r="O219" i="1"/>
  <c r="R219" i="1" s="1"/>
  <c r="U219" i="1" s="1"/>
  <c r="AB216" i="1"/>
  <c r="W219" i="1"/>
  <c r="X219" i="1" s="1"/>
  <c r="N220" i="1" l="1"/>
  <c r="P220" i="1" s="1"/>
  <c r="Q220" i="1" s="1"/>
  <c r="M221" i="1"/>
  <c r="L221" i="1"/>
  <c r="K221" i="1"/>
  <c r="S221" i="1"/>
  <c r="T221" i="1" s="1"/>
  <c r="E223" i="1"/>
  <c r="H222" i="1"/>
  <c r="I222" i="1" s="1"/>
  <c r="AF217" i="1"/>
  <c r="Y217" i="1"/>
  <c r="Z219" i="1"/>
  <c r="AD219" i="1"/>
  <c r="AE219" i="1" s="1"/>
  <c r="V219" i="1"/>
  <c r="W220" i="1"/>
  <c r="X220" i="1" s="1"/>
  <c r="O220" i="1"/>
  <c r="R220" i="1" s="1"/>
  <c r="U220" i="1" s="1"/>
  <c r="AF218" i="1"/>
  <c r="AG218" i="1" s="1"/>
  <c r="Y218" i="1"/>
  <c r="AC218" i="1" s="1"/>
  <c r="E224" i="1" l="1"/>
  <c r="H223" i="1"/>
  <c r="I223" i="1" s="1"/>
  <c r="AB218" i="1"/>
  <c r="W221" i="1"/>
  <c r="X221" i="1" s="1"/>
  <c r="AH218" i="1"/>
  <c r="AI218" i="1" s="1"/>
  <c r="AJ218" i="1"/>
  <c r="V220" i="1"/>
  <c r="N221" i="1"/>
  <c r="O221" i="1" s="1"/>
  <c r="R221" i="1" s="1"/>
  <c r="P221" i="1"/>
  <c r="Q221" i="1" s="1"/>
  <c r="AG217" i="1"/>
  <c r="AJ217" i="1"/>
  <c r="AC217" i="1"/>
  <c r="AB217" i="1"/>
  <c r="AA217" i="1"/>
  <c r="Z220" i="1"/>
  <c r="AD220" i="1"/>
  <c r="AE220" i="1" s="1"/>
  <c r="Y219" i="1"/>
  <c r="AC219" i="1" s="1"/>
  <c r="AF219" i="1"/>
  <c r="AG219" i="1" s="1"/>
  <c r="L222" i="1"/>
  <c r="S222" i="1"/>
  <c r="T222" i="1" s="1"/>
  <c r="K222" i="1"/>
  <c r="M222" i="1"/>
  <c r="AA218" i="1"/>
  <c r="U221" i="1" l="1"/>
  <c r="V221" i="1"/>
  <c r="AH217" i="1"/>
  <c r="AI217" i="1" s="1"/>
  <c r="AB219" i="1"/>
  <c r="AF220" i="1"/>
  <c r="AG220" i="1" s="1"/>
  <c r="Y220" i="1"/>
  <c r="AC220" i="1" s="1"/>
  <c r="AA219" i="1"/>
  <c r="AJ219" i="1"/>
  <c r="W222" i="1"/>
  <c r="X222" i="1" s="1"/>
  <c r="N222" i="1"/>
  <c r="P222" i="1" s="1"/>
  <c r="Q222" i="1" s="1"/>
  <c r="M223" i="1"/>
  <c r="L223" i="1"/>
  <c r="S223" i="1"/>
  <c r="T223" i="1" s="1"/>
  <c r="K223" i="1"/>
  <c r="AH219" i="1"/>
  <c r="AI219" i="1" s="1"/>
  <c r="Z221" i="1"/>
  <c r="AD221" i="1"/>
  <c r="AE221" i="1" s="1"/>
  <c r="E225" i="1"/>
  <c r="H224" i="1"/>
  <c r="I224" i="1" s="1"/>
  <c r="AH220" i="1" l="1"/>
  <c r="AI220" i="1" s="1"/>
  <c r="AJ220" i="1"/>
  <c r="W223" i="1"/>
  <c r="X223" i="1" s="1"/>
  <c r="O222" i="1"/>
  <c r="R222" i="1" s="1"/>
  <c r="E226" i="1"/>
  <c r="H225" i="1"/>
  <c r="I225" i="1" s="1"/>
  <c r="Z222" i="1"/>
  <c r="AD222" i="1"/>
  <c r="AE222" i="1" s="1"/>
  <c r="M224" i="1"/>
  <c r="L224" i="1"/>
  <c r="K224" i="1"/>
  <c r="S224" i="1"/>
  <c r="T224" i="1" s="1"/>
  <c r="N223" i="1"/>
  <c r="P223" i="1" s="1"/>
  <c r="Q223" i="1" s="1"/>
  <c r="AA220" i="1"/>
  <c r="AB220" i="1"/>
  <c r="AF221" i="1"/>
  <c r="AG221" i="1" s="1"/>
  <c r="Y221" i="1"/>
  <c r="AC221" i="1" s="1"/>
  <c r="AB221" i="1" l="1"/>
  <c r="U222" i="1"/>
  <c r="V222" i="1"/>
  <c r="N224" i="1"/>
  <c r="P224" i="1" s="1"/>
  <c r="Q224" i="1" s="1"/>
  <c r="Z223" i="1"/>
  <c r="AD223" i="1"/>
  <c r="AE223" i="1" s="1"/>
  <c r="O224" i="1"/>
  <c r="R224" i="1" s="1"/>
  <c r="U224" i="1" s="1"/>
  <c r="AJ221" i="1"/>
  <c r="AH221" i="1"/>
  <c r="AI221" i="1" s="1"/>
  <c r="W224" i="1"/>
  <c r="X224" i="1" s="1"/>
  <c r="O223" i="1"/>
  <c r="R223" i="1" s="1"/>
  <c r="AA221" i="1"/>
  <c r="L225" i="1"/>
  <c r="K225" i="1"/>
  <c r="S225" i="1"/>
  <c r="T225" i="1" s="1"/>
  <c r="M225" i="1"/>
  <c r="E227" i="1"/>
  <c r="H226" i="1"/>
  <c r="I226" i="1" s="1"/>
  <c r="W225" i="1" l="1"/>
  <c r="X225" i="1" s="1"/>
  <c r="Z224" i="1"/>
  <c r="AD224" i="1"/>
  <c r="AE224" i="1" s="1"/>
  <c r="P225" i="1"/>
  <c r="Q225" i="1" s="1"/>
  <c r="N225" i="1"/>
  <c r="O225" i="1"/>
  <c r="R225" i="1" s="1"/>
  <c r="U225" i="1" s="1"/>
  <c r="Y222" i="1"/>
  <c r="AF222" i="1"/>
  <c r="E228" i="1"/>
  <c r="H227" i="1"/>
  <c r="I227" i="1" s="1"/>
  <c r="V224" i="1"/>
  <c r="L226" i="1"/>
  <c r="S226" i="1"/>
  <c r="T226" i="1" s="1"/>
  <c r="M226" i="1"/>
  <c r="K226" i="1"/>
  <c r="U223" i="1"/>
  <c r="V223" i="1"/>
  <c r="AJ224" i="1" l="1"/>
  <c r="Y223" i="1"/>
  <c r="AF223" i="1"/>
  <c r="E229" i="1"/>
  <c r="H228" i="1"/>
  <c r="I228" i="1" s="1"/>
  <c r="AG222" i="1"/>
  <c r="AJ222" i="1"/>
  <c r="AC222" i="1"/>
  <c r="AA222" i="1"/>
  <c r="AB222" i="1"/>
  <c r="W226" i="1"/>
  <c r="X226" i="1" s="1"/>
  <c r="Z225" i="1"/>
  <c r="AD225" i="1"/>
  <c r="AE225" i="1" s="1"/>
  <c r="P226" i="1"/>
  <c r="Q226" i="1" s="1"/>
  <c r="N226" i="1"/>
  <c r="O226" i="1" s="1"/>
  <c r="R226" i="1" s="1"/>
  <c r="V225" i="1"/>
  <c r="M227" i="1"/>
  <c r="L227" i="1"/>
  <c r="K227" i="1"/>
  <c r="S227" i="1"/>
  <c r="T227" i="1" s="1"/>
  <c r="AF224" i="1"/>
  <c r="AG224" i="1" s="1"/>
  <c r="Y224" i="1"/>
  <c r="AC224" i="1" s="1"/>
  <c r="U226" i="1" l="1"/>
  <c r="V226" i="1"/>
  <c r="Z226" i="1"/>
  <c r="AD226" i="1"/>
  <c r="AE226" i="1" s="1"/>
  <c r="L228" i="1"/>
  <c r="S228" i="1"/>
  <c r="T228" i="1" s="1"/>
  <c r="K228" i="1"/>
  <c r="M228" i="1"/>
  <c r="E230" i="1"/>
  <c r="H229" i="1"/>
  <c r="I229" i="1" s="1"/>
  <c r="Y225" i="1"/>
  <c r="AC225" i="1" s="1"/>
  <c r="AF225" i="1"/>
  <c r="AG225" i="1" s="1"/>
  <c r="O227" i="1"/>
  <c r="R227" i="1" s="1"/>
  <c r="U227" i="1" s="1"/>
  <c r="AH222" i="1"/>
  <c r="AI222" i="1" s="1"/>
  <c r="N227" i="1"/>
  <c r="P227" i="1" s="1"/>
  <c r="Q227" i="1" s="1"/>
  <c r="AA224" i="1"/>
  <c r="AB224" i="1"/>
  <c r="AH224" i="1"/>
  <c r="AI224" i="1"/>
  <c r="AG223" i="1"/>
  <c r="AJ223" i="1"/>
  <c r="W227" i="1"/>
  <c r="X227" i="1" s="1"/>
  <c r="AC223" i="1"/>
  <c r="AA223" i="1"/>
  <c r="AB223" i="1"/>
  <c r="AI223" i="1" l="1"/>
  <c r="AH223" i="1"/>
  <c r="AH225" i="1"/>
  <c r="AI225" i="1"/>
  <c r="W228" i="1"/>
  <c r="X228" i="1" s="1"/>
  <c r="N228" i="1"/>
  <c r="O228" i="1" s="1"/>
  <c r="R228" i="1" s="1"/>
  <c r="Z227" i="1"/>
  <c r="AD227" i="1"/>
  <c r="AE227" i="1" s="1"/>
  <c r="AJ225" i="1"/>
  <c r="L229" i="1"/>
  <c r="M229" i="1"/>
  <c r="K229" i="1"/>
  <c r="S229" i="1"/>
  <c r="T229" i="1" s="1"/>
  <c r="AA225" i="1"/>
  <c r="V227" i="1"/>
  <c r="AB225" i="1"/>
  <c r="E231" i="1"/>
  <c r="H230" i="1"/>
  <c r="I230" i="1" s="1"/>
  <c r="AF226" i="1"/>
  <c r="AG226" i="1" s="1"/>
  <c r="Y226" i="1"/>
  <c r="AC226" i="1" s="1"/>
  <c r="U228" i="1" l="1"/>
  <c r="V228" i="1"/>
  <c r="E232" i="1"/>
  <c r="H231" i="1"/>
  <c r="I231" i="1" s="1"/>
  <c r="P228" i="1"/>
  <c r="Q228" i="1" s="1"/>
  <c r="N229" i="1"/>
  <c r="O229" i="1" s="1"/>
  <c r="R229" i="1" s="1"/>
  <c r="P229" i="1"/>
  <c r="Q229" i="1" s="1"/>
  <c r="AA226" i="1"/>
  <c r="AJ226" i="1"/>
  <c r="AH226" i="1"/>
  <c r="AI226" i="1" s="1"/>
  <c r="Z228" i="1"/>
  <c r="AD228" i="1"/>
  <c r="AE228" i="1" s="1"/>
  <c r="AB226" i="1"/>
  <c r="AF227" i="1"/>
  <c r="AG227" i="1" s="1"/>
  <c r="Y227" i="1"/>
  <c r="AC227" i="1" s="1"/>
  <c r="L230" i="1"/>
  <c r="M230" i="1"/>
  <c r="K230" i="1"/>
  <c r="S230" i="1"/>
  <c r="T230" i="1" s="1"/>
  <c r="W229" i="1"/>
  <c r="X229" i="1" s="1"/>
  <c r="AA227" i="1"/>
  <c r="AB227" i="1"/>
  <c r="U229" i="1" l="1"/>
  <c r="V229" i="1"/>
  <c r="W230" i="1"/>
  <c r="X230" i="1" s="1"/>
  <c r="AH227" i="1"/>
  <c r="AI227" i="1" s="1"/>
  <c r="N230" i="1"/>
  <c r="O230" i="1" s="1"/>
  <c r="R230" i="1" s="1"/>
  <c r="P230" i="1"/>
  <c r="Q230" i="1" s="1"/>
  <c r="S231" i="1"/>
  <c r="T231" i="1" s="1"/>
  <c r="K231" i="1"/>
  <c r="M231" i="1"/>
  <c r="L231" i="1"/>
  <c r="AJ227" i="1"/>
  <c r="E233" i="1"/>
  <c r="H232" i="1"/>
  <c r="I232" i="1" s="1"/>
  <c r="Z229" i="1"/>
  <c r="AD229" i="1"/>
  <c r="AE229" i="1" s="1"/>
  <c r="AF228" i="1"/>
  <c r="AG228" i="1" s="1"/>
  <c r="Y228" i="1"/>
  <c r="AC228" i="1" s="1"/>
  <c r="U230" i="1" l="1"/>
  <c r="V230" i="1"/>
  <c r="O231" i="1"/>
  <c r="R231" i="1" s="1"/>
  <c r="U231" i="1" s="1"/>
  <c r="AA228" i="1"/>
  <c r="P231" i="1"/>
  <c r="Q231" i="1" s="1"/>
  <c r="N231" i="1"/>
  <c r="W231" i="1"/>
  <c r="X231" i="1" s="1"/>
  <c r="AB228" i="1"/>
  <c r="Z230" i="1"/>
  <c r="AD230" i="1"/>
  <c r="AE230" i="1" s="1"/>
  <c r="AH228" i="1"/>
  <c r="AI228" i="1" s="1"/>
  <c r="L232" i="1"/>
  <c r="M232" i="1"/>
  <c r="K232" i="1"/>
  <c r="S232" i="1"/>
  <c r="T232" i="1" s="1"/>
  <c r="E234" i="1"/>
  <c r="H233" i="1"/>
  <c r="I233" i="1" s="1"/>
  <c r="Y229" i="1"/>
  <c r="AC229" i="1" s="1"/>
  <c r="AF229" i="1"/>
  <c r="AG229" i="1" s="1"/>
  <c r="AJ228" i="1"/>
  <c r="L233" i="1" l="1"/>
  <c r="M233" i="1"/>
  <c r="K233" i="1"/>
  <c r="S233" i="1"/>
  <c r="T233" i="1" s="1"/>
  <c r="E235" i="1"/>
  <c r="H234" i="1"/>
  <c r="I234" i="1" s="1"/>
  <c r="AA230" i="1"/>
  <c r="AA229" i="1"/>
  <c r="W232" i="1"/>
  <c r="X232" i="1" s="1"/>
  <c r="AB229" i="1"/>
  <c r="Z231" i="1"/>
  <c r="AD231" i="1"/>
  <c r="AE231" i="1" s="1"/>
  <c r="V231" i="1"/>
  <c r="AJ229" i="1"/>
  <c r="AH229" i="1"/>
  <c r="AI229" i="1" s="1"/>
  <c r="N232" i="1"/>
  <c r="O232" i="1" s="1"/>
  <c r="R232" i="1" s="1"/>
  <c r="AF230" i="1"/>
  <c r="AG230" i="1" s="1"/>
  <c r="Y230" i="1"/>
  <c r="AC230" i="1" s="1"/>
  <c r="U232" i="1" l="1"/>
  <c r="V232" i="1"/>
  <c r="AB230" i="1"/>
  <c r="AH230" i="1"/>
  <c r="AI230" i="1" s="1"/>
  <c r="N233" i="1"/>
  <c r="O233" i="1" s="1"/>
  <c r="R233" i="1" s="1"/>
  <c r="P232" i="1"/>
  <c r="Q232" i="1" s="1"/>
  <c r="L234" i="1"/>
  <c r="S234" i="1"/>
  <c r="T234" i="1" s="1"/>
  <c r="M234" i="1"/>
  <c r="K234" i="1"/>
  <c r="Z232" i="1"/>
  <c r="AD232" i="1"/>
  <c r="AE232" i="1" s="1"/>
  <c r="W233" i="1"/>
  <c r="X233" i="1" s="1"/>
  <c r="AJ230" i="1"/>
  <c r="E236" i="1"/>
  <c r="H235" i="1"/>
  <c r="I235" i="1" s="1"/>
  <c r="AF231" i="1"/>
  <c r="AG231" i="1" s="1"/>
  <c r="Y231" i="1"/>
  <c r="AC231" i="1" s="1"/>
  <c r="U233" i="1" l="1"/>
  <c r="V233" i="1"/>
  <c r="M235" i="1"/>
  <c r="L235" i="1"/>
  <c r="K235" i="1"/>
  <c r="S235" i="1"/>
  <c r="T235" i="1" s="1"/>
  <c r="AB232" i="1"/>
  <c r="P233" i="1"/>
  <c r="Q233" i="1" s="1"/>
  <c r="AH231" i="1"/>
  <c r="AI231" i="1" s="1"/>
  <c r="W234" i="1"/>
  <c r="X234" i="1" s="1"/>
  <c r="N234" i="1"/>
  <c r="P234" i="1" s="1"/>
  <c r="Q234" i="1" s="1"/>
  <c r="Z233" i="1"/>
  <c r="AD233" i="1"/>
  <c r="AE233" i="1" s="1"/>
  <c r="AA231" i="1"/>
  <c r="AJ231" i="1"/>
  <c r="E237" i="1"/>
  <c r="H236" i="1"/>
  <c r="I236" i="1" s="1"/>
  <c r="AB231" i="1"/>
  <c r="AF232" i="1"/>
  <c r="AG232" i="1" s="1"/>
  <c r="Y232" i="1"/>
  <c r="AC232" i="1" s="1"/>
  <c r="AA232" i="1" l="1"/>
  <c r="Z234" i="1"/>
  <c r="AD234" i="1"/>
  <c r="AE234" i="1" s="1"/>
  <c r="AJ232" i="1"/>
  <c r="W235" i="1"/>
  <c r="X235" i="1" s="1"/>
  <c r="O235" i="1"/>
  <c r="R235" i="1" s="1"/>
  <c r="U235" i="1" s="1"/>
  <c r="N235" i="1"/>
  <c r="P235" i="1" s="1"/>
  <c r="Q235" i="1" s="1"/>
  <c r="AH232" i="1"/>
  <c r="AI232" i="1"/>
  <c r="AJ233" i="1"/>
  <c r="O234" i="1"/>
  <c r="R234" i="1" s="1"/>
  <c r="Y233" i="1"/>
  <c r="AC233" i="1" s="1"/>
  <c r="AF233" i="1"/>
  <c r="AG233" i="1" s="1"/>
  <c r="E238" i="1"/>
  <c r="H237" i="1"/>
  <c r="I237" i="1" s="1"/>
  <c r="L236" i="1"/>
  <c r="M236" i="1"/>
  <c r="K236" i="1"/>
  <c r="S236" i="1"/>
  <c r="T236" i="1" s="1"/>
  <c r="U234" i="1" l="1"/>
  <c r="V234" i="1"/>
  <c r="Z235" i="1"/>
  <c r="AD235" i="1"/>
  <c r="AE235" i="1" s="1"/>
  <c r="V235" i="1"/>
  <c r="W236" i="1"/>
  <c r="X236" i="1" s="1"/>
  <c r="AA233" i="1"/>
  <c r="L237" i="1"/>
  <c r="S237" i="1"/>
  <c r="T237" i="1" s="1"/>
  <c r="M237" i="1"/>
  <c r="K237" i="1"/>
  <c r="N236" i="1"/>
  <c r="O236" i="1" s="1"/>
  <c r="R236" i="1" s="1"/>
  <c r="AB233" i="1"/>
  <c r="E239" i="1"/>
  <c r="H238" i="1"/>
  <c r="I238" i="1" s="1"/>
  <c r="AH233" i="1"/>
  <c r="AI233" i="1"/>
  <c r="U236" i="1" l="1"/>
  <c r="V236" i="1"/>
  <c r="P236" i="1"/>
  <c r="Q236" i="1" s="1"/>
  <c r="AF235" i="1"/>
  <c r="AG235" i="1" s="1"/>
  <c r="Y235" i="1"/>
  <c r="AC235" i="1" s="1"/>
  <c r="L238" i="1"/>
  <c r="M238" i="1"/>
  <c r="K238" i="1"/>
  <c r="S238" i="1"/>
  <c r="T238" i="1" s="1"/>
  <c r="O237" i="1"/>
  <c r="R237" i="1" s="1"/>
  <c r="U237" i="1" s="1"/>
  <c r="E240" i="1"/>
  <c r="H239" i="1"/>
  <c r="I239" i="1" s="1"/>
  <c r="W237" i="1"/>
  <c r="X237" i="1" s="1"/>
  <c r="AF234" i="1"/>
  <c r="Y234" i="1"/>
  <c r="N237" i="1"/>
  <c r="P237" i="1" s="1"/>
  <c r="Q237" i="1" s="1"/>
  <c r="Z236" i="1"/>
  <c r="AD236" i="1"/>
  <c r="AE236" i="1" s="1"/>
  <c r="S239" i="1" l="1"/>
  <c r="T239" i="1" s="1"/>
  <c r="M239" i="1"/>
  <c r="L239" i="1"/>
  <c r="K239" i="1"/>
  <c r="E241" i="1"/>
  <c r="H240" i="1"/>
  <c r="I240" i="1" s="1"/>
  <c r="N238" i="1"/>
  <c r="O238" i="1" s="1"/>
  <c r="R238" i="1" s="1"/>
  <c r="AJ235" i="1"/>
  <c r="AC234" i="1"/>
  <c r="AA234" i="1"/>
  <c r="AB234" i="1"/>
  <c r="AG234" i="1"/>
  <c r="AJ234" i="1"/>
  <c r="AA235" i="1"/>
  <c r="AH235" i="1"/>
  <c r="AI235" i="1"/>
  <c r="Z237" i="1"/>
  <c r="AD237" i="1"/>
  <c r="AE237" i="1" s="1"/>
  <c r="AB235" i="1"/>
  <c r="V237" i="1"/>
  <c r="W238" i="1"/>
  <c r="X238" i="1" s="1"/>
  <c r="AF236" i="1"/>
  <c r="AG236" i="1" s="1"/>
  <c r="Y236" i="1"/>
  <c r="AC236" i="1" s="1"/>
  <c r="U238" i="1" l="1"/>
  <c r="V238" i="1"/>
  <c r="AJ236" i="1"/>
  <c r="AB236" i="1"/>
  <c r="AH236" i="1"/>
  <c r="AI236" i="1" s="1"/>
  <c r="P238" i="1"/>
  <c r="Q238" i="1" s="1"/>
  <c r="AA236" i="1"/>
  <c r="AH234" i="1"/>
  <c r="AI234" i="1"/>
  <c r="N239" i="1"/>
  <c r="O239" i="1" s="1"/>
  <c r="R239" i="1" s="1"/>
  <c r="Z238" i="1"/>
  <c r="AD238" i="1"/>
  <c r="AE238" i="1" s="1"/>
  <c r="AF237" i="1"/>
  <c r="AG237" i="1" s="1"/>
  <c r="Y237" i="1"/>
  <c r="AC237" i="1" s="1"/>
  <c r="L240" i="1"/>
  <c r="S240" i="1"/>
  <c r="T240" i="1" s="1"/>
  <c r="K240" i="1"/>
  <c r="M240" i="1"/>
  <c r="AJ237" i="1"/>
  <c r="H241" i="1"/>
  <c r="I241" i="1" s="1"/>
  <c r="W239" i="1"/>
  <c r="X239" i="1" s="1"/>
  <c r="U239" i="1" l="1"/>
  <c r="V239" i="1"/>
  <c r="P239" i="1"/>
  <c r="Q239" i="1" s="1"/>
  <c r="W240" i="1"/>
  <c r="X240" i="1" s="1"/>
  <c r="N240" i="1"/>
  <c r="P240" i="1" s="1"/>
  <c r="Q240" i="1" s="1"/>
  <c r="AA237" i="1"/>
  <c r="Z239" i="1"/>
  <c r="AD239" i="1"/>
  <c r="AE239" i="1" s="1"/>
  <c r="L241" i="1"/>
  <c r="S241" i="1"/>
  <c r="T241" i="1" s="1"/>
  <c r="K241" i="1"/>
  <c r="M241" i="1"/>
  <c r="AB237" i="1"/>
  <c r="AH237" i="1"/>
  <c r="AI237" i="1" s="1"/>
  <c r="AF238" i="1"/>
  <c r="AG238" i="1" s="1"/>
  <c r="Y238" i="1"/>
  <c r="AC238" i="1" s="1"/>
  <c r="N241" i="1" l="1"/>
  <c r="P241" i="1" s="1"/>
  <c r="Q241" i="1" s="1"/>
  <c r="AJ238" i="1"/>
  <c r="O240" i="1"/>
  <c r="R240" i="1" s="1"/>
  <c r="AH238" i="1"/>
  <c r="AI238" i="1" s="1"/>
  <c r="W241" i="1"/>
  <c r="X241" i="1" s="1"/>
  <c r="AA238" i="1"/>
  <c r="AB238" i="1"/>
  <c r="Z240" i="1"/>
  <c r="AD240" i="1"/>
  <c r="AE240" i="1" s="1"/>
  <c r="O241" i="1"/>
  <c r="R241" i="1" s="1"/>
  <c r="U241" i="1" s="1"/>
  <c r="AF239" i="1"/>
  <c r="AG239" i="1" s="1"/>
  <c r="Y239" i="1"/>
  <c r="AC239" i="1" s="1"/>
  <c r="AB239" i="1" l="1"/>
  <c r="U240" i="1"/>
  <c r="V240" i="1"/>
  <c r="AA239" i="1"/>
  <c r="AJ239" i="1"/>
  <c r="V241" i="1"/>
  <c r="AH239" i="1"/>
  <c r="AI239" i="1" s="1"/>
  <c r="Z241" i="1"/>
  <c r="AD241" i="1"/>
  <c r="AE241" i="1" s="1"/>
  <c r="Y240" i="1" l="1"/>
  <c r="AF240" i="1"/>
  <c r="Y241" i="1"/>
  <c r="AC241" i="1" s="1"/>
  <c r="AF241" i="1"/>
  <c r="AG241" i="1" s="1"/>
  <c r="AI241" i="1" l="1"/>
  <c r="AH241" i="1"/>
  <c r="AG240" i="1"/>
  <c r="AJ240" i="1"/>
  <c r="AA241" i="1"/>
  <c r="AC240" i="1"/>
  <c r="AB240" i="1"/>
  <c r="AA240" i="1"/>
  <c r="AB241" i="1"/>
  <c r="AJ241" i="1"/>
  <c r="AH240" i="1" l="1"/>
  <c r="AI240" i="1" s="1"/>
</calcChain>
</file>

<file path=xl/sharedStrings.xml><?xml version="1.0" encoding="utf-8"?>
<sst xmlns="http://schemas.openxmlformats.org/spreadsheetml/2006/main" count="37" uniqueCount="36">
  <si>
    <t>NOAA Solar Calculations - Change any of the highlighted cells to get solar position data for that location and date.</t>
  </si>
  <si>
    <t>Date</t>
  </si>
  <si>
    <t>Time (past local midnight)</t>
  </si>
  <si>
    <t>julian day no timezone</t>
  </si>
  <si>
    <t>julianday_timezoneonly</t>
  </si>
  <si>
    <t>Julian Day</t>
  </si>
  <si>
    <t>Julian Century</t>
  </si>
  <si>
    <t>Geom Mean Long Sun (deg)</t>
  </si>
  <si>
    <t>Geom Mean Anom Sun (deg)</t>
  </si>
  <si>
    <t>Eccent Earth Orbit</t>
  </si>
  <si>
    <t>Sun Eq of Ctr</t>
  </si>
  <si>
    <t>Sun True Long (deg)</t>
  </si>
  <si>
    <t>Sun True Anom (deg)</t>
  </si>
  <si>
    <t>Sun Rad Vector (AUs)</t>
  </si>
  <si>
    <t>Sun App Long (deg)</t>
  </si>
  <si>
    <t>Mean Obliq Ecliptic (deg)</t>
  </si>
  <si>
    <t>Obliq Corr (deg)</t>
  </si>
  <si>
    <t>Sun Rt Ascen (deg)</t>
  </si>
  <si>
    <t>Sun Declin (deg)</t>
  </si>
  <si>
    <t>var y</t>
  </si>
  <si>
    <t>Eq of Time (minutes)</t>
  </si>
  <si>
    <t>HA Sunrise (deg)</t>
  </si>
  <si>
    <t>Solar Noon (LST)</t>
  </si>
  <si>
    <t>Sunrise Time (LST)</t>
  </si>
  <si>
    <t>Sunset Time (LST)</t>
  </si>
  <si>
    <t>Sunlight Duration (minutes)</t>
  </si>
  <si>
    <t>True Solar Time (min)</t>
  </si>
  <si>
    <t>Hour Angle (deg)</t>
  </si>
  <si>
    <t>Solar Zenith Angle (deg)</t>
  </si>
  <si>
    <t>Solar Elevation Angle (deg)</t>
  </si>
  <si>
    <t>Approx Atmospheric Refraction (deg)</t>
  </si>
  <si>
    <t>Solar Elevation corrected for atm refraction (deg)</t>
  </si>
  <si>
    <t>Solar Azimuth Angle (deg cw from N)</t>
  </si>
  <si>
    <t>Latitude (+ to N)</t>
  </si>
  <si>
    <t>Longitude (+ to E)</t>
  </si>
  <si>
    <t>Time Zone (+ to 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</si>
</sst>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"/>
    <numFmt numFmtId="165" formatCode="0.0000000000"/>
    <numFmt numFmtId="166" formatCode="[$-409]m/d/yyyy"/>
    <numFmt numFmtId="167" formatCode="h&quot;:&quot;mm&quot;:&quot;ss;@"/>
    <numFmt numFmtId="168" formatCode="0.00000000"/>
    <numFmt numFmtId="169" formatCode="[$$-409]#,##0.00;[Red]&quot;-&quot;[$$-409]#,##0.00"/>
  </numFmts>
  <fonts count="4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9" fontId="2" fillId="0" borderId="0" applyBorder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2" borderId="0" xfId="0" applyFill="1"/>
    <xf numFmtId="166" fontId="0" fillId="2" borderId="0" xfId="0" applyNumberFormat="1" applyFill="1"/>
    <xf numFmtId="0" fontId="3" fillId="0" borderId="0" xfId="0" applyFont="1" applyFill="1" applyAlignment="1">
      <alignment vertical="top" wrapText="1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Calculations!$AJ$1:$AJ$1</c:f>
              <c:strCache>
                <c:ptCount val="1"/>
                <c:pt idx="0">
                  <c:v>Solar Azimuth Angle (deg cw from N)</c:v>
                </c:pt>
              </c:strCache>
            </c:strRef>
          </c:tx>
          <c:spPr>
            <a:ln w="3168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xVal>
            <c:numRef>
              <c:f>Calculations!$AI$2:$AI$241</c:f>
              <c:numCache>
                <c:formatCode>General</c:formatCode>
                <c:ptCount val="240"/>
                <c:pt idx="0">
                  <c:v>-26.542216432589363</c:v>
                </c:pt>
                <c:pt idx="1">
                  <c:v>-26.504752503903013</c:v>
                </c:pt>
                <c:pt idx="2">
                  <c:v>-26.436496495803784</c:v>
                </c:pt>
                <c:pt idx="3">
                  <c:v>-26.337549502092017</c:v>
                </c:pt>
                <c:pt idx="4">
                  <c:v>-26.208057308021065</c:v>
                </c:pt>
                <c:pt idx="5">
                  <c:v>-26.048209345909626</c:v>
                </c:pt>
                <c:pt idx="6">
                  <c:v>-25.858237354152038</c:v>
                </c:pt>
                <c:pt idx="7">
                  <c:v>-25.638413761275011</c:v>
                </c:pt>
                <c:pt idx="8">
                  <c:v>-25.38904982066887</c:v>
                </c:pt>
                <c:pt idx="9">
                  <c:v>-25.110493524590392</c:v>
                </c:pt>
                <c:pt idx="10">
                  <c:v>-24.803127328550318</c:v>
                </c:pt>
                <c:pt idx="11">
                  <c:v>-24.467365718475143</c:v>
                </c:pt>
                <c:pt idx="12">
                  <c:v>-24.103652653953315</c:v>
                </c:pt>
                <c:pt idx="13">
                  <c:v>-23.712458920449581</c:v>
                </c:pt>
                <c:pt idx="14">
                  <c:v>-23.294279422791597</c:v>
                </c:pt>
                <c:pt idx="15">
                  <c:v>-22.849630450297393</c:v>
                </c:pt>
                <c:pt idx="16">
                  <c:v>-22.37904694202399</c:v>
                </c:pt>
                <c:pt idx="17">
                  <c:v>-21.883079777667696</c:v>
                </c:pt>
                <c:pt idx="18">
                  <c:v>-21.36229311638855</c:v>
                </c:pt>
                <c:pt idx="19">
                  <c:v>-20.817261802482243</c:v>
                </c:pt>
                <c:pt idx="20">
                  <c:v>-20.248568852357206</c:v>
                </c:pt>
                <c:pt idx="21">
                  <c:v>-19.656803033383738</c:v>
                </c:pt>
                <c:pt idx="22">
                  <c:v>-19.04255653975045</c:v>
                </c:pt>
                <c:pt idx="23">
                  <c:v>-18.406422765539997</c:v>
                </c:pt>
                <c:pt idx="24">
                  <c:v>-17.74899416820487</c:v>
                </c:pt>
                <c:pt idx="25">
                  <c:v>-17.0708602084128</c:v>
                </c:pt>
                <c:pt idx="26">
                  <c:v>-16.372605341485158</c:v>
                </c:pt>
                <c:pt idx="27">
                  <c:v>-15.654807022642286</c:v>
                </c:pt>
                <c:pt idx="28">
                  <c:v>-14.91803366801541</c:v>
                </c:pt>
                <c:pt idx="29">
                  <c:v>-14.162842484891103</c:v>
                </c:pt>
                <c:pt idx="30">
                  <c:v>-13.389777038419156</c:v>
                </c:pt>
                <c:pt idx="31">
                  <c:v>-12.599364349136842</c:v>
                </c:pt>
                <c:pt idx="32">
                  <c:v>-11.792111191992177</c:v>
                </c:pt>
                <c:pt idx="33">
                  <c:v>-10.968499053156899</c:v>
                </c:pt>
                <c:pt idx="34">
                  <c:v>-10.128976813413079</c:v>
                </c:pt>
                <c:pt idx="35">
                  <c:v>-9.2739494919355288</c:v>
                </c:pt>
                <c:pt idx="36">
                  <c:v>-8.4037599228337587</c:v>
                </c:pt>
                <c:pt idx="37">
                  <c:v>-7.518657143160282</c:v>
                </c:pt>
                <c:pt idx="38">
                  <c:v>-6.6187382427742287</c:v>
                </c:pt>
                <c:pt idx="39">
                  <c:v>-5.7038329756171358</c:v>
                </c:pt>
                <c:pt idx="40">
                  <c:v>-4.7732520126212306</c:v>
                </c:pt>
                <c:pt idx="41">
                  <c:v>-3.8251642492591071</c:v>
                </c:pt>
                <c:pt idx="42">
                  <c:v>-2.854757500016361</c:v>
                </c:pt>
                <c:pt idx="43">
                  <c:v>-1.8470702457591697</c:v>
                </c:pt>
                <c:pt idx="44">
                  <c:v>-0.72966470730838617</c:v>
                </c:pt>
                <c:pt idx="45">
                  <c:v>0.42242061981871487</c:v>
                </c:pt>
                <c:pt idx="46">
                  <c:v>1.2879878831378544</c:v>
                </c:pt>
                <c:pt idx="47">
                  <c:v>2.2017593439473089</c:v>
                </c:pt>
                <c:pt idx="48">
                  <c:v>3.1499291741083644</c:v>
                </c:pt>
                <c:pt idx="49">
                  <c:v>4.1227326547748424</c:v>
                </c:pt>
                <c:pt idx="50">
                  <c:v>5.1149090262057246</c:v>
                </c:pt>
                <c:pt idx="51">
                  <c:v>6.1240731525479664</c:v>
                </c:pt>
                <c:pt idx="52">
                  <c:v>7.1454580720920102</c:v>
                </c:pt>
                <c:pt idx="53">
                  <c:v>8.1779561956293438</c:v>
                </c:pt>
                <c:pt idx="54">
                  <c:v>9.2203755372296694</c:v>
                </c:pt>
                <c:pt idx="55">
                  <c:v>10.271777950959571</c:v>
                </c:pt>
                <c:pt idx="56">
                  <c:v>11.331407533375053</c:v>
                </c:pt>
                <c:pt idx="57">
                  <c:v>12.398638645470669</c:v>
                </c:pt>
                <c:pt idx="58">
                  <c:v>13.472938980917187</c:v>
                </c:pt>
                <c:pt idx="59">
                  <c:v>14.553843842753881</c:v>
                </c:pt>
                <c:pt idx="60">
                  <c:v>15.640938268022497</c:v>
                </c:pt>
                <c:pt idx="61">
                  <c:v>16.733844491998045</c:v>
                </c:pt>
                <c:pt idx="62">
                  <c:v>17.832213017574016</c:v>
                </c:pt>
                <c:pt idx="63">
                  <c:v>18.935716125530448</c:v>
                </c:pt>
                <c:pt idx="64">
                  <c:v>20.04404304941168</c:v>
                </c:pt>
                <c:pt idx="65">
                  <c:v>21.156896296796436</c:v>
                </c:pt>
                <c:pt idx="66">
                  <c:v>22.273988766026505</c:v>
                </c:pt>
                <c:pt idx="67">
                  <c:v>23.395041419241778</c:v>
                </c:pt>
                <c:pt idx="68">
                  <c:v>24.519781344406017</c:v>
                </c:pt>
                <c:pt idx="69">
                  <c:v>25.647940088875121</c:v>
                </c:pt>
                <c:pt idx="70">
                  <c:v>26.779252178516224</c:v>
                </c:pt>
                <c:pt idx="71">
                  <c:v>27.913453759692917</c:v>
                </c:pt>
                <c:pt idx="72">
                  <c:v>29.050281315184492</c:v>
                </c:pt>
                <c:pt idx="73">
                  <c:v>30.189470416453229</c:v>
                </c:pt>
                <c:pt idx="74">
                  <c:v>31.330754480179003</c:v>
                </c:pt>
                <c:pt idx="75">
                  <c:v>32.473863502523628</c:v>
                </c:pt>
                <c:pt idx="76">
                  <c:v>33.618522746056506</c:v>
                </c:pt>
                <c:pt idx="77">
                  <c:v>34.764451356150325</c:v>
                </c:pt>
                <c:pt idx="78">
                  <c:v>35.911360883776091</c:v>
                </c:pt>
                <c:pt idx="79">
                  <c:v>37.058953690134949</c:v>
                </c:pt>
                <c:pt idx="80">
                  <c:v>38.206921208031197</c:v>
                </c:pt>
                <c:pt idx="81">
                  <c:v>39.354942031228553</c:v>
                </c:pt>
                <c:pt idx="82">
                  <c:v>40.502679801056168</c:v>
                </c:pt>
                <c:pt idx="83">
                  <c:v>41.649780854193587</c:v>
                </c:pt>
                <c:pt idx="84">
                  <c:v>42.795871591807774</c:v>
                </c:pt>
                <c:pt idx="85">
                  <c:v>43.940555522909072</c:v>
                </c:pt>
                <c:pt idx="86">
                  <c:v>45.083409928822462</c:v>
                </c:pt>
                <c:pt idx="87">
                  <c:v>46.223982085847375</c:v>
                </c:pt>
                <c:pt idx="88">
                  <c:v>47.361784974344431</c:v>
                </c:pt>
                <c:pt idx="89">
                  <c:v>48.496292389407408</c:v>
                </c:pt>
                <c:pt idx="90">
                  <c:v>49.626933355746644</c:v>
                </c:pt>
                <c:pt idx="91">
                  <c:v>50.753085732400017</c:v>
                </c:pt>
                <c:pt idx="92">
                  <c:v>51.874068875354993</c:v>
                </c:pt>
                <c:pt idx="93">
                  <c:v>52.989135205565049</c:v>
                </c:pt>
                <c:pt idx="94">
                  <c:v>54.097460506308344</c:v>
                </c:pt>
                <c:pt idx="95">
                  <c:v>55.198132750179141</c:v>
                </c:pt>
                <c:pt idx="96">
                  <c:v>56.290139229092752</c:v>
                </c:pt>
                <c:pt idx="97">
                  <c:v>57.372351736906651</c:v>
                </c:pt>
                <c:pt idx="98">
                  <c:v>58.443509531643386</c:v>
                </c:pt>
                <c:pt idx="99">
                  <c:v>59.50219979243326</c:v>
                </c:pt>
                <c:pt idx="100">
                  <c:v>60.546835287809152</c:v>
                </c:pt>
                <c:pt idx="101">
                  <c:v>61.57562900308551</c:v>
                </c:pt>
                <c:pt idx="102">
                  <c:v>62.586565547471281</c:v>
                </c:pt>
                <c:pt idx="103">
                  <c:v>63.577369305554122</c:v>
                </c:pt>
                <c:pt idx="104">
                  <c:v>64.545469542559331</c:v>
                </c:pt>
                <c:pt idx="105">
                  <c:v>65.487963068966479</c:v>
                </c:pt>
                <c:pt idx="106">
                  <c:v>66.401575671599645</c:v>
                </c:pt>
                <c:pt idx="107">
                  <c:v>67.282624396200092</c:v>
                </c:pt>
                <c:pt idx="108">
                  <c:v>68.126983984059677</c:v>
                </c:pt>
                <c:pt idx="109">
                  <c:v>68.930062362314459</c:v>
                </c:pt>
                <c:pt idx="110">
                  <c:v>69.686792034530825</c:v>
                </c:pt>
                <c:pt idx="111">
                  <c:v>70.391646337946852</c:v>
                </c:pt>
                <c:pt idx="112">
                  <c:v>71.038691417728415</c:v>
                </c:pt>
                <c:pt idx="113">
                  <c:v>71.621685670434374</c:v>
                </c:pt>
                <c:pt idx="114">
                  <c:v>72.134237236700628</c:v>
                </c:pt>
                <c:pt idx="115">
                  <c:v>72.570025590253337</c:v>
                </c:pt>
                <c:pt idx="116">
                  <c:v>72.923084388897479</c:v>
                </c:pt>
                <c:pt idx="117">
                  <c:v>73.188129641368391</c:v>
                </c:pt>
                <c:pt idx="118">
                  <c:v>73.36090202969504</c:v>
                </c:pt>
                <c:pt idx="119">
                  <c:v>73.438479343962641</c:v>
                </c:pt>
                <c:pt idx="120">
                  <c:v>73.419510123316698</c:v>
                </c:pt>
                <c:pt idx="121">
                  <c:v>73.304327097389773</c:v>
                </c:pt>
                <c:pt idx="122">
                  <c:v>73.094918937805957</c:v>
                </c:pt>
                <c:pt idx="123">
                  <c:v>72.79476575322127</c:v>
                </c:pt>
                <c:pt idx="124">
                  <c:v>72.408568880104909</c:v>
                </c:pt>
                <c:pt idx="125">
                  <c:v>71.941920917559287</c:v>
                </c:pt>
                <c:pt idx="126">
                  <c:v>71.40096430500823</c:v>
                </c:pt>
                <c:pt idx="127">
                  <c:v>70.792078068538174</c:v>
                </c:pt>
                <c:pt idx="128">
                  <c:v>70.121617912542234</c:v>
                </c:pt>
                <c:pt idx="129">
                  <c:v>69.395720036555346</c:v>
                </c:pt>
                <c:pt idx="130">
                  <c:v>68.62016748039963</c:v>
                </c:pt>
                <c:pt idx="131">
                  <c:v>67.80031069314596</c:v>
                </c:pt>
                <c:pt idx="132">
                  <c:v>66.941030957293762</c:v>
                </c:pt>
                <c:pt idx="133">
                  <c:v>66.046735089664566</c:v>
                </c:pt>
                <c:pt idx="134">
                  <c:v>65.121371240782736</c:v>
                </c:pt>
                <c:pt idx="135">
                  <c:v>64.168457658561366</c:v>
                </c:pt>
                <c:pt idx="136">
                  <c:v>63.191118368744455</c:v>
                </c:pt>
                <c:pt idx="137">
                  <c:v>62.192121544397956</c:v>
                </c:pt>
                <c:pt idx="138">
                  <c:v>61.17391778369435</c:v>
                </c:pt>
                <c:pt idx="139">
                  <c:v>60.138676592961239</c:v>
                </c:pt>
                <c:pt idx="140">
                  <c:v>59.088320132262218</c:v>
                </c:pt>
                <c:pt idx="141">
                  <c:v>58.024553795247961</c:v>
                </c:pt>
                <c:pt idx="142">
                  <c:v>56.948893524218413</c:v>
                </c:pt>
                <c:pt idx="143">
                  <c:v>55.862689963057221</c:v>
                </c:pt>
                <c:pt idx="144">
                  <c:v>54.767149661971125</c:v>
                </c:pt>
                <c:pt idx="145">
                  <c:v>53.663353603363817</c:v>
                </c:pt>
                <c:pt idx="146">
                  <c:v>52.552273334624807</c:v>
                </c:pt>
                <c:pt idx="147">
                  <c:v>51.434784990146852</c:v>
                </c:pt>
                <c:pt idx="148">
                  <c:v>50.311681466694189</c:v>
                </c:pt>
                <c:pt idx="149">
                  <c:v>49.183682994127643</c:v>
                </c:pt>
                <c:pt idx="150">
                  <c:v>48.051446316819501</c:v>
                </c:pt>
                <c:pt idx="151">
                  <c:v>46.915572676628649</c:v>
                </c:pt>
                <c:pt idx="152">
                  <c:v>45.776614763605757</c:v>
                </c:pt>
                <c:pt idx="153">
                  <c:v>44.635082778586202</c:v>
                </c:pt>
                <c:pt idx="154">
                  <c:v>43.491449732815305</c:v>
                </c:pt>
                <c:pt idx="155">
                  <c:v>42.346156091415899</c:v>
                </c:pt>
                <c:pt idx="156">
                  <c:v>41.199613853624491</c:v>
                </c:pt>
                <c:pt idx="157">
                  <c:v>40.052210148558508</c:v>
                </c:pt>
                <c:pt idx="158">
                  <c:v>38.90431041534206</c:v>
                </c:pt>
                <c:pt idx="159">
                  <c:v>37.756261225763815</c:v>
                </c:pt>
                <c:pt idx="160">
                  <c:v>36.608392800806122</c:v>
                </c:pt>
                <c:pt idx="161">
                  <c:v>35.461021264452228</c:v>
                </c:pt>
                <c:pt idx="162">
                  <c:v>34.31445067373555</c:v>
                </c:pt>
                <c:pt idx="163">
                  <c:v>33.168974858173627</c:v>
                </c:pt>
                <c:pt idx="164">
                  <c:v>32.024879099176303</c:v>
                </c:pt>
                <c:pt idx="165">
                  <c:v>30.88244167593804</c:v>
                </c:pt>
                <c:pt idx="166">
                  <c:v>29.741935303246127</c:v>
                </c:pt>
                <c:pt idx="167">
                  <c:v>28.603628484673418</c:v>
                </c:pt>
                <c:pt idx="168">
                  <c:v>27.467786804172995</c:v>
                </c:pt>
                <c:pt idx="169">
                  <c:v>26.334674180247141</c:v>
                </c:pt>
                <c:pt idx="170">
                  <c:v>25.204554107531905</c:v>
                </c:pt>
                <c:pt idx="171">
                  <c:v>24.077690914979385</c:v>
                </c:pt>
                <c:pt idx="172">
                  <c:v>22.954351073836342</c:v>
                </c:pt>
                <c:pt idx="173">
                  <c:v>21.834804597706739</c:v>
                </c:pt>
                <c:pt idx="174">
                  <c:v>20.719326587645195</c:v>
                </c:pt>
                <c:pt idx="175">
                  <c:v>19.608198993827994</c:v>
                </c:pt>
                <c:pt idx="176">
                  <c:v>18.501712689948217</c:v>
                </c:pt>
                <c:pt idx="177">
                  <c:v>17.400169995798702</c:v>
                </c:pt>
                <c:pt idx="178">
                  <c:v>16.303887839396641</c:v>
                </c:pt>
                <c:pt idx="179">
                  <c:v>15.213201837030319</c:v>
                </c:pt>
                <c:pt idx="180">
                  <c:v>14.128471698918858</c:v>
                </c:pt>
                <c:pt idx="181">
                  <c:v>13.050088568102552</c:v>
                </c:pt>
                <c:pt idx="182">
                  <c:v>11.978485202552436</c:v>
                </c:pt>
                <c:pt idx="183">
                  <c:v>10.914150364837754</c:v>
                </c:pt>
                <c:pt idx="184">
                  <c:v>9.8576494359162474</c:v>
                </c:pt>
                <c:pt idx="185">
                  <c:v>8.8096541030609039</c:v>
                </c:pt>
                <c:pt idx="186">
                  <c:v>7.7709847517676645</c:v>
                </c:pt>
                <c:pt idx="187">
                  <c:v>6.742669418035188</c:v>
                </c:pt>
                <c:pt idx="188">
                  <c:v>5.7260270494368255</c:v>
                </c:pt>
                <c:pt idx="189">
                  <c:v>4.7227734573391205</c:v>
                </c:pt>
                <c:pt idx="190">
                  <c:v>3.7378633314966088</c:v>
                </c:pt>
                <c:pt idx="191">
                  <c:v>2.7738278059480752</c:v>
                </c:pt>
                <c:pt idx="192">
                  <c:v>1.8377528390254649</c:v>
                </c:pt>
                <c:pt idx="193">
                  <c:v>0.9410489314692273</c:v>
                </c:pt>
                <c:pt idx="194">
                  <c:v>9.8981997292471036E-2</c:v>
                </c:pt>
                <c:pt idx="195">
                  <c:v>-1.1950570542921457</c:v>
                </c:pt>
                <c:pt idx="196">
                  <c:v>-2.2497943529410325</c:v>
                </c:pt>
                <c:pt idx="197">
                  <c:v>-3.2396366533663965</c:v>
                </c:pt>
                <c:pt idx="198">
                  <c:v>-4.2003714037388349</c:v>
                </c:pt>
                <c:pt idx="199">
                  <c:v>-5.1412707441521999</c:v>
                </c:pt>
                <c:pt idx="200">
                  <c:v>-6.0655917243704316</c:v>
                </c:pt>
                <c:pt idx="201">
                  <c:v>-6.9745975535351263</c:v>
                </c:pt>
                <c:pt idx="202">
                  <c:v>-7.8687282705845112</c:v>
                </c:pt>
                <c:pt idx="203">
                  <c:v>-8.748029254708733</c:v>
                </c:pt>
                <c:pt idx="204">
                  <c:v>-9.6123340870752969</c:v>
                </c:pt>
                <c:pt idx="205">
                  <c:v>-10.461351801026737</c:v>
                </c:pt>
                <c:pt idx="206">
                  <c:v>-11.294712263463975</c:v>
                </c:pt>
                <c:pt idx="207">
                  <c:v>-12.111991501813138</c:v>
                </c:pt>
                <c:pt idx="208">
                  <c:v>-12.91272673054919</c:v>
                </c:pt>
                <c:pt idx="209">
                  <c:v>-13.696425788773379</c:v>
                </c:pt>
                <c:pt idx="210">
                  <c:v>-14.462573415380103</c:v>
                </c:pt>
                <c:pt idx="211">
                  <c:v>-15.210635679754935</c:v>
                </c:pt>
                <c:pt idx="212">
                  <c:v>-15.940063318274369</c:v>
                </c:pt>
                <c:pt idx="213">
                  <c:v>-16.650294421134635</c:v>
                </c:pt>
                <c:pt idx="214">
                  <c:v>-17.340756742020456</c:v>
                </c:pt>
                <c:pt idx="215">
                  <c:v>-18.010869803533012</c:v>
                </c:pt>
                <c:pt idx="216">
                  <c:v>-18.660046910032303</c:v>
                </c:pt>
                <c:pt idx="217">
                  <c:v>-19.287697142124458</c:v>
                </c:pt>
                <c:pt idx="218">
                  <c:v>-19.893227381599633</c:v>
                </c:pt>
                <c:pt idx="219">
                  <c:v>-20.476044399310656</c:v>
                </c:pt>
                <c:pt idx="220">
                  <c:v>-21.035557025859724</c:v>
                </c:pt>
                <c:pt idx="221">
                  <c:v>-21.571178416413208</c:v>
                </c:pt>
                <c:pt idx="222">
                  <c:v>-22.082328413250007</c:v>
                </c:pt>
                <c:pt idx="223">
                  <c:v>-22.568436004111025</c:v>
                </c:pt>
                <c:pt idx="224">
                  <c:v>-23.028941868735075</c:v>
                </c:pt>
                <c:pt idx="225">
                  <c:v>-23.463301001702458</c:v>
                </c:pt>
                <c:pt idx="226">
                  <c:v>-23.870985395099147</c:v>
                </c:pt>
                <c:pt idx="227">
                  <c:v>-24.251486760872986</c:v>
                </c:pt>
                <c:pt idx="228">
                  <c:v>-24.604319269237042</c:v>
                </c:pt>
                <c:pt idx="229">
                  <c:v>-24.929022276291235</c:v>
                </c:pt>
                <c:pt idx="230">
                  <c:v>-25.225163011711864</c:v>
                </c:pt>
                <c:pt idx="231">
                  <c:v>-25.492339195142623</c:v>
                </c:pt>
                <c:pt idx="232">
                  <c:v>-25.730181548803117</c:v>
                </c:pt>
                <c:pt idx="233">
                  <c:v>-25.938356173041917</c:v>
                </c:pt>
                <c:pt idx="234">
                  <c:v>-26.116566751880605</c:v>
                </c:pt>
                <c:pt idx="235">
                  <c:v>-26.264556556470719</c:v>
                </c:pt>
                <c:pt idx="236">
                  <c:v>-26.382110216292073</c:v>
                </c:pt>
                <c:pt idx="237">
                  <c:v>-26.469055230518947</c:v>
                </c:pt>
                <c:pt idx="238">
                  <c:v>-26.525263195415786</c:v>
                </c:pt>
                <c:pt idx="239">
                  <c:v>-26.550650727765721</c:v>
                </c:pt>
              </c:numCache>
            </c:numRef>
          </c:xVal>
          <c:yVal>
            <c:numRef>
              <c:f>Calculations!$AJ$2:$AJ$241</c:f>
              <c:numCache>
                <c:formatCode>General</c:formatCode>
                <c:ptCount val="240"/>
                <c:pt idx="0">
                  <c:v>1.0986711838847896</c:v>
                </c:pt>
                <c:pt idx="1">
                  <c:v>2.6361438658097995</c:v>
                </c:pt>
                <c:pt idx="2">
                  <c:v>4.1715883126291828</c:v>
                </c:pt>
                <c:pt idx="3">
                  <c:v>5.7038360382010751</c:v>
                </c:pt>
                <c:pt idx="4">
                  <c:v>7.2317380378933649</c:v>
                </c:pt>
                <c:pt idx="5">
                  <c:v>8.754171556444021</c:v>
                </c:pt>
                <c:pt idx="6">
                  <c:v>10.270046486808042</c:v>
                </c:pt>
                <c:pt idx="7">
                  <c:v>11.778311319246882</c:v>
                </c:pt>
                <c:pt idx="8">
                  <c:v>13.277958569783777</c:v>
                </c:pt>
                <c:pt idx="9">
                  <c:v>14.768029631692343</c:v>
                </c:pt>
                <c:pt idx="10">
                  <c:v>16.247619005852243</c:v>
                </c:pt>
                <c:pt idx="11">
                  <c:v>17.715877881630149</c:v>
                </c:pt>
                <c:pt idx="12">
                  <c:v>19.172017052415924</c:v>
                </c:pt>
                <c:pt idx="13">
                  <c:v>20.615309165095596</c:v>
                </c:pt>
                <c:pt idx="14">
                  <c:v>22.045090313751075</c:v>
                </c:pt>
                <c:pt idx="15">
                  <c:v>23.460761000781531</c:v>
                </c:pt>
                <c:pt idx="16">
                  <c:v>24.861786497112348</c:v>
                </c:pt>
                <c:pt idx="17">
                  <c:v>26.247696642216567</c:v>
                </c:pt>
                <c:pt idx="18">
                  <c:v>27.618085131128396</c:v>
                </c:pt>
                <c:pt idx="19">
                  <c:v>28.972608339537601</c:v>
                </c:pt>
                <c:pt idx="20">
                  <c:v>30.310983742445501</c:v>
                </c:pt>
                <c:pt idx="21">
                  <c:v>31.632987981893109</c:v>
                </c:pt>
                <c:pt idx="22">
                  <c:v>32.93845464086769</c:v>
                </c:pt>
                <c:pt idx="23">
                  <c:v>34.227271777907504</c:v>
                </c:pt>
                <c:pt idx="24">
                  <c:v>35.499379276234833</c:v>
                </c:pt>
                <c:pt idx="25">
                  <c:v>36.754766056847984</c:v>
                </c:pt>
                <c:pt idx="26">
                  <c:v>37.993467202820455</c:v>
                </c:pt>
                <c:pt idx="27">
                  <c:v>39.215561036627832</c:v>
                </c:pt>
                <c:pt idx="28">
                  <c:v>40.421166189386781</c:v>
                </c:pt>
                <c:pt idx="29">
                  <c:v>41.610438695108769</c:v>
                </c:pt>
                <c:pt idx="30">
                  <c:v>42.783569139964357</c:v>
                </c:pt>
                <c:pt idx="31">
                  <c:v>43.940779891085867</c:v>
                </c:pt>
                <c:pt idx="32">
                  <c:v>45.082322426052713</c:v>
                </c:pt>
                <c:pt idx="33">
                  <c:v>46.208474780334541</c:v>
                </c:pt>
                <c:pt idx="34">
                  <c:v>47.319539125745223</c:v>
                </c:pt>
                <c:pt idx="35">
                  <c:v>48.415839490843837</c:v>
                </c:pt>
                <c:pt idx="36">
                  <c:v>49.497719630148367</c:v>
                </c:pt>
                <c:pt idx="37">
                  <c:v>50.56554104774267</c:v>
                </c:pt>
                <c:pt idx="38">
                  <c:v>51.619681177499388</c:v>
                </c:pt>
                <c:pt idx="39">
                  <c:v>52.660531721507596</c:v>
                </c:pt>
                <c:pt idx="40">
                  <c:v>53.688497145618612</c:v>
                </c:pt>
                <c:pt idx="41">
                  <c:v>54.703993330966682</c:v>
                </c:pt>
                <c:pt idx="42">
                  <c:v>55.707446378242082</c:v>
                </c:pt>
                <c:pt idx="43">
                  <c:v>56.69929156192245</c:v>
                </c:pt>
                <c:pt idx="44">
                  <c:v>57.679972430086877</c:v>
                </c:pt>
                <c:pt idx="45">
                  <c:v>58.649940046236452</c:v>
                </c:pt>
                <c:pt idx="46">
                  <c:v>59.609652368493926</c:v>
                </c:pt>
                <c:pt idx="47">
                  <c:v>60.559573762203797</c:v>
                </c:pt>
                <c:pt idx="48">
                  <c:v>61.500174642124875</c:v>
                </c:pt>
                <c:pt idx="49">
                  <c:v>62.431931240159258</c:v>
                </c:pt>
                <c:pt idx="50">
                  <c:v>63.355325495871625</c:v>
                </c:pt>
                <c:pt idx="51">
                  <c:v>64.270845066560298</c:v>
                </c:pt>
                <c:pt idx="52">
                  <c:v>65.178983455244293</c:v>
                </c:pt>
                <c:pt idx="53">
                  <c:v>66.080240254607929</c:v>
                </c:pt>
                <c:pt idx="54">
                  <c:v>66.975121506682115</c:v>
                </c:pt>
                <c:pt idx="55">
                  <c:v>67.864140177885588</c:v>
                </c:pt>
                <c:pt idx="56">
                  <c:v>68.747816750919014</c:v>
                </c:pt>
                <c:pt idx="57">
                  <c:v>69.62667993501401</c:v>
                </c:pt>
                <c:pt idx="58">
                  <c:v>70.501267498053267</c:v>
                </c:pt>
                <c:pt idx="59">
                  <c:v>71.372127224272617</c:v>
                </c:pt>
                <c:pt idx="60">
                  <c:v>72.239818003430685</c:v>
                </c:pt>
                <c:pt idx="61">
                  <c:v>73.104911057865195</c:v>
                </c:pt>
                <c:pt idx="62">
                  <c:v>73.967991315852714</c:v>
                </c:pt>
                <c:pt idx="63">
                  <c:v>74.829658941310925</c:v>
                </c:pt>
                <c:pt idx="64">
                  <c:v>75.690531031177045</c:v>
                </c:pt>
                <c:pt idx="65">
                  <c:v>76.551243494583787</c:v>
                </c:pt>
                <c:pt idx="66">
                  <c:v>77.412453129259234</c:v>
                </c:pt>
                <c:pt idx="67">
                  <c:v>78.274839913951951</c:v>
                </c:pt>
                <c:pt idx="68">
                  <c:v>79.139109537519857</c:v>
                </c:pt>
                <c:pt idx="69">
                  <c:v>80.005996189324776</c:v>
                </c:pt>
                <c:pt idx="70">
                  <c:v>80.876265638135123</c:v>
                </c:pt>
                <c:pt idx="71">
                  <c:v>81.750718631573534</c:v>
                </c:pt>
                <c:pt idx="72">
                  <c:v>82.630194651656893</c:v>
                </c:pt>
                <c:pt idx="73">
                  <c:v>83.515576067907659</c:v>
                </c:pt>
                <c:pt idx="74">
                  <c:v>84.407792734267787</c:v>
                </c:pt>
                <c:pt idx="75">
                  <c:v>85.307827083391032</c:v>
                </c:pt>
                <c:pt idx="76">
                  <c:v>86.216719778372521</c:v>
                </c:pt>
                <c:pt idx="77">
                  <c:v>87.135575990739994</c:v>
                </c:pt>
                <c:pt idx="78">
                  <c:v>88.065572382896846</c:v>
                </c:pt>
                <c:pt idx="79">
                  <c:v>89.007964883243403</c:v>
                </c:pt>
                <c:pt idx="80">
                  <c:v>89.964097354954959</c:v>
                </c:pt>
                <c:pt idx="81">
                  <c:v>90.935411271800945</c:v>
                </c:pt>
                <c:pt idx="82">
                  <c:v>91.923456530288092</c:v>
                </c:pt>
                <c:pt idx="83">
                  <c:v>92.929903542948864</c:v>
                </c:pt>
                <c:pt idx="84">
                  <c:v>93.956556776739944</c:v>
                </c:pt>
                <c:pt idx="85">
                  <c:v>95.005369919115424</c:v>
                </c:pt>
                <c:pt idx="86">
                  <c:v>96.078462876201797</c:v>
                </c:pt>
                <c:pt idx="87">
                  <c:v>97.178140827900052</c:v>
                </c:pt>
                <c:pt idx="88">
                  <c:v>98.306915586977482</c:v>
                </c:pt>
                <c:pt idx="89">
                  <c:v>99.467529527420197</c:v>
                </c:pt>
                <c:pt idx="90">
                  <c:v>100.6629823635156</c:v>
                </c:pt>
                <c:pt idx="91">
                  <c:v>101.89656106738119</c:v>
                </c:pt>
                <c:pt idx="92">
                  <c:v>103.17187320729522</c:v>
                </c:pt>
                <c:pt idx="93">
                  <c:v>104.49288396212756</c:v>
                </c:pt>
                <c:pt idx="94">
                  <c:v>105.86395700677997</c:v>
                </c:pt>
                <c:pt idx="95">
                  <c:v>107.28989935606751</c:v>
                </c:pt>
                <c:pt idx="96">
                  <c:v>108.77601007234807</c:v>
                </c:pt>
                <c:pt idx="97">
                  <c:v>110.32813245810854</c:v>
                </c:pt>
                <c:pt idx="98">
                  <c:v>111.95270891820564</c:v>
                </c:pt>
                <c:pt idx="99">
                  <c:v>113.65683703238176</c:v>
                </c:pt>
                <c:pt idx="100">
                  <c:v>115.44832444001048</c:v>
                </c:pt>
                <c:pt idx="101">
                  <c:v>117.33573880767892</c:v>
                </c:pt>
                <c:pt idx="102">
                  <c:v>119.32844729067165</c:v>
                </c:pt>
                <c:pt idx="103">
                  <c:v>121.43663737003533</c:v>
                </c:pt>
                <c:pt idx="104">
                  <c:v>123.67130758917034</c:v>
                </c:pt>
                <c:pt idx="105">
                  <c:v>126.04421242120736</c:v>
                </c:pt>
                <c:pt idx="106">
                  <c:v>128.56774026420516</c:v>
                </c:pt>
                <c:pt idx="107">
                  <c:v>131.25469764695754</c:v>
                </c:pt>
                <c:pt idx="108">
                  <c:v>134.11796685903647</c:v>
                </c:pt>
                <c:pt idx="109">
                  <c:v>137.16999990870266</c:v>
                </c:pt>
                <c:pt idx="110">
                  <c:v>140.42211163263994</c:v>
                </c:pt>
                <c:pt idx="111">
                  <c:v>143.88354301235796</c:v>
                </c:pt>
                <c:pt idx="112">
                  <c:v>147.56028767115976</c:v>
                </c:pt>
                <c:pt idx="113">
                  <c:v>151.45371563297761</c:v>
                </c:pt>
                <c:pt idx="114">
                  <c:v>155.5590916114179</c:v>
                </c:pt>
                <c:pt idx="115">
                  <c:v>159.86416590602471</c:v>
                </c:pt>
                <c:pt idx="116">
                  <c:v>164.34809726610899</c:v>
                </c:pt>
                <c:pt idx="117">
                  <c:v>168.9810165688757</c:v>
                </c:pt>
                <c:pt idx="118">
                  <c:v>173.72451698112422</c:v>
                </c:pt>
                <c:pt idx="119">
                  <c:v>178.53323003787727</c:v>
                </c:pt>
                <c:pt idx="120">
                  <c:v>183.35742440660042</c:v>
                </c:pt>
                <c:pt idx="121">
                  <c:v>188.14630446825359</c:v>
                </c:pt>
                <c:pt idx="122">
                  <c:v>192.85148625407425</c:v>
                </c:pt>
                <c:pt idx="123">
                  <c:v>197.43007520345915</c:v>
                </c:pt>
                <c:pt idx="124">
                  <c:v>201.84688799357113</c:v>
                </c:pt>
                <c:pt idx="125">
                  <c:v>206.07559604759601</c:v>
                </c:pt>
                <c:pt idx="126">
                  <c:v>210.09882372923062</c:v>
                </c:pt>
                <c:pt idx="127">
                  <c:v>213.90742316586031</c:v>
                </c:pt>
                <c:pt idx="128">
                  <c:v>217.49923160280736</c:v>
                </c:pt>
                <c:pt idx="129">
                  <c:v>220.87760709305243</c:v>
                </c:pt>
                <c:pt idx="130">
                  <c:v>224.04997167535882</c:v>
                </c:pt>
                <c:pt idx="131">
                  <c:v>227.02650707055369</c:v>
                </c:pt>
                <c:pt idx="132">
                  <c:v>229.8190727934734</c:v>
                </c:pt>
                <c:pt idx="133">
                  <c:v>232.44036205764868</c:v>
                </c:pt>
                <c:pt idx="134">
                  <c:v>234.90327784096834</c:v>
                </c:pt>
                <c:pt idx="135">
                  <c:v>237.22049562680951</c:v>
                </c:pt>
                <c:pt idx="136">
                  <c:v>239.40417494218985</c:v>
                </c:pt>
                <c:pt idx="137">
                  <c:v>241.46578396209588</c:v>
                </c:pt>
                <c:pt idx="138">
                  <c:v>243.41600661586108</c:v>
                </c:pt>
                <c:pt idx="139">
                  <c:v>245.26470764680849</c:v>
                </c:pt>
                <c:pt idx="140">
                  <c:v>247.02093678049792</c:v>
                </c:pt>
                <c:pt idx="141">
                  <c:v>248.6929580315271</c:v>
                </c:pt>
                <c:pt idx="142">
                  <c:v>250.28829409872077</c:v>
                </c:pt>
                <c:pt idx="143">
                  <c:v>251.81377881182945</c:v>
                </c:pt>
                <c:pt idx="144">
                  <c:v>253.27561284334715</c:v>
                </c:pt>
                <c:pt idx="145">
                  <c:v>254.6794195322276</c:v>
                </c:pt>
                <c:pt idx="146">
                  <c:v>256.03029883170518</c:v>
                </c:pt>
                <c:pt idx="147">
                  <c:v>257.33287820331071</c:v>
                </c:pt>
                <c:pt idx="148">
                  <c:v>258.59135983536584</c:v>
                </c:pt>
                <c:pt idx="149">
                  <c:v>259.80956393271708</c:v>
                </c:pt>
                <c:pt idx="150">
                  <c:v>260.99096806582332</c:v>
                </c:pt>
                <c:pt idx="151">
                  <c:v>262.13874271516625</c:v>
                </c:pt>
                <c:pt idx="152">
                  <c:v>263.25578323485672</c:v>
                </c:pt>
                <c:pt idx="153">
                  <c:v>264.34473850451008</c:v>
                </c:pt>
                <c:pt idx="154">
                  <c:v>265.40803655541743</c:v>
                </c:pt>
                <c:pt idx="155">
                  <c:v>266.44790745820541</c:v>
                </c:pt>
                <c:pt idx="156">
                  <c:v>267.46640374703702</c:v>
                </c:pt>
                <c:pt idx="157">
                  <c:v>268.46541863958538</c:v>
                </c:pt>
                <c:pt idx="158">
                  <c:v>269.44670229049666</c:v>
                </c:pt>
                <c:pt idx="159">
                  <c:v>270.41187629586301</c:v>
                </c:pt>
                <c:pt idx="160">
                  <c:v>271.36244664372805</c:v>
                </c:pt>
                <c:pt idx="161">
                  <c:v>272.29981528642656</c:v>
                </c:pt>
                <c:pt idx="162">
                  <c:v>273.22529049033841</c:v>
                </c:pt>
                <c:pt idx="163">
                  <c:v>274.14009610226412</c:v>
                </c:pt>
                <c:pt idx="164">
                  <c:v>275.04537985460843</c:v>
                </c:pt>
                <c:pt idx="165">
                  <c:v>275.94222081835744</c:v>
                </c:pt>
                <c:pt idx="166">
                  <c:v>276.83163609908888</c:v>
                </c:pt>
                <c:pt idx="167">
                  <c:v>277.71458686049641</c:v>
                </c:pt>
                <c:pt idx="168">
                  <c:v>278.59198374981656</c:v>
                </c:pt>
                <c:pt idx="169">
                  <c:v>279.46469179006533</c:v>
                </c:pt>
                <c:pt idx="170">
                  <c:v>280.3335347970438</c:v>
                </c:pt>
                <c:pt idx="171">
                  <c:v>281.19929937109475</c:v>
                </c:pt>
                <c:pt idx="172">
                  <c:v>282.0627385085138</c:v>
                </c:pt>
                <c:pt idx="173">
                  <c:v>282.92457487107254</c:v>
                </c:pt>
                <c:pt idx="174">
                  <c:v>283.7855037483759</c:v>
                </c:pt>
                <c:pt idx="175">
                  <c:v>284.64619574252259</c:v>
                </c:pt>
                <c:pt idx="176">
                  <c:v>285.50729920182846</c:v>
                </c:pt>
                <c:pt idx="177">
                  <c:v>286.36944242603045</c:v>
                </c:pt>
                <c:pt idx="178">
                  <c:v>287.23323566346141</c:v>
                </c:pt>
                <c:pt idx="179">
                  <c:v>288.09927291703082</c:v>
                </c:pt>
                <c:pt idx="180">
                  <c:v>288.96813357449628</c:v>
                </c:pt>
                <c:pt idx="181">
                  <c:v>289.84038387550055</c:v>
                </c:pt>
                <c:pt idx="182">
                  <c:v>290.71657822649911</c:v>
                </c:pt>
                <c:pt idx="183">
                  <c:v>291.59726037298071</c:v>
                </c:pt>
                <c:pt idx="184">
                  <c:v>292.48296443624747</c:v>
                </c:pt>
                <c:pt idx="185">
                  <c:v>293.37421582149466</c:v>
                </c:pt>
                <c:pt idx="186">
                  <c:v>294.27153200160052</c:v>
                </c:pt>
                <c:pt idx="187">
                  <c:v>295.17542318087021</c:v>
                </c:pt>
                <c:pt idx="188">
                  <c:v>296.08639284082329</c:v>
                </c:pt>
                <c:pt idx="189">
                  <c:v>297.00493817014552</c:v>
                </c:pt>
                <c:pt idx="190">
                  <c:v>297.93155037891734</c:v>
                </c:pt>
                <c:pt idx="191">
                  <c:v>298.86671489743537</c:v>
                </c:pt>
                <c:pt idx="192">
                  <c:v>299.81091145807062</c:v>
                </c:pt>
                <c:pt idx="193">
                  <c:v>300.76461405896987</c:v>
                </c:pt>
                <c:pt idx="194">
                  <c:v>301.72829080667009</c:v>
                </c:pt>
                <c:pt idx="195">
                  <c:v>302.70240363521987</c:v>
                </c:pt>
                <c:pt idx="196">
                  <c:v>303.68740789795464</c:v>
                </c:pt>
                <c:pt idx="197">
                  <c:v>304.6837518283063</c:v>
                </c:pt>
                <c:pt idx="198">
                  <c:v>305.69187586577664</c:v>
                </c:pt>
                <c:pt idx="199">
                  <c:v>306.71221184242916</c:v>
                </c:pt>
                <c:pt idx="200">
                  <c:v>307.74518202627843</c:v>
                </c:pt>
                <c:pt idx="201">
                  <c:v>308.79119801696913</c:v>
                </c:pt>
                <c:pt idx="202">
                  <c:v>309.85065949067314</c:v>
                </c:pt>
                <c:pt idx="203">
                  <c:v>310.92395279049242</c:v>
                </c:pt>
                <c:pt idx="204">
                  <c:v>312.01144936065623</c:v>
                </c:pt>
                <c:pt idx="205">
                  <c:v>313.11350402261724</c:v>
                </c:pt>
                <c:pt idx="206">
                  <c:v>314.23045309371429</c:v>
                </c:pt>
                <c:pt idx="207">
                  <c:v>315.36261234944487</c:v>
                </c:pt>
                <c:pt idx="208">
                  <c:v>316.51027483360485</c:v>
                </c:pt>
                <c:pt idx="209">
                  <c:v>317.67370852156273</c:v>
                </c:pt>
                <c:pt idx="210">
                  <c:v>318.85315384585408</c:v>
                </c:pt>
                <c:pt idx="211">
                  <c:v>320.04882109513073</c:v>
                </c:pt>
                <c:pt idx="212">
                  <c:v>321.26088770155849</c:v>
                </c:pt>
                <c:pt idx="213">
                  <c:v>322.48949543543648</c:v>
                </c:pt>
                <c:pt idx="214">
                  <c:v>323.73474752901848</c:v>
                </c:pt>
                <c:pt idx="215">
                  <c:v>324.99670575692045</c:v>
                </c:pt>
                <c:pt idx="216">
                  <c:v>326.2753875034947</c:v>
                </c:pt>
                <c:pt idx="217">
                  <c:v>327.57076285339645</c:v>
                </c:pt>
                <c:pt idx="218">
                  <c:v>328.8827517445464</c:v>
                </c:pt>
                <c:pt idx="219">
                  <c:v>330.2112212283547</c:v>
                </c:pt>
                <c:pt idx="220">
                  <c:v>331.55598288449829</c:v>
                </c:pt>
                <c:pt idx="221">
                  <c:v>332.91679044239373</c:v>
                </c:pt>
                <c:pt idx="222">
                  <c:v>334.29333766268473</c:v>
                </c:pt>
                <c:pt idx="223">
                  <c:v>335.68525653533391</c:v>
                </c:pt>
                <c:pt idx="224">
                  <c:v>337.09211585005045</c:v>
                </c:pt>
                <c:pt idx="225">
                  <c:v>338.51342019565669</c:v>
                </c:pt>
                <c:pt idx="226">
                  <c:v>339.94860944154573</c:v>
                </c:pt>
                <c:pt idx="227">
                  <c:v>341.39705875151367</c:v>
                </c:pt>
                <c:pt idx="228">
                  <c:v>342.85807917485295</c:v>
                </c:pt>
                <c:pt idx="229">
                  <c:v>344.33091885156523</c:v>
                </c:pt>
                <c:pt idx="230">
                  <c:v>345.81476486109494</c:v>
                </c:pt>
                <c:pt idx="231">
                  <c:v>347.3087457319383</c:v>
                </c:pt>
                <c:pt idx="232">
                  <c:v>348.81193461923078</c:v>
                </c:pt>
                <c:pt idx="233">
                  <c:v>350.32335314276645</c:v>
                </c:pt>
                <c:pt idx="234">
                  <c:v>351.84197586572816</c:v>
                </c:pt>
                <c:pt idx="235">
                  <c:v>353.36673537857382</c:v>
                </c:pt>
                <c:pt idx="236">
                  <c:v>354.89652794006605</c:v>
                </c:pt>
                <c:pt idx="237">
                  <c:v>356.43021961226356</c:v>
                </c:pt>
                <c:pt idx="238">
                  <c:v>357.96665281553248</c:v>
                </c:pt>
                <c:pt idx="239">
                  <c:v>359.50465321712591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1-49F0-8384-E2A48BAFD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68536"/>
        <c:axId val="513870696"/>
      </c:scatterChart>
      <c:valAx>
        <c:axId val="5138706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Azimuth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8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3868536"/>
        <c:crossesAt val="0"/>
        <c:crossBetween val="midCat"/>
      </c:valAx>
      <c:valAx>
        <c:axId val="51386853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Elevation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8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38706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GB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Sun Elevation vs. Hour of Day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Calculations!$AI$1:$AI$1</c:f>
              <c:strCache>
                <c:ptCount val="1"/>
                <c:pt idx="0">
                  <c:v>Solar Elevation corrected for atm refraction (deg)</c:v>
                </c:pt>
              </c:strCache>
            </c:strRef>
          </c:tx>
          <c:spPr>
            <a:ln w="3168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xVal>
            <c:numRef>
              <c:f>Calculations!$E$2:$E$241</c:f>
              <c:numCache>
                <c:formatCode>h":"mm":"ss;@</c:formatCode>
                <c:ptCount val="240"/>
                <c:pt idx="0">
                  <c:v>4.1666666666666666E-3</c:v>
                </c:pt>
                <c:pt idx="1">
                  <c:v>8.3333333333333332E-3</c:v>
                </c:pt>
                <c:pt idx="2">
                  <c:v>1.2500000000000001E-2</c:v>
                </c:pt>
                <c:pt idx="3">
                  <c:v>1.6666666666666666E-2</c:v>
                </c:pt>
                <c:pt idx="4">
                  <c:v>2.0833333333333332E-2</c:v>
                </c:pt>
                <c:pt idx="5">
                  <c:v>2.4999999999999998E-2</c:v>
                </c:pt>
                <c:pt idx="6">
                  <c:v>2.9166666666666664E-2</c:v>
                </c:pt>
                <c:pt idx="7">
                  <c:v>3.3333333333333333E-2</c:v>
                </c:pt>
                <c:pt idx="8">
                  <c:v>3.7499999999999999E-2</c:v>
                </c:pt>
                <c:pt idx="9">
                  <c:v>4.1666666666666664E-2</c:v>
                </c:pt>
                <c:pt idx="10">
                  <c:v>4.583333333333333E-2</c:v>
                </c:pt>
                <c:pt idx="11">
                  <c:v>4.9999999999999996E-2</c:v>
                </c:pt>
                <c:pt idx="12">
                  <c:v>5.4166666666666662E-2</c:v>
                </c:pt>
                <c:pt idx="13">
                  <c:v>5.8333333333333327E-2</c:v>
                </c:pt>
                <c:pt idx="14">
                  <c:v>6.2499999999999993E-2</c:v>
                </c:pt>
                <c:pt idx="15">
                  <c:v>6.6666666666666666E-2</c:v>
                </c:pt>
                <c:pt idx="16">
                  <c:v>7.0833333333333331E-2</c:v>
                </c:pt>
                <c:pt idx="17">
                  <c:v>7.4999999999999997E-2</c:v>
                </c:pt>
                <c:pt idx="18">
                  <c:v>7.9166666666666663E-2</c:v>
                </c:pt>
                <c:pt idx="19">
                  <c:v>8.3333333333333329E-2</c:v>
                </c:pt>
                <c:pt idx="20">
                  <c:v>8.7499999999999994E-2</c:v>
                </c:pt>
                <c:pt idx="21">
                  <c:v>9.166666666666666E-2</c:v>
                </c:pt>
                <c:pt idx="22">
                  <c:v>9.5833333333333326E-2</c:v>
                </c:pt>
                <c:pt idx="23">
                  <c:v>9.9999999999999992E-2</c:v>
                </c:pt>
                <c:pt idx="24">
                  <c:v>0.10416666666666666</c:v>
                </c:pt>
                <c:pt idx="25">
                  <c:v>0.10833333333333332</c:v>
                </c:pt>
                <c:pt idx="26">
                  <c:v>0.11249999999999999</c:v>
                </c:pt>
                <c:pt idx="27">
                  <c:v>0.11666666666666665</c:v>
                </c:pt>
                <c:pt idx="28">
                  <c:v>0.12083333333333332</c:v>
                </c:pt>
                <c:pt idx="29">
                  <c:v>0.12499999999999999</c:v>
                </c:pt>
                <c:pt idx="30">
                  <c:v>0.12916666666666665</c:v>
                </c:pt>
                <c:pt idx="31">
                  <c:v>0.13333333333333333</c:v>
                </c:pt>
                <c:pt idx="32">
                  <c:v>0.13750000000000001</c:v>
                </c:pt>
                <c:pt idx="33">
                  <c:v>0.14166666666666669</c:v>
                </c:pt>
                <c:pt idx="34">
                  <c:v>0.14583333333333337</c:v>
                </c:pt>
                <c:pt idx="35">
                  <c:v>0.15000000000000005</c:v>
                </c:pt>
                <c:pt idx="36">
                  <c:v>0.15416666666666673</c:v>
                </c:pt>
                <c:pt idx="37">
                  <c:v>0.15833333333333341</c:v>
                </c:pt>
                <c:pt idx="38">
                  <c:v>0.16250000000000009</c:v>
                </c:pt>
                <c:pt idx="39">
                  <c:v>0.16666666666666677</c:v>
                </c:pt>
                <c:pt idx="40">
                  <c:v>0.17083333333333345</c:v>
                </c:pt>
                <c:pt idx="41">
                  <c:v>0.17500000000000013</c:v>
                </c:pt>
                <c:pt idx="42">
                  <c:v>0.17916666666666681</c:v>
                </c:pt>
                <c:pt idx="43">
                  <c:v>0.18333333333333349</c:v>
                </c:pt>
                <c:pt idx="44">
                  <c:v>0.18750000000000017</c:v>
                </c:pt>
                <c:pt idx="45">
                  <c:v>0.19166666666666685</c:v>
                </c:pt>
                <c:pt idx="46">
                  <c:v>0.19583333333333353</c:v>
                </c:pt>
                <c:pt idx="47">
                  <c:v>0.20000000000000021</c:v>
                </c:pt>
                <c:pt idx="48">
                  <c:v>0.20416666666666689</c:v>
                </c:pt>
                <c:pt idx="49">
                  <c:v>0.20833333333333356</c:v>
                </c:pt>
                <c:pt idx="50">
                  <c:v>0.21250000000000024</c:v>
                </c:pt>
                <c:pt idx="51">
                  <c:v>0.21666666666666692</c:v>
                </c:pt>
                <c:pt idx="52">
                  <c:v>0.2208333333333336</c:v>
                </c:pt>
                <c:pt idx="53">
                  <c:v>0.22500000000000028</c:v>
                </c:pt>
                <c:pt idx="54">
                  <c:v>0.22916666666666696</c:v>
                </c:pt>
                <c:pt idx="55">
                  <c:v>0.23333333333333364</c:v>
                </c:pt>
                <c:pt idx="56">
                  <c:v>0.23750000000000032</c:v>
                </c:pt>
                <c:pt idx="57">
                  <c:v>0.241666666666667</c:v>
                </c:pt>
                <c:pt idx="58">
                  <c:v>0.24583333333333368</c:v>
                </c:pt>
                <c:pt idx="59">
                  <c:v>0.25000000000000033</c:v>
                </c:pt>
                <c:pt idx="60">
                  <c:v>0.25416666666666698</c:v>
                </c:pt>
                <c:pt idx="61">
                  <c:v>0.25833333333333364</c:v>
                </c:pt>
                <c:pt idx="62">
                  <c:v>0.26250000000000029</c:v>
                </c:pt>
                <c:pt idx="63">
                  <c:v>0.26666666666666694</c:v>
                </c:pt>
                <c:pt idx="64">
                  <c:v>0.27083333333333359</c:v>
                </c:pt>
                <c:pt idx="65">
                  <c:v>0.27500000000000024</c:v>
                </c:pt>
                <c:pt idx="66">
                  <c:v>0.2791666666666669</c:v>
                </c:pt>
                <c:pt idx="67">
                  <c:v>0.28333333333333355</c:v>
                </c:pt>
                <c:pt idx="68">
                  <c:v>0.2875000000000002</c:v>
                </c:pt>
                <c:pt idx="69">
                  <c:v>0.29166666666666685</c:v>
                </c:pt>
                <c:pt idx="70">
                  <c:v>0.2958333333333335</c:v>
                </c:pt>
                <c:pt idx="71">
                  <c:v>0.30000000000000016</c:v>
                </c:pt>
                <c:pt idx="72">
                  <c:v>0.30416666666666681</c:v>
                </c:pt>
                <c:pt idx="73">
                  <c:v>0.30833333333333346</c:v>
                </c:pt>
                <c:pt idx="74">
                  <c:v>0.31250000000000011</c:v>
                </c:pt>
                <c:pt idx="75">
                  <c:v>0.31666666666666676</c:v>
                </c:pt>
                <c:pt idx="76">
                  <c:v>0.32083333333333341</c:v>
                </c:pt>
                <c:pt idx="77">
                  <c:v>0.32500000000000007</c:v>
                </c:pt>
                <c:pt idx="78">
                  <c:v>0.32916666666666672</c:v>
                </c:pt>
                <c:pt idx="79">
                  <c:v>0.33333333333333337</c:v>
                </c:pt>
                <c:pt idx="80">
                  <c:v>0.33750000000000002</c:v>
                </c:pt>
                <c:pt idx="81">
                  <c:v>0.34166666666666667</c:v>
                </c:pt>
                <c:pt idx="82">
                  <c:v>0.34583333333333333</c:v>
                </c:pt>
                <c:pt idx="83">
                  <c:v>0.35</c:v>
                </c:pt>
                <c:pt idx="84">
                  <c:v>0.35416666666666663</c:v>
                </c:pt>
                <c:pt idx="85">
                  <c:v>0.35833333333333328</c:v>
                </c:pt>
                <c:pt idx="86">
                  <c:v>0.36249999999999993</c:v>
                </c:pt>
                <c:pt idx="87">
                  <c:v>0.36666666666666659</c:v>
                </c:pt>
                <c:pt idx="88">
                  <c:v>0.37083333333333324</c:v>
                </c:pt>
                <c:pt idx="89">
                  <c:v>0.37499999999999989</c:v>
                </c:pt>
                <c:pt idx="90">
                  <c:v>0.37916666666666654</c:v>
                </c:pt>
                <c:pt idx="91">
                  <c:v>0.38333333333333319</c:v>
                </c:pt>
                <c:pt idx="92">
                  <c:v>0.38749999999999984</c:v>
                </c:pt>
                <c:pt idx="93">
                  <c:v>0.3916666666666665</c:v>
                </c:pt>
                <c:pt idx="94">
                  <c:v>0.39583333333333315</c:v>
                </c:pt>
                <c:pt idx="95">
                  <c:v>0.3999999999999998</c:v>
                </c:pt>
                <c:pt idx="96">
                  <c:v>0.40416666666666645</c:v>
                </c:pt>
                <c:pt idx="97">
                  <c:v>0.4083333333333331</c:v>
                </c:pt>
                <c:pt idx="98">
                  <c:v>0.41249999999999976</c:v>
                </c:pt>
                <c:pt idx="99">
                  <c:v>0.41666666666666641</c:v>
                </c:pt>
                <c:pt idx="100">
                  <c:v>0.42083333333333306</c:v>
                </c:pt>
                <c:pt idx="101">
                  <c:v>0.42499999999999971</c:v>
                </c:pt>
                <c:pt idx="102">
                  <c:v>0.42916666666666636</c:v>
                </c:pt>
                <c:pt idx="103">
                  <c:v>0.43333333333333302</c:v>
                </c:pt>
                <c:pt idx="104">
                  <c:v>0.43749999999999967</c:v>
                </c:pt>
                <c:pt idx="105">
                  <c:v>0.44166666666666632</c:v>
                </c:pt>
                <c:pt idx="106">
                  <c:v>0.44583333333333297</c:v>
                </c:pt>
                <c:pt idx="107">
                  <c:v>0.44999999999999962</c:v>
                </c:pt>
                <c:pt idx="108">
                  <c:v>0.45416666666666627</c:v>
                </c:pt>
                <c:pt idx="109">
                  <c:v>0.45833333333333293</c:v>
                </c:pt>
                <c:pt idx="110">
                  <c:v>0.46249999999999958</c:v>
                </c:pt>
                <c:pt idx="111">
                  <c:v>0.46666666666666623</c:v>
                </c:pt>
                <c:pt idx="112">
                  <c:v>0.47083333333333288</c:v>
                </c:pt>
                <c:pt idx="113">
                  <c:v>0.47499999999999953</c:v>
                </c:pt>
                <c:pt idx="114">
                  <c:v>0.47916666666666619</c:v>
                </c:pt>
                <c:pt idx="115">
                  <c:v>0.48333333333333284</c:v>
                </c:pt>
                <c:pt idx="116">
                  <c:v>0.48749999999999949</c:v>
                </c:pt>
                <c:pt idx="117">
                  <c:v>0.49166666666666614</c:v>
                </c:pt>
                <c:pt idx="118">
                  <c:v>0.49583333333333279</c:v>
                </c:pt>
                <c:pt idx="119">
                  <c:v>0.49999999999999944</c:v>
                </c:pt>
                <c:pt idx="120">
                  <c:v>0.5041666666666661</c:v>
                </c:pt>
                <c:pt idx="121">
                  <c:v>0.50833333333333275</c:v>
                </c:pt>
                <c:pt idx="122">
                  <c:v>0.5124999999999994</c:v>
                </c:pt>
                <c:pt idx="123">
                  <c:v>0.51666666666666605</c:v>
                </c:pt>
                <c:pt idx="124">
                  <c:v>0.5208333333333327</c:v>
                </c:pt>
                <c:pt idx="125">
                  <c:v>0.52499999999999936</c:v>
                </c:pt>
                <c:pt idx="126">
                  <c:v>0.52916666666666601</c:v>
                </c:pt>
                <c:pt idx="127">
                  <c:v>0.53333333333333266</c:v>
                </c:pt>
                <c:pt idx="128">
                  <c:v>0.53749999999999931</c:v>
                </c:pt>
                <c:pt idx="129">
                  <c:v>0.54166666666666596</c:v>
                </c:pt>
                <c:pt idx="130">
                  <c:v>0.54583333333333262</c:v>
                </c:pt>
                <c:pt idx="131">
                  <c:v>0.54999999999999927</c:v>
                </c:pt>
                <c:pt idx="132">
                  <c:v>0.55416666666666592</c:v>
                </c:pt>
                <c:pt idx="133">
                  <c:v>0.55833333333333257</c:v>
                </c:pt>
                <c:pt idx="134">
                  <c:v>0.56249999999999922</c:v>
                </c:pt>
                <c:pt idx="135">
                  <c:v>0.56666666666666587</c:v>
                </c:pt>
                <c:pt idx="136">
                  <c:v>0.57083333333333253</c:v>
                </c:pt>
                <c:pt idx="137">
                  <c:v>0.57499999999999918</c:v>
                </c:pt>
                <c:pt idx="138">
                  <c:v>0.57916666666666583</c:v>
                </c:pt>
                <c:pt idx="139">
                  <c:v>0.58333333333333248</c:v>
                </c:pt>
                <c:pt idx="140">
                  <c:v>0.58749999999999913</c:v>
                </c:pt>
                <c:pt idx="141">
                  <c:v>0.59166666666666579</c:v>
                </c:pt>
                <c:pt idx="142">
                  <c:v>0.59583333333333244</c:v>
                </c:pt>
                <c:pt idx="143">
                  <c:v>0.59999999999999909</c:v>
                </c:pt>
                <c:pt idx="144">
                  <c:v>0.60416666666666574</c:v>
                </c:pt>
                <c:pt idx="145">
                  <c:v>0.60833333333333239</c:v>
                </c:pt>
                <c:pt idx="146">
                  <c:v>0.61249999999999905</c:v>
                </c:pt>
                <c:pt idx="147">
                  <c:v>0.6166666666666657</c:v>
                </c:pt>
                <c:pt idx="148">
                  <c:v>0.62083333333333235</c:v>
                </c:pt>
                <c:pt idx="149">
                  <c:v>0.624999999999999</c:v>
                </c:pt>
                <c:pt idx="150">
                  <c:v>0.62916666666666565</c:v>
                </c:pt>
                <c:pt idx="151">
                  <c:v>0.6333333333333323</c:v>
                </c:pt>
                <c:pt idx="152">
                  <c:v>0.63749999999999896</c:v>
                </c:pt>
                <c:pt idx="153">
                  <c:v>0.64166666666666561</c:v>
                </c:pt>
                <c:pt idx="154">
                  <c:v>0.64583333333333226</c:v>
                </c:pt>
                <c:pt idx="155">
                  <c:v>0.64999999999999891</c:v>
                </c:pt>
                <c:pt idx="156">
                  <c:v>0.65416666666666556</c:v>
                </c:pt>
                <c:pt idx="157">
                  <c:v>0.65833333333333222</c:v>
                </c:pt>
                <c:pt idx="158">
                  <c:v>0.66249999999999887</c:v>
                </c:pt>
                <c:pt idx="159">
                  <c:v>0.66666666666666552</c:v>
                </c:pt>
                <c:pt idx="160">
                  <c:v>0.67083333333333217</c:v>
                </c:pt>
                <c:pt idx="161">
                  <c:v>0.67499999999999882</c:v>
                </c:pt>
                <c:pt idx="162">
                  <c:v>0.67916666666666548</c:v>
                </c:pt>
                <c:pt idx="163">
                  <c:v>0.68333333333333213</c:v>
                </c:pt>
                <c:pt idx="164">
                  <c:v>0.68749999999999878</c:v>
                </c:pt>
                <c:pt idx="165">
                  <c:v>0.69166666666666543</c:v>
                </c:pt>
                <c:pt idx="166">
                  <c:v>0.69583333333333208</c:v>
                </c:pt>
                <c:pt idx="167">
                  <c:v>0.69999999999999873</c:v>
                </c:pt>
                <c:pt idx="168">
                  <c:v>0.70416666666666539</c:v>
                </c:pt>
                <c:pt idx="169">
                  <c:v>0.70833333333333204</c:v>
                </c:pt>
                <c:pt idx="170">
                  <c:v>0.71249999999999869</c:v>
                </c:pt>
                <c:pt idx="171">
                  <c:v>0.71666666666666534</c:v>
                </c:pt>
                <c:pt idx="172">
                  <c:v>0.72083333333333199</c:v>
                </c:pt>
                <c:pt idx="173">
                  <c:v>0.72499999999999865</c:v>
                </c:pt>
                <c:pt idx="174">
                  <c:v>0.7291666666666653</c:v>
                </c:pt>
                <c:pt idx="175">
                  <c:v>0.73333333333333195</c:v>
                </c:pt>
                <c:pt idx="176">
                  <c:v>0.7374999999999986</c:v>
                </c:pt>
                <c:pt idx="177">
                  <c:v>0.74166666666666525</c:v>
                </c:pt>
                <c:pt idx="178">
                  <c:v>0.7458333333333319</c:v>
                </c:pt>
                <c:pt idx="179">
                  <c:v>0.74999999999999856</c:v>
                </c:pt>
                <c:pt idx="180">
                  <c:v>0.75416666666666521</c:v>
                </c:pt>
                <c:pt idx="181">
                  <c:v>0.75833333333333186</c:v>
                </c:pt>
                <c:pt idx="182">
                  <c:v>0.76249999999999851</c:v>
                </c:pt>
                <c:pt idx="183">
                  <c:v>0.76666666666666516</c:v>
                </c:pt>
                <c:pt idx="184">
                  <c:v>0.77083333333333182</c:v>
                </c:pt>
                <c:pt idx="185">
                  <c:v>0.77499999999999847</c:v>
                </c:pt>
                <c:pt idx="186">
                  <c:v>0.77916666666666512</c:v>
                </c:pt>
                <c:pt idx="187">
                  <c:v>0.78333333333333177</c:v>
                </c:pt>
                <c:pt idx="188">
                  <c:v>0.78749999999999842</c:v>
                </c:pt>
                <c:pt idx="189">
                  <c:v>0.79166666666666508</c:v>
                </c:pt>
                <c:pt idx="190">
                  <c:v>0.79583333333333173</c:v>
                </c:pt>
                <c:pt idx="191">
                  <c:v>0.79999999999999838</c:v>
                </c:pt>
                <c:pt idx="192">
                  <c:v>0.80416666666666503</c:v>
                </c:pt>
                <c:pt idx="193">
                  <c:v>0.80833333333333168</c:v>
                </c:pt>
                <c:pt idx="194">
                  <c:v>0.81249999999999833</c:v>
                </c:pt>
                <c:pt idx="195">
                  <c:v>0.81666666666666499</c:v>
                </c:pt>
                <c:pt idx="196">
                  <c:v>0.82083333333333164</c:v>
                </c:pt>
                <c:pt idx="197">
                  <c:v>0.82499999999999829</c:v>
                </c:pt>
                <c:pt idx="198">
                  <c:v>0.82916666666666494</c:v>
                </c:pt>
                <c:pt idx="199">
                  <c:v>0.83333333333333159</c:v>
                </c:pt>
                <c:pt idx="200">
                  <c:v>0.83749999999999825</c:v>
                </c:pt>
                <c:pt idx="201">
                  <c:v>0.8416666666666649</c:v>
                </c:pt>
                <c:pt idx="202">
                  <c:v>0.84583333333333155</c:v>
                </c:pt>
                <c:pt idx="203">
                  <c:v>0.8499999999999982</c:v>
                </c:pt>
                <c:pt idx="204">
                  <c:v>0.85416666666666485</c:v>
                </c:pt>
                <c:pt idx="205">
                  <c:v>0.85833333333333151</c:v>
                </c:pt>
                <c:pt idx="206">
                  <c:v>0.86249999999999816</c:v>
                </c:pt>
                <c:pt idx="207">
                  <c:v>0.86666666666666481</c:v>
                </c:pt>
                <c:pt idx="208">
                  <c:v>0.87083333333333146</c:v>
                </c:pt>
                <c:pt idx="209">
                  <c:v>0.87499999999999811</c:v>
                </c:pt>
                <c:pt idx="210">
                  <c:v>0.87916666666666476</c:v>
                </c:pt>
                <c:pt idx="211">
                  <c:v>0.88333333333333142</c:v>
                </c:pt>
                <c:pt idx="212">
                  <c:v>0.88749999999999807</c:v>
                </c:pt>
                <c:pt idx="213">
                  <c:v>0.89166666666666472</c:v>
                </c:pt>
                <c:pt idx="214">
                  <c:v>0.89583333333333137</c:v>
                </c:pt>
                <c:pt idx="215">
                  <c:v>0.89999999999999802</c:v>
                </c:pt>
                <c:pt idx="216">
                  <c:v>0.90416666666666468</c:v>
                </c:pt>
                <c:pt idx="217">
                  <c:v>0.90833333333333133</c:v>
                </c:pt>
                <c:pt idx="218">
                  <c:v>0.91249999999999798</c:v>
                </c:pt>
                <c:pt idx="219">
                  <c:v>0.91666666666666463</c:v>
                </c:pt>
                <c:pt idx="220">
                  <c:v>0.92083333333333128</c:v>
                </c:pt>
                <c:pt idx="221">
                  <c:v>0.92499999999999793</c:v>
                </c:pt>
                <c:pt idx="222">
                  <c:v>0.92916666666666459</c:v>
                </c:pt>
                <c:pt idx="223">
                  <c:v>0.93333333333333124</c:v>
                </c:pt>
                <c:pt idx="224">
                  <c:v>0.93749999999999789</c:v>
                </c:pt>
                <c:pt idx="225">
                  <c:v>0.94166666666666454</c:v>
                </c:pt>
                <c:pt idx="226">
                  <c:v>0.94583333333333119</c:v>
                </c:pt>
                <c:pt idx="227">
                  <c:v>0.94999999999999785</c:v>
                </c:pt>
                <c:pt idx="228">
                  <c:v>0.9541666666666645</c:v>
                </c:pt>
                <c:pt idx="229">
                  <c:v>0.95833333333333115</c:v>
                </c:pt>
                <c:pt idx="230">
                  <c:v>0.9624999999999978</c:v>
                </c:pt>
                <c:pt idx="231">
                  <c:v>0.96666666666666445</c:v>
                </c:pt>
                <c:pt idx="232">
                  <c:v>0.97083333333333111</c:v>
                </c:pt>
                <c:pt idx="233">
                  <c:v>0.97499999999999776</c:v>
                </c:pt>
                <c:pt idx="234">
                  <c:v>0.97916666666666441</c:v>
                </c:pt>
                <c:pt idx="235">
                  <c:v>0.98333333333333106</c:v>
                </c:pt>
                <c:pt idx="236">
                  <c:v>0.98749999999999771</c:v>
                </c:pt>
                <c:pt idx="237">
                  <c:v>0.99166666666666436</c:v>
                </c:pt>
                <c:pt idx="238">
                  <c:v>0.99583333333333102</c:v>
                </c:pt>
                <c:pt idx="239">
                  <c:v>0.99999999999999767</c:v>
                </c:pt>
              </c:numCache>
            </c:numRef>
          </c:xVal>
          <c:yVal>
            <c:numRef>
              <c:f>Calculations!$AI$2:$AI$241</c:f>
              <c:numCache>
                <c:formatCode>General</c:formatCode>
                <c:ptCount val="240"/>
                <c:pt idx="0">
                  <c:v>-26.542216432589363</c:v>
                </c:pt>
                <c:pt idx="1">
                  <c:v>-26.504752503903013</c:v>
                </c:pt>
                <c:pt idx="2">
                  <c:v>-26.436496495803784</c:v>
                </c:pt>
                <c:pt idx="3">
                  <c:v>-26.337549502092017</c:v>
                </c:pt>
                <c:pt idx="4">
                  <c:v>-26.208057308021065</c:v>
                </c:pt>
                <c:pt idx="5">
                  <c:v>-26.048209345909626</c:v>
                </c:pt>
                <c:pt idx="6">
                  <c:v>-25.858237354152038</c:v>
                </c:pt>
                <c:pt idx="7">
                  <c:v>-25.638413761275011</c:v>
                </c:pt>
                <c:pt idx="8">
                  <c:v>-25.38904982066887</c:v>
                </c:pt>
                <c:pt idx="9">
                  <c:v>-25.110493524590392</c:v>
                </c:pt>
                <c:pt idx="10">
                  <c:v>-24.803127328550318</c:v>
                </c:pt>
                <c:pt idx="11">
                  <c:v>-24.467365718475143</c:v>
                </c:pt>
                <c:pt idx="12">
                  <c:v>-24.103652653953315</c:v>
                </c:pt>
                <c:pt idx="13">
                  <c:v>-23.712458920449581</c:v>
                </c:pt>
                <c:pt idx="14">
                  <c:v>-23.294279422791597</c:v>
                </c:pt>
                <c:pt idx="15">
                  <c:v>-22.849630450297393</c:v>
                </c:pt>
                <c:pt idx="16">
                  <c:v>-22.37904694202399</c:v>
                </c:pt>
                <c:pt idx="17">
                  <c:v>-21.883079777667696</c:v>
                </c:pt>
                <c:pt idx="18">
                  <c:v>-21.36229311638855</c:v>
                </c:pt>
                <c:pt idx="19">
                  <c:v>-20.817261802482243</c:v>
                </c:pt>
                <c:pt idx="20">
                  <c:v>-20.248568852357206</c:v>
                </c:pt>
                <c:pt idx="21">
                  <c:v>-19.656803033383738</c:v>
                </c:pt>
                <c:pt idx="22">
                  <c:v>-19.04255653975045</c:v>
                </c:pt>
                <c:pt idx="23">
                  <c:v>-18.406422765539997</c:v>
                </c:pt>
                <c:pt idx="24">
                  <c:v>-17.74899416820487</c:v>
                </c:pt>
                <c:pt idx="25">
                  <c:v>-17.0708602084128</c:v>
                </c:pt>
                <c:pt idx="26">
                  <c:v>-16.372605341485158</c:v>
                </c:pt>
                <c:pt idx="27">
                  <c:v>-15.654807022642286</c:v>
                </c:pt>
                <c:pt idx="28">
                  <c:v>-14.91803366801541</c:v>
                </c:pt>
                <c:pt idx="29">
                  <c:v>-14.162842484891103</c:v>
                </c:pt>
                <c:pt idx="30">
                  <c:v>-13.389777038419156</c:v>
                </c:pt>
                <c:pt idx="31">
                  <c:v>-12.599364349136842</c:v>
                </c:pt>
                <c:pt idx="32">
                  <c:v>-11.792111191992177</c:v>
                </c:pt>
                <c:pt idx="33">
                  <c:v>-10.968499053156899</c:v>
                </c:pt>
                <c:pt idx="34">
                  <c:v>-10.128976813413079</c:v>
                </c:pt>
                <c:pt idx="35">
                  <c:v>-9.2739494919355288</c:v>
                </c:pt>
                <c:pt idx="36">
                  <c:v>-8.4037599228337587</c:v>
                </c:pt>
                <c:pt idx="37">
                  <c:v>-7.518657143160282</c:v>
                </c:pt>
                <c:pt idx="38">
                  <c:v>-6.6187382427742287</c:v>
                </c:pt>
                <c:pt idx="39">
                  <c:v>-5.7038329756171358</c:v>
                </c:pt>
                <c:pt idx="40">
                  <c:v>-4.7732520126212306</c:v>
                </c:pt>
                <c:pt idx="41">
                  <c:v>-3.8251642492591071</c:v>
                </c:pt>
                <c:pt idx="42">
                  <c:v>-2.854757500016361</c:v>
                </c:pt>
                <c:pt idx="43">
                  <c:v>-1.8470702457591697</c:v>
                </c:pt>
                <c:pt idx="44">
                  <c:v>-0.72966470730838617</c:v>
                </c:pt>
                <c:pt idx="45">
                  <c:v>0.42242061981871487</c:v>
                </c:pt>
                <c:pt idx="46">
                  <c:v>1.2879878831378544</c:v>
                </c:pt>
                <c:pt idx="47">
                  <c:v>2.2017593439473089</c:v>
                </c:pt>
                <c:pt idx="48">
                  <c:v>3.1499291741083644</c:v>
                </c:pt>
                <c:pt idx="49">
                  <c:v>4.1227326547748424</c:v>
                </c:pt>
                <c:pt idx="50">
                  <c:v>5.1149090262057246</c:v>
                </c:pt>
                <c:pt idx="51">
                  <c:v>6.1240731525479664</c:v>
                </c:pt>
                <c:pt idx="52">
                  <c:v>7.1454580720920102</c:v>
                </c:pt>
                <c:pt idx="53">
                  <c:v>8.1779561956293438</c:v>
                </c:pt>
                <c:pt idx="54">
                  <c:v>9.2203755372296694</c:v>
                </c:pt>
                <c:pt idx="55">
                  <c:v>10.271777950959571</c:v>
                </c:pt>
                <c:pt idx="56">
                  <c:v>11.331407533375053</c:v>
                </c:pt>
                <c:pt idx="57">
                  <c:v>12.398638645470669</c:v>
                </c:pt>
                <c:pt idx="58">
                  <c:v>13.472938980917187</c:v>
                </c:pt>
                <c:pt idx="59">
                  <c:v>14.553843842753881</c:v>
                </c:pt>
                <c:pt idx="60">
                  <c:v>15.640938268022497</c:v>
                </c:pt>
                <c:pt idx="61">
                  <c:v>16.733844491998045</c:v>
                </c:pt>
                <c:pt idx="62">
                  <c:v>17.832213017574016</c:v>
                </c:pt>
                <c:pt idx="63">
                  <c:v>18.935716125530448</c:v>
                </c:pt>
                <c:pt idx="64">
                  <c:v>20.04404304941168</c:v>
                </c:pt>
                <c:pt idx="65">
                  <c:v>21.156896296796436</c:v>
                </c:pt>
                <c:pt idx="66">
                  <c:v>22.273988766026505</c:v>
                </c:pt>
                <c:pt idx="67">
                  <c:v>23.395041419241778</c:v>
                </c:pt>
                <c:pt idx="68">
                  <c:v>24.519781344406017</c:v>
                </c:pt>
                <c:pt idx="69">
                  <c:v>25.647940088875121</c:v>
                </c:pt>
                <c:pt idx="70">
                  <c:v>26.779252178516224</c:v>
                </c:pt>
                <c:pt idx="71">
                  <c:v>27.913453759692917</c:v>
                </c:pt>
                <c:pt idx="72">
                  <c:v>29.050281315184492</c:v>
                </c:pt>
                <c:pt idx="73">
                  <c:v>30.189470416453229</c:v>
                </c:pt>
                <c:pt idx="74">
                  <c:v>31.330754480179003</c:v>
                </c:pt>
                <c:pt idx="75">
                  <c:v>32.473863502523628</c:v>
                </c:pt>
                <c:pt idx="76">
                  <c:v>33.618522746056506</c:v>
                </c:pt>
                <c:pt idx="77">
                  <c:v>34.764451356150325</c:v>
                </c:pt>
                <c:pt idx="78">
                  <c:v>35.911360883776091</c:v>
                </c:pt>
                <c:pt idx="79">
                  <c:v>37.058953690134949</c:v>
                </c:pt>
                <c:pt idx="80">
                  <c:v>38.206921208031197</c:v>
                </c:pt>
                <c:pt idx="81">
                  <c:v>39.354942031228553</c:v>
                </c:pt>
                <c:pt idx="82">
                  <c:v>40.502679801056168</c:v>
                </c:pt>
                <c:pt idx="83">
                  <c:v>41.649780854193587</c:v>
                </c:pt>
                <c:pt idx="84">
                  <c:v>42.795871591807774</c:v>
                </c:pt>
                <c:pt idx="85">
                  <c:v>43.940555522909072</c:v>
                </c:pt>
                <c:pt idx="86">
                  <c:v>45.083409928822462</c:v>
                </c:pt>
                <c:pt idx="87">
                  <c:v>46.223982085847375</c:v>
                </c:pt>
                <c:pt idx="88">
                  <c:v>47.361784974344431</c:v>
                </c:pt>
                <c:pt idx="89">
                  <c:v>48.496292389407408</c:v>
                </c:pt>
                <c:pt idx="90">
                  <c:v>49.626933355746644</c:v>
                </c:pt>
                <c:pt idx="91">
                  <c:v>50.753085732400017</c:v>
                </c:pt>
                <c:pt idx="92">
                  <c:v>51.874068875354993</c:v>
                </c:pt>
                <c:pt idx="93">
                  <c:v>52.989135205565049</c:v>
                </c:pt>
                <c:pt idx="94">
                  <c:v>54.097460506308344</c:v>
                </c:pt>
                <c:pt idx="95">
                  <c:v>55.198132750179141</c:v>
                </c:pt>
                <c:pt idx="96">
                  <c:v>56.290139229092752</c:v>
                </c:pt>
                <c:pt idx="97">
                  <c:v>57.372351736906651</c:v>
                </c:pt>
                <c:pt idx="98">
                  <c:v>58.443509531643386</c:v>
                </c:pt>
                <c:pt idx="99">
                  <c:v>59.50219979243326</c:v>
                </c:pt>
                <c:pt idx="100">
                  <c:v>60.546835287809152</c:v>
                </c:pt>
                <c:pt idx="101">
                  <c:v>61.57562900308551</c:v>
                </c:pt>
                <c:pt idx="102">
                  <c:v>62.586565547471281</c:v>
                </c:pt>
                <c:pt idx="103">
                  <c:v>63.577369305554122</c:v>
                </c:pt>
                <c:pt idx="104">
                  <c:v>64.545469542559331</c:v>
                </c:pt>
                <c:pt idx="105">
                  <c:v>65.487963068966479</c:v>
                </c:pt>
                <c:pt idx="106">
                  <c:v>66.401575671599645</c:v>
                </c:pt>
                <c:pt idx="107">
                  <c:v>67.282624396200092</c:v>
                </c:pt>
                <c:pt idx="108">
                  <c:v>68.126983984059677</c:v>
                </c:pt>
                <c:pt idx="109">
                  <c:v>68.930062362314459</c:v>
                </c:pt>
                <c:pt idx="110">
                  <c:v>69.686792034530825</c:v>
                </c:pt>
                <c:pt idx="111">
                  <c:v>70.391646337946852</c:v>
                </c:pt>
                <c:pt idx="112">
                  <c:v>71.038691417728415</c:v>
                </c:pt>
                <c:pt idx="113">
                  <c:v>71.621685670434374</c:v>
                </c:pt>
                <c:pt idx="114">
                  <c:v>72.134237236700628</c:v>
                </c:pt>
                <c:pt idx="115">
                  <c:v>72.570025590253337</c:v>
                </c:pt>
                <c:pt idx="116">
                  <c:v>72.923084388897479</c:v>
                </c:pt>
                <c:pt idx="117">
                  <c:v>73.188129641368391</c:v>
                </c:pt>
                <c:pt idx="118">
                  <c:v>73.36090202969504</c:v>
                </c:pt>
                <c:pt idx="119">
                  <c:v>73.438479343962641</c:v>
                </c:pt>
                <c:pt idx="120">
                  <c:v>73.419510123316698</c:v>
                </c:pt>
                <c:pt idx="121">
                  <c:v>73.304327097389773</c:v>
                </c:pt>
                <c:pt idx="122">
                  <c:v>73.094918937805957</c:v>
                </c:pt>
                <c:pt idx="123">
                  <c:v>72.79476575322127</c:v>
                </c:pt>
                <c:pt idx="124">
                  <c:v>72.408568880104909</c:v>
                </c:pt>
                <c:pt idx="125">
                  <c:v>71.941920917559287</c:v>
                </c:pt>
                <c:pt idx="126">
                  <c:v>71.40096430500823</c:v>
                </c:pt>
                <c:pt idx="127">
                  <c:v>70.792078068538174</c:v>
                </c:pt>
                <c:pt idx="128">
                  <c:v>70.121617912542234</c:v>
                </c:pt>
                <c:pt idx="129">
                  <c:v>69.395720036555346</c:v>
                </c:pt>
                <c:pt idx="130">
                  <c:v>68.62016748039963</c:v>
                </c:pt>
                <c:pt idx="131">
                  <c:v>67.80031069314596</c:v>
                </c:pt>
                <c:pt idx="132">
                  <c:v>66.941030957293762</c:v>
                </c:pt>
                <c:pt idx="133">
                  <c:v>66.046735089664566</c:v>
                </c:pt>
                <c:pt idx="134">
                  <c:v>65.121371240782736</c:v>
                </c:pt>
                <c:pt idx="135">
                  <c:v>64.168457658561366</c:v>
                </c:pt>
                <c:pt idx="136">
                  <c:v>63.191118368744455</c:v>
                </c:pt>
                <c:pt idx="137">
                  <c:v>62.192121544397956</c:v>
                </c:pt>
                <c:pt idx="138">
                  <c:v>61.17391778369435</c:v>
                </c:pt>
                <c:pt idx="139">
                  <c:v>60.138676592961239</c:v>
                </c:pt>
                <c:pt idx="140">
                  <c:v>59.088320132262218</c:v>
                </c:pt>
                <c:pt idx="141">
                  <c:v>58.024553795247961</c:v>
                </c:pt>
                <c:pt idx="142">
                  <c:v>56.948893524218413</c:v>
                </c:pt>
                <c:pt idx="143">
                  <c:v>55.862689963057221</c:v>
                </c:pt>
                <c:pt idx="144">
                  <c:v>54.767149661971125</c:v>
                </c:pt>
                <c:pt idx="145">
                  <c:v>53.663353603363817</c:v>
                </c:pt>
                <c:pt idx="146">
                  <c:v>52.552273334624807</c:v>
                </c:pt>
                <c:pt idx="147">
                  <c:v>51.434784990146852</c:v>
                </c:pt>
                <c:pt idx="148">
                  <c:v>50.311681466694189</c:v>
                </c:pt>
                <c:pt idx="149">
                  <c:v>49.183682994127643</c:v>
                </c:pt>
                <c:pt idx="150">
                  <c:v>48.051446316819501</c:v>
                </c:pt>
                <c:pt idx="151">
                  <c:v>46.915572676628649</c:v>
                </c:pt>
                <c:pt idx="152">
                  <c:v>45.776614763605757</c:v>
                </c:pt>
                <c:pt idx="153">
                  <c:v>44.635082778586202</c:v>
                </c:pt>
                <c:pt idx="154">
                  <c:v>43.491449732815305</c:v>
                </c:pt>
                <c:pt idx="155">
                  <c:v>42.346156091415899</c:v>
                </c:pt>
                <c:pt idx="156">
                  <c:v>41.199613853624491</c:v>
                </c:pt>
                <c:pt idx="157">
                  <c:v>40.052210148558508</c:v>
                </c:pt>
                <c:pt idx="158">
                  <c:v>38.90431041534206</c:v>
                </c:pt>
                <c:pt idx="159">
                  <c:v>37.756261225763815</c:v>
                </c:pt>
                <c:pt idx="160">
                  <c:v>36.608392800806122</c:v>
                </c:pt>
                <c:pt idx="161">
                  <c:v>35.461021264452228</c:v>
                </c:pt>
                <c:pt idx="162">
                  <c:v>34.31445067373555</c:v>
                </c:pt>
                <c:pt idx="163">
                  <c:v>33.168974858173627</c:v>
                </c:pt>
                <c:pt idx="164">
                  <c:v>32.024879099176303</c:v>
                </c:pt>
                <c:pt idx="165">
                  <c:v>30.88244167593804</c:v>
                </c:pt>
                <c:pt idx="166">
                  <c:v>29.741935303246127</c:v>
                </c:pt>
                <c:pt idx="167">
                  <c:v>28.603628484673418</c:v>
                </c:pt>
                <c:pt idx="168">
                  <c:v>27.467786804172995</c:v>
                </c:pt>
                <c:pt idx="169">
                  <c:v>26.334674180247141</c:v>
                </c:pt>
                <c:pt idx="170">
                  <c:v>25.204554107531905</c:v>
                </c:pt>
                <c:pt idx="171">
                  <c:v>24.077690914979385</c:v>
                </c:pt>
                <c:pt idx="172">
                  <c:v>22.954351073836342</c:v>
                </c:pt>
                <c:pt idx="173">
                  <c:v>21.834804597706739</c:v>
                </c:pt>
                <c:pt idx="174">
                  <c:v>20.719326587645195</c:v>
                </c:pt>
                <c:pt idx="175">
                  <c:v>19.608198993827994</c:v>
                </c:pt>
                <c:pt idx="176">
                  <c:v>18.501712689948217</c:v>
                </c:pt>
                <c:pt idx="177">
                  <c:v>17.400169995798702</c:v>
                </c:pt>
                <c:pt idx="178">
                  <c:v>16.303887839396641</c:v>
                </c:pt>
                <c:pt idx="179">
                  <c:v>15.213201837030319</c:v>
                </c:pt>
                <c:pt idx="180">
                  <c:v>14.128471698918858</c:v>
                </c:pt>
                <c:pt idx="181">
                  <c:v>13.050088568102552</c:v>
                </c:pt>
                <c:pt idx="182">
                  <c:v>11.978485202552436</c:v>
                </c:pt>
                <c:pt idx="183">
                  <c:v>10.914150364837754</c:v>
                </c:pt>
                <c:pt idx="184">
                  <c:v>9.8576494359162474</c:v>
                </c:pt>
                <c:pt idx="185">
                  <c:v>8.8096541030609039</c:v>
                </c:pt>
                <c:pt idx="186">
                  <c:v>7.7709847517676645</c:v>
                </c:pt>
                <c:pt idx="187">
                  <c:v>6.742669418035188</c:v>
                </c:pt>
                <c:pt idx="188">
                  <c:v>5.7260270494368255</c:v>
                </c:pt>
                <c:pt idx="189">
                  <c:v>4.7227734573391205</c:v>
                </c:pt>
                <c:pt idx="190">
                  <c:v>3.7378633314966088</c:v>
                </c:pt>
                <c:pt idx="191">
                  <c:v>2.7738278059480752</c:v>
                </c:pt>
                <c:pt idx="192">
                  <c:v>1.8377528390254649</c:v>
                </c:pt>
                <c:pt idx="193">
                  <c:v>0.9410489314692273</c:v>
                </c:pt>
                <c:pt idx="194">
                  <c:v>9.8981997292471036E-2</c:v>
                </c:pt>
                <c:pt idx="195">
                  <c:v>-1.1950570542921457</c:v>
                </c:pt>
                <c:pt idx="196">
                  <c:v>-2.2497943529410325</c:v>
                </c:pt>
                <c:pt idx="197">
                  <c:v>-3.2396366533663965</c:v>
                </c:pt>
                <c:pt idx="198">
                  <c:v>-4.2003714037388349</c:v>
                </c:pt>
                <c:pt idx="199">
                  <c:v>-5.1412707441521999</c:v>
                </c:pt>
                <c:pt idx="200">
                  <c:v>-6.0655917243704316</c:v>
                </c:pt>
                <c:pt idx="201">
                  <c:v>-6.9745975535351263</c:v>
                </c:pt>
                <c:pt idx="202">
                  <c:v>-7.8687282705845112</c:v>
                </c:pt>
                <c:pt idx="203">
                  <c:v>-8.748029254708733</c:v>
                </c:pt>
                <c:pt idx="204">
                  <c:v>-9.6123340870752969</c:v>
                </c:pt>
                <c:pt idx="205">
                  <c:v>-10.461351801026737</c:v>
                </c:pt>
                <c:pt idx="206">
                  <c:v>-11.294712263463975</c:v>
                </c:pt>
                <c:pt idx="207">
                  <c:v>-12.111991501813138</c:v>
                </c:pt>
                <c:pt idx="208">
                  <c:v>-12.91272673054919</c:v>
                </c:pt>
                <c:pt idx="209">
                  <c:v>-13.696425788773379</c:v>
                </c:pt>
                <c:pt idx="210">
                  <c:v>-14.462573415380103</c:v>
                </c:pt>
                <c:pt idx="211">
                  <c:v>-15.210635679754935</c:v>
                </c:pt>
                <c:pt idx="212">
                  <c:v>-15.940063318274369</c:v>
                </c:pt>
                <c:pt idx="213">
                  <c:v>-16.650294421134635</c:v>
                </c:pt>
                <c:pt idx="214">
                  <c:v>-17.340756742020456</c:v>
                </c:pt>
                <c:pt idx="215">
                  <c:v>-18.010869803533012</c:v>
                </c:pt>
                <c:pt idx="216">
                  <c:v>-18.660046910032303</c:v>
                </c:pt>
                <c:pt idx="217">
                  <c:v>-19.287697142124458</c:v>
                </c:pt>
                <c:pt idx="218">
                  <c:v>-19.893227381599633</c:v>
                </c:pt>
                <c:pt idx="219">
                  <c:v>-20.476044399310656</c:v>
                </c:pt>
                <c:pt idx="220">
                  <c:v>-21.035557025859724</c:v>
                </c:pt>
                <c:pt idx="221">
                  <c:v>-21.571178416413208</c:v>
                </c:pt>
                <c:pt idx="222">
                  <c:v>-22.082328413250007</c:v>
                </c:pt>
                <c:pt idx="223">
                  <c:v>-22.568436004111025</c:v>
                </c:pt>
                <c:pt idx="224">
                  <c:v>-23.028941868735075</c:v>
                </c:pt>
                <c:pt idx="225">
                  <c:v>-23.463301001702458</c:v>
                </c:pt>
                <c:pt idx="226">
                  <c:v>-23.870985395099147</c:v>
                </c:pt>
                <c:pt idx="227">
                  <c:v>-24.251486760872986</c:v>
                </c:pt>
                <c:pt idx="228">
                  <c:v>-24.604319269237042</c:v>
                </c:pt>
                <c:pt idx="229">
                  <c:v>-24.929022276291235</c:v>
                </c:pt>
                <c:pt idx="230">
                  <c:v>-25.225163011711864</c:v>
                </c:pt>
                <c:pt idx="231">
                  <c:v>-25.492339195142623</c:v>
                </c:pt>
                <c:pt idx="232">
                  <c:v>-25.730181548803117</c:v>
                </c:pt>
                <c:pt idx="233">
                  <c:v>-25.938356173041917</c:v>
                </c:pt>
                <c:pt idx="234">
                  <c:v>-26.116566751880605</c:v>
                </c:pt>
                <c:pt idx="235">
                  <c:v>-26.264556556470719</c:v>
                </c:pt>
                <c:pt idx="236">
                  <c:v>-26.382110216292073</c:v>
                </c:pt>
                <c:pt idx="237">
                  <c:v>-26.469055230518947</c:v>
                </c:pt>
                <c:pt idx="238">
                  <c:v>-26.525263195415786</c:v>
                </c:pt>
                <c:pt idx="239">
                  <c:v>-26.550650727765721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B-46FD-83B3-5ADE31746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64936"/>
        <c:axId val="513869976"/>
      </c:scatterChart>
      <c:valAx>
        <c:axId val="51386997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Elevation (deg)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8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3864936"/>
        <c:crossesAt val="0"/>
        <c:crossBetween val="midCat"/>
      </c:valAx>
      <c:valAx>
        <c:axId val="513864936"/>
        <c:scaling>
          <c:orientation val="minMax"/>
          <c:max val="1"/>
          <c:min val="0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Hour of 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h&quot;:&quot;mm&quot;:&quot;ss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8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3869976"/>
        <c:crossesAt val="0"/>
        <c:crossBetween val="midCat"/>
        <c:majorUnit val="0.25"/>
        <c:minorUnit val="0.125"/>
      </c:val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GB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Solar Declination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Calculations!$V$1:$V$1</c:f>
              <c:strCache>
                <c:ptCount val="1"/>
                <c:pt idx="0">
                  <c:v>Sun Declin (deg)</c:v>
                </c:pt>
              </c:strCache>
            </c:strRef>
          </c:tx>
          <c:spPr>
            <a:ln w="3168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xVal>
            <c:numRef>
              <c:f>Calculations!$E$2:$E$241</c:f>
              <c:numCache>
                <c:formatCode>h":"mm":"ss;@</c:formatCode>
                <c:ptCount val="240"/>
                <c:pt idx="0">
                  <c:v>4.1666666666666666E-3</c:v>
                </c:pt>
                <c:pt idx="1">
                  <c:v>8.3333333333333332E-3</c:v>
                </c:pt>
                <c:pt idx="2">
                  <c:v>1.2500000000000001E-2</c:v>
                </c:pt>
                <c:pt idx="3">
                  <c:v>1.6666666666666666E-2</c:v>
                </c:pt>
                <c:pt idx="4">
                  <c:v>2.0833333333333332E-2</c:v>
                </c:pt>
                <c:pt idx="5">
                  <c:v>2.4999999999999998E-2</c:v>
                </c:pt>
                <c:pt idx="6">
                  <c:v>2.9166666666666664E-2</c:v>
                </c:pt>
                <c:pt idx="7">
                  <c:v>3.3333333333333333E-2</c:v>
                </c:pt>
                <c:pt idx="8">
                  <c:v>3.7499999999999999E-2</c:v>
                </c:pt>
                <c:pt idx="9">
                  <c:v>4.1666666666666664E-2</c:v>
                </c:pt>
                <c:pt idx="10">
                  <c:v>4.583333333333333E-2</c:v>
                </c:pt>
                <c:pt idx="11">
                  <c:v>4.9999999999999996E-2</c:v>
                </c:pt>
                <c:pt idx="12">
                  <c:v>5.4166666666666662E-2</c:v>
                </c:pt>
                <c:pt idx="13">
                  <c:v>5.8333333333333327E-2</c:v>
                </c:pt>
                <c:pt idx="14">
                  <c:v>6.2499999999999993E-2</c:v>
                </c:pt>
                <c:pt idx="15">
                  <c:v>6.6666666666666666E-2</c:v>
                </c:pt>
                <c:pt idx="16">
                  <c:v>7.0833333333333331E-2</c:v>
                </c:pt>
                <c:pt idx="17">
                  <c:v>7.4999999999999997E-2</c:v>
                </c:pt>
                <c:pt idx="18">
                  <c:v>7.9166666666666663E-2</c:v>
                </c:pt>
                <c:pt idx="19">
                  <c:v>8.3333333333333329E-2</c:v>
                </c:pt>
                <c:pt idx="20">
                  <c:v>8.7499999999999994E-2</c:v>
                </c:pt>
                <c:pt idx="21">
                  <c:v>9.166666666666666E-2</c:v>
                </c:pt>
                <c:pt idx="22">
                  <c:v>9.5833333333333326E-2</c:v>
                </c:pt>
                <c:pt idx="23">
                  <c:v>9.9999999999999992E-2</c:v>
                </c:pt>
                <c:pt idx="24">
                  <c:v>0.10416666666666666</c:v>
                </c:pt>
                <c:pt idx="25">
                  <c:v>0.10833333333333332</c:v>
                </c:pt>
                <c:pt idx="26">
                  <c:v>0.11249999999999999</c:v>
                </c:pt>
                <c:pt idx="27">
                  <c:v>0.11666666666666665</c:v>
                </c:pt>
                <c:pt idx="28">
                  <c:v>0.12083333333333332</c:v>
                </c:pt>
                <c:pt idx="29">
                  <c:v>0.12499999999999999</c:v>
                </c:pt>
                <c:pt idx="30">
                  <c:v>0.12916666666666665</c:v>
                </c:pt>
                <c:pt idx="31">
                  <c:v>0.13333333333333333</c:v>
                </c:pt>
                <c:pt idx="32">
                  <c:v>0.13750000000000001</c:v>
                </c:pt>
                <c:pt idx="33">
                  <c:v>0.14166666666666669</c:v>
                </c:pt>
                <c:pt idx="34">
                  <c:v>0.14583333333333337</c:v>
                </c:pt>
                <c:pt idx="35">
                  <c:v>0.15000000000000005</c:v>
                </c:pt>
                <c:pt idx="36">
                  <c:v>0.15416666666666673</c:v>
                </c:pt>
                <c:pt idx="37">
                  <c:v>0.15833333333333341</c:v>
                </c:pt>
                <c:pt idx="38">
                  <c:v>0.16250000000000009</c:v>
                </c:pt>
                <c:pt idx="39">
                  <c:v>0.16666666666666677</c:v>
                </c:pt>
                <c:pt idx="40">
                  <c:v>0.17083333333333345</c:v>
                </c:pt>
                <c:pt idx="41">
                  <c:v>0.17500000000000013</c:v>
                </c:pt>
                <c:pt idx="42">
                  <c:v>0.17916666666666681</c:v>
                </c:pt>
                <c:pt idx="43">
                  <c:v>0.18333333333333349</c:v>
                </c:pt>
                <c:pt idx="44">
                  <c:v>0.18750000000000017</c:v>
                </c:pt>
                <c:pt idx="45">
                  <c:v>0.19166666666666685</c:v>
                </c:pt>
                <c:pt idx="46">
                  <c:v>0.19583333333333353</c:v>
                </c:pt>
                <c:pt idx="47">
                  <c:v>0.20000000000000021</c:v>
                </c:pt>
                <c:pt idx="48">
                  <c:v>0.20416666666666689</c:v>
                </c:pt>
                <c:pt idx="49">
                  <c:v>0.20833333333333356</c:v>
                </c:pt>
                <c:pt idx="50">
                  <c:v>0.21250000000000024</c:v>
                </c:pt>
                <c:pt idx="51">
                  <c:v>0.21666666666666692</c:v>
                </c:pt>
                <c:pt idx="52">
                  <c:v>0.2208333333333336</c:v>
                </c:pt>
                <c:pt idx="53">
                  <c:v>0.22500000000000028</c:v>
                </c:pt>
                <c:pt idx="54">
                  <c:v>0.22916666666666696</c:v>
                </c:pt>
                <c:pt idx="55">
                  <c:v>0.23333333333333364</c:v>
                </c:pt>
                <c:pt idx="56">
                  <c:v>0.23750000000000032</c:v>
                </c:pt>
                <c:pt idx="57">
                  <c:v>0.241666666666667</c:v>
                </c:pt>
                <c:pt idx="58">
                  <c:v>0.24583333333333368</c:v>
                </c:pt>
                <c:pt idx="59">
                  <c:v>0.25000000000000033</c:v>
                </c:pt>
                <c:pt idx="60">
                  <c:v>0.25416666666666698</c:v>
                </c:pt>
                <c:pt idx="61">
                  <c:v>0.25833333333333364</c:v>
                </c:pt>
                <c:pt idx="62">
                  <c:v>0.26250000000000029</c:v>
                </c:pt>
                <c:pt idx="63">
                  <c:v>0.26666666666666694</c:v>
                </c:pt>
                <c:pt idx="64">
                  <c:v>0.27083333333333359</c:v>
                </c:pt>
                <c:pt idx="65">
                  <c:v>0.27500000000000024</c:v>
                </c:pt>
                <c:pt idx="66">
                  <c:v>0.2791666666666669</c:v>
                </c:pt>
                <c:pt idx="67">
                  <c:v>0.28333333333333355</c:v>
                </c:pt>
                <c:pt idx="68">
                  <c:v>0.2875000000000002</c:v>
                </c:pt>
                <c:pt idx="69">
                  <c:v>0.29166666666666685</c:v>
                </c:pt>
                <c:pt idx="70">
                  <c:v>0.2958333333333335</c:v>
                </c:pt>
                <c:pt idx="71">
                  <c:v>0.30000000000000016</c:v>
                </c:pt>
                <c:pt idx="72">
                  <c:v>0.30416666666666681</c:v>
                </c:pt>
                <c:pt idx="73">
                  <c:v>0.30833333333333346</c:v>
                </c:pt>
                <c:pt idx="74">
                  <c:v>0.31250000000000011</c:v>
                </c:pt>
                <c:pt idx="75">
                  <c:v>0.31666666666666676</c:v>
                </c:pt>
                <c:pt idx="76">
                  <c:v>0.32083333333333341</c:v>
                </c:pt>
                <c:pt idx="77">
                  <c:v>0.32500000000000007</c:v>
                </c:pt>
                <c:pt idx="78">
                  <c:v>0.32916666666666672</c:v>
                </c:pt>
                <c:pt idx="79">
                  <c:v>0.33333333333333337</c:v>
                </c:pt>
                <c:pt idx="80">
                  <c:v>0.33750000000000002</c:v>
                </c:pt>
                <c:pt idx="81">
                  <c:v>0.34166666666666667</c:v>
                </c:pt>
                <c:pt idx="82">
                  <c:v>0.34583333333333333</c:v>
                </c:pt>
                <c:pt idx="83">
                  <c:v>0.35</c:v>
                </c:pt>
                <c:pt idx="84">
                  <c:v>0.35416666666666663</c:v>
                </c:pt>
                <c:pt idx="85">
                  <c:v>0.35833333333333328</c:v>
                </c:pt>
                <c:pt idx="86">
                  <c:v>0.36249999999999993</c:v>
                </c:pt>
                <c:pt idx="87">
                  <c:v>0.36666666666666659</c:v>
                </c:pt>
                <c:pt idx="88">
                  <c:v>0.37083333333333324</c:v>
                </c:pt>
                <c:pt idx="89">
                  <c:v>0.37499999999999989</c:v>
                </c:pt>
                <c:pt idx="90">
                  <c:v>0.37916666666666654</c:v>
                </c:pt>
                <c:pt idx="91">
                  <c:v>0.38333333333333319</c:v>
                </c:pt>
                <c:pt idx="92">
                  <c:v>0.38749999999999984</c:v>
                </c:pt>
                <c:pt idx="93">
                  <c:v>0.3916666666666665</c:v>
                </c:pt>
                <c:pt idx="94">
                  <c:v>0.39583333333333315</c:v>
                </c:pt>
                <c:pt idx="95">
                  <c:v>0.3999999999999998</c:v>
                </c:pt>
                <c:pt idx="96">
                  <c:v>0.40416666666666645</c:v>
                </c:pt>
                <c:pt idx="97">
                  <c:v>0.4083333333333331</c:v>
                </c:pt>
                <c:pt idx="98">
                  <c:v>0.41249999999999976</c:v>
                </c:pt>
                <c:pt idx="99">
                  <c:v>0.41666666666666641</c:v>
                </c:pt>
                <c:pt idx="100">
                  <c:v>0.42083333333333306</c:v>
                </c:pt>
                <c:pt idx="101">
                  <c:v>0.42499999999999971</c:v>
                </c:pt>
                <c:pt idx="102">
                  <c:v>0.42916666666666636</c:v>
                </c:pt>
                <c:pt idx="103">
                  <c:v>0.43333333333333302</c:v>
                </c:pt>
                <c:pt idx="104">
                  <c:v>0.43749999999999967</c:v>
                </c:pt>
                <c:pt idx="105">
                  <c:v>0.44166666666666632</c:v>
                </c:pt>
                <c:pt idx="106">
                  <c:v>0.44583333333333297</c:v>
                </c:pt>
                <c:pt idx="107">
                  <c:v>0.44999999999999962</c:v>
                </c:pt>
                <c:pt idx="108">
                  <c:v>0.45416666666666627</c:v>
                </c:pt>
                <c:pt idx="109">
                  <c:v>0.45833333333333293</c:v>
                </c:pt>
                <c:pt idx="110">
                  <c:v>0.46249999999999958</c:v>
                </c:pt>
                <c:pt idx="111">
                  <c:v>0.46666666666666623</c:v>
                </c:pt>
                <c:pt idx="112">
                  <c:v>0.47083333333333288</c:v>
                </c:pt>
                <c:pt idx="113">
                  <c:v>0.47499999999999953</c:v>
                </c:pt>
                <c:pt idx="114">
                  <c:v>0.47916666666666619</c:v>
                </c:pt>
                <c:pt idx="115">
                  <c:v>0.48333333333333284</c:v>
                </c:pt>
                <c:pt idx="116">
                  <c:v>0.48749999999999949</c:v>
                </c:pt>
                <c:pt idx="117">
                  <c:v>0.49166666666666614</c:v>
                </c:pt>
                <c:pt idx="118">
                  <c:v>0.49583333333333279</c:v>
                </c:pt>
                <c:pt idx="119">
                  <c:v>0.49999999999999944</c:v>
                </c:pt>
                <c:pt idx="120">
                  <c:v>0.5041666666666661</c:v>
                </c:pt>
                <c:pt idx="121">
                  <c:v>0.50833333333333275</c:v>
                </c:pt>
                <c:pt idx="122">
                  <c:v>0.5124999999999994</c:v>
                </c:pt>
                <c:pt idx="123">
                  <c:v>0.51666666666666605</c:v>
                </c:pt>
                <c:pt idx="124">
                  <c:v>0.5208333333333327</c:v>
                </c:pt>
                <c:pt idx="125">
                  <c:v>0.52499999999999936</c:v>
                </c:pt>
                <c:pt idx="126">
                  <c:v>0.52916666666666601</c:v>
                </c:pt>
                <c:pt idx="127">
                  <c:v>0.53333333333333266</c:v>
                </c:pt>
                <c:pt idx="128">
                  <c:v>0.53749999999999931</c:v>
                </c:pt>
                <c:pt idx="129">
                  <c:v>0.54166666666666596</c:v>
                </c:pt>
                <c:pt idx="130">
                  <c:v>0.54583333333333262</c:v>
                </c:pt>
                <c:pt idx="131">
                  <c:v>0.54999999999999927</c:v>
                </c:pt>
                <c:pt idx="132">
                  <c:v>0.55416666666666592</c:v>
                </c:pt>
                <c:pt idx="133">
                  <c:v>0.55833333333333257</c:v>
                </c:pt>
                <c:pt idx="134">
                  <c:v>0.56249999999999922</c:v>
                </c:pt>
                <c:pt idx="135">
                  <c:v>0.56666666666666587</c:v>
                </c:pt>
                <c:pt idx="136">
                  <c:v>0.57083333333333253</c:v>
                </c:pt>
                <c:pt idx="137">
                  <c:v>0.57499999999999918</c:v>
                </c:pt>
                <c:pt idx="138">
                  <c:v>0.57916666666666583</c:v>
                </c:pt>
                <c:pt idx="139">
                  <c:v>0.58333333333333248</c:v>
                </c:pt>
                <c:pt idx="140">
                  <c:v>0.58749999999999913</c:v>
                </c:pt>
                <c:pt idx="141">
                  <c:v>0.59166666666666579</c:v>
                </c:pt>
                <c:pt idx="142">
                  <c:v>0.59583333333333244</c:v>
                </c:pt>
                <c:pt idx="143">
                  <c:v>0.59999999999999909</c:v>
                </c:pt>
                <c:pt idx="144">
                  <c:v>0.60416666666666574</c:v>
                </c:pt>
                <c:pt idx="145">
                  <c:v>0.60833333333333239</c:v>
                </c:pt>
                <c:pt idx="146">
                  <c:v>0.61249999999999905</c:v>
                </c:pt>
                <c:pt idx="147">
                  <c:v>0.6166666666666657</c:v>
                </c:pt>
                <c:pt idx="148">
                  <c:v>0.62083333333333235</c:v>
                </c:pt>
                <c:pt idx="149">
                  <c:v>0.624999999999999</c:v>
                </c:pt>
                <c:pt idx="150">
                  <c:v>0.62916666666666565</c:v>
                </c:pt>
                <c:pt idx="151">
                  <c:v>0.6333333333333323</c:v>
                </c:pt>
                <c:pt idx="152">
                  <c:v>0.63749999999999896</c:v>
                </c:pt>
                <c:pt idx="153">
                  <c:v>0.64166666666666561</c:v>
                </c:pt>
                <c:pt idx="154">
                  <c:v>0.64583333333333226</c:v>
                </c:pt>
                <c:pt idx="155">
                  <c:v>0.64999999999999891</c:v>
                </c:pt>
                <c:pt idx="156">
                  <c:v>0.65416666666666556</c:v>
                </c:pt>
                <c:pt idx="157">
                  <c:v>0.65833333333333222</c:v>
                </c:pt>
                <c:pt idx="158">
                  <c:v>0.66249999999999887</c:v>
                </c:pt>
                <c:pt idx="159">
                  <c:v>0.66666666666666552</c:v>
                </c:pt>
                <c:pt idx="160">
                  <c:v>0.67083333333333217</c:v>
                </c:pt>
                <c:pt idx="161">
                  <c:v>0.67499999999999882</c:v>
                </c:pt>
                <c:pt idx="162">
                  <c:v>0.67916666666666548</c:v>
                </c:pt>
                <c:pt idx="163">
                  <c:v>0.68333333333333213</c:v>
                </c:pt>
                <c:pt idx="164">
                  <c:v>0.68749999999999878</c:v>
                </c:pt>
                <c:pt idx="165">
                  <c:v>0.69166666666666543</c:v>
                </c:pt>
                <c:pt idx="166">
                  <c:v>0.69583333333333208</c:v>
                </c:pt>
                <c:pt idx="167">
                  <c:v>0.69999999999999873</c:v>
                </c:pt>
                <c:pt idx="168">
                  <c:v>0.70416666666666539</c:v>
                </c:pt>
                <c:pt idx="169">
                  <c:v>0.70833333333333204</c:v>
                </c:pt>
                <c:pt idx="170">
                  <c:v>0.71249999999999869</c:v>
                </c:pt>
                <c:pt idx="171">
                  <c:v>0.71666666666666534</c:v>
                </c:pt>
                <c:pt idx="172">
                  <c:v>0.72083333333333199</c:v>
                </c:pt>
                <c:pt idx="173">
                  <c:v>0.72499999999999865</c:v>
                </c:pt>
                <c:pt idx="174">
                  <c:v>0.7291666666666653</c:v>
                </c:pt>
                <c:pt idx="175">
                  <c:v>0.73333333333333195</c:v>
                </c:pt>
                <c:pt idx="176">
                  <c:v>0.7374999999999986</c:v>
                </c:pt>
                <c:pt idx="177">
                  <c:v>0.74166666666666525</c:v>
                </c:pt>
                <c:pt idx="178">
                  <c:v>0.7458333333333319</c:v>
                </c:pt>
                <c:pt idx="179">
                  <c:v>0.74999999999999856</c:v>
                </c:pt>
                <c:pt idx="180">
                  <c:v>0.75416666666666521</c:v>
                </c:pt>
                <c:pt idx="181">
                  <c:v>0.75833333333333186</c:v>
                </c:pt>
                <c:pt idx="182">
                  <c:v>0.76249999999999851</c:v>
                </c:pt>
                <c:pt idx="183">
                  <c:v>0.76666666666666516</c:v>
                </c:pt>
                <c:pt idx="184">
                  <c:v>0.77083333333333182</c:v>
                </c:pt>
                <c:pt idx="185">
                  <c:v>0.77499999999999847</c:v>
                </c:pt>
                <c:pt idx="186">
                  <c:v>0.77916666666666512</c:v>
                </c:pt>
                <c:pt idx="187">
                  <c:v>0.78333333333333177</c:v>
                </c:pt>
                <c:pt idx="188">
                  <c:v>0.78749999999999842</c:v>
                </c:pt>
                <c:pt idx="189">
                  <c:v>0.79166666666666508</c:v>
                </c:pt>
                <c:pt idx="190">
                  <c:v>0.79583333333333173</c:v>
                </c:pt>
                <c:pt idx="191">
                  <c:v>0.79999999999999838</c:v>
                </c:pt>
                <c:pt idx="192">
                  <c:v>0.80416666666666503</c:v>
                </c:pt>
                <c:pt idx="193">
                  <c:v>0.80833333333333168</c:v>
                </c:pt>
                <c:pt idx="194">
                  <c:v>0.81249999999999833</c:v>
                </c:pt>
                <c:pt idx="195">
                  <c:v>0.81666666666666499</c:v>
                </c:pt>
                <c:pt idx="196">
                  <c:v>0.82083333333333164</c:v>
                </c:pt>
                <c:pt idx="197">
                  <c:v>0.82499999999999829</c:v>
                </c:pt>
                <c:pt idx="198">
                  <c:v>0.82916666666666494</c:v>
                </c:pt>
                <c:pt idx="199">
                  <c:v>0.83333333333333159</c:v>
                </c:pt>
                <c:pt idx="200">
                  <c:v>0.83749999999999825</c:v>
                </c:pt>
                <c:pt idx="201">
                  <c:v>0.8416666666666649</c:v>
                </c:pt>
                <c:pt idx="202">
                  <c:v>0.84583333333333155</c:v>
                </c:pt>
                <c:pt idx="203">
                  <c:v>0.8499999999999982</c:v>
                </c:pt>
                <c:pt idx="204">
                  <c:v>0.85416666666666485</c:v>
                </c:pt>
                <c:pt idx="205">
                  <c:v>0.85833333333333151</c:v>
                </c:pt>
                <c:pt idx="206">
                  <c:v>0.86249999999999816</c:v>
                </c:pt>
                <c:pt idx="207">
                  <c:v>0.86666666666666481</c:v>
                </c:pt>
                <c:pt idx="208">
                  <c:v>0.87083333333333146</c:v>
                </c:pt>
                <c:pt idx="209">
                  <c:v>0.87499999999999811</c:v>
                </c:pt>
                <c:pt idx="210">
                  <c:v>0.87916666666666476</c:v>
                </c:pt>
                <c:pt idx="211">
                  <c:v>0.88333333333333142</c:v>
                </c:pt>
                <c:pt idx="212">
                  <c:v>0.88749999999999807</c:v>
                </c:pt>
                <c:pt idx="213">
                  <c:v>0.89166666666666472</c:v>
                </c:pt>
                <c:pt idx="214">
                  <c:v>0.89583333333333137</c:v>
                </c:pt>
                <c:pt idx="215">
                  <c:v>0.89999999999999802</c:v>
                </c:pt>
                <c:pt idx="216">
                  <c:v>0.90416666666666468</c:v>
                </c:pt>
                <c:pt idx="217">
                  <c:v>0.90833333333333133</c:v>
                </c:pt>
                <c:pt idx="218">
                  <c:v>0.91249999999999798</c:v>
                </c:pt>
                <c:pt idx="219">
                  <c:v>0.91666666666666463</c:v>
                </c:pt>
                <c:pt idx="220">
                  <c:v>0.92083333333333128</c:v>
                </c:pt>
                <c:pt idx="221">
                  <c:v>0.92499999999999793</c:v>
                </c:pt>
                <c:pt idx="222">
                  <c:v>0.92916666666666459</c:v>
                </c:pt>
                <c:pt idx="223">
                  <c:v>0.93333333333333124</c:v>
                </c:pt>
                <c:pt idx="224">
                  <c:v>0.93749999999999789</c:v>
                </c:pt>
                <c:pt idx="225">
                  <c:v>0.94166666666666454</c:v>
                </c:pt>
                <c:pt idx="226">
                  <c:v>0.94583333333333119</c:v>
                </c:pt>
                <c:pt idx="227">
                  <c:v>0.94999999999999785</c:v>
                </c:pt>
                <c:pt idx="228">
                  <c:v>0.9541666666666645</c:v>
                </c:pt>
                <c:pt idx="229">
                  <c:v>0.95833333333333115</c:v>
                </c:pt>
                <c:pt idx="230">
                  <c:v>0.9624999999999978</c:v>
                </c:pt>
                <c:pt idx="231">
                  <c:v>0.96666666666666445</c:v>
                </c:pt>
                <c:pt idx="232">
                  <c:v>0.97083333333333111</c:v>
                </c:pt>
                <c:pt idx="233">
                  <c:v>0.97499999999999776</c:v>
                </c:pt>
                <c:pt idx="234">
                  <c:v>0.97916666666666441</c:v>
                </c:pt>
                <c:pt idx="235">
                  <c:v>0.98333333333333106</c:v>
                </c:pt>
                <c:pt idx="236">
                  <c:v>0.98749999999999771</c:v>
                </c:pt>
                <c:pt idx="237">
                  <c:v>0.99166666666666436</c:v>
                </c:pt>
                <c:pt idx="238">
                  <c:v>0.99583333333333102</c:v>
                </c:pt>
                <c:pt idx="239">
                  <c:v>0.99999999999999767</c:v>
                </c:pt>
              </c:numCache>
            </c:numRef>
          </c:xVal>
          <c:yVal>
            <c:numRef>
              <c:f>Calculations!$V$2:$V$241</c:f>
              <c:numCache>
                <c:formatCode>General</c:formatCode>
                <c:ptCount val="240"/>
                <c:pt idx="0">
                  <c:v>23.438370619286854</c:v>
                </c:pt>
                <c:pt idx="1">
                  <c:v>23.438375807321616</c:v>
                </c:pt>
                <c:pt idx="2">
                  <c:v>23.438380875731699</c:v>
                </c:pt>
                <c:pt idx="3">
                  <c:v>23.438385824516143</c:v>
                </c:pt>
                <c:pt idx="4">
                  <c:v>23.438390653676198</c:v>
                </c:pt>
                <c:pt idx="5">
                  <c:v>23.438395363210947</c:v>
                </c:pt>
                <c:pt idx="6">
                  <c:v>23.438399953121611</c:v>
                </c:pt>
                <c:pt idx="7">
                  <c:v>23.438404423407306</c:v>
                </c:pt>
                <c:pt idx="8">
                  <c:v>23.43840877406922</c:v>
                </c:pt>
                <c:pt idx="9">
                  <c:v>23.438413005106511</c:v>
                </c:pt>
                <c:pt idx="10">
                  <c:v>23.438417116520316</c:v>
                </c:pt>
                <c:pt idx="11">
                  <c:v>23.438421108309861</c:v>
                </c:pt>
                <c:pt idx="12">
                  <c:v>23.438424980476206</c:v>
                </c:pt>
                <c:pt idx="13">
                  <c:v>23.438428733018654</c:v>
                </c:pt>
                <c:pt idx="14">
                  <c:v>23.438432365938208</c:v>
                </c:pt>
                <c:pt idx="15">
                  <c:v>23.438435879234611</c:v>
                </c:pt>
                <c:pt idx="16">
                  <c:v>23.438439272907662</c:v>
                </c:pt>
                <c:pt idx="17">
                  <c:v>23.438442546958282</c:v>
                </c:pt>
                <c:pt idx="18">
                  <c:v>23.438445701385906</c:v>
                </c:pt>
                <c:pt idx="19">
                  <c:v>23.438448736191415</c:v>
                </c:pt>
                <c:pt idx="20">
                  <c:v>23.438451651374304</c:v>
                </c:pt>
                <c:pt idx="21">
                  <c:v>23.438454446935392</c:v>
                </c:pt>
                <c:pt idx="22">
                  <c:v>23.438457122874222</c:v>
                </c:pt>
                <c:pt idx="23">
                  <c:v>23.438459679191574</c:v>
                </c:pt>
                <c:pt idx="24">
                  <c:v>23.438462115887059</c:v>
                </c:pt>
                <c:pt idx="25">
                  <c:v>23.438464432961378</c:v>
                </c:pt>
                <c:pt idx="26">
                  <c:v>23.438466630414197</c:v>
                </c:pt>
                <c:pt idx="27">
                  <c:v>23.438468708246187</c:v>
                </c:pt>
                <c:pt idx="28">
                  <c:v>23.438470666457054</c:v>
                </c:pt>
                <c:pt idx="29">
                  <c:v>23.438472505047425</c:v>
                </c:pt>
                <c:pt idx="30">
                  <c:v>23.438474224017249</c:v>
                </c:pt>
                <c:pt idx="31">
                  <c:v>23.438475823366524</c:v>
                </c:pt>
                <c:pt idx="32">
                  <c:v>23.438477303095809</c:v>
                </c:pt>
                <c:pt idx="33">
                  <c:v>23.438478663204936</c:v>
                </c:pt>
                <c:pt idx="34">
                  <c:v>23.4384799036944</c:v>
                </c:pt>
                <c:pt idx="35">
                  <c:v>23.438481024564108</c:v>
                </c:pt>
                <c:pt idx="36">
                  <c:v>23.438482025814501</c:v>
                </c:pt>
                <c:pt idx="37">
                  <c:v>23.438482907445525</c:v>
                </c:pt>
                <c:pt idx="38">
                  <c:v>23.438483669457572</c:v>
                </c:pt>
                <c:pt idx="39">
                  <c:v>23.438484311850658</c:v>
                </c:pt>
                <c:pt idx="40">
                  <c:v>23.438484834625118</c:v>
                </c:pt>
                <c:pt idx="41">
                  <c:v>23.438485237781016</c:v>
                </c:pt>
                <c:pt idx="42">
                  <c:v>23.438485521318629</c:v>
                </c:pt>
                <c:pt idx="43">
                  <c:v>23.438485685238092</c:v>
                </c:pt>
                <c:pt idx="44">
                  <c:v>23.438485729539632</c:v>
                </c:pt>
                <c:pt idx="45">
                  <c:v>23.438485654223413</c:v>
                </c:pt>
                <c:pt idx="46">
                  <c:v>23.438485459289655</c:v>
                </c:pt>
                <c:pt idx="47">
                  <c:v>23.438485144738522</c:v>
                </c:pt>
                <c:pt idx="48">
                  <c:v>23.438484710570247</c:v>
                </c:pt>
                <c:pt idx="49">
                  <c:v>23.438484156784963</c:v>
                </c:pt>
                <c:pt idx="50">
                  <c:v>23.438483483382957</c:v>
                </c:pt>
                <c:pt idx="51">
                  <c:v>23.438482690364303</c:v>
                </c:pt>
                <c:pt idx="52">
                  <c:v>23.438481777729358</c:v>
                </c:pt>
                <c:pt idx="53">
                  <c:v>23.438480745478135</c:v>
                </c:pt>
                <c:pt idx="54">
                  <c:v>23.438479593611042</c:v>
                </c:pt>
                <c:pt idx="55">
                  <c:v>23.438478322128027</c:v>
                </c:pt>
                <c:pt idx="56">
                  <c:v>23.438476931029587</c:v>
                </c:pt>
                <c:pt idx="57">
                  <c:v>23.438475420315594</c:v>
                </c:pt>
                <c:pt idx="58">
                  <c:v>23.438473789986613</c:v>
                </c:pt>
                <c:pt idx="59">
                  <c:v>23.438472040042463</c:v>
                </c:pt>
                <c:pt idx="60">
                  <c:v>23.438470170483527</c:v>
                </c:pt>
                <c:pt idx="61">
                  <c:v>23.438468181310242</c:v>
                </c:pt>
                <c:pt idx="62">
                  <c:v>23.438466072522374</c:v>
                </c:pt>
                <c:pt idx="63">
                  <c:v>23.438463844120591</c:v>
                </c:pt>
                <c:pt idx="64">
                  <c:v>23.438461496104601</c:v>
                </c:pt>
                <c:pt idx="65">
                  <c:v>23.438459028475158</c:v>
                </c:pt>
                <c:pt idx="66">
                  <c:v>23.438456441231892</c:v>
                </c:pt>
                <c:pt idx="67">
                  <c:v>23.43845373437561</c:v>
                </c:pt>
                <c:pt idx="68">
                  <c:v>23.438450907905903</c:v>
                </c:pt>
                <c:pt idx="69">
                  <c:v>23.438447961823631</c:v>
                </c:pt>
                <c:pt idx="70">
                  <c:v>23.438444896128335</c:v>
                </c:pt>
                <c:pt idx="71">
                  <c:v>23.438441710820918</c:v>
                </c:pt>
                <c:pt idx="72">
                  <c:v>23.438438405900875</c:v>
                </c:pt>
                <c:pt idx="73">
                  <c:v>23.438434981369181</c:v>
                </c:pt>
                <c:pt idx="74">
                  <c:v>23.438431437225258</c:v>
                </c:pt>
                <c:pt idx="75">
                  <c:v>23.438427773469716</c:v>
                </c:pt>
                <c:pt idx="76">
                  <c:v>23.438423990103203</c:v>
                </c:pt>
                <c:pt idx="77">
                  <c:v>23.438420087125074</c:v>
                </c:pt>
                <c:pt idx="78">
                  <c:v>23.438416064536444</c:v>
                </c:pt>
                <c:pt idx="79">
                  <c:v>23.43841192233662</c:v>
                </c:pt>
                <c:pt idx="80">
                  <c:v>23.438407660526746</c:v>
                </c:pt>
                <c:pt idx="81">
                  <c:v>23.438403279106097</c:v>
                </c:pt>
                <c:pt idx="82">
                  <c:v>23.438398778075875</c:v>
                </c:pt>
                <c:pt idx="83">
                  <c:v>23.438394157435287</c:v>
                </c:pt>
                <c:pt idx="84">
                  <c:v>23.438389417185611</c:v>
                </c:pt>
                <c:pt idx="85">
                  <c:v>23.438384557325985</c:v>
                </c:pt>
                <c:pt idx="86">
                  <c:v>23.438379577857742</c:v>
                </c:pt>
                <c:pt idx="87">
                  <c:v>23.438374478779977</c:v>
                </c:pt>
                <c:pt idx="88">
                  <c:v>23.438369260094088</c:v>
                </c:pt>
                <c:pt idx="89">
                  <c:v>23.438363921799109</c:v>
                </c:pt>
                <c:pt idx="90">
                  <c:v>23.438358463895845</c:v>
                </c:pt>
                <c:pt idx="91">
                  <c:v>23.438352886385164</c:v>
                </c:pt>
                <c:pt idx="92">
                  <c:v>23.43834718926605</c:v>
                </c:pt>
                <c:pt idx="93">
                  <c:v>23.438341372540016</c:v>
                </c:pt>
                <c:pt idx="94">
                  <c:v>23.438335436205975</c:v>
                </c:pt>
                <c:pt idx="95">
                  <c:v>23.4383293802655</c:v>
                </c:pt>
                <c:pt idx="96">
                  <c:v>23.438323204717463</c:v>
                </c:pt>
                <c:pt idx="97">
                  <c:v>23.43831690956349</c:v>
                </c:pt>
                <c:pt idx="98">
                  <c:v>23.438310494802394</c:v>
                </c:pt>
                <c:pt idx="99">
                  <c:v>23.438303960435864</c:v>
                </c:pt>
                <c:pt idx="100">
                  <c:v>23.438297306462665</c:v>
                </c:pt>
                <c:pt idx="101">
                  <c:v>23.438290532884523</c:v>
                </c:pt>
                <c:pt idx="102">
                  <c:v>23.438283639700156</c:v>
                </c:pt>
                <c:pt idx="103">
                  <c:v>23.438276626911357</c:v>
                </c:pt>
                <c:pt idx="104">
                  <c:v>23.438269494516799</c:v>
                </c:pt>
                <c:pt idx="105">
                  <c:v>23.438262242517492</c:v>
                </c:pt>
                <c:pt idx="106">
                  <c:v>23.438254870914506</c:v>
                </c:pt>
                <c:pt idx="107">
                  <c:v>23.438247379706439</c:v>
                </c:pt>
                <c:pt idx="108">
                  <c:v>23.438239768895215</c:v>
                </c:pt>
                <c:pt idx="109">
                  <c:v>23.438232038479374</c:v>
                </c:pt>
                <c:pt idx="110">
                  <c:v>23.438224188460893</c:v>
                </c:pt>
                <c:pt idx="111">
                  <c:v>23.43821621883826</c:v>
                </c:pt>
                <c:pt idx="112">
                  <c:v>23.4382081296135</c:v>
                </c:pt>
                <c:pt idx="113">
                  <c:v>23.43819992078506</c:v>
                </c:pt>
                <c:pt idx="114">
                  <c:v>23.438191592355007</c:v>
                </c:pt>
                <c:pt idx="115">
                  <c:v>23.438183144321751</c:v>
                </c:pt>
                <c:pt idx="116">
                  <c:v>23.43817457668742</c:v>
                </c:pt>
                <c:pt idx="117">
                  <c:v>23.43816588945035</c:v>
                </c:pt>
                <c:pt idx="118">
                  <c:v>23.438157082612722</c:v>
                </c:pt>
                <c:pt idx="119">
                  <c:v>23.438148156172851</c:v>
                </c:pt>
                <c:pt idx="120">
                  <c:v>23.438139110131939</c:v>
                </c:pt>
                <c:pt idx="121">
                  <c:v>23.438129944491294</c:v>
                </c:pt>
                <c:pt idx="122">
                  <c:v>23.438120659249098</c:v>
                </c:pt>
                <c:pt idx="123">
                  <c:v>23.438111254407705</c:v>
                </c:pt>
                <c:pt idx="124">
                  <c:v>23.438101729965254</c:v>
                </c:pt>
                <c:pt idx="125">
                  <c:v>23.438092085924144</c:v>
                </c:pt>
                <c:pt idx="126">
                  <c:v>23.438082322282472</c:v>
                </c:pt>
                <c:pt idx="127">
                  <c:v>23.438072439042664</c:v>
                </c:pt>
                <c:pt idx="128">
                  <c:v>23.438062436202806</c:v>
                </c:pt>
                <c:pt idx="129">
                  <c:v>23.438052313765365</c:v>
                </c:pt>
                <c:pt idx="130">
                  <c:v>23.438042071728358</c:v>
                </c:pt>
                <c:pt idx="131">
                  <c:v>23.438031710094322</c:v>
                </c:pt>
                <c:pt idx="132">
                  <c:v>23.438021228861214</c:v>
                </c:pt>
                <c:pt idx="133">
                  <c:v>23.438010628031638</c:v>
                </c:pt>
                <c:pt idx="134">
                  <c:v>23.437999907603494</c:v>
                </c:pt>
                <c:pt idx="135">
                  <c:v>23.437989067578215</c:v>
                </c:pt>
                <c:pt idx="136">
                  <c:v>23.437978107957314</c:v>
                </c:pt>
                <c:pt idx="137">
                  <c:v>23.437967028738598</c:v>
                </c:pt>
                <c:pt idx="138">
                  <c:v>23.437955829924814</c:v>
                </c:pt>
                <c:pt idx="139">
                  <c:v>23.437944511513734</c:v>
                </c:pt>
                <c:pt idx="140">
                  <c:v>23.437933073508145</c:v>
                </c:pt>
                <c:pt idx="141">
                  <c:v>23.437921515905778</c:v>
                </c:pt>
                <c:pt idx="142">
                  <c:v>23.437909838709469</c:v>
                </c:pt>
                <c:pt idx="143">
                  <c:v>23.437898041916899</c:v>
                </c:pt>
                <c:pt idx="144">
                  <c:v>23.437886125530962</c:v>
                </c:pt>
                <c:pt idx="145">
                  <c:v>23.437874089549286</c:v>
                </c:pt>
                <c:pt idx="146">
                  <c:v>23.437861933974823</c:v>
                </c:pt>
                <c:pt idx="147">
                  <c:v>23.437849658805135</c:v>
                </c:pt>
                <c:pt idx="148">
                  <c:v>23.437837264043242</c:v>
                </c:pt>
                <c:pt idx="149">
                  <c:v>23.437824749686651</c:v>
                </c:pt>
                <c:pt idx="150">
                  <c:v>23.437812115737028</c:v>
                </c:pt>
                <c:pt idx="151">
                  <c:v>23.437799362196067</c:v>
                </c:pt>
                <c:pt idx="152">
                  <c:v>23.437786489061203</c:v>
                </c:pt>
                <c:pt idx="153">
                  <c:v>23.437773496335602</c:v>
                </c:pt>
                <c:pt idx="154">
                  <c:v>23.437760384016638</c:v>
                </c:pt>
                <c:pt idx="155">
                  <c:v>23.437747152107519</c:v>
                </c:pt>
                <c:pt idx="156">
                  <c:v>23.437733800605571</c:v>
                </c:pt>
                <c:pt idx="157">
                  <c:v>23.437720329514072</c:v>
                </c:pt>
                <c:pt idx="158">
                  <c:v>23.43770673883029</c:v>
                </c:pt>
                <c:pt idx="159">
                  <c:v>23.437693028557547</c:v>
                </c:pt>
                <c:pt idx="160">
                  <c:v>23.437679198693054</c:v>
                </c:pt>
                <c:pt idx="161">
                  <c:v>23.437665249240215</c:v>
                </c:pt>
                <c:pt idx="162">
                  <c:v>23.437651180196184</c:v>
                </c:pt>
                <c:pt idx="163">
                  <c:v>23.4376369915644</c:v>
                </c:pt>
                <c:pt idx="164">
                  <c:v>23.437622683341967</c:v>
                </c:pt>
                <c:pt idx="165">
                  <c:v>23.437608255530773</c:v>
                </c:pt>
                <c:pt idx="166">
                  <c:v>23.437593708132738</c:v>
                </c:pt>
                <c:pt idx="167">
                  <c:v>23.437579041144897</c:v>
                </c:pt>
                <c:pt idx="168">
                  <c:v>23.43756425457082</c:v>
                </c:pt>
                <c:pt idx="169">
                  <c:v>23.437549348407504</c:v>
                </c:pt>
                <c:pt idx="170">
                  <c:v>23.437534322658575</c:v>
                </c:pt>
                <c:pt idx="171">
                  <c:v>23.437519177320961</c:v>
                </c:pt>
                <c:pt idx="172">
                  <c:v>23.437503912398345</c:v>
                </c:pt>
                <c:pt idx="173">
                  <c:v>23.437488527887623</c:v>
                </c:pt>
                <c:pt idx="174">
                  <c:v>23.437473023792528</c:v>
                </c:pt>
                <c:pt idx="175">
                  <c:v>23.437457400109881</c:v>
                </c:pt>
                <c:pt idx="176">
                  <c:v>23.437441656843486</c:v>
                </c:pt>
                <c:pt idx="177">
                  <c:v>23.43742579399013</c:v>
                </c:pt>
                <c:pt idx="178">
                  <c:v>23.437409811553639</c:v>
                </c:pt>
                <c:pt idx="179">
                  <c:v>23.437393709530763</c:v>
                </c:pt>
                <c:pt idx="180">
                  <c:v>23.437377487923573</c:v>
                </c:pt>
                <c:pt idx="181">
                  <c:v>23.437361146734212</c:v>
                </c:pt>
                <c:pt idx="182">
                  <c:v>23.437344685959332</c:v>
                </c:pt>
                <c:pt idx="183">
                  <c:v>23.437328105602912</c:v>
                </c:pt>
                <c:pt idx="184">
                  <c:v>23.437311405661561</c:v>
                </c:pt>
                <c:pt idx="185">
                  <c:v>23.437294586139302</c:v>
                </c:pt>
                <c:pt idx="186">
                  <c:v>23.437277647032701</c:v>
                </c:pt>
                <c:pt idx="187">
                  <c:v>23.437260588345847</c:v>
                </c:pt>
                <c:pt idx="188">
                  <c:v>23.43724341007524</c:v>
                </c:pt>
                <c:pt idx="189">
                  <c:v>23.437226112225016</c:v>
                </c:pt>
                <c:pt idx="190">
                  <c:v>23.437208694791646</c:v>
                </c:pt>
                <c:pt idx="191">
                  <c:v>23.43719115777931</c:v>
                </c:pt>
                <c:pt idx="192">
                  <c:v>23.437173501184407</c:v>
                </c:pt>
                <c:pt idx="193">
                  <c:v>23.437155725011209</c:v>
                </c:pt>
                <c:pt idx="194">
                  <c:v>23.437137829256038</c:v>
                </c:pt>
                <c:pt idx="195">
                  <c:v>23.437119813921214</c:v>
                </c:pt>
                <c:pt idx="196">
                  <c:v>23.437101679009064</c:v>
                </c:pt>
                <c:pt idx="197">
                  <c:v>23.437083424515858</c:v>
                </c:pt>
                <c:pt idx="198">
                  <c:v>23.437065050446009</c:v>
                </c:pt>
                <c:pt idx="199">
                  <c:v>23.4370465567957</c:v>
                </c:pt>
                <c:pt idx="200">
                  <c:v>23.437027943569401</c:v>
                </c:pt>
                <c:pt idx="201">
                  <c:v>23.437009210763271</c:v>
                </c:pt>
                <c:pt idx="202">
                  <c:v>23.436990358381834</c:v>
                </c:pt>
                <c:pt idx="203">
                  <c:v>23.43697138642116</c:v>
                </c:pt>
                <c:pt idx="204">
                  <c:v>23.436952294885842</c:v>
                </c:pt>
                <c:pt idx="205">
                  <c:v>23.43693308377193</c:v>
                </c:pt>
                <c:pt idx="206">
                  <c:v>23.436913753084042</c:v>
                </c:pt>
                <c:pt idx="207">
                  <c:v>23.436894302818178</c:v>
                </c:pt>
                <c:pt idx="208">
                  <c:v>23.436874732979017</c:v>
                </c:pt>
                <c:pt idx="209">
                  <c:v>23.43685504356251</c:v>
                </c:pt>
                <c:pt idx="210">
                  <c:v>23.436835234571163</c:v>
                </c:pt>
                <c:pt idx="211">
                  <c:v>23.436815306007539</c:v>
                </c:pt>
                <c:pt idx="212">
                  <c:v>23.436795257867512</c:v>
                </c:pt>
                <c:pt idx="213">
                  <c:v>23.436775090155894</c:v>
                </c:pt>
                <c:pt idx="214">
                  <c:v>23.436754802868521</c:v>
                </c:pt>
                <c:pt idx="215">
                  <c:v>23.43673439601023</c:v>
                </c:pt>
                <c:pt idx="216">
                  <c:v>23.436713869576813</c:v>
                </c:pt>
                <c:pt idx="217">
                  <c:v>23.436693223573201</c:v>
                </c:pt>
                <c:pt idx="218">
                  <c:v>23.43667245799509</c:v>
                </c:pt>
                <c:pt idx="219">
                  <c:v>23.43665157284746</c:v>
                </c:pt>
                <c:pt idx="220">
                  <c:v>23.436630568126002</c:v>
                </c:pt>
                <c:pt idx="221">
                  <c:v>23.436609443835717</c:v>
                </c:pt>
                <c:pt idx="222">
                  <c:v>23.436588199972245</c:v>
                </c:pt>
                <c:pt idx="223">
                  <c:v>23.43656683654066</c:v>
                </c:pt>
                <c:pt idx="224">
                  <c:v>23.436545353536527</c:v>
                </c:pt>
                <c:pt idx="225">
                  <c:v>23.436523750962568</c:v>
                </c:pt>
                <c:pt idx="226">
                  <c:v>23.436502028821565</c:v>
                </c:pt>
                <c:pt idx="227">
                  <c:v>23.436480187108987</c:v>
                </c:pt>
                <c:pt idx="228">
                  <c:v>23.436458225830087</c:v>
                </c:pt>
                <c:pt idx="229">
                  <c:v>23.436436144980263</c:v>
                </c:pt>
                <c:pt idx="230">
                  <c:v>23.436413944564823</c:v>
                </c:pt>
                <c:pt idx="231">
                  <c:v>23.436391624579144</c:v>
                </c:pt>
                <c:pt idx="232">
                  <c:v>23.43636918502855</c:v>
                </c:pt>
                <c:pt idx="233">
                  <c:v>23.436346625908385</c:v>
                </c:pt>
                <c:pt idx="234">
                  <c:v>23.436323947224036</c:v>
                </c:pt>
                <c:pt idx="235">
                  <c:v>23.436301148970774</c:v>
                </c:pt>
                <c:pt idx="236">
                  <c:v>23.436278231154038</c:v>
                </c:pt>
                <c:pt idx="237">
                  <c:v>23.436255193769082</c:v>
                </c:pt>
                <c:pt idx="238">
                  <c:v>23.436232036821384</c:v>
                </c:pt>
                <c:pt idx="239">
                  <c:v>23.436208760306133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0-492B-801F-CA9D84DA5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71056"/>
        <c:axId val="513869616"/>
      </c:scatterChart>
      <c:valAx>
        <c:axId val="51386961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Declination (deg)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8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3871056"/>
        <c:crossesAt val="0"/>
        <c:crossBetween val="midCat"/>
      </c:valAx>
      <c:valAx>
        <c:axId val="513871056"/>
        <c:scaling>
          <c:orientation val="minMax"/>
          <c:max val="1"/>
          <c:min val="0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Hour of 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h&quot;:&quot;mm&quot;:&quot;ss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8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3869616"/>
        <c:crossesAt val="0"/>
        <c:crossBetween val="midCat"/>
        <c:majorUnit val="0.25"/>
        <c:minorUnit val="0.125"/>
      </c:val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25603</xdr:rowOff>
    </xdr:from>
    <xdr:ext cx="3007095" cy="23061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619CF-9AF5-431E-73F5-B66DF22B8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28803</xdr:colOff>
      <xdr:row>34</xdr:row>
      <xdr:rowOff>78821</xdr:rowOff>
    </xdr:from>
    <xdr:ext cx="2959181" cy="2425994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0CAE0A-7237-D4EB-6359-4C34546D9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28803</xdr:colOff>
      <xdr:row>21</xdr:row>
      <xdr:rowOff>81015</xdr:rowOff>
    </xdr:from>
    <xdr:ext cx="2968599" cy="223744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908A55-55B6-F984-BE04-D3113F18E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1"/>
  <sheetViews>
    <sheetView tabSelected="1" workbookViewId="0">
      <selection activeCell="H11" sqref="H11"/>
    </sheetView>
  </sheetViews>
  <sheetFormatPr defaultRowHeight="15" x14ac:dyDescent="0.25"/>
  <cols>
    <col min="1" max="1" width="17.42578125" customWidth="1"/>
    <col min="2" max="2" width="11.28515625" customWidth="1"/>
    <col min="3" max="3" width="16.7109375" customWidth="1"/>
    <col min="4" max="4" width="11" customWidth="1"/>
    <col min="5" max="5" width="10.5703125" customWidth="1"/>
    <col min="6" max="7" width="22.42578125" customWidth="1"/>
    <col min="8" max="8" width="18.85546875" customWidth="1"/>
    <col min="9" max="9" width="11.140625" customWidth="1"/>
    <col min="10" max="10" width="2.7109375" customWidth="1"/>
    <col min="11" max="23" width="9.42578125" customWidth="1"/>
    <col min="24" max="24" width="10.5703125" customWidth="1"/>
    <col min="25" max="28" width="9.42578125" customWidth="1"/>
    <col min="29" max="29" width="10.42578125" customWidth="1"/>
    <col min="30" max="1026" width="9.42578125" customWidth="1"/>
    <col min="1027" max="1027" width="9.140625" customWidth="1"/>
  </cols>
  <sheetData>
    <row r="1" spans="1:36" ht="105" customHeight="1" x14ac:dyDescent="0.25">
      <c r="A1" s="10" t="s">
        <v>0</v>
      </c>
      <c r="B1" s="10"/>
      <c r="C1" s="10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/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</row>
    <row r="2" spans="1:36" x14ac:dyDescent="0.25">
      <c r="A2" s="2"/>
      <c r="B2" s="2"/>
      <c r="D2" s="3">
        <f t="shared" ref="D2:D65" si="0">$B$7</f>
        <v>40350</v>
      </c>
      <c r="E2" s="4">
        <f>0.1/24</f>
        <v>4.1666666666666666E-3</v>
      </c>
      <c r="F2" s="5">
        <f>D2+2415018.5+E2</f>
        <v>2455368.5041666669</v>
      </c>
      <c r="G2" s="6">
        <f>$B$5/24</f>
        <v>-0.29166666666666669</v>
      </c>
      <c r="H2" s="7">
        <f t="shared" ref="H2:H65" si="1">D2+2415018.5+E2-$B$5/24</f>
        <v>2455368.7958333334</v>
      </c>
      <c r="I2" s="5">
        <f>(H2-2451545)/36525</f>
        <v>0.10468982432124285</v>
      </c>
      <c r="K2">
        <f>MOD(280.46646+I2*(36000.76983+I2*0.0003032),360)</f>
        <v>89.380732255259318</v>
      </c>
      <c r="L2">
        <f t="shared" ref="L2:L65" si="2">357.52911+I2*(35999.05029-0.0001537*I2)</f>
        <v>4126.2633589071411</v>
      </c>
      <c r="M2">
        <f t="shared" ref="M2:M65" si="3">0.016708634-I2*(0.000042037+0.0000001267*I2)</f>
        <v>1.6704231765228162E-2</v>
      </c>
      <c r="N2">
        <f t="shared" ref="N2:N65" si="4">SIN(RADIANS(L2))*(1.914602-I2*(0.004817+0.000014*I2))+SIN(RADIANS(2*L2))*(0.019993-0.000101*I2)+SIN(RADIANS(3*L2))*0.000289</f>
        <v>0.44549228519368134</v>
      </c>
      <c r="O2">
        <f t="shared" ref="O2:O65" si="5">K2+N2</f>
        <v>89.826224540452998</v>
      </c>
      <c r="P2">
        <f t="shared" ref="P2:P65" si="6">L2+N2</f>
        <v>4126.7088511923348</v>
      </c>
      <c r="Q2">
        <f t="shared" ref="Q2:Q65" si="7">(1.000001018*(1-M2*M2))/(1+M2*COS(RADIANS(P2)))</f>
        <v>1.0162428418623726</v>
      </c>
      <c r="R2">
        <f t="shared" ref="R2:R65" si="8">O2-0.00569-0.00478*SIN(RADIANS(125.04-1934.136*I2))</f>
        <v>89.825200228448253</v>
      </c>
      <c r="S2">
        <f t="shared" ref="S2:S65" si="9">23+(26+((21.448-I2*(46.815+I2*(0.00059-I2*0.001813))))/60)/60</f>
        <v>23.437929705968958</v>
      </c>
      <c r="T2">
        <f t="shared" ref="T2:T65" si="10">S2+0.00256*COS(RADIANS(125.04-1934.136*I2))</f>
        <v>23.438486218294376</v>
      </c>
      <c r="U2">
        <f t="shared" ref="U2:U65" si="11">DEGREES(ATAN2(COS(RADIANS(R2)),COS(RADIANS(T2))*SIN(RADIANS(R2))))</f>
        <v>89.809480084415625</v>
      </c>
      <c r="V2">
        <f t="shared" ref="V2:V65" si="12">DEGREES(ASIN(SIN(RADIANS(T2))*SIN(RADIANS(R2))))</f>
        <v>23.438370619286854</v>
      </c>
      <c r="W2">
        <f t="shared" ref="W2:W65" si="13">TAN(RADIANS(T2/2))*TAN(RADIANS(T2/2))</f>
        <v>4.3031489687856965E-2</v>
      </c>
      <c r="X2">
        <f t="shared" ref="X2:X65" si="14">4*DEGREES(W2*SIN(2*RADIANS(K2))-2*M2*SIN(RADIANS(L2))+4*M2*W2*SIN(RADIANS(L2))*COS(2*RADIANS(K2))-0.5*W2*W2*SIN(4*RADIANS(K2))-1.25*M2*M2*SIN(2*RADIANS(L2)))</f>
        <v>-1.7153675784683604</v>
      </c>
      <c r="Y2">
        <f t="shared" ref="Y2:Y65" si="15">DEGREES(ACOS(COS(RADIANS(90.833))/(COS(RADIANS($B$3))*COS(RADIANS(V2)))-TAN(RADIANS($B$3))*TAN(RADIANS(V2))))</f>
        <v>112.61041006988431</v>
      </c>
      <c r="Z2" s="4">
        <f t="shared" ref="Z2:Z65" si="16">(720-4*$B$4-X2+$B$5*60)/1440</f>
        <v>0.50119122748504752</v>
      </c>
      <c r="AA2" s="4">
        <f t="shared" ref="AA2:AA65" si="17">Z2-Y2*4/1440</f>
        <v>0.18838453284647999</v>
      </c>
      <c r="AB2" s="4">
        <f t="shared" ref="AB2:AB65" si="18">Z2+Y2*4/1440</f>
        <v>0.8139979221236151</v>
      </c>
      <c r="AC2">
        <f t="shared" ref="AC2:AC65" si="19">8*Y2</f>
        <v>900.88328055907448</v>
      </c>
      <c r="AD2">
        <f t="shared" ref="AD2:AD65" si="20">MOD(E2*1440+X2+4*$B$4-60*$B$5,1440)</f>
        <v>4.2846324215316258</v>
      </c>
      <c r="AE2">
        <f t="shared" ref="AE2:AE65" si="21">IF(AD2/4&lt;0,AD2/4+180,AD2/4-180)</f>
        <v>-178.92884189461711</v>
      </c>
      <c r="AF2">
        <f t="shared" ref="AF2:AF65" si="22">DEGREES(ACOS(SIN(RADIANS($B$3))*SIN(RADIANS(V2))+COS(RADIANS($B$3))*COS(RADIANS(V2))*COS(RADIANS(AE2))))</f>
        <v>116.55376211918129</v>
      </c>
      <c r="AG2">
        <f t="shared" ref="AG2:AG65" si="23">90-AF2</f>
        <v>-26.553762119181286</v>
      </c>
      <c r="AH2">
        <f t="shared" ref="AH2:AH65" si="24">IF(AG2&gt;85,0,IF(AG2&gt;5,58.1/TAN(RADIANS(AG2))-0.07/POWER(TAN(RADIANS(AG2)),3)+0.000086/POWER(TAN(RADIANS(AG2)),5),IF(AG2&gt;-0.575,1735+AG2*(-518.2+AG2*(103.4+AG2*(-12.79+AG2*0.711))),-20.772/TAN(RADIANS(AG2)))))/3600</f>
        <v>1.154568659192415E-2</v>
      </c>
      <c r="AI2">
        <f t="shared" ref="AI2:AI65" si="25">AG2+AH2</f>
        <v>-26.542216432589363</v>
      </c>
      <c r="AJ2">
        <f t="shared" ref="AJ2:AJ65" si="26">IF(AE2&gt;0,MOD(DEGREES(ACOS(((SIN(RADIANS($B$3))*COS(RADIANS(AF2)))-SIN(RADIANS(V2)))/(COS(RADIANS($B$3))*SIN(RADIANS(AF2)))))+180,360),MOD(540-DEGREES(ACOS(((SIN(RADIANS($B$3))*COS(RADIANS(AF2)))-SIN(RADIANS(V2)))/(COS(RADIANS($B$3))*SIN(RADIANS(AF2))))),360))</f>
        <v>1.0986711838847896</v>
      </c>
    </row>
    <row r="3" spans="1:36" x14ac:dyDescent="0.25">
      <c r="A3" t="s">
        <v>33</v>
      </c>
      <c r="B3" s="8">
        <v>40</v>
      </c>
      <c r="D3" s="3">
        <f t="shared" si="0"/>
        <v>40350</v>
      </c>
      <c r="E3" s="4">
        <f t="shared" ref="E3:E66" si="27">E2+0.1/24</f>
        <v>8.3333333333333332E-3</v>
      </c>
      <c r="F3" s="4"/>
      <c r="G3" s="4"/>
      <c r="H3" s="7">
        <f t="shared" si="1"/>
        <v>2455368.7999999998</v>
      </c>
      <c r="I3" s="5">
        <f>(H3-2451545)/36525</f>
        <v>0.10468993839835219</v>
      </c>
      <c r="K3">
        <f t="shared" ref="K2:K65" si="28">MOD(280.46646+I3*(36000.76983+I3*0.0003032),360)</f>
        <v>89.384839119023127</v>
      </c>
      <c r="L3">
        <f t="shared" si="2"/>
        <v>4126.2674655747333</v>
      </c>
      <c r="M3">
        <f t="shared" si="3"/>
        <v>1.6704231760429678E-2</v>
      </c>
      <c r="N3">
        <f t="shared" si="4"/>
        <v>0.44536151004365704</v>
      </c>
      <c r="O3">
        <f t="shared" si="5"/>
        <v>89.83020062906678</v>
      </c>
      <c r="P3">
        <f t="shared" si="6"/>
        <v>4126.712827084777</v>
      </c>
      <c r="Q3">
        <f t="shared" si="7"/>
        <v>1.0162431171083981</v>
      </c>
      <c r="R3">
        <f t="shared" si="8"/>
        <v>89.829176321063528</v>
      </c>
      <c r="S3">
        <f t="shared" si="9"/>
        <v>23.43792970448548</v>
      </c>
      <c r="T3">
        <f t="shared" si="10"/>
        <v>23.438486207188333</v>
      </c>
      <c r="U3">
        <f t="shared" si="11"/>
        <v>89.813813751284158</v>
      </c>
      <c r="V3">
        <f t="shared" si="12"/>
        <v>23.438375807321616</v>
      </c>
      <c r="W3">
        <f t="shared" si="13"/>
        <v>4.3031489645917069E-2</v>
      </c>
      <c r="X3">
        <f t="shared" si="14"/>
        <v>-1.7162735100186155</v>
      </c>
      <c r="Y3">
        <f t="shared" si="15"/>
        <v>112.61041572233835</v>
      </c>
      <c r="Z3" s="4">
        <f t="shared" si="16"/>
        <v>0.50119185660417964</v>
      </c>
      <c r="AA3" s="4">
        <f t="shared" si="17"/>
        <v>0.18838514626435088</v>
      </c>
      <c r="AB3" s="4">
        <f t="shared" si="18"/>
        <v>0.81399856694400841</v>
      </c>
      <c r="AC3">
        <f t="shared" si="19"/>
        <v>900.88332577870676</v>
      </c>
      <c r="AD3">
        <f t="shared" si="20"/>
        <v>10.283726489981404</v>
      </c>
      <c r="AE3">
        <f t="shared" si="21"/>
        <v>-177.42906837750465</v>
      </c>
      <c r="AF3">
        <f t="shared" si="22"/>
        <v>116.51631708467949</v>
      </c>
      <c r="AG3">
        <f t="shared" si="23"/>
        <v>-26.516317084679486</v>
      </c>
      <c r="AH3">
        <f t="shared" si="24"/>
        <v>1.1564580776471989E-2</v>
      </c>
      <c r="AI3">
        <f t="shared" si="25"/>
        <v>-26.504752503903013</v>
      </c>
      <c r="AJ3">
        <f t="shared" si="26"/>
        <v>2.6361438658097995</v>
      </c>
    </row>
    <row r="4" spans="1:36" x14ac:dyDescent="0.25">
      <c r="A4" t="s">
        <v>34</v>
      </c>
      <c r="B4" s="8">
        <v>-105</v>
      </c>
      <c r="D4" s="3">
        <f t="shared" si="0"/>
        <v>40350</v>
      </c>
      <c r="E4" s="4">
        <f t="shared" si="27"/>
        <v>1.2500000000000001E-2</v>
      </c>
      <c r="F4" s="4"/>
      <c r="G4" s="4"/>
      <c r="H4" s="7">
        <f t="shared" si="1"/>
        <v>2455368.8041666667</v>
      </c>
      <c r="I4" s="5">
        <f t="shared" ref="I2:I65" si="29">(H4-2451545)/36525</f>
        <v>0.10469005247547428</v>
      </c>
      <c r="K4">
        <f t="shared" si="28"/>
        <v>89.388945983245321</v>
      </c>
      <c r="L4">
        <f t="shared" si="2"/>
        <v>4126.2715722427847</v>
      </c>
      <c r="M4">
        <f t="shared" si="3"/>
        <v>1.670423175563119E-2</v>
      </c>
      <c r="N4">
        <f t="shared" si="4"/>
        <v>0.4452307327253196</v>
      </c>
      <c r="O4">
        <f t="shared" si="5"/>
        <v>89.834176715970642</v>
      </c>
      <c r="P4">
        <f t="shared" si="6"/>
        <v>4126.7168029755103</v>
      </c>
      <c r="Q4">
        <f t="shared" si="7"/>
        <v>1.0162433922735854</v>
      </c>
      <c r="R4">
        <f t="shared" si="8"/>
        <v>89.833152411968811</v>
      </c>
      <c r="S4">
        <f t="shared" si="9"/>
        <v>23.437929703001998</v>
      </c>
      <c r="T4">
        <f t="shared" si="10"/>
        <v>23.438486196082277</v>
      </c>
      <c r="U4">
        <f t="shared" si="11"/>
        <v>89.818147416625237</v>
      </c>
      <c r="V4">
        <f t="shared" si="12"/>
        <v>23.438380875731699</v>
      </c>
      <c r="W4">
        <f t="shared" si="13"/>
        <v>4.3031489603977124E-2</v>
      </c>
      <c r="X4">
        <f t="shared" si="14"/>
        <v>-1.717179433887901</v>
      </c>
      <c r="Y4">
        <f t="shared" si="15"/>
        <v>112.61042124445989</v>
      </c>
      <c r="Z4" s="4">
        <f t="shared" si="16"/>
        <v>0.5011924857179777</v>
      </c>
      <c r="AA4" s="4">
        <f t="shared" si="17"/>
        <v>0.18838576003892243</v>
      </c>
      <c r="AB4" s="4">
        <f t="shared" si="18"/>
        <v>0.81399921139703291</v>
      </c>
      <c r="AC4">
        <f t="shared" si="19"/>
        <v>900.88336995567909</v>
      </c>
      <c r="AD4">
        <f t="shared" si="20"/>
        <v>16.282820566112093</v>
      </c>
      <c r="AE4">
        <f t="shared" si="21"/>
        <v>-175.92929485847196</v>
      </c>
      <c r="AF4">
        <f t="shared" si="22"/>
        <v>116.44809562762686</v>
      </c>
      <c r="AG4">
        <f t="shared" si="23"/>
        <v>-26.448095627626856</v>
      </c>
      <c r="AH4">
        <f t="shared" si="24"/>
        <v>1.1599131823073493E-2</v>
      </c>
      <c r="AI4">
        <f t="shared" si="25"/>
        <v>-26.436496495803784</v>
      </c>
      <c r="AJ4">
        <f t="shared" si="26"/>
        <v>4.1715883126291828</v>
      </c>
    </row>
    <row r="5" spans="1:36" x14ac:dyDescent="0.25">
      <c r="A5" t="s">
        <v>35</v>
      </c>
      <c r="B5" s="8">
        <v>-7</v>
      </c>
      <c r="D5" s="3">
        <f t="shared" si="0"/>
        <v>40350</v>
      </c>
      <c r="E5" s="4">
        <f t="shared" si="27"/>
        <v>1.6666666666666666E-2</v>
      </c>
      <c r="F5" s="4"/>
      <c r="G5" s="4"/>
      <c r="H5" s="7">
        <f t="shared" si="1"/>
        <v>2455368.8083333331</v>
      </c>
      <c r="I5" s="5">
        <f t="shared" si="29"/>
        <v>0.10469016655258361</v>
      </c>
      <c r="K5">
        <f t="shared" si="28"/>
        <v>89.393052847007766</v>
      </c>
      <c r="L5">
        <f t="shared" si="2"/>
        <v>4126.275678910376</v>
      </c>
      <c r="M5">
        <f t="shared" si="3"/>
        <v>1.6704231750832705E-2</v>
      </c>
      <c r="N5">
        <f t="shared" si="4"/>
        <v>0.44509995326862944</v>
      </c>
      <c r="O5">
        <f t="shared" si="5"/>
        <v>89.83815280027639</v>
      </c>
      <c r="P5">
        <f t="shared" si="6"/>
        <v>4126.7207788636442</v>
      </c>
      <c r="Q5">
        <f t="shared" si="7"/>
        <v>1.0162436673578712</v>
      </c>
      <c r="R5">
        <f t="shared" si="8"/>
        <v>89.837128500275924</v>
      </c>
      <c r="S5">
        <f t="shared" si="9"/>
        <v>23.43792970151852</v>
      </c>
      <c r="T5">
        <f t="shared" si="10"/>
        <v>23.438486184976217</v>
      </c>
      <c r="U5">
        <f t="shared" si="11"/>
        <v>89.822481079462946</v>
      </c>
      <c r="V5">
        <f t="shared" si="12"/>
        <v>23.438385824516143</v>
      </c>
      <c r="W5">
        <f t="shared" si="13"/>
        <v>4.3031489562037173E-2</v>
      </c>
      <c r="X5">
        <f t="shared" si="14"/>
        <v>-1.718085349845601</v>
      </c>
      <c r="Y5">
        <f t="shared" si="15"/>
        <v>112.61042663624784</v>
      </c>
      <c r="Z5" s="4">
        <f t="shared" si="16"/>
        <v>0.50119311482628159</v>
      </c>
      <c r="AA5" s="4">
        <f t="shared" si="17"/>
        <v>0.18838637417003762</v>
      </c>
      <c r="AB5" s="4">
        <f t="shared" si="18"/>
        <v>0.81399985548252562</v>
      </c>
      <c r="AC5">
        <f t="shared" si="19"/>
        <v>900.8834130899827</v>
      </c>
      <c r="AD5">
        <f t="shared" si="20"/>
        <v>22.28191465015442</v>
      </c>
      <c r="AE5">
        <f t="shared" si="21"/>
        <v>-174.42952133746138</v>
      </c>
      <c r="AF5">
        <f t="shared" si="22"/>
        <v>116.34919901525183</v>
      </c>
      <c r="AG5">
        <f t="shared" si="23"/>
        <v>-26.349199015251827</v>
      </c>
      <c r="AH5">
        <f t="shared" si="24"/>
        <v>1.1649513159808595E-2</v>
      </c>
      <c r="AI5">
        <f t="shared" si="25"/>
        <v>-26.337549502092017</v>
      </c>
      <c r="AJ5">
        <f t="shared" si="26"/>
        <v>5.7038360382010751</v>
      </c>
    </row>
    <row r="6" spans="1:36" x14ac:dyDescent="0.25">
      <c r="D6" s="3">
        <f t="shared" si="0"/>
        <v>40350</v>
      </c>
      <c r="E6" s="4">
        <f t="shared" si="27"/>
        <v>2.0833333333333332E-2</v>
      </c>
      <c r="F6" s="4"/>
      <c r="G6" s="4"/>
      <c r="H6" s="7">
        <f t="shared" si="1"/>
        <v>2455368.8125</v>
      </c>
      <c r="I6" s="5">
        <f t="shared" si="29"/>
        <v>0.10469028062970569</v>
      </c>
      <c r="K6">
        <f t="shared" si="28"/>
        <v>89.397159711230415</v>
      </c>
      <c r="L6">
        <f t="shared" si="2"/>
        <v>4126.2797855784274</v>
      </c>
      <c r="M6">
        <f t="shared" si="3"/>
        <v>1.6704231746034217E-2</v>
      </c>
      <c r="N6">
        <f t="shared" si="4"/>
        <v>0.44496917164489513</v>
      </c>
      <c r="O6">
        <f t="shared" si="5"/>
        <v>89.842128882875315</v>
      </c>
      <c r="P6">
        <f t="shared" si="6"/>
        <v>4126.724754750072</v>
      </c>
      <c r="Q6">
        <f t="shared" si="7"/>
        <v>1.0162439423613161</v>
      </c>
      <c r="R6">
        <f t="shared" si="8"/>
        <v>89.841104586876128</v>
      </c>
      <c r="S6">
        <f t="shared" si="9"/>
        <v>23.437929700035038</v>
      </c>
      <c r="T6">
        <f t="shared" si="10"/>
        <v>23.438486173870146</v>
      </c>
      <c r="U6">
        <f t="shared" si="11"/>
        <v>89.826814740760881</v>
      </c>
      <c r="V6">
        <f t="shared" si="12"/>
        <v>23.438390653676198</v>
      </c>
      <c r="W6">
        <f t="shared" si="13"/>
        <v>4.3031489520097173E-2</v>
      </c>
      <c r="X6">
        <f t="shared" si="14"/>
        <v>-1.7189912580660398</v>
      </c>
      <c r="Y6">
        <f t="shared" si="15"/>
        <v>112.61043189770351</v>
      </c>
      <c r="Z6" s="4">
        <f t="shared" si="16"/>
        <v>0.50119374392921257</v>
      </c>
      <c r="AA6" s="4">
        <f t="shared" si="17"/>
        <v>0.18838698865781395</v>
      </c>
      <c r="AB6" s="4">
        <f t="shared" si="18"/>
        <v>0.81400049920061113</v>
      </c>
      <c r="AC6">
        <f t="shared" si="19"/>
        <v>900.88345518162805</v>
      </c>
      <c r="AD6">
        <f t="shared" si="20"/>
        <v>28.281008741933988</v>
      </c>
      <c r="AE6">
        <f t="shared" si="21"/>
        <v>-172.9297478145165</v>
      </c>
      <c r="AF6">
        <f t="shared" si="22"/>
        <v>116.2197732880543</v>
      </c>
      <c r="AG6">
        <f t="shared" si="23"/>
        <v>-26.219773288054299</v>
      </c>
      <c r="AH6">
        <f t="shared" si="24"/>
        <v>1.1715980033232804E-2</v>
      </c>
      <c r="AI6">
        <f t="shared" si="25"/>
        <v>-26.208057308021065</v>
      </c>
      <c r="AJ6">
        <f t="shared" si="26"/>
        <v>7.2317380378933649</v>
      </c>
    </row>
    <row r="7" spans="1:36" x14ac:dyDescent="0.25">
      <c r="A7" t="s">
        <v>1</v>
      </c>
      <c r="B7" s="9">
        <v>40350</v>
      </c>
      <c r="D7" s="3">
        <f t="shared" si="0"/>
        <v>40350</v>
      </c>
      <c r="E7" s="4">
        <f t="shared" si="27"/>
        <v>2.4999999999999998E-2</v>
      </c>
      <c r="F7" s="4"/>
      <c r="G7" s="4"/>
      <c r="H7" s="7">
        <f t="shared" si="1"/>
        <v>2455368.8166666664</v>
      </c>
      <c r="I7" s="5">
        <f t="shared" si="29"/>
        <v>0.10469039470681502</v>
      </c>
      <c r="K7">
        <f t="shared" si="28"/>
        <v>89.40126657499377</v>
      </c>
      <c r="L7">
        <f t="shared" si="2"/>
        <v>4126.2838922460196</v>
      </c>
      <c r="M7">
        <f t="shared" si="3"/>
        <v>1.6704231741235732E-2</v>
      </c>
      <c r="N7">
        <f t="shared" si="4"/>
        <v>0.44483838788402591</v>
      </c>
      <c r="O7">
        <f t="shared" si="5"/>
        <v>89.846104962877789</v>
      </c>
      <c r="P7">
        <f t="shared" si="6"/>
        <v>4126.728730633904</v>
      </c>
      <c r="Q7">
        <f t="shared" si="7"/>
        <v>1.0162442172838575</v>
      </c>
      <c r="R7">
        <f t="shared" si="8"/>
        <v>89.84508067087981</v>
      </c>
      <c r="S7">
        <f t="shared" si="9"/>
        <v>23.43792969855156</v>
      </c>
      <c r="T7">
        <f t="shared" si="10"/>
        <v>23.438486162764068</v>
      </c>
      <c r="U7">
        <f t="shared" si="11"/>
        <v>89.831148399541576</v>
      </c>
      <c r="V7">
        <f t="shared" si="12"/>
        <v>23.438395363210947</v>
      </c>
      <c r="W7">
        <f t="shared" si="13"/>
        <v>4.3031489478157152E-2</v>
      </c>
      <c r="X7">
        <f t="shared" si="14"/>
        <v>-1.719897158317897</v>
      </c>
      <c r="Y7">
        <f t="shared" si="15"/>
        <v>112.61043702882586</v>
      </c>
      <c r="Z7" s="4">
        <f t="shared" si="16"/>
        <v>0.50119437302660974</v>
      </c>
      <c r="AA7" s="4">
        <f t="shared" si="17"/>
        <v>0.18838760350209349</v>
      </c>
      <c r="AB7" s="4">
        <f t="shared" si="18"/>
        <v>0.81400114255112599</v>
      </c>
      <c r="AC7">
        <f t="shared" si="19"/>
        <v>900.88349623060685</v>
      </c>
      <c r="AD7">
        <f t="shared" si="20"/>
        <v>34.280102841682094</v>
      </c>
      <c r="AE7">
        <f t="shared" si="21"/>
        <v>-171.42997428957949</v>
      </c>
      <c r="AF7">
        <f t="shared" si="22"/>
        <v>116.06000821939149</v>
      </c>
      <c r="AG7">
        <f t="shared" si="23"/>
        <v>-26.060008219391491</v>
      </c>
      <c r="AH7">
        <f t="shared" si="24"/>
        <v>1.1798873481864281E-2</v>
      </c>
      <c r="AI7">
        <f t="shared" si="25"/>
        <v>-26.048209345909626</v>
      </c>
      <c r="AJ7">
        <f t="shared" si="26"/>
        <v>8.754171556444021</v>
      </c>
    </row>
    <row r="8" spans="1:36" x14ac:dyDescent="0.25">
      <c r="D8" s="3">
        <f t="shared" si="0"/>
        <v>40350</v>
      </c>
      <c r="E8" s="4">
        <f t="shared" si="27"/>
        <v>2.9166666666666664E-2</v>
      </c>
      <c r="F8" s="4"/>
      <c r="G8" s="4"/>
      <c r="H8" s="7">
        <f t="shared" si="1"/>
        <v>2455368.8208333333</v>
      </c>
      <c r="I8" s="5">
        <f t="shared" si="29"/>
        <v>0.1046905087839371</v>
      </c>
      <c r="K8">
        <f t="shared" si="28"/>
        <v>89.405373439215964</v>
      </c>
      <c r="L8">
        <f t="shared" si="2"/>
        <v>4126.2879989140702</v>
      </c>
      <c r="M8">
        <f t="shared" si="3"/>
        <v>1.6704231736437248E-2</v>
      </c>
      <c r="N8">
        <f t="shared" si="4"/>
        <v>0.44470760195743303</v>
      </c>
      <c r="O8">
        <f t="shared" si="5"/>
        <v>89.850081041173397</v>
      </c>
      <c r="P8">
        <f t="shared" si="6"/>
        <v>4126.732706516028</v>
      </c>
      <c r="Q8">
        <f t="shared" si="7"/>
        <v>1.0162444921255551</v>
      </c>
      <c r="R8">
        <f t="shared" si="8"/>
        <v>89.849056753176569</v>
      </c>
      <c r="S8">
        <f t="shared" si="9"/>
        <v>23.437929697068082</v>
      </c>
      <c r="T8">
        <f t="shared" si="10"/>
        <v>23.438486151657983</v>
      </c>
      <c r="U8">
        <f t="shared" si="11"/>
        <v>89.835482056766779</v>
      </c>
      <c r="V8">
        <f t="shared" si="12"/>
        <v>23.438399953121611</v>
      </c>
      <c r="W8">
        <f t="shared" si="13"/>
        <v>4.3031489436217089E-2</v>
      </c>
      <c r="X8">
        <f t="shared" si="14"/>
        <v>-1.7208030507752918</v>
      </c>
      <c r="Y8">
        <f t="shared" si="15"/>
        <v>112.61044202961617</v>
      </c>
      <c r="Z8" s="4">
        <f t="shared" si="16"/>
        <v>0.50119500211859391</v>
      </c>
      <c r="AA8" s="4">
        <f t="shared" si="17"/>
        <v>0.18838821870299344</v>
      </c>
      <c r="AB8" s="4">
        <f t="shared" si="18"/>
        <v>0.81400178553419433</v>
      </c>
      <c r="AC8">
        <f t="shared" si="19"/>
        <v>900.88353623692933</v>
      </c>
      <c r="AD8">
        <f t="shared" si="20"/>
        <v>40.279196949224684</v>
      </c>
      <c r="AE8">
        <f t="shared" si="21"/>
        <v>-169.93020076269383</v>
      </c>
      <c r="AF8">
        <f t="shared" si="22"/>
        <v>115.87013597986724</v>
      </c>
      <c r="AG8">
        <f t="shared" si="23"/>
        <v>-25.870135979867243</v>
      </c>
      <c r="AH8">
        <f t="shared" si="24"/>
        <v>1.1898625715202801E-2</v>
      </c>
      <c r="AI8">
        <f t="shared" si="25"/>
        <v>-25.858237354152038</v>
      </c>
      <c r="AJ8">
        <f t="shared" si="26"/>
        <v>10.270046486808042</v>
      </c>
    </row>
    <row r="9" spans="1:36" x14ac:dyDescent="0.25">
      <c r="D9" s="3">
        <f t="shared" si="0"/>
        <v>40350</v>
      </c>
      <c r="E9" s="4">
        <f t="shared" si="27"/>
        <v>3.3333333333333333E-2</v>
      </c>
      <c r="F9" s="4"/>
      <c r="G9" s="4"/>
      <c r="H9" s="7">
        <f t="shared" si="1"/>
        <v>2455368.8249999997</v>
      </c>
      <c r="I9" s="5">
        <f t="shared" si="29"/>
        <v>0.10469062286104643</v>
      </c>
      <c r="K9">
        <f t="shared" si="28"/>
        <v>89.409480302978409</v>
      </c>
      <c r="L9">
        <f t="shared" si="2"/>
        <v>4126.2921055816623</v>
      </c>
      <c r="M9">
        <f t="shared" si="3"/>
        <v>1.670423173163876E-2</v>
      </c>
      <c r="N9">
        <f t="shared" si="4"/>
        <v>0.44457681389494907</v>
      </c>
      <c r="O9">
        <f t="shared" si="5"/>
        <v>89.854057116873363</v>
      </c>
      <c r="P9">
        <f t="shared" si="6"/>
        <v>4126.7366823955572</v>
      </c>
      <c r="Q9">
        <f t="shared" si="7"/>
        <v>1.0162447668863466</v>
      </c>
      <c r="R9">
        <f t="shared" si="8"/>
        <v>89.853032832877616</v>
      </c>
      <c r="S9">
        <f t="shared" si="9"/>
        <v>23.4379296955846</v>
      </c>
      <c r="T9">
        <f t="shared" si="10"/>
        <v>23.438486140551888</v>
      </c>
      <c r="U9">
        <f t="shared" si="11"/>
        <v>89.83981571145992</v>
      </c>
      <c r="V9">
        <f t="shared" si="12"/>
        <v>23.438404423407306</v>
      </c>
      <c r="W9">
        <f t="shared" si="13"/>
        <v>4.3031489394276999E-2</v>
      </c>
      <c r="X9">
        <f t="shared" si="14"/>
        <v>-1.7217089352068955</v>
      </c>
      <c r="Y9">
        <f t="shared" si="15"/>
        <v>112.61044690007343</v>
      </c>
      <c r="Z9" s="4">
        <f t="shared" si="16"/>
        <v>0.50119563120500477</v>
      </c>
      <c r="AA9" s="4">
        <f t="shared" si="17"/>
        <v>0.18838883426035635</v>
      </c>
      <c r="AB9" s="4">
        <f t="shared" si="18"/>
        <v>0.81400242814965318</v>
      </c>
      <c r="AC9">
        <f t="shared" si="19"/>
        <v>900.88357520058742</v>
      </c>
      <c r="AD9">
        <f t="shared" si="20"/>
        <v>46.278291064793109</v>
      </c>
      <c r="AE9">
        <f t="shared" si="21"/>
        <v>-168.43042723380171</v>
      </c>
      <c r="AF9">
        <f t="shared" si="22"/>
        <v>115.65042952832026</v>
      </c>
      <c r="AG9">
        <f t="shared" si="23"/>
        <v>-25.650429528320259</v>
      </c>
      <c r="AH9">
        <f t="shared" si="24"/>
        <v>1.2015767045247932E-2</v>
      </c>
      <c r="AI9">
        <f t="shared" si="25"/>
        <v>-25.638413761275011</v>
      </c>
      <c r="AJ9">
        <f t="shared" si="26"/>
        <v>11.778311319246882</v>
      </c>
    </row>
    <row r="10" spans="1:36" x14ac:dyDescent="0.25">
      <c r="D10" s="3">
        <f t="shared" si="0"/>
        <v>40350</v>
      </c>
      <c r="E10" s="4">
        <f t="shared" si="27"/>
        <v>3.7499999999999999E-2</v>
      </c>
      <c r="F10" s="4"/>
      <c r="G10" s="4"/>
      <c r="H10" s="7">
        <f t="shared" si="1"/>
        <v>2455368.8291666666</v>
      </c>
      <c r="I10" s="5">
        <f t="shared" si="29"/>
        <v>0.10469073693816851</v>
      </c>
      <c r="K10">
        <f t="shared" si="28"/>
        <v>89.413587167200603</v>
      </c>
      <c r="L10">
        <f t="shared" si="2"/>
        <v>4126.2962122497138</v>
      </c>
      <c r="M10">
        <f t="shared" si="3"/>
        <v>1.6704231726840275E-2</v>
      </c>
      <c r="N10">
        <f t="shared" si="4"/>
        <v>0.44444602366798425</v>
      </c>
      <c r="O10">
        <f t="shared" si="5"/>
        <v>89.858033190868582</v>
      </c>
      <c r="P10">
        <f t="shared" si="6"/>
        <v>4126.740658273382</v>
      </c>
      <c r="Q10">
        <f t="shared" si="7"/>
        <v>1.016245041566292</v>
      </c>
      <c r="R10">
        <f t="shared" si="8"/>
        <v>89.85700891087383</v>
      </c>
      <c r="S10">
        <f t="shared" si="9"/>
        <v>23.437929694101122</v>
      </c>
      <c r="T10">
        <f t="shared" si="10"/>
        <v>23.438486129445788</v>
      </c>
      <c r="U10">
        <f t="shared" si="11"/>
        <v>89.844149364584169</v>
      </c>
      <c r="V10">
        <f t="shared" si="12"/>
        <v>23.43840877406922</v>
      </c>
      <c r="W10">
        <f t="shared" si="13"/>
        <v>4.3031489352336888E-2</v>
      </c>
      <c r="X10">
        <f t="shared" si="14"/>
        <v>-1.7226148117873148</v>
      </c>
      <c r="Y10">
        <f t="shared" si="15"/>
        <v>112.61045164019892</v>
      </c>
      <c r="Z10" s="4">
        <f t="shared" si="16"/>
        <v>0.50119626028596342</v>
      </c>
      <c r="AA10" s="4">
        <f t="shared" si="17"/>
        <v>0.18838945017429976</v>
      </c>
      <c r="AB10" s="4">
        <f t="shared" si="18"/>
        <v>0.81400307039762709</v>
      </c>
      <c r="AC10">
        <f t="shared" si="19"/>
        <v>900.88361312159134</v>
      </c>
      <c r="AD10">
        <f t="shared" si="20"/>
        <v>52.277385188212691</v>
      </c>
      <c r="AE10">
        <f t="shared" si="21"/>
        <v>-166.93065370294681</v>
      </c>
      <c r="AF10">
        <f t="shared" si="22"/>
        <v>115.40120075523396</v>
      </c>
      <c r="AG10">
        <f t="shared" si="23"/>
        <v>-25.401200755233958</v>
      </c>
      <c r="AH10">
        <f t="shared" si="24"/>
        <v>1.2150934565088445E-2</v>
      </c>
      <c r="AI10">
        <f t="shared" si="25"/>
        <v>-25.38904982066887</v>
      </c>
      <c r="AJ10">
        <f t="shared" si="26"/>
        <v>13.277958569783777</v>
      </c>
    </row>
    <row r="11" spans="1:36" x14ac:dyDescent="0.25">
      <c r="D11" s="3">
        <f t="shared" si="0"/>
        <v>40350</v>
      </c>
      <c r="E11" s="4">
        <f t="shared" si="27"/>
        <v>4.1666666666666664E-2</v>
      </c>
      <c r="F11" s="4"/>
      <c r="G11" s="4"/>
      <c r="H11" s="7">
        <f t="shared" si="1"/>
        <v>2455368.833333333</v>
      </c>
      <c r="I11" s="5">
        <f t="shared" si="29"/>
        <v>0.10469085101527784</v>
      </c>
      <c r="K11">
        <f t="shared" si="28"/>
        <v>89.417694030963958</v>
      </c>
      <c r="L11">
        <f t="shared" si="2"/>
        <v>4126.300318917306</v>
      </c>
      <c r="M11">
        <f t="shared" si="3"/>
        <v>1.6704231722041787E-2</v>
      </c>
      <c r="N11">
        <f t="shared" si="4"/>
        <v>0.44431523130642425</v>
      </c>
      <c r="O11">
        <f t="shared" si="5"/>
        <v>89.862009262270377</v>
      </c>
      <c r="P11">
        <f t="shared" si="6"/>
        <v>4126.744634148612</v>
      </c>
      <c r="Q11">
        <f t="shared" si="7"/>
        <v>1.0162453161653282</v>
      </c>
      <c r="R11">
        <f t="shared" si="8"/>
        <v>89.860984986276563</v>
      </c>
      <c r="S11">
        <f t="shared" si="9"/>
        <v>23.43792969261764</v>
      </c>
      <c r="T11">
        <f t="shared" si="10"/>
        <v>23.438486118339675</v>
      </c>
      <c r="U11">
        <f t="shared" si="11"/>
        <v>89.848483015163097</v>
      </c>
      <c r="V11">
        <f t="shared" si="12"/>
        <v>23.438413005106511</v>
      </c>
      <c r="W11">
        <f t="shared" si="13"/>
        <v>4.3031489310396728E-2</v>
      </c>
      <c r="X11">
        <f t="shared" si="14"/>
        <v>-1.7235206802854413</v>
      </c>
      <c r="Y11">
        <f t="shared" si="15"/>
        <v>112.61045624999164</v>
      </c>
      <c r="Z11" s="4">
        <f t="shared" si="16"/>
        <v>0.50119688936130935</v>
      </c>
      <c r="AA11" s="4">
        <f t="shared" si="17"/>
        <v>0.18839006644466588</v>
      </c>
      <c r="AB11" s="4">
        <f t="shared" si="18"/>
        <v>0.81400371227795287</v>
      </c>
      <c r="AC11">
        <f t="shared" si="19"/>
        <v>900.88364999993314</v>
      </c>
      <c r="AD11">
        <f t="shared" si="20"/>
        <v>58.276479319714554</v>
      </c>
      <c r="AE11">
        <f t="shared" si="21"/>
        <v>-165.43088017007136</v>
      </c>
      <c r="AF11">
        <f t="shared" si="22"/>
        <v>115.12279840741667</v>
      </c>
      <c r="AG11">
        <f t="shared" si="23"/>
        <v>-25.122798407416667</v>
      </c>
      <c r="AH11">
        <f t="shared" si="24"/>
        <v>1.2304882826274876E-2</v>
      </c>
      <c r="AI11">
        <f t="shared" si="25"/>
        <v>-25.110493524590392</v>
      </c>
      <c r="AJ11">
        <f t="shared" si="26"/>
        <v>14.768029631692343</v>
      </c>
    </row>
    <row r="12" spans="1:36" x14ac:dyDescent="0.25">
      <c r="D12" s="3">
        <f t="shared" si="0"/>
        <v>40350</v>
      </c>
      <c r="E12" s="4">
        <f t="shared" si="27"/>
        <v>4.583333333333333E-2</v>
      </c>
      <c r="F12" s="4"/>
      <c r="G12" s="4"/>
      <c r="H12" s="7">
        <f t="shared" si="1"/>
        <v>2455368.8374999999</v>
      </c>
      <c r="I12" s="5">
        <f t="shared" si="29"/>
        <v>0.10469096509239992</v>
      </c>
      <c r="K12">
        <f t="shared" si="28"/>
        <v>89.421800895186152</v>
      </c>
      <c r="L12">
        <f t="shared" si="2"/>
        <v>4126.3044255853574</v>
      </c>
      <c r="M12">
        <f t="shared" si="3"/>
        <v>1.6704231717243303E-2</v>
      </c>
      <c r="N12">
        <f t="shared" si="4"/>
        <v>0.44418443678165209</v>
      </c>
      <c r="O12">
        <f t="shared" si="5"/>
        <v>89.865985331967806</v>
      </c>
      <c r="P12">
        <f t="shared" si="6"/>
        <v>4126.7486100221395</v>
      </c>
      <c r="Q12">
        <f t="shared" si="7"/>
        <v>1.0162455906835162</v>
      </c>
      <c r="R12">
        <f t="shared" si="8"/>
        <v>89.864961059974874</v>
      </c>
      <c r="S12">
        <f t="shared" si="9"/>
        <v>23.437929691134162</v>
      </c>
      <c r="T12">
        <f t="shared" si="10"/>
        <v>23.438486107233558</v>
      </c>
      <c r="U12">
        <f t="shared" si="11"/>
        <v>89.852816664157885</v>
      </c>
      <c r="V12">
        <f t="shared" si="12"/>
        <v>23.438417116520316</v>
      </c>
      <c r="W12">
        <f t="shared" si="13"/>
        <v>4.3031489268456576E-2</v>
      </c>
      <c r="X12">
        <f t="shared" si="14"/>
        <v>-1.7244265408751154</v>
      </c>
      <c r="Y12">
        <f t="shared" si="15"/>
        <v>112.61046072945283</v>
      </c>
      <c r="Z12" s="4">
        <f t="shared" si="16"/>
        <v>0.50119751843116334</v>
      </c>
      <c r="AA12" s="4">
        <f t="shared" si="17"/>
        <v>0.18839068307157214</v>
      </c>
      <c r="AB12" s="4">
        <f t="shared" si="18"/>
        <v>0.81400435379075453</v>
      </c>
      <c r="AC12">
        <f t="shared" si="19"/>
        <v>900.8836858356226</v>
      </c>
      <c r="AD12">
        <f t="shared" si="20"/>
        <v>64.275573459124871</v>
      </c>
      <c r="AE12">
        <f t="shared" si="21"/>
        <v>-163.93110663521878</v>
      </c>
      <c r="AF12">
        <f t="shared" si="22"/>
        <v>114.8156058253865</v>
      </c>
      <c r="AG12">
        <f t="shared" si="23"/>
        <v>-24.815605825386498</v>
      </c>
      <c r="AH12">
        <f t="shared" si="24"/>
        <v>1.2478496836181982E-2</v>
      </c>
      <c r="AI12">
        <f t="shared" si="25"/>
        <v>-24.803127328550318</v>
      </c>
      <c r="AJ12">
        <f t="shared" si="26"/>
        <v>16.247619005852243</v>
      </c>
    </row>
    <row r="13" spans="1:36" x14ac:dyDescent="0.25">
      <c r="D13" s="3">
        <f t="shared" si="0"/>
        <v>40350</v>
      </c>
      <c r="E13" s="4">
        <f t="shared" si="27"/>
        <v>4.9999999999999996E-2</v>
      </c>
      <c r="F13" s="4"/>
      <c r="G13" s="4"/>
      <c r="H13" s="7">
        <f t="shared" si="1"/>
        <v>2455368.8416666663</v>
      </c>
      <c r="I13" s="5">
        <f t="shared" si="29"/>
        <v>0.10469107916950925</v>
      </c>
      <c r="K13">
        <f t="shared" si="28"/>
        <v>89.425907758949052</v>
      </c>
      <c r="L13">
        <f t="shared" si="2"/>
        <v>4126.3085322529487</v>
      </c>
      <c r="M13">
        <f t="shared" si="3"/>
        <v>1.6704231712444815E-2</v>
      </c>
      <c r="N13">
        <f t="shared" si="4"/>
        <v>0.44405364012358023</v>
      </c>
      <c r="O13">
        <f t="shared" si="5"/>
        <v>89.869961399072636</v>
      </c>
      <c r="P13">
        <f t="shared" si="6"/>
        <v>4126.7525858930721</v>
      </c>
      <c r="Q13">
        <f t="shared" si="7"/>
        <v>1.0162458651207926</v>
      </c>
      <c r="R13">
        <f t="shared" si="8"/>
        <v>89.8689371310805</v>
      </c>
      <c r="S13">
        <f t="shared" si="9"/>
        <v>23.43792968965068</v>
      </c>
      <c r="T13">
        <f t="shared" si="10"/>
        <v>23.438486096127427</v>
      </c>
      <c r="U13">
        <f t="shared" si="11"/>
        <v>89.857150310592516</v>
      </c>
      <c r="V13">
        <f t="shared" si="12"/>
        <v>23.438421108309861</v>
      </c>
      <c r="W13">
        <f t="shared" si="13"/>
        <v>4.3031489226516347E-2</v>
      </c>
      <c r="X13">
        <f t="shared" si="14"/>
        <v>-1.7253323933255194</v>
      </c>
      <c r="Y13">
        <f t="shared" si="15"/>
        <v>112.6104650785816</v>
      </c>
      <c r="Z13" s="4">
        <f t="shared" si="16"/>
        <v>0.50119814749536495</v>
      </c>
      <c r="AA13" s="4">
        <f t="shared" si="17"/>
        <v>0.18839130005486049</v>
      </c>
      <c r="AB13" s="4">
        <f t="shared" si="18"/>
        <v>0.81400499493586942</v>
      </c>
      <c r="AC13">
        <f t="shared" si="19"/>
        <v>900.88372062865278</v>
      </c>
      <c r="AD13">
        <f t="shared" si="20"/>
        <v>70.274667606674484</v>
      </c>
      <c r="AE13">
        <f t="shared" si="21"/>
        <v>-162.43133309833138</v>
      </c>
      <c r="AF13">
        <f t="shared" si="22"/>
        <v>114.48003852625803</v>
      </c>
      <c r="AG13">
        <f t="shared" si="23"/>
        <v>-24.480038526258028</v>
      </c>
      <c r="AH13">
        <f t="shared" si="24"/>
        <v>1.2672807782882919E-2</v>
      </c>
      <c r="AI13">
        <f t="shared" si="25"/>
        <v>-24.467365718475143</v>
      </c>
      <c r="AJ13">
        <f t="shared" si="26"/>
        <v>17.715877881630149</v>
      </c>
    </row>
    <row r="14" spans="1:36" x14ac:dyDescent="0.25">
      <c r="D14" s="3">
        <f t="shared" si="0"/>
        <v>40350</v>
      </c>
      <c r="E14" s="4">
        <f t="shared" si="27"/>
        <v>5.4166666666666662E-2</v>
      </c>
      <c r="F14" s="4"/>
      <c r="G14" s="4"/>
      <c r="H14" s="7">
        <f t="shared" si="1"/>
        <v>2455368.8458333332</v>
      </c>
      <c r="I14" s="5">
        <f t="shared" si="29"/>
        <v>0.10469119324663133</v>
      </c>
      <c r="K14">
        <f t="shared" si="28"/>
        <v>89.430014623171246</v>
      </c>
      <c r="L14">
        <f t="shared" si="2"/>
        <v>4126.3126389210001</v>
      </c>
      <c r="M14">
        <f t="shared" si="3"/>
        <v>1.670423170764633E-2</v>
      </c>
      <c r="N14">
        <f t="shared" si="4"/>
        <v>0.44392284130353943</v>
      </c>
      <c r="O14">
        <f t="shared" si="5"/>
        <v>89.873937464474778</v>
      </c>
      <c r="P14">
        <f t="shared" si="6"/>
        <v>4126.756561762304</v>
      </c>
      <c r="Q14">
        <f t="shared" si="7"/>
        <v>1.0162461394772178</v>
      </c>
      <c r="R14">
        <f t="shared" si="8"/>
        <v>89.872913200483367</v>
      </c>
      <c r="S14">
        <f t="shared" si="9"/>
        <v>23.437929688167202</v>
      </c>
      <c r="T14">
        <f t="shared" si="10"/>
        <v>23.438486085021292</v>
      </c>
      <c r="U14">
        <f t="shared" si="11"/>
        <v>89.861483955429136</v>
      </c>
      <c r="V14">
        <f t="shared" si="12"/>
        <v>23.438424980476206</v>
      </c>
      <c r="W14">
        <f t="shared" si="13"/>
        <v>4.3031489184576083E-2</v>
      </c>
      <c r="X14">
        <f t="shared" si="14"/>
        <v>-1.7262382378105807</v>
      </c>
      <c r="Y14">
        <f t="shared" si="15"/>
        <v>112.61046929737905</v>
      </c>
      <c r="Z14" s="4">
        <f t="shared" si="16"/>
        <v>0.50119877655403511</v>
      </c>
      <c r="AA14" s="4">
        <f t="shared" si="17"/>
        <v>0.18839191739464883</v>
      </c>
      <c r="AB14" s="4">
        <f t="shared" si="18"/>
        <v>0.81400563571342133</v>
      </c>
      <c r="AC14">
        <f t="shared" si="19"/>
        <v>900.88375437903244</v>
      </c>
      <c r="AD14">
        <f t="shared" si="20"/>
        <v>76.273761762189395</v>
      </c>
      <c r="AE14">
        <f t="shared" si="21"/>
        <v>-160.93155955945264</v>
      </c>
      <c r="AF14">
        <f t="shared" si="22"/>
        <v>114.11654166595636</v>
      </c>
      <c r="AG14">
        <f t="shared" si="23"/>
        <v>-24.116541665956362</v>
      </c>
      <c r="AH14">
        <f t="shared" si="24"/>
        <v>1.2889012003045465E-2</v>
      </c>
      <c r="AI14">
        <f t="shared" si="25"/>
        <v>-24.103652653953315</v>
      </c>
      <c r="AJ14">
        <f t="shared" si="26"/>
        <v>19.172017052415924</v>
      </c>
    </row>
    <row r="15" spans="1:36" x14ac:dyDescent="0.25">
      <c r="D15" s="3">
        <f t="shared" si="0"/>
        <v>40350</v>
      </c>
      <c r="E15" s="4">
        <f t="shared" si="27"/>
        <v>5.8333333333333327E-2</v>
      </c>
      <c r="F15" s="4"/>
      <c r="G15" s="4"/>
      <c r="H15" s="7">
        <f t="shared" si="1"/>
        <v>2455368.8499999996</v>
      </c>
      <c r="I15" s="5">
        <f t="shared" si="29"/>
        <v>0.10469130732374066</v>
      </c>
      <c r="K15">
        <f t="shared" si="28"/>
        <v>89.4341214869346</v>
      </c>
      <c r="L15">
        <f t="shared" si="2"/>
        <v>4126.3167455885914</v>
      </c>
      <c r="M15">
        <f t="shared" si="3"/>
        <v>1.6704231702847846E-2</v>
      </c>
      <c r="N15">
        <f t="shared" si="4"/>
        <v>0.44379204035146863</v>
      </c>
      <c r="O15">
        <f t="shared" si="5"/>
        <v>89.877913527286069</v>
      </c>
      <c r="P15">
        <f t="shared" si="6"/>
        <v>4126.760537628943</v>
      </c>
      <c r="Q15">
        <f t="shared" si="7"/>
        <v>1.0162464137527289</v>
      </c>
      <c r="R15">
        <f t="shared" si="8"/>
        <v>89.876889267295326</v>
      </c>
      <c r="S15">
        <f t="shared" si="9"/>
        <v>23.43792968668372</v>
      </c>
      <c r="T15">
        <f t="shared" si="10"/>
        <v>23.438486073915147</v>
      </c>
      <c r="U15">
        <f t="shared" si="11"/>
        <v>89.865817597691873</v>
      </c>
      <c r="V15">
        <f t="shared" si="12"/>
        <v>23.438428733018654</v>
      </c>
      <c r="W15">
        <f t="shared" si="13"/>
        <v>4.3031489142635812E-2</v>
      </c>
      <c r="X15">
        <f t="shared" si="14"/>
        <v>-1.7271440740996018</v>
      </c>
      <c r="Y15">
        <f t="shared" si="15"/>
        <v>112.6104733858444</v>
      </c>
      <c r="Z15" s="4">
        <f t="shared" si="16"/>
        <v>0.5011994056070137</v>
      </c>
      <c r="AA15" s="4">
        <f t="shared" si="17"/>
        <v>0.18839253509077925</v>
      </c>
      <c r="AB15" s="4">
        <f t="shared" si="18"/>
        <v>0.81400627612324816</v>
      </c>
      <c r="AC15">
        <f t="shared" si="19"/>
        <v>900.88378708675521</v>
      </c>
      <c r="AD15">
        <f t="shared" si="20"/>
        <v>82.272855925900387</v>
      </c>
      <c r="AE15">
        <f t="shared" si="21"/>
        <v>-159.43178601852492</v>
      </c>
      <c r="AF15">
        <f t="shared" si="22"/>
        <v>113.72558741429526</v>
      </c>
      <c r="AG15">
        <f t="shared" si="23"/>
        <v>-23.725587414295262</v>
      </c>
      <c r="AH15">
        <f t="shared" si="24"/>
        <v>1.3128493845679221E-2</v>
      </c>
      <c r="AI15">
        <f t="shared" si="25"/>
        <v>-23.712458920449581</v>
      </c>
      <c r="AJ15">
        <f t="shared" si="26"/>
        <v>20.615309165095596</v>
      </c>
    </row>
    <row r="16" spans="1:36" x14ac:dyDescent="0.25">
      <c r="D16" s="3">
        <f t="shared" si="0"/>
        <v>40350</v>
      </c>
      <c r="E16" s="4">
        <f t="shared" si="27"/>
        <v>6.2499999999999993E-2</v>
      </c>
      <c r="F16" s="4"/>
      <c r="G16" s="4"/>
      <c r="H16" s="7">
        <f t="shared" si="1"/>
        <v>2455368.8541666665</v>
      </c>
      <c r="I16" s="5">
        <f t="shared" si="29"/>
        <v>0.10469142140086274</v>
      </c>
      <c r="K16">
        <f t="shared" si="28"/>
        <v>89.438228351156795</v>
      </c>
      <c r="L16">
        <f t="shared" si="2"/>
        <v>4126.3208522566429</v>
      </c>
      <c r="M16">
        <f t="shared" si="3"/>
        <v>1.6704231698049358E-2</v>
      </c>
      <c r="N16">
        <f t="shared" si="4"/>
        <v>0.44366123723869771</v>
      </c>
      <c r="O16">
        <f t="shared" si="5"/>
        <v>89.881889588395495</v>
      </c>
      <c r="P16">
        <f t="shared" si="6"/>
        <v>4126.7645134938812</v>
      </c>
      <c r="Q16">
        <f t="shared" si="7"/>
        <v>1.0162466879473864</v>
      </c>
      <c r="R16">
        <f t="shared" si="8"/>
        <v>89.880865332405335</v>
      </c>
      <c r="S16">
        <f t="shared" si="9"/>
        <v>23.437929685200242</v>
      </c>
      <c r="T16">
        <f t="shared" si="10"/>
        <v>23.438486062808998</v>
      </c>
      <c r="U16">
        <f t="shared" si="11"/>
        <v>89.870151238341762</v>
      </c>
      <c r="V16">
        <f t="shared" si="12"/>
        <v>23.438432365938208</v>
      </c>
      <c r="W16">
        <f t="shared" si="13"/>
        <v>4.3031489100695521E-2</v>
      </c>
      <c r="X16">
        <f t="shared" si="14"/>
        <v>-1.7280499023661773</v>
      </c>
      <c r="Y16">
        <f t="shared" si="15"/>
        <v>112.61047734397872</v>
      </c>
      <c r="Z16" s="4">
        <f t="shared" si="16"/>
        <v>0.50120003465442098</v>
      </c>
      <c r="AA16" s="4">
        <f t="shared" si="17"/>
        <v>0.18839315314336902</v>
      </c>
      <c r="AB16" s="4">
        <f t="shared" si="18"/>
        <v>0.81400691616547294</v>
      </c>
      <c r="AC16">
        <f t="shared" si="19"/>
        <v>900.88381875182972</v>
      </c>
      <c r="AD16">
        <f t="shared" si="20"/>
        <v>88.271950097633805</v>
      </c>
      <c r="AE16">
        <f t="shared" si="21"/>
        <v>-157.93201247559153</v>
      </c>
      <c r="AF16">
        <f t="shared" si="22"/>
        <v>113.30767227605172</v>
      </c>
      <c r="AG16">
        <f t="shared" si="23"/>
        <v>-23.307672276051719</v>
      </c>
      <c r="AH16">
        <f t="shared" si="24"/>
        <v>1.3392853260120227E-2</v>
      </c>
      <c r="AI16">
        <f t="shared" si="25"/>
        <v>-23.294279422791597</v>
      </c>
      <c r="AJ16">
        <f t="shared" si="26"/>
        <v>22.045090313751075</v>
      </c>
    </row>
    <row r="17" spans="4:36" x14ac:dyDescent="0.25">
      <c r="D17" s="3">
        <f t="shared" si="0"/>
        <v>40350</v>
      </c>
      <c r="E17" s="4">
        <f t="shared" si="27"/>
        <v>6.6666666666666666E-2</v>
      </c>
      <c r="F17" s="4"/>
      <c r="G17" s="4"/>
      <c r="H17" s="7">
        <f t="shared" si="1"/>
        <v>2455368.8583333334</v>
      </c>
      <c r="I17" s="5">
        <f t="shared" si="29"/>
        <v>0.10469153547798482</v>
      </c>
      <c r="K17">
        <f t="shared" si="28"/>
        <v>89.442335215378534</v>
      </c>
      <c r="L17">
        <f t="shared" si="2"/>
        <v>4126.3249589246943</v>
      </c>
      <c r="M17">
        <f t="shared" si="3"/>
        <v>1.6704231693250873E-2</v>
      </c>
      <c r="N17">
        <f t="shared" si="4"/>
        <v>0.44353043198048769</v>
      </c>
      <c r="O17">
        <f t="shared" si="5"/>
        <v>89.885865647359026</v>
      </c>
      <c r="P17">
        <f t="shared" si="6"/>
        <v>4126.7684893566748</v>
      </c>
      <c r="Q17">
        <f t="shared" si="7"/>
        <v>1.0162469620611581</v>
      </c>
      <c r="R17">
        <f t="shared" si="8"/>
        <v>89.884841395369392</v>
      </c>
      <c r="S17">
        <f t="shared" si="9"/>
        <v>23.43792968371676</v>
      </c>
      <c r="T17">
        <f t="shared" si="10"/>
        <v>23.438486051702835</v>
      </c>
      <c r="U17">
        <f t="shared" si="11"/>
        <v>89.874484876887053</v>
      </c>
      <c r="V17">
        <f t="shared" si="12"/>
        <v>23.438435879234611</v>
      </c>
      <c r="W17">
        <f t="shared" si="13"/>
        <v>4.3031489058755173E-2</v>
      </c>
      <c r="X17">
        <f t="shared" si="14"/>
        <v>-1.728955722480531</v>
      </c>
      <c r="Y17">
        <f t="shared" si="15"/>
        <v>112.61048117178167</v>
      </c>
      <c r="Z17" s="4">
        <f t="shared" si="16"/>
        <v>0.50120066369616711</v>
      </c>
      <c r="AA17" s="4">
        <f t="shared" si="17"/>
        <v>0.18839377155232911</v>
      </c>
      <c r="AB17" s="4">
        <f t="shared" si="18"/>
        <v>0.81400755584000506</v>
      </c>
      <c r="AC17">
        <f t="shared" si="19"/>
        <v>900.88384937425337</v>
      </c>
      <c r="AD17">
        <f t="shared" si="20"/>
        <v>94.271044277519479</v>
      </c>
      <c r="AE17">
        <f t="shared" si="21"/>
        <v>-156.43223893062014</v>
      </c>
      <c r="AF17">
        <f t="shared" si="22"/>
        <v>112.86331438946156</v>
      </c>
      <c r="AG17">
        <f t="shared" si="23"/>
        <v>-22.863314389461564</v>
      </c>
      <c r="AH17">
        <f t="shared" si="24"/>
        <v>1.3683939164171172E-2</v>
      </c>
      <c r="AI17">
        <f t="shared" si="25"/>
        <v>-22.849630450297393</v>
      </c>
      <c r="AJ17">
        <f t="shared" si="26"/>
        <v>23.460761000781531</v>
      </c>
    </row>
    <row r="18" spans="4:36" x14ac:dyDescent="0.25">
      <c r="D18" s="3">
        <f t="shared" si="0"/>
        <v>40350</v>
      </c>
      <c r="E18" s="4">
        <f t="shared" si="27"/>
        <v>7.0833333333333331E-2</v>
      </c>
      <c r="F18" s="4"/>
      <c r="G18" s="4"/>
      <c r="H18" s="7">
        <f t="shared" si="1"/>
        <v>2455368.8624999998</v>
      </c>
      <c r="I18" s="5">
        <f t="shared" si="29"/>
        <v>0.10469164955509415</v>
      </c>
      <c r="K18">
        <f t="shared" si="28"/>
        <v>89.446442079141434</v>
      </c>
      <c r="L18">
        <f t="shared" si="2"/>
        <v>4126.3290655922856</v>
      </c>
      <c r="M18">
        <f t="shared" si="3"/>
        <v>1.6704231688452385E-2</v>
      </c>
      <c r="N18">
        <f t="shared" si="4"/>
        <v>0.44339962459217869</v>
      </c>
      <c r="O18">
        <f t="shared" si="5"/>
        <v>89.889841703733609</v>
      </c>
      <c r="P18">
        <f t="shared" si="6"/>
        <v>4126.7724652168781</v>
      </c>
      <c r="Q18">
        <f t="shared" si="7"/>
        <v>1.016247236094012</v>
      </c>
      <c r="R18">
        <f t="shared" si="8"/>
        <v>89.88881745574443</v>
      </c>
      <c r="S18">
        <f t="shared" si="9"/>
        <v>23.437929682233282</v>
      </c>
      <c r="T18">
        <f t="shared" si="10"/>
        <v>23.438486040596668</v>
      </c>
      <c r="U18">
        <f t="shared" si="11"/>
        <v>89.878818512836972</v>
      </c>
      <c r="V18">
        <f t="shared" si="12"/>
        <v>23.438439272907662</v>
      </c>
      <c r="W18">
        <f t="shared" si="13"/>
        <v>4.3031489016814813E-2</v>
      </c>
      <c r="X18">
        <f t="shared" si="14"/>
        <v>-1.7298615343135564</v>
      </c>
      <c r="Y18">
        <f t="shared" si="15"/>
        <v>112.61048486925303</v>
      </c>
      <c r="Z18" s="4">
        <f t="shared" si="16"/>
        <v>0.50120129273216218</v>
      </c>
      <c r="AA18" s="4">
        <f t="shared" si="17"/>
        <v>0.18839439031757044</v>
      </c>
      <c r="AB18" s="4">
        <f t="shared" si="18"/>
        <v>0.81400819514675393</v>
      </c>
      <c r="AC18">
        <f t="shared" si="19"/>
        <v>900.88387895402423</v>
      </c>
      <c r="AD18">
        <f t="shared" si="20"/>
        <v>100.27013846568644</v>
      </c>
      <c r="AE18">
        <f t="shared" si="21"/>
        <v>-154.9324653835784</v>
      </c>
      <c r="AF18">
        <f t="shared" si="22"/>
        <v>112.39305083196892</v>
      </c>
      <c r="AG18">
        <f t="shared" si="23"/>
        <v>-22.393050831968921</v>
      </c>
      <c r="AH18">
        <f t="shared" si="24"/>
        <v>1.4003889944932055E-2</v>
      </c>
      <c r="AI18">
        <f t="shared" si="25"/>
        <v>-22.37904694202399</v>
      </c>
      <c r="AJ18">
        <f t="shared" si="26"/>
        <v>24.861786497112348</v>
      </c>
    </row>
    <row r="19" spans="4:36" x14ac:dyDescent="0.25">
      <c r="D19" s="3">
        <f t="shared" si="0"/>
        <v>40350</v>
      </c>
      <c r="E19" s="4">
        <f t="shared" si="27"/>
        <v>7.4999999999999997E-2</v>
      </c>
      <c r="F19" s="4"/>
      <c r="G19" s="4"/>
      <c r="H19" s="7">
        <f t="shared" si="1"/>
        <v>2455368.8666666667</v>
      </c>
      <c r="I19" s="5">
        <f t="shared" si="29"/>
        <v>0.10469176363221623</v>
      </c>
      <c r="K19">
        <f t="shared" si="28"/>
        <v>89.450548943364083</v>
      </c>
      <c r="L19">
        <f t="shared" si="2"/>
        <v>4126.3331722603371</v>
      </c>
      <c r="M19">
        <f t="shared" si="3"/>
        <v>1.6704231683653901E-2</v>
      </c>
      <c r="N19">
        <f t="shared" si="4"/>
        <v>0.44326881504507276</v>
      </c>
      <c r="O19">
        <f t="shared" si="5"/>
        <v>89.893817758409156</v>
      </c>
      <c r="P19">
        <f t="shared" si="6"/>
        <v>4126.7764410753825</v>
      </c>
      <c r="Q19">
        <f t="shared" si="7"/>
        <v>1.0162475100460084</v>
      </c>
      <c r="R19">
        <f t="shared" si="8"/>
        <v>89.892793514420362</v>
      </c>
      <c r="S19">
        <f t="shared" si="9"/>
        <v>23.437929680749804</v>
      </c>
      <c r="T19">
        <f t="shared" si="10"/>
        <v>23.438486029490491</v>
      </c>
      <c r="U19">
        <f t="shared" si="11"/>
        <v>89.883152147153638</v>
      </c>
      <c r="V19">
        <f t="shared" si="12"/>
        <v>23.438442546958282</v>
      </c>
      <c r="W19">
        <f t="shared" si="13"/>
        <v>4.303148897487441E-2</v>
      </c>
      <c r="X19">
        <f t="shared" si="14"/>
        <v>-1.7307673380390596</v>
      </c>
      <c r="Y19">
        <f t="shared" si="15"/>
        <v>112.61048843639374</v>
      </c>
      <c r="Z19" s="4">
        <f t="shared" si="16"/>
        <v>0.50120192176252709</v>
      </c>
      <c r="AA19" s="4">
        <f t="shared" si="17"/>
        <v>0.18839500943921117</v>
      </c>
      <c r="AB19" s="4">
        <f t="shared" si="18"/>
        <v>0.81400883408584301</v>
      </c>
      <c r="AC19">
        <f t="shared" si="19"/>
        <v>900.8839074911499</v>
      </c>
      <c r="AD19">
        <f t="shared" si="20"/>
        <v>106.26923266196093</v>
      </c>
      <c r="AE19">
        <f t="shared" si="21"/>
        <v>-153.43269183450977</v>
      </c>
      <c r="AF19">
        <f t="shared" si="22"/>
        <v>111.89743496050383</v>
      </c>
      <c r="AG19">
        <f t="shared" si="23"/>
        <v>-21.89743496050383</v>
      </c>
      <c r="AH19">
        <f t="shared" si="24"/>
        <v>1.4355182836133143E-2</v>
      </c>
      <c r="AI19">
        <f t="shared" si="25"/>
        <v>-21.883079777667696</v>
      </c>
      <c r="AJ19">
        <f t="shared" si="26"/>
        <v>26.247696642216567</v>
      </c>
    </row>
    <row r="20" spans="4:36" x14ac:dyDescent="0.25">
      <c r="D20" s="3">
        <f t="shared" si="0"/>
        <v>40350</v>
      </c>
      <c r="E20" s="4">
        <f t="shared" si="27"/>
        <v>7.9166666666666663E-2</v>
      </c>
      <c r="F20" s="4"/>
      <c r="G20" s="4"/>
      <c r="H20" s="7">
        <f t="shared" si="1"/>
        <v>2455368.8708333331</v>
      </c>
      <c r="I20" s="5">
        <f t="shared" si="29"/>
        <v>0.10469187770932556</v>
      </c>
      <c r="K20">
        <f t="shared" si="28"/>
        <v>89.454655807127438</v>
      </c>
      <c r="L20">
        <f t="shared" si="2"/>
        <v>4126.3372789279292</v>
      </c>
      <c r="M20">
        <f t="shared" si="3"/>
        <v>1.6704231678855413E-2</v>
      </c>
      <c r="N20">
        <f t="shared" si="4"/>
        <v>0.44313800336908582</v>
      </c>
      <c r="O20">
        <f t="shared" si="5"/>
        <v>89.897793810496523</v>
      </c>
      <c r="P20">
        <f t="shared" si="6"/>
        <v>4126.7804169312985</v>
      </c>
      <c r="Q20">
        <f t="shared" si="7"/>
        <v>1.0162477839170843</v>
      </c>
      <c r="R20">
        <f t="shared" si="8"/>
        <v>89.896769570508042</v>
      </c>
      <c r="S20">
        <f t="shared" si="9"/>
        <v>23.437929679266322</v>
      </c>
      <c r="T20">
        <f t="shared" si="10"/>
        <v>23.438486018384307</v>
      </c>
      <c r="U20">
        <f t="shared" si="11"/>
        <v>89.887485778860054</v>
      </c>
      <c r="V20">
        <f t="shared" si="12"/>
        <v>23.438445701385906</v>
      </c>
      <c r="W20">
        <f t="shared" si="13"/>
        <v>4.3031488932933987E-2</v>
      </c>
      <c r="X20">
        <f t="shared" si="14"/>
        <v>-1.7316731334259055</v>
      </c>
      <c r="Y20">
        <f t="shared" si="15"/>
        <v>112.61049187320317</v>
      </c>
      <c r="Z20" s="4">
        <f t="shared" si="16"/>
        <v>0.5012025507871013</v>
      </c>
      <c r="AA20" s="4">
        <f t="shared" si="17"/>
        <v>0.18839562891709249</v>
      </c>
      <c r="AB20" s="4">
        <f t="shared" si="18"/>
        <v>0.8140094726571101</v>
      </c>
      <c r="AC20">
        <f t="shared" si="19"/>
        <v>900.88393498562539</v>
      </c>
      <c r="AD20">
        <f t="shared" si="20"/>
        <v>112.26832686657411</v>
      </c>
      <c r="AE20">
        <f t="shared" si="21"/>
        <v>-151.93291828335646</v>
      </c>
      <c r="AF20">
        <f t="shared" si="22"/>
        <v>111.37703381082484</v>
      </c>
      <c r="AG20">
        <f t="shared" si="23"/>
        <v>-21.377033810824841</v>
      </c>
      <c r="AH20">
        <f t="shared" si="24"/>
        <v>1.4740694436291073E-2</v>
      </c>
      <c r="AI20">
        <f t="shared" si="25"/>
        <v>-21.36229311638855</v>
      </c>
      <c r="AJ20">
        <f t="shared" si="26"/>
        <v>27.618085131128396</v>
      </c>
    </row>
    <row r="21" spans="4:36" x14ac:dyDescent="0.25">
      <c r="D21" s="3">
        <f t="shared" si="0"/>
        <v>40350</v>
      </c>
      <c r="E21" s="4">
        <f t="shared" si="27"/>
        <v>8.3333333333333329E-2</v>
      </c>
      <c r="F21" s="4"/>
      <c r="G21" s="4"/>
      <c r="H21" s="7">
        <f t="shared" si="1"/>
        <v>2455368.875</v>
      </c>
      <c r="I21" s="5">
        <f t="shared" si="29"/>
        <v>0.10469199178644764</v>
      </c>
      <c r="K21">
        <f t="shared" si="28"/>
        <v>89.458762671348723</v>
      </c>
      <c r="L21">
        <f t="shared" si="2"/>
        <v>4126.3413855959798</v>
      </c>
      <c r="M21">
        <f t="shared" si="3"/>
        <v>1.6704231674056928E-2</v>
      </c>
      <c r="N21">
        <f t="shared" si="4"/>
        <v>0.4430071895356229</v>
      </c>
      <c r="O21">
        <f t="shared" si="5"/>
        <v>89.901769860884343</v>
      </c>
      <c r="P21">
        <f t="shared" si="6"/>
        <v>4126.7843927855156</v>
      </c>
      <c r="Q21">
        <f t="shared" si="7"/>
        <v>1.0162480577073001</v>
      </c>
      <c r="R21">
        <f t="shared" si="8"/>
        <v>89.900745624896103</v>
      </c>
      <c r="S21">
        <f t="shared" si="9"/>
        <v>23.437929677782844</v>
      </c>
      <c r="T21">
        <f t="shared" si="10"/>
        <v>23.438486007278112</v>
      </c>
      <c r="U21">
        <f t="shared" si="11"/>
        <v>89.891819408916973</v>
      </c>
      <c r="V21">
        <f t="shared" si="12"/>
        <v>23.438448736191415</v>
      </c>
      <c r="W21">
        <f t="shared" si="13"/>
        <v>4.3031488890993522E-2</v>
      </c>
      <c r="X21">
        <f t="shared" si="14"/>
        <v>-1.7325789206478697</v>
      </c>
      <c r="Y21">
        <f t="shared" si="15"/>
        <v>112.61049517968225</v>
      </c>
      <c r="Z21" s="4">
        <f t="shared" si="16"/>
        <v>0.50120317980600548</v>
      </c>
      <c r="AA21" s="4">
        <f t="shared" si="17"/>
        <v>0.1883962487513326</v>
      </c>
      <c r="AB21" s="4">
        <f t="shared" si="18"/>
        <v>0.81401011086067832</v>
      </c>
      <c r="AC21">
        <f t="shared" si="19"/>
        <v>900.88396143745797</v>
      </c>
      <c r="AD21">
        <f t="shared" si="20"/>
        <v>118.26742107935212</v>
      </c>
      <c r="AE21">
        <f t="shared" si="21"/>
        <v>-150.43314473016198</v>
      </c>
      <c r="AF21">
        <f t="shared" si="22"/>
        <v>110.83242557781352</v>
      </c>
      <c r="AG21">
        <f t="shared" si="23"/>
        <v>-20.832425577813524</v>
      </c>
      <c r="AH21">
        <f t="shared" si="24"/>
        <v>1.5163775331279659E-2</v>
      </c>
      <c r="AI21">
        <f t="shared" si="25"/>
        <v>-20.817261802482243</v>
      </c>
      <c r="AJ21">
        <f t="shared" si="26"/>
        <v>28.972608339537601</v>
      </c>
    </row>
    <row r="22" spans="4:36" x14ac:dyDescent="0.25">
      <c r="D22" s="3">
        <f t="shared" si="0"/>
        <v>40350</v>
      </c>
      <c r="E22" s="4">
        <f t="shared" si="27"/>
        <v>8.7499999999999994E-2</v>
      </c>
      <c r="F22" s="4"/>
      <c r="G22" s="4"/>
      <c r="H22" s="7">
        <f t="shared" si="1"/>
        <v>2455368.8791666664</v>
      </c>
      <c r="I22" s="5">
        <f t="shared" si="29"/>
        <v>0.10469210586355697</v>
      </c>
      <c r="K22">
        <f t="shared" si="28"/>
        <v>89.462869535112077</v>
      </c>
      <c r="L22">
        <f t="shared" si="2"/>
        <v>4126.3454922635729</v>
      </c>
      <c r="M22">
        <f t="shared" si="3"/>
        <v>1.670423166925844E-2</v>
      </c>
      <c r="N22">
        <f t="shared" si="4"/>
        <v>0.44287637357449694</v>
      </c>
      <c r="O22">
        <f t="shared" si="5"/>
        <v>89.905745908686569</v>
      </c>
      <c r="P22">
        <f t="shared" si="6"/>
        <v>4126.788368637147</v>
      </c>
      <c r="Q22">
        <f t="shared" si="7"/>
        <v>1.0162483314165929</v>
      </c>
      <c r="R22">
        <f t="shared" si="8"/>
        <v>89.904721676698514</v>
      </c>
      <c r="S22">
        <f t="shared" si="9"/>
        <v>23.437929676299362</v>
      </c>
      <c r="T22">
        <f t="shared" si="10"/>
        <v>23.438485996171909</v>
      </c>
      <c r="U22">
        <f t="shared" si="11"/>
        <v>89.896153036350782</v>
      </c>
      <c r="V22">
        <f t="shared" si="12"/>
        <v>23.438451651374304</v>
      </c>
      <c r="W22">
        <f t="shared" si="13"/>
        <v>4.3031488849053029E-2</v>
      </c>
      <c r="X22">
        <f t="shared" si="14"/>
        <v>-1.733484699474511</v>
      </c>
      <c r="Y22">
        <f t="shared" si="15"/>
        <v>112.6104983558304</v>
      </c>
      <c r="Z22" s="4">
        <f t="shared" si="16"/>
        <v>0.50120380881907955</v>
      </c>
      <c r="AA22" s="4">
        <f t="shared" si="17"/>
        <v>0.18839686894177288</v>
      </c>
      <c r="AB22" s="4">
        <f t="shared" si="18"/>
        <v>0.81401074869638623</v>
      </c>
      <c r="AC22">
        <f t="shared" si="19"/>
        <v>900.88398684664321</v>
      </c>
      <c r="AD22">
        <f t="shared" si="20"/>
        <v>124.2665153005255</v>
      </c>
      <c r="AE22">
        <f t="shared" si="21"/>
        <v>-148.93337117486863</v>
      </c>
      <c r="AF22">
        <f t="shared" si="22"/>
        <v>110.26419719509238</v>
      </c>
      <c r="AG22">
        <f t="shared" si="23"/>
        <v>-20.264197195092379</v>
      </c>
      <c r="AH22">
        <f t="shared" si="24"/>
        <v>1.5628342735172867E-2</v>
      </c>
      <c r="AI22">
        <f t="shared" si="25"/>
        <v>-20.248568852357206</v>
      </c>
      <c r="AJ22">
        <f t="shared" si="26"/>
        <v>30.310983742445501</v>
      </c>
    </row>
    <row r="23" spans="4:36" x14ac:dyDescent="0.25">
      <c r="D23" s="3">
        <f t="shared" si="0"/>
        <v>40350</v>
      </c>
      <c r="E23" s="4">
        <f t="shared" si="27"/>
        <v>9.166666666666666E-2</v>
      </c>
      <c r="F23" s="4"/>
      <c r="G23" s="4"/>
      <c r="H23" s="7">
        <f t="shared" si="1"/>
        <v>2455368.8833333333</v>
      </c>
      <c r="I23" s="5">
        <f t="shared" si="29"/>
        <v>0.10469221994067905</v>
      </c>
      <c r="K23">
        <f t="shared" si="28"/>
        <v>89.466976399334271</v>
      </c>
      <c r="L23">
        <f t="shared" si="2"/>
        <v>4126.3495989316234</v>
      </c>
      <c r="M23">
        <f t="shared" si="3"/>
        <v>1.6704231664459956E-2</v>
      </c>
      <c r="N23">
        <f t="shared" si="4"/>
        <v>0.44274555545718997</v>
      </c>
      <c r="O23">
        <f t="shared" si="5"/>
        <v>89.909721954791465</v>
      </c>
      <c r="P23">
        <f t="shared" si="6"/>
        <v>4126.7923444870803</v>
      </c>
      <c r="Q23">
        <f t="shared" si="7"/>
        <v>1.0162486050450232</v>
      </c>
      <c r="R23">
        <f t="shared" si="8"/>
        <v>89.90869772680351</v>
      </c>
      <c r="S23">
        <f t="shared" si="9"/>
        <v>23.437929674815884</v>
      </c>
      <c r="T23">
        <f t="shared" si="10"/>
        <v>23.4384859850657</v>
      </c>
      <c r="U23">
        <f t="shared" si="11"/>
        <v>89.900486662121807</v>
      </c>
      <c r="V23">
        <f t="shared" si="12"/>
        <v>23.438454446935392</v>
      </c>
      <c r="W23">
        <f t="shared" si="13"/>
        <v>4.3031488807112502E-2</v>
      </c>
      <c r="X23">
        <f t="shared" si="14"/>
        <v>-1.7343904700797659</v>
      </c>
      <c r="Y23">
        <f t="shared" si="15"/>
        <v>112.61050140164848</v>
      </c>
      <c r="Z23" s="4">
        <f t="shared" si="16"/>
        <v>0.50120443782644419</v>
      </c>
      <c r="AA23" s="4">
        <f t="shared" si="17"/>
        <v>0.18839748948853174</v>
      </c>
      <c r="AB23" s="4">
        <f t="shared" si="18"/>
        <v>0.81401138616435664</v>
      </c>
      <c r="AC23">
        <f t="shared" si="19"/>
        <v>900.88401121318782</v>
      </c>
      <c r="AD23">
        <f t="shared" si="20"/>
        <v>130.2656095299202</v>
      </c>
      <c r="AE23">
        <f t="shared" si="21"/>
        <v>-147.43359761751995</v>
      </c>
      <c r="AF23">
        <f t="shared" si="22"/>
        <v>109.67294202975113</v>
      </c>
      <c r="AG23">
        <f t="shared" si="23"/>
        <v>-19.672942029751127</v>
      </c>
      <c r="AH23">
        <f t="shared" si="24"/>
        <v>1.6138996367388244E-2</v>
      </c>
      <c r="AI23">
        <f t="shared" si="25"/>
        <v>-19.656803033383738</v>
      </c>
      <c r="AJ23">
        <f t="shared" si="26"/>
        <v>31.632987981893109</v>
      </c>
    </row>
    <row r="24" spans="4:36" x14ac:dyDescent="0.25">
      <c r="D24" s="3">
        <f t="shared" si="0"/>
        <v>40350</v>
      </c>
      <c r="E24" s="4">
        <f t="shared" si="27"/>
        <v>9.5833333333333326E-2</v>
      </c>
      <c r="F24" s="4"/>
      <c r="G24" s="4"/>
      <c r="H24" s="7">
        <f t="shared" si="1"/>
        <v>2455368.8874999997</v>
      </c>
      <c r="I24" s="5">
        <f t="shared" si="29"/>
        <v>0.10469233401778838</v>
      </c>
      <c r="K24">
        <f t="shared" si="28"/>
        <v>89.471083263097626</v>
      </c>
      <c r="L24">
        <f t="shared" si="2"/>
        <v>4126.3537055992156</v>
      </c>
      <c r="M24">
        <f t="shared" si="3"/>
        <v>1.6704231659661471E-2</v>
      </c>
      <c r="N24">
        <f t="shared" si="4"/>
        <v>0.4426147352135158</v>
      </c>
      <c r="O24">
        <f t="shared" si="5"/>
        <v>89.913697998311136</v>
      </c>
      <c r="P24">
        <f t="shared" si="6"/>
        <v>4126.7963203344289</v>
      </c>
      <c r="Q24">
        <f t="shared" si="7"/>
        <v>1.0162488785925279</v>
      </c>
      <c r="R24">
        <f t="shared" si="8"/>
        <v>89.912673774323224</v>
      </c>
      <c r="S24">
        <f t="shared" si="9"/>
        <v>23.437929673332402</v>
      </c>
      <c r="T24">
        <f t="shared" si="10"/>
        <v>23.43848597395948</v>
      </c>
      <c r="U24">
        <f t="shared" si="11"/>
        <v>89.904820285254459</v>
      </c>
      <c r="V24">
        <f t="shared" si="12"/>
        <v>23.438457122874222</v>
      </c>
      <c r="W24">
        <f t="shared" si="13"/>
        <v>4.3031488765171946E-2</v>
      </c>
      <c r="X24">
        <f t="shared" si="14"/>
        <v>-1.7352962322325503</v>
      </c>
      <c r="Y24">
        <f t="shared" si="15"/>
        <v>112.61050431713598</v>
      </c>
      <c r="Z24" s="4">
        <f t="shared" si="16"/>
        <v>0.50120506682793919</v>
      </c>
      <c r="AA24" s="4">
        <f t="shared" si="17"/>
        <v>0.18839811039145038</v>
      </c>
      <c r="AB24" s="4">
        <f t="shared" si="18"/>
        <v>0.81401202326442801</v>
      </c>
      <c r="AC24">
        <f t="shared" si="19"/>
        <v>900.88403453708781</v>
      </c>
      <c r="AD24">
        <f t="shared" si="20"/>
        <v>136.26470376776746</v>
      </c>
      <c r="AE24">
        <f t="shared" si="21"/>
        <v>-145.93382405805812</v>
      </c>
      <c r="AF24">
        <f t="shared" si="22"/>
        <v>109.05925770434796</v>
      </c>
      <c r="AG24">
        <f t="shared" si="23"/>
        <v>-19.059257704347957</v>
      </c>
      <c r="AH24">
        <f t="shared" si="24"/>
        <v>1.6701164597505192E-2</v>
      </c>
      <c r="AI24">
        <f t="shared" si="25"/>
        <v>-19.04255653975045</v>
      </c>
      <c r="AJ24">
        <f t="shared" si="26"/>
        <v>32.93845464086769</v>
      </c>
    </row>
    <row r="25" spans="4:36" x14ac:dyDescent="0.25">
      <c r="D25" s="3">
        <f t="shared" si="0"/>
        <v>40350</v>
      </c>
      <c r="E25" s="4">
        <f t="shared" si="27"/>
        <v>9.9999999999999992E-2</v>
      </c>
      <c r="F25" s="4"/>
      <c r="G25" s="4"/>
      <c r="H25" s="7">
        <f t="shared" si="1"/>
        <v>2455368.8916666666</v>
      </c>
      <c r="I25" s="5">
        <f t="shared" si="29"/>
        <v>0.10469244809491046</v>
      </c>
      <c r="K25">
        <f t="shared" si="28"/>
        <v>89.475190127319365</v>
      </c>
      <c r="L25">
        <f t="shared" si="2"/>
        <v>4126.3578122672661</v>
      </c>
      <c r="M25">
        <f t="shared" si="3"/>
        <v>1.6704231654862983E-2</v>
      </c>
      <c r="N25">
        <f t="shared" si="4"/>
        <v>0.44248391281490379</v>
      </c>
      <c r="O25">
        <f t="shared" si="5"/>
        <v>89.917674040134273</v>
      </c>
      <c r="P25">
        <f t="shared" si="6"/>
        <v>4126.8002961800812</v>
      </c>
      <c r="Q25">
        <f t="shared" si="7"/>
        <v>1.0162491520591672</v>
      </c>
      <c r="R25">
        <f t="shared" si="8"/>
        <v>89.916649820146333</v>
      </c>
      <c r="S25">
        <f t="shared" si="9"/>
        <v>23.437929671848924</v>
      </c>
      <c r="T25">
        <f t="shared" si="10"/>
        <v>23.438485962853257</v>
      </c>
      <c r="U25">
        <f t="shared" si="11"/>
        <v>89.90915390670952</v>
      </c>
      <c r="V25">
        <f t="shared" si="12"/>
        <v>23.438459679191574</v>
      </c>
      <c r="W25">
        <f t="shared" si="13"/>
        <v>4.3031488723231363E-2</v>
      </c>
      <c r="X25">
        <f t="shared" si="14"/>
        <v>-1.7362019861067426</v>
      </c>
      <c r="Y25">
        <f t="shared" si="15"/>
        <v>112.61050710229372</v>
      </c>
      <c r="Z25" s="4">
        <f t="shared" si="16"/>
        <v>0.50120569582368535</v>
      </c>
      <c r="AA25" s="4">
        <f t="shared" si="17"/>
        <v>0.18839873165064724</v>
      </c>
      <c r="AB25" s="4">
        <f t="shared" si="18"/>
        <v>0.81401265999672345</v>
      </c>
      <c r="AC25">
        <f t="shared" si="19"/>
        <v>900.88405681834979</v>
      </c>
      <c r="AD25">
        <f t="shared" si="20"/>
        <v>142.26379801389328</v>
      </c>
      <c r="AE25">
        <f t="shared" si="21"/>
        <v>-144.43405049652668</v>
      </c>
      <c r="AF25">
        <f t="shared" si="22"/>
        <v>108.42374405598035</v>
      </c>
      <c r="AG25">
        <f t="shared" si="23"/>
        <v>-18.42374405598035</v>
      </c>
      <c r="AH25">
        <f t="shared" si="24"/>
        <v>1.7321290440352435E-2</v>
      </c>
      <c r="AI25">
        <f t="shared" si="25"/>
        <v>-18.406422765539997</v>
      </c>
      <c r="AJ25">
        <f t="shared" si="26"/>
        <v>34.227271777907504</v>
      </c>
    </row>
    <row r="26" spans="4:36" x14ac:dyDescent="0.25">
      <c r="D26" s="3">
        <f t="shared" si="0"/>
        <v>40350</v>
      </c>
      <c r="E26" s="4">
        <f t="shared" si="27"/>
        <v>0.10416666666666666</v>
      </c>
      <c r="F26" s="4"/>
      <c r="G26" s="4"/>
      <c r="H26" s="7">
        <f t="shared" si="1"/>
        <v>2455368.895833333</v>
      </c>
      <c r="I26" s="5">
        <f t="shared" si="29"/>
        <v>0.10469256217201979</v>
      </c>
      <c r="K26">
        <f t="shared" si="28"/>
        <v>89.47929699108272</v>
      </c>
      <c r="L26">
        <f t="shared" si="2"/>
        <v>4126.3619189348583</v>
      </c>
      <c r="M26">
        <f t="shared" si="3"/>
        <v>1.6704231650064499E-2</v>
      </c>
      <c r="N26">
        <f t="shared" si="4"/>
        <v>0.44235308829119463</v>
      </c>
      <c r="O26">
        <f t="shared" si="5"/>
        <v>89.921650079373919</v>
      </c>
      <c r="P26">
        <f t="shared" si="6"/>
        <v>4126.8042720231497</v>
      </c>
      <c r="Q26">
        <f t="shared" si="7"/>
        <v>1.0162494254448788</v>
      </c>
      <c r="R26">
        <f t="shared" si="8"/>
        <v>89.920625863385879</v>
      </c>
      <c r="S26">
        <f t="shared" si="9"/>
        <v>23.437929670365442</v>
      </c>
      <c r="T26">
        <f t="shared" si="10"/>
        <v>23.438485951747019</v>
      </c>
      <c r="U26">
        <f t="shared" si="11"/>
        <v>89.913487525512352</v>
      </c>
      <c r="V26">
        <f t="shared" si="12"/>
        <v>23.438462115887059</v>
      </c>
      <c r="W26">
        <f t="shared" si="13"/>
        <v>4.3031488681290746E-2</v>
      </c>
      <c r="X26">
        <f t="shared" si="14"/>
        <v>-1.7371077314716918</v>
      </c>
      <c r="Y26">
        <f t="shared" si="15"/>
        <v>112.61050975712126</v>
      </c>
      <c r="Z26" s="4">
        <f t="shared" si="16"/>
        <v>0.50120632481352201</v>
      </c>
      <c r="AA26" s="4">
        <f t="shared" si="17"/>
        <v>0.18839935326596297</v>
      </c>
      <c r="AB26" s="4">
        <f t="shared" si="18"/>
        <v>0.81401329636108111</v>
      </c>
      <c r="AC26">
        <f t="shared" si="19"/>
        <v>900.88407805697011</v>
      </c>
      <c r="AD26">
        <f t="shared" si="20"/>
        <v>148.26289226852828</v>
      </c>
      <c r="AE26">
        <f t="shared" si="21"/>
        <v>-142.93427693286793</v>
      </c>
      <c r="AF26">
        <f t="shared" si="22"/>
        <v>107.76700123883046</v>
      </c>
      <c r="AG26">
        <f t="shared" si="23"/>
        <v>-17.76700123883046</v>
      </c>
      <c r="AH26">
        <f t="shared" si="24"/>
        <v>1.8007070625590482E-2</v>
      </c>
      <c r="AI26">
        <f t="shared" si="25"/>
        <v>-17.74899416820487</v>
      </c>
      <c r="AJ26">
        <f t="shared" si="26"/>
        <v>35.499379276234833</v>
      </c>
    </row>
    <row r="27" spans="4:36" x14ac:dyDescent="0.25">
      <c r="D27" s="3">
        <f t="shared" si="0"/>
        <v>40350</v>
      </c>
      <c r="E27" s="4">
        <f t="shared" si="27"/>
        <v>0.10833333333333332</v>
      </c>
      <c r="F27" s="4"/>
      <c r="G27" s="4"/>
      <c r="H27" s="7">
        <f t="shared" si="1"/>
        <v>2455368.9</v>
      </c>
      <c r="I27" s="5">
        <f t="shared" si="29"/>
        <v>0.10469267624914187</v>
      </c>
      <c r="K27">
        <f t="shared" si="28"/>
        <v>89.483403855304914</v>
      </c>
      <c r="L27">
        <f t="shared" si="2"/>
        <v>4126.3660256029088</v>
      </c>
      <c r="M27">
        <f t="shared" si="3"/>
        <v>1.6704231645266011E-2</v>
      </c>
      <c r="N27">
        <f t="shared" si="4"/>
        <v>0.44222226161381667</v>
      </c>
      <c r="O27">
        <f t="shared" si="5"/>
        <v>89.925626116918735</v>
      </c>
      <c r="P27">
        <f t="shared" si="6"/>
        <v>4126.8082478645229</v>
      </c>
      <c r="Q27">
        <f t="shared" si="7"/>
        <v>1.0162496987497225</v>
      </c>
      <c r="R27">
        <f t="shared" si="8"/>
        <v>89.924601904930526</v>
      </c>
      <c r="S27">
        <f t="shared" si="9"/>
        <v>23.437929668881964</v>
      </c>
      <c r="T27">
        <f t="shared" si="10"/>
        <v>23.438485940640778</v>
      </c>
      <c r="U27">
        <f t="shared" si="11"/>
        <v>89.917821142623779</v>
      </c>
      <c r="V27">
        <f t="shared" si="12"/>
        <v>23.438464432961378</v>
      </c>
      <c r="W27">
        <f t="shared" si="13"/>
        <v>4.3031488639350086E-2</v>
      </c>
      <c r="X27">
        <f t="shared" si="14"/>
        <v>-1.7380134685012774</v>
      </c>
      <c r="Y27">
        <f t="shared" si="15"/>
        <v>112.61051228161932</v>
      </c>
      <c r="Z27" s="4">
        <f t="shared" si="16"/>
        <v>0.50120695379757041</v>
      </c>
      <c r="AA27" s="4">
        <f t="shared" si="17"/>
        <v>0.18839997523751673</v>
      </c>
      <c r="AB27" s="4">
        <f t="shared" si="18"/>
        <v>0.81401393235762409</v>
      </c>
      <c r="AC27">
        <f t="shared" si="19"/>
        <v>900.88409825295457</v>
      </c>
      <c r="AD27">
        <f t="shared" si="20"/>
        <v>154.26198653149868</v>
      </c>
      <c r="AE27">
        <f t="shared" si="21"/>
        <v>-141.43450336712533</v>
      </c>
      <c r="AF27">
        <f t="shared" si="22"/>
        <v>107.08962797465163</v>
      </c>
      <c r="AG27">
        <f t="shared" si="23"/>
        <v>-17.089627974651634</v>
      </c>
      <c r="AH27">
        <f t="shared" si="24"/>
        <v>1.876776623883469E-2</v>
      </c>
      <c r="AI27">
        <f t="shared" si="25"/>
        <v>-17.0708602084128</v>
      </c>
      <c r="AJ27">
        <f t="shared" si="26"/>
        <v>36.754766056847984</v>
      </c>
    </row>
    <row r="28" spans="4:36" x14ac:dyDescent="0.25">
      <c r="D28" s="3">
        <f t="shared" si="0"/>
        <v>40350</v>
      </c>
      <c r="E28" s="4">
        <f t="shared" si="27"/>
        <v>0.11249999999999999</v>
      </c>
      <c r="F28" s="4"/>
      <c r="G28" s="4"/>
      <c r="H28" s="7">
        <f t="shared" si="1"/>
        <v>2455368.9041666663</v>
      </c>
      <c r="I28" s="5">
        <f t="shared" si="29"/>
        <v>0.1046927903262512</v>
      </c>
      <c r="K28">
        <f t="shared" si="28"/>
        <v>89.487510719068268</v>
      </c>
      <c r="L28">
        <f t="shared" si="2"/>
        <v>4126.370132270501</v>
      </c>
      <c r="M28">
        <f t="shared" si="3"/>
        <v>1.6704231640467526E-2</v>
      </c>
      <c r="N28">
        <f t="shared" si="4"/>
        <v>0.44209143281261165</v>
      </c>
      <c r="O28">
        <f t="shared" si="5"/>
        <v>89.929602151880886</v>
      </c>
      <c r="P28">
        <f t="shared" si="6"/>
        <v>4126.812223703314</v>
      </c>
      <c r="Q28">
        <f t="shared" si="7"/>
        <v>1.0162499719736358</v>
      </c>
      <c r="R28">
        <f t="shared" si="8"/>
        <v>89.928577943892435</v>
      </c>
      <c r="S28">
        <f t="shared" si="9"/>
        <v>23.437929667398482</v>
      </c>
      <c r="T28">
        <f t="shared" si="10"/>
        <v>23.438485929534526</v>
      </c>
      <c r="U28">
        <f t="shared" si="11"/>
        <v>89.922154757068199</v>
      </c>
      <c r="V28">
        <f t="shared" si="12"/>
        <v>23.438466630414197</v>
      </c>
      <c r="W28">
        <f t="shared" si="13"/>
        <v>4.3031488597409413E-2</v>
      </c>
      <c r="X28">
        <f t="shared" si="14"/>
        <v>-1.7389191969645232</v>
      </c>
      <c r="Y28">
        <f t="shared" si="15"/>
        <v>112.61051467578754</v>
      </c>
      <c r="Z28" s="4">
        <f t="shared" si="16"/>
        <v>0.5012075827756699</v>
      </c>
      <c r="AA28" s="4">
        <f t="shared" si="17"/>
        <v>0.18840059756514893</v>
      </c>
      <c r="AB28" s="4">
        <f t="shared" si="18"/>
        <v>0.81401456798619087</v>
      </c>
      <c r="AC28">
        <f t="shared" si="19"/>
        <v>900.88411740630033</v>
      </c>
      <c r="AD28">
        <f t="shared" si="20"/>
        <v>160.26108080303544</v>
      </c>
      <c r="AE28">
        <f t="shared" si="21"/>
        <v>-139.93472979924115</v>
      </c>
      <c r="AF28">
        <f t="shared" si="22"/>
        <v>106.39221995267876</v>
      </c>
      <c r="AG28">
        <f t="shared" si="23"/>
        <v>-16.392219952678758</v>
      </c>
      <c r="AH28">
        <f t="shared" si="24"/>
        <v>1.9614611193598325E-2</v>
      </c>
      <c r="AI28">
        <f t="shared" si="25"/>
        <v>-16.372605341485158</v>
      </c>
      <c r="AJ28">
        <f t="shared" si="26"/>
        <v>37.993467202820455</v>
      </c>
    </row>
    <row r="29" spans="4:36" x14ac:dyDescent="0.25">
      <c r="D29" s="3">
        <f t="shared" si="0"/>
        <v>40350</v>
      </c>
      <c r="E29" s="4">
        <f t="shared" si="27"/>
        <v>0.11666666666666665</v>
      </c>
      <c r="F29" s="4"/>
      <c r="G29" s="4"/>
      <c r="H29" s="7">
        <f t="shared" si="1"/>
        <v>2455368.9083333332</v>
      </c>
      <c r="I29" s="5">
        <f t="shared" si="29"/>
        <v>0.10469290440337328</v>
      </c>
      <c r="K29">
        <f t="shared" si="28"/>
        <v>89.491617583289553</v>
      </c>
      <c r="L29">
        <f t="shared" si="2"/>
        <v>4126.3742389385525</v>
      </c>
      <c r="M29">
        <f t="shared" si="3"/>
        <v>1.6704231635669038E-2</v>
      </c>
      <c r="N29">
        <f t="shared" si="4"/>
        <v>0.44196060185898084</v>
      </c>
      <c r="O29">
        <f t="shared" si="5"/>
        <v>89.933578185148534</v>
      </c>
      <c r="P29">
        <f t="shared" si="6"/>
        <v>4126.8161995404116</v>
      </c>
      <c r="Q29">
        <f t="shared" si="7"/>
        <v>1.0162502451166786</v>
      </c>
      <c r="R29">
        <f t="shared" si="8"/>
        <v>89.932553981159771</v>
      </c>
      <c r="S29">
        <f t="shared" si="9"/>
        <v>23.437929665915004</v>
      </c>
      <c r="T29">
        <f t="shared" si="10"/>
        <v>23.438485918428267</v>
      </c>
      <c r="U29">
        <f t="shared" si="11"/>
        <v>89.926488369805867</v>
      </c>
      <c r="V29">
        <f t="shared" si="12"/>
        <v>23.438468708246187</v>
      </c>
      <c r="W29">
        <f t="shared" si="13"/>
        <v>4.3031488555468705E-2</v>
      </c>
      <c r="X29">
        <f t="shared" si="14"/>
        <v>-1.7398249170350282</v>
      </c>
      <c r="Y29">
        <f t="shared" si="15"/>
        <v>112.61051693962662</v>
      </c>
      <c r="Z29" s="4">
        <f t="shared" si="16"/>
        <v>0.50120821174794106</v>
      </c>
      <c r="AA29" s="4">
        <f t="shared" si="17"/>
        <v>0.18840122024897821</v>
      </c>
      <c r="AB29" s="4">
        <f t="shared" si="18"/>
        <v>0.81401520324690391</v>
      </c>
      <c r="AC29">
        <f t="shared" si="19"/>
        <v>900.88413551701296</v>
      </c>
      <c r="AD29">
        <f t="shared" si="20"/>
        <v>166.26017508296493</v>
      </c>
      <c r="AE29">
        <f t="shared" si="21"/>
        <v>-138.43495622925877</v>
      </c>
      <c r="AF29">
        <f t="shared" si="22"/>
        <v>105.67536837906171</v>
      </c>
      <c r="AG29">
        <f t="shared" si="23"/>
        <v>-15.675368379061709</v>
      </c>
      <c r="AH29">
        <f t="shared" si="24"/>
        <v>2.0561356419422677E-2</v>
      </c>
      <c r="AI29">
        <f t="shared" si="25"/>
        <v>-15.654807022642286</v>
      </c>
      <c r="AJ29">
        <f t="shared" si="26"/>
        <v>39.215561036627832</v>
      </c>
    </row>
    <row r="30" spans="4:36" x14ac:dyDescent="0.25">
      <c r="D30" s="3">
        <f t="shared" si="0"/>
        <v>40350</v>
      </c>
      <c r="E30" s="4">
        <f t="shared" si="27"/>
        <v>0.12083333333333332</v>
      </c>
      <c r="F30" s="4"/>
      <c r="G30" s="4"/>
      <c r="H30" s="7">
        <f t="shared" si="1"/>
        <v>2455368.9124999996</v>
      </c>
      <c r="I30" s="5">
        <f t="shared" si="29"/>
        <v>0.10469301848048261</v>
      </c>
      <c r="K30">
        <f t="shared" si="28"/>
        <v>89.495724447052908</v>
      </c>
      <c r="L30">
        <f t="shared" si="2"/>
        <v>4126.3783456061446</v>
      </c>
      <c r="M30">
        <f t="shared" si="3"/>
        <v>1.6704231630870554E-2</v>
      </c>
      <c r="N30">
        <f t="shared" si="4"/>
        <v>0.44182976878281904</v>
      </c>
      <c r="O30">
        <f t="shared" si="5"/>
        <v>89.937554215835732</v>
      </c>
      <c r="P30">
        <f t="shared" si="6"/>
        <v>4126.8201753749272</v>
      </c>
      <c r="Q30">
        <f t="shared" si="7"/>
        <v>1.0162505181787886</v>
      </c>
      <c r="R30">
        <f t="shared" si="8"/>
        <v>89.9365300158466</v>
      </c>
      <c r="S30">
        <f t="shared" si="9"/>
        <v>23.437929664431525</v>
      </c>
      <c r="T30">
        <f t="shared" si="10"/>
        <v>23.438485907322001</v>
      </c>
      <c r="U30">
        <f t="shared" si="11"/>
        <v>89.930821979863296</v>
      </c>
      <c r="V30">
        <f t="shared" si="12"/>
        <v>23.438470666457054</v>
      </c>
      <c r="W30">
        <f t="shared" si="13"/>
        <v>4.3031488513527963E-2</v>
      </c>
      <c r="X30">
        <f t="shared" si="14"/>
        <v>-1.7407306284827031</v>
      </c>
      <c r="Y30">
        <f t="shared" si="15"/>
        <v>112.61051907313622</v>
      </c>
      <c r="Z30" s="4">
        <f t="shared" si="16"/>
        <v>0.50120884071422411</v>
      </c>
      <c r="AA30" s="4">
        <f t="shared" si="17"/>
        <v>0.18840184328884574</v>
      </c>
      <c r="AB30" s="4">
        <f t="shared" si="18"/>
        <v>0.81401583813960254</v>
      </c>
      <c r="AC30">
        <f t="shared" si="19"/>
        <v>900.88415258508974</v>
      </c>
      <c r="AD30">
        <f t="shared" si="20"/>
        <v>172.25926937151726</v>
      </c>
      <c r="AE30">
        <f t="shared" si="21"/>
        <v>-136.93518265712069</v>
      </c>
      <c r="AF30">
        <f t="shared" si="22"/>
        <v>104.93965867342393</v>
      </c>
      <c r="AG30">
        <f t="shared" si="23"/>
        <v>-14.939658673423935</v>
      </c>
      <c r="AH30">
        <f t="shared" si="24"/>
        <v>2.1625005408524724E-2</v>
      </c>
      <c r="AI30">
        <f t="shared" si="25"/>
        <v>-14.91803366801541</v>
      </c>
      <c r="AJ30">
        <f t="shared" si="26"/>
        <v>40.421166189386781</v>
      </c>
    </row>
    <row r="31" spans="4:36" x14ac:dyDescent="0.25">
      <c r="D31" s="3">
        <f t="shared" si="0"/>
        <v>40350</v>
      </c>
      <c r="E31" s="4">
        <f t="shared" si="27"/>
        <v>0.12499999999999999</v>
      </c>
      <c r="F31" s="4"/>
      <c r="G31" s="4"/>
      <c r="H31" s="7">
        <f t="shared" si="1"/>
        <v>2455368.9166666665</v>
      </c>
      <c r="I31" s="5">
        <f t="shared" si="29"/>
        <v>0.10469313255760469</v>
      </c>
      <c r="K31">
        <f t="shared" si="28"/>
        <v>89.499831311275557</v>
      </c>
      <c r="L31">
        <f t="shared" si="2"/>
        <v>4126.3824522741961</v>
      </c>
      <c r="M31">
        <f t="shared" si="3"/>
        <v>1.6704231626072066E-2</v>
      </c>
      <c r="N31">
        <f t="shared" si="4"/>
        <v>0.44169893355547479</v>
      </c>
      <c r="O31">
        <f t="shared" si="5"/>
        <v>89.941530244831029</v>
      </c>
      <c r="P31">
        <f t="shared" si="6"/>
        <v>4126.824151207752</v>
      </c>
      <c r="Q31">
        <f t="shared" si="7"/>
        <v>1.0162507911600254</v>
      </c>
      <c r="R31">
        <f t="shared" si="8"/>
        <v>89.940506048841442</v>
      </c>
      <c r="S31">
        <f t="shared" si="9"/>
        <v>23.437929662948044</v>
      </c>
      <c r="T31">
        <f t="shared" si="10"/>
        <v>23.438485896215724</v>
      </c>
      <c r="U31">
        <f t="shared" si="11"/>
        <v>89.93515558820107</v>
      </c>
      <c r="V31">
        <f t="shared" si="12"/>
        <v>23.438472505047425</v>
      </c>
      <c r="W31">
        <f t="shared" si="13"/>
        <v>4.3031488471587193E-2</v>
      </c>
      <c r="X31">
        <f t="shared" si="14"/>
        <v>-1.7416363314810768</v>
      </c>
      <c r="Y31">
        <f t="shared" si="15"/>
        <v>112.610521076317</v>
      </c>
      <c r="Z31" s="4">
        <f t="shared" si="16"/>
        <v>0.50120946967463964</v>
      </c>
      <c r="AA31" s="4">
        <f t="shared" si="17"/>
        <v>0.18840246668487021</v>
      </c>
      <c r="AB31" s="4">
        <f t="shared" si="18"/>
        <v>0.81401647266440902</v>
      </c>
      <c r="AC31">
        <f t="shared" si="19"/>
        <v>900.88416861053599</v>
      </c>
      <c r="AD31">
        <f t="shared" si="20"/>
        <v>178.25836366851888</v>
      </c>
      <c r="AE31">
        <f t="shared" si="21"/>
        <v>-135.43540908287028</v>
      </c>
      <c r="AF31">
        <f t="shared" si="22"/>
        <v>104.18566930935313</v>
      </c>
      <c r="AG31">
        <f t="shared" si="23"/>
        <v>-14.185669309353131</v>
      </c>
      <c r="AH31">
        <f t="shared" si="24"/>
        <v>2.2826824462027571E-2</v>
      </c>
      <c r="AI31">
        <f t="shared" si="25"/>
        <v>-14.162842484891103</v>
      </c>
      <c r="AJ31">
        <f t="shared" si="26"/>
        <v>41.610438695108769</v>
      </c>
    </row>
    <row r="32" spans="4:36" x14ac:dyDescent="0.25">
      <c r="D32" s="3">
        <f t="shared" si="0"/>
        <v>40350</v>
      </c>
      <c r="E32" s="4">
        <f t="shared" si="27"/>
        <v>0.12916666666666665</v>
      </c>
      <c r="F32" s="4"/>
      <c r="G32" s="4"/>
      <c r="H32" s="7">
        <f t="shared" si="1"/>
        <v>2455368.9208333334</v>
      </c>
      <c r="I32" s="5">
        <f t="shared" si="29"/>
        <v>0.10469324663472677</v>
      </c>
      <c r="K32">
        <f t="shared" si="28"/>
        <v>89.503938175497751</v>
      </c>
      <c r="L32">
        <f t="shared" si="2"/>
        <v>4126.3865589422467</v>
      </c>
      <c r="M32">
        <f t="shared" si="3"/>
        <v>1.6704231621273581E-2</v>
      </c>
      <c r="N32">
        <f t="shared" si="4"/>
        <v>0.44156809619229065</v>
      </c>
      <c r="O32">
        <f t="shared" si="5"/>
        <v>89.945506271690036</v>
      </c>
      <c r="P32">
        <f t="shared" si="6"/>
        <v>4126.8281270384387</v>
      </c>
      <c r="Q32">
        <f t="shared" si="7"/>
        <v>1.0162510640603573</v>
      </c>
      <c r="R32">
        <f t="shared" si="8"/>
        <v>89.944482079699938</v>
      </c>
      <c r="S32">
        <f t="shared" si="9"/>
        <v>23.437929661464565</v>
      </c>
      <c r="T32">
        <f t="shared" si="10"/>
        <v>23.43848588510944</v>
      </c>
      <c r="U32">
        <f t="shared" si="11"/>
        <v>89.939489194327024</v>
      </c>
      <c r="V32">
        <f t="shared" si="12"/>
        <v>23.438474224017249</v>
      </c>
      <c r="W32">
        <f t="shared" si="13"/>
        <v>4.3031488429646388E-2</v>
      </c>
      <c r="X32">
        <f t="shared" si="14"/>
        <v>-1.7425420259005635</v>
      </c>
      <c r="Y32">
        <f t="shared" si="15"/>
        <v>112.61052294916888</v>
      </c>
      <c r="Z32" s="4">
        <f t="shared" si="16"/>
        <v>0.5012100986290976</v>
      </c>
      <c r="AA32" s="4">
        <f t="shared" si="17"/>
        <v>0.1884030904369618</v>
      </c>
      <c r="AB32" s="4">
        <f t="shared" si="18"/>
        <v>0.8140171068212334</v>
      </c>
      <c r="AC32">
        <f t="shared" si="19"/>
        <v>900.88418359335105</v>
      </c>
      <c r="AD32">
        <f t="shared" si="20"/>
        <v>184.2574579740994</v>
      </c>
      <c r="AE32">
        <f t="shared" si="21"/>
        <v>-133.93563550647514</v>
      </c>
      <c r="AF32">
        <f t="shared" si="22"/>
        <v>103.41397079363769</v>
      </c>
      <c r="AG32">
        <f t="shared" si="23"/>
        <v>-13.413970793637688</v>
      </c>
      <c r="AH32">
        <f t="shared" si="24"/>
        <v>2.4193755218532367E-2</v>
      </c>
      <c r="AI32">
        <f t="shared" si="25"/>
        <v>-13.389777038419156</v>
      </c>
      <c r="AJ32">
        <f t="shared" si="26"/>
        <v>42.783569139964357</v>
      </c>
    </row>
    <row r="33" spans="4:36" x14ac:dyDescent="0.25">
      <c r="D33" s="3">
        <f t="shared" si="0"/>
        <v>40350</v>
      </c>
      <c r="E33" s="4">
        <f t="shared" si="27"/>
        <v>0.13333333333333333</v>
      </c>
      <c r="F33" s="4"/>
      <c r="G33" s="4"/>
      <c r="H33" s="7">
        <f t="shared" si="1"/>
        <v>2455368.9249999998</v>
      </c>
      <c r="I33" s="5">
        <f t="shared" si="29"/>
        <v>0.1046933607118361</v>
      </c>
      <c r="K33">
        <f t="shared" si="28"/>
        <v>89.508045039260196</v>
      </c>
      <c r="L33">
        <f t="shared" si="2"/>
        <v>4126.3906656098388</v>
      </c>
      <c r="M33">
        <f t="shared" si="3"/>
        <v>1.6704231616475093E-2</v>
      </c>
      <c r="N33">
        <f t="shared" si="4"/>
        <v>0.44143725670845474</v>
      </c>
      <c r="O33">
        <f t="shared" si="5"/>
        <v>89.94948229596865</v>
      </c>
      <c r="P33">
        <f t="shared" si="6"/>
        <v>4126.8321028665468</v>
      </c>
      <c r="Q33">
        <f t="shared" si="7"/>
        <v>1.0162513368797526</v>
      </c>
      <c r="R33">
        <f t="shared" si="8"/>
        <v>89.94845810797797</v>
      </c>
      <c r="S33">
        <f t="shared" si="9"/>
        <v>23.437929659981084</v>
      </c>
      <c r="T33">
        <f t="shared" si="10"/>
        <v>23.438485874003145</v>
      </c>
      <c r="U33">
        <f t="shared" si="11"/>
        <v>89.943822797749249</v>
      </c>
      <c r="V33">
        <f t="shared" si="12"/>
        <v>23.438475823366524</v>
      </c>
      <c r="W33">
        <f t="shared" si="13"/>
        <v>4.3031488387705541E-2</v>
      </c>
      <c r="X33">
        <f t="shared" si="14"/>
        <v>-1.7434477116110518</v>
      </c>
      <c r="Y33">
        <f t="shared" si="15"/>
        <v>112.61052469169186</v>
      </c>
      <c r="Z33" s="4">
        <f t="shared" si="16"/>
        <v>0.50121072757750762</v>
      </c>
      <c r="AA33" s="4">
        <f t="shared" si="17"/>
        <v>0.18840371454503024</v>
      </c>
      <c r="AB33" s="4">
        <f t="shared" si="18"/>
        <v>0.814017740609985</v>
      </c>
      <c r="AC33">
        <f t="shared" si="19"/>
        <v>900.88419753353492</v>
      </c>
      <c r="AD33">
        <f t="shared" si="20"/>
        <v>190.25655228838895</v>
      </c>
      <c r="AE33">
        <f t="shared" si="21"/>
        <v>-132.43586192790275</v>
      </c>
      <c r="AF33">
        <f t="shared" si="22"/>
        <v>102.62512477872119</v>
      </c>
      <c r="AG33">
        <f t="shared" si="23"/>
        <v>-12.625124778721187</v>
      </c>
      <c r="AH33">
        <f t="shared" si="24"/>
        <v>2.5760429584345587E-2</v>
      </c>
      <c r="AI33">
        <f t="shared" si="25"/>
        <v>-12.599364349136842</v>
      </c>
      <c r="AJ33">
        <f t="shared" si="26"/>
        <v>43.940779891085867</v>
      </c>
    </row>
    <row r="34" spans="4:36" x14ac:dyDescent="0.25">
      <c r="D34" s="3">
        <f t="shared" si="0"/>
        <v>40350</v>
      </c>
      <c r="E34" s="4">
        <f t="shared" si="27"/>
        <v>0.13750000000000001</v>
      </c>
      <c r="F34" s="4"/>
      <c r="G34" s="4"/>
      <c r="H34" s="7">
        <f t="shared" si="1"/>
        <v>2455368.9291666667</v>
      </c>
      <c r="I34" s="5">
        <f t="shared" si="29"/>
        <v>0.10469347478895819</v>
      </c>
      <c r="K34">
        <f t="shared" si="28"/>
        <v>89.51215190348239</v>
      </c>
      <c r="L34">
        <f t="shared" si="2"/>
        <v>4126.3947722778903</v>
      </c>
      <c r="M34">
        <f t="shared" si="3"/>
        <v>1.6704231611676609E-2</v>
      </c>
      <c r="N34">
        <f t="shared" si="4"/>
        <v>0.44130641507536594</v>
      </c>
      <c r="O34">
        <f t="shared" si="5"/>
        <v>89.95345831855775</v>
      </c>
      <c r="P34">
        <f t="shared" si="6"/>
        <v>4126.8360786929661</v>
      </c>
      <c r="Q34">
        <f t="shared" si="7"/>
        <v>1.016251609618271</v>
      </c>
      <c r="R34">
        <f t="shared" si="8"/>
        <v>89.952434134566417</v>
      </c>
      <c r="S34">
        <f t="shared" si="9"/>
        <v>23.437929658497605</v>
      </c>
      <c r="T34">
        <f t="shared" si="10"/>
        <v>23.438485862896847</v>
      </c>
      <c r="U34">
        <f t="shared" si="11"/>
        <v>89.9481563994309</v>
      </c>
      <c r="V34">
        <f t="shared" si="12"/>
        <v>23.438477303095809</v>
      </c>
      <c r="W34">
        <f t="shared" si="13"/>
        <v>4.3031488345764694E-2</v>
      </c>
      <c r="X34">
        <f t="shared" si="14"/>
        <v>-1.7443533887871194</v>
      </c>
      <c r="Y34">
        <f t="shared" si="15"/>
        <v>112.61052630388656</v>
      </c>
      <c r="Z34" s="4">
        <f t="shared" si="16"/>
        <v>0.50121135651999116</v>
      </c>
      <c r="AA34" s="4">
        <f t="shared" si="17"/>
        <v>0.18840433900919518</v>
      </c>
      <c r="AB34" s="4">
        <f t="shared" si="18"/>
        <v>0.81401837403078714</v>
      </c>
      <c r="AC34">
        <f t="shared" si="19"/>
        <v>900.88421043109247</v>
      </c>
      <c r="AD34">
        <f t="shared" si="20"/>
        <v>196.25564661121291</v>
      </c>
      <c r="AE34">
        <f t="shared" si="21"/>
        <v>-130.93608834719677</v>
      </c>
      <c r="AF34">
        <f t="shared" si="22"/>
        <v>101.81968330165998</v>
      </c>
      <c r="AG34">
        <f t="shared" si="23"/>
        <v>-11.819683301659978</v>
      </c>
      <c r="AH34">
        <f t="shared" si="24"/>
        <v>2.7572109667801475E-2</v>
      </c>
      <c r="AI34">
        <f t="shared" si="25"/>
        <v>-11.792111191992177</v>
      </c>
      <c r="AJ34">
        <f t="shared" si="26"/>
        <v>45.082322426052713</v>
      </c>
    </row>
    <row r="35" spans="4:36" x14ac:dyDescent="0.25">
      <c r="D35" s="3">
        <f t="shared" si="0"/>
        <v>40350</v>
      </c>
      <c r="E35" s="4">
        <f t="shared" si="27"/>
        <v>0.14166666666666669</v>
      </c>
      <c r="F35" s="4"/>
      <c r="G35" s="4"/>
      <c r="H35" s="7">
        <f t="shared" si="1"/>
        <v>2455368.9333333331</v>
      </c>
      <c r="I35" s="5">
        <f t="shared" si="29"/>
        <v>0.10469358886606751</v>
      </c>
      <c r="K35">
        <f t="shared" si="28"/>
        <v>89.516258767245745</v>
      </c>
      <c r="L35">
        <f t="shared" si="2"/>
        <v>4126.3988789454816</v>
      </c>
      <c r="M35">
        <f t="shared" si="3"/>
        <v>1.6704231606878124E-2</v>
      </c>
      <c r="N35">
        <f t="shared" si="4"/>
        <v>0.44117557132294749</v>
      </c>
      <c r="O35">
        <f t="shared" si="5"/>
        <v>89.957434338568689</v>
      </c>
      <c r="P35">
        <f t="shared" si="6"/>
        <v>4126.8400545168042</v>
      </c>
      <c r="Q35">
        <f t="shared" si="7"/>
        <v>1.0162518822758499</v>
      </c>
      <c r="R35">
        <f t="shared" si="8"/>
        <v>89.956410158576631</v>
      </c>
      <c r="S35">
        <f t="shared" si="9"/>
        <v>23.437929657014124</v>
      </c>
      <c r="T35">
        <f t="shared" si="10"/>
        <v>23.438485851790535</v>
      </c>
      <c r="U35">
        <f t="shared" si="11"/>
        <v>89.952489998395592</v>
      </c>
      <c r="V35">
        <f t="shared" si="12"/>
        <v>23.438478663204936</v>
      </c>
      <c r="W35">
        <f t="shared" si="13"/>
        <v>4.3031488303823778E-2</v>
      </c>
      <c r="X35">
        <f t="shared" si="14"/>
        <v>-1.7452590571978128</v>
      </c>
      <c r="Y35">
        <f t="shared" si="15"/>
        <v>112.61052778575272</v>
      </c>
      <c r="Z35" s="4">
        <f t="shared" si="16"/>
        <v>0.50121198545638734</v>
      </c>
      <c r="AA35" s="4">
        <f t="shared" si="17"/>
        <v>0.18840496382929645</v>
      </c>
      <c r="AB35" s="4">
        <f t="shared" si="18"/>
        <v>0.8140190070834783</v>
      </c>
      <c r="AC35">
        <f t="shared" si="19"/>
        <v>900.88422228602178</v>
      </c>
      <c r="AD35">
        <f t="shared" si="20"/>
        <v>202.25474094280221</v>
      </c>
      <c r="AE35">
        <f t="shared" si="21"/>
        <v>-129.43631476429945</v>
      </c>
      <c r="AF35">
        <f t="shared" si="22"/>
        <v>100.99818814228121</v>
      </c>
      <c r="AG35">
        <f t="shared" si="23"/>
        <v>-10.998188142281208</v>
      </c>
      <c r="AH35">
        <f t="shared" si="24"/>
        <v>2.9689089124309329E-2</v>
      </c>
      <c r="AI35">
        <f t="shared" si="25"/>
        <v>-10.968499053156899</v>
      </c>
      <c r="AJ35">
        <f t="shared" si="26"/>
        <v>46.208474780334541</v>
      </c>
    </row>
    <row r="36" spans="4:36" x14ac:dyDescent="0.25">
      <c r="D36" s="3">
        <f t="shared" si="0"/>
        <v>40350</v>
      </c>
      <c r="E36" s="4">
        <f t="shared" si="27"/>
        <v>0.14583333333333337</v>
      </c>
      <c r="F36" s="4"/>
      <c r="G36" s="4"/>
      <c r="H36" s="7">
        <f t="shared" si="1"/>
        <v>2455368.9375</v>
      </c>
      <c r="I36" s="5">
        <f t="shared" si="29"/>
        <v>0.1046937029431896</v>
      </c>
      <c r="K36">
        <f t="shared" si="28"/>
        <v>89.520365631468394</v>
      </c>
      <c r="L36">
        <f t="shared" si="2"/>
        <v>4126.402985613533</v>
      </c>
      <c r="M36">
        <f t="shared" si="3"/>
        <v>1.6704231602079636E-2</v>
      </c>
      <c r="N36">
        <f t="shared" si="4"/>
        <v>0.44104472542251949</v>
      </c>
      <c r="O36">
        <f t="shared" si="5"/>
        <v>89.961410356890909</v>
      </c>
      <c r="P36">
        <f t="shared" si="6"/>
        <v>4126.8440303389552</v>
      </c>
      <c r="Q36">
        <f t="shared" si="7"/>
        <v>1.0162521548525496</v>
      </c>
      <c r="R36">
        <f t="shared" si="8"/>
        <v>89.960386180898055</v>
      </c>
      <c r="S36">
        <f t="shared" si="9"/>
        <v>23.437929655530645</v>
      </c>
      <c r="T36">
        <f t="shared" si="10"/>
        <v>23.438485840684219</v>
      </c>
      <c r="U36">
        <f t="shared" si="11"/>
        <v>89.956823595604874</v>
      </c>
      <c r="V36">
        <f t="shared" si="12"/>
        <v>23.4384799036944</v>
      </c>
      <c r="W36">
        <f t="shared" si="13"/>
        <v>4.3031488261882862E-2</v>
      </c>
      <c r="X36">
        <f t="shared" si="14"/>
        <v>-1.7461647170168682</v>
      </c>
      <c r="Y36">
        <f t="shared" si="15"/>
        <v>112.61052913729091</v>
      </c>
      <c r="Z36" s="4">
        <f t="shared" si="16"/>
        <v>0.5012126143868173</v>
      </c>
      <c r="AA36" s="4">
        <f t="shared" si="17"/>
        <v>0.18840558900545368</v>
      </c>
      <c r="AB36" s="4">
        <f t="shared" si="18"/>
        <v>0.81401963976818092</v>
      </c>
      <c r="AC36">
        <f t="shared" si="19"/>
        <v>900.88423309832729</v>
      </c>
      <c r="AD36">
        <f t="shared" si="20"/>
        <v>208.25383528298318</v>
      </c>
      <c r="AE36">
        <f t="shared" si="21"/>
        <v>-127.93654117925421</v>
      </c>
      <c r="AF36">
        <f t="shared" si="22"/>
        <v>100.16117029334303</v>
      </c>
      <c r="AG36">
        <f t="shared" si="23"/>
        <v>-10.161170293343034</v>
      </c>
      <c r="AH36">
        <f t="shared" si="24"/>
        <v>3.2193479929954763E-2</v>
      </c>
      <c r="AI36">
        <f t="shared" si="25"/>
        <v>-10.128976813413079</v>
      </c>
      <c r="AJ36">
        <f t="shared" si="26"/>
        <v>47.319539125745223</v>
      </c>
    </row>
    <row r="37" spans="4:36" x14ac:dyDescent="0.25">
      <c r="D37" s="3">
        <f t="shared" si="0"/>
        <v>40350</v>
      </c>
      <c r="E37" s="4">
        <f t="shared" si="27"/>
        <v>0.15000000000000005</v>
      </c>
      <c r="F37" s="4"/>
      <c r="G37" s="4"/>
      <c r="H37" s="7">
        <f t="shared" si="1"/>
        <v>2455368.9416666664</v>
      </c>
      <c r="I37" s="5">
        <f t="shared" si="29"/>
        <v>0.10469381702029892</v>
      </c>
      <c r="K37">
        <f t="shared" si="28"/>
        <v>89.524472495230839</v>
      </c>
      <c r="L37">
        <f t="shared" si="2"/>
        <v>4126.4070922811243</v>
      </c>
      <c r="M37">
        <f t="shared" si="3"/>
        <v>1.6704231597281152E-2</v>
      </c>
      <c r="N37">
        <f t="shared" si="4"/>
        <v>0.44091387740403193</v>
      </c>
      <c r="O37">
        <f t="shared" si="5"/>
        <v>89.965386372634867</v>
      </c>
      <c r="P37">
        <f t="shared" si="6"/>
        <v>4126.8480061585287</v>
      </c>
      <c r="Q37">
        <f t="shared" si="7"/>
        <v>1.0162524273483078</v>
      </c>
      <c r="R37">
        <f t="shared" si="8"/>
        <v>89.964362200641162</v>
      </c>
      <c r="S37">
        <f t="shared" si="9"/>
        <v>23.437929654047164</v>
      </c>
      <c r="T37">
        <f t="shared" si="10"/>
        <v>23.438485829577893</v>
      </c>
      <c r="U37">
        <f t="shared" si="11"/>
        <v>89.961157190081408</v>
      </c>
      <c r="V37">
        <f t="shared" si="12"/>
        <v>23.438481024564108</v>
      </c>
      <c r="W37">
        <f t="shared" si="13"/>
        <v>4.3031488219941884E-2</v>
      </c>
      <c r="X37">
        <f t="shared" si="14"/>
        <v>-1.7470703680131343</v>
      </c>
      <c r="Y37">
        <f t="shared" si="15"/>
        <v>112.61053035850101</v>
      </c>
      <c r="Z37" s="4">
        <f t="shared" si="16"/>
        <v>0.50121324331112016</v>
      </c>
      <c r="AA37" s="4">
        <f t="shared" si="17"/>
        <v>0.18840621453750622</v>
      </c>
      <c r="AB37" s="4">
        <f t="shared" si="18"/>
        <v>0.81402027208473404</v>
      </c>
      <c r="AC37">
        <f t="shared" si="19"/>
        <v>900.88424286800807</v>
      </c>
      <c r="AD37">
        <f t="shared" si="20"/>
        <v>214.25292963198694</v>
      </c>
      <c r="AE37">
        <f t="shared" si="21"/>
        <v>-126.43676759200326</v>
      </c>
      <c r="AF37">
        <f t="shared" si="22"/>
        <v>99.309149534542129</v>
      </c>
      <c r="AG37">
        <f t="shared" si="23"/>
        <v>-9.3091495345421293</v>
      </c>
      <c r="AH37">
        <f t="shared" si="24"/>
        <v>3.5200042606601346E-2</v>
      </c>
      <c r="AI37">
        <f t="shared" si="25"/>
        <v>-9.2739494919355288</v>
      </c>
      <c r="AJ37">
        <f t="shared" si="26"/>
        <v>48.415839490843837</v>
      </c>
    </row>
    <row r="38" spans="4:36" x14ac:dyDescent="0.25">
      <c r="D38" s="3">
        <f t="shared" si="0"/>
        <v>40350</v>
      </c>
      <c r="E38" s="4">
        <f t="shared" si="27"/>
        <v>0.15416666666666673</v>
      </c>
      <c r="F38" s="4"/>
      <c r="G38" s="4"/>
      <c r="H38" s="7">
        <f t="shared" si="1"/>
        <v>2455368.9458333333</v>
      </c>
      <c r="I38" s="5">
        <f t="shared" si="29"/>
        <v>0.10469393109742101</v>
      </c>
      <c r="K38">
        <f t="shared" si="28"/>
        <v>89.528579359453033</v>
      </c>
      <c r="L38">
        <f t="shared" si="2"/>
        <v>4126.4111989491757</v>
      </c>
      <c r="M38">
        <f t="shared" si="3"/>
        <v>1.6704231592482664E-2</v>
      </c>
      <c r="N38">
        <f t="shared" si="4"/>
        <v>0.44078302723880408</v>
      </c>
      <c r="O38">
        <f t="shared" si="5"/>
        <v>89.969362386691841</v>
      </c>
      <c r="P38">
        <f t="shared" si="6"/>
        <v>4126.8519819764142</v>
      </c>
      <c r="Q38">
        <f t="shared" si="7"/>
        <v>1.0162526997631836</v>
      </c>
      <c r="R38">
        <f t="shared" si="8"/>
        <v>89.968338218697198</v>
      </c>
      <c r="S38">
        <f t="shared" si="9"/>
        <v>23.437929652563685</v>
      </c>
      <c r="T38">
        <f t="shared" si="10"/>
        <v>23.438485818471559</v>
      </c>
      <c r="U38">
        <f t="shared" si="11"/>
        <v>89.96549078278872</v>
      </c>
      <c r="V38">
        <f t="shared" si="12"/>
        <v>23.438482025814501</v>
      </c>
      <c r="W38">
        <f t="shared" si="13"/>
        <v>4.3031488178000898E-2</v>
      </c>
      <c r="X38">
        <f t="shared" si="14"/>
        <v>-1.7479760103609889</v>
      </c>
      <c r="Y38">
        <f t="shared" si="15"/>
        <v>112.61053144938347</v>
      </c>
      <c r="Z38" s="4">
        <f t="shared" si="16"/>
        <v>0.50121387222941738</v>
      </c>
      <c r="AA38" s="4">
        <f t="shared" si="17"/>
        <v>0.18840684042557437</v>
      </c>
      <c r="AB38" s="4">
        <f t="shared" si="18"/>
        <v>0.81402090403326044</v>
      </c>
      <c r="AC38">
        <f t="shared" si="19"/>
        <v>900.88425159506778</v>
      </c>
      <c r="AD38">
        <f t="shared" si="20"/>
        <v>220.2520239896391</v>
      </c>
      <c r="AE38">
        <f t="shared" si="21"/>
        <v>-124.93699400259023</v>
      </c>
      <c r="AF38">
        <f t="shared" si="22"/>
        <v>98.442634103013788</v>
      </c>
      <c r="AG38">
        <f t="shared" si="23"/>
        <v>-8.4426341030137877</v>
      </c>
      <c r="AH38">
        <f t="shared" si="24"/>
        <v>3.8874180180029298E-2</v>
      </c>
      <c r="AI38">
        <f t="shared" si="25"/>
        <v>-8.4037599228337587</v>
      </c>
      <c r="AJ38">
        <f t="shared" si="26"/>
        <v>49.497719630148367</v>
      </c>
    </row>
    <row r="39" spans="4:36" x14ac:dyDescent="0.25">
      <c r="D39" s="3">
        <f t="shared" si="0"/>
        <v>40350</v>
      </c>
      <c r="E39" s="4">
        <f t="shared" si="27"/>
        <v>0.15833333333333341</v>
      </c>
      <c r="F39" s="4"/>
      <c r="G39" s="4"/>
      <c r="H39" s="7">
        <f t="shared" si="1"/>
        <v>2455368.9499999997</v>
      </c>
      <c r="I39" s="5">
        <f t="shared" si="29"/>
        <v>0.10469404517453033</v>
      </c>
      <c r="K39">
        <f t="shared" si="28"/>
        <v>89.532686223216388</v>
      </c>
      <c r="L39">
        <f t="shared" si="2"/>
        <v>4126.4153056167679</v>
      </c>
      <c r="M39">
        <f t="shared" si="3"/>
        <v>1.6704231587684179E-2</v>
      </c>
      <c r="N39">
        <f t="shared" si="4"/>
        <v>0.44065217495676096</v>
      </c>
      <c r="O39">
        <f t="shared" si="5"/>
        <v>89.973338398173155</v>
      </c>
      <c r="P39">
        <f t="shared" si="6"/>
        <v>4126.8559577917249</v>
      </c>
      <c r="Q39">
        <f t="shared" si="7"/>
        <v>1.0162529720971152</v>
      </c>
      <c r="R39">
        <f t="shared" si="8"/>
        <v>89.972314234177517</v>
      </c>
      <c r="S39">
        <f t="shared" si="9"/>
        <v>23.437929651080204</v>
      </c>
      <c r="T39">
        <f t="shared" si="10"/>
        <v>23.438485807365218</v>
      </c>
      <c r="U39">
        <f t="shared" si="11"/>
        <v>89.969824372750423</v>
      </c>
      <c r="V39">
        <f t="shared" si="12"/>
        <v>23.438482907445525</v>
      </c>
      <c r="W39">
        <f t="shared" si="13"/>
        <v>4.3031488136059878E-2</v>
      </c>
      <c r="X39">
        <f t="shared" si="14"/>
        <v>-1.748881643829505</v>
      </c>
      <c r="Y39">
        <f t="shared" si="15"/>
        <v>112.61053240993827</v>
      </c>
      <c r="Z39" s="4">
        <f t="shared" si="16"/>
        <v>0.5012145011415482</v>
      </c>
      <c r="AA39" s="4">
        <f t="shared" si="17"/>
        <v>0.18840746666949743</v>
      </c>
      <c r="AB39" s="4">
        <f t="shared" si="18"/>
        <v>0.81402153561359891</v>
      </c>
      <c r="AC39">
        <f t="shared" si="19"/>
        <v>900.88425927950618</v>
      </c>
      <c r="AD39">
        <f t="shared" si="20"/>
        <v>226.25111835617062</v>
      </c>
      <c r="AE39">
        <f t="shared" si="21"/>
        <v>-123.43722041095734</v>
      </c>
      <c r="AF39">
        <f t="shared" si="22"/>
        <v>97.562120452146175</v>
      </c>
      <c r="AG39">
        <f t="shared" si="23"/>
        <v>-7.5621204521461749</v>
      </c>
      <c r="AH39">
        <f t="shared" si="24"/>
        <v>4.3463308985892984E-2</v>
      </c>
      <c r="AI39">
        <f t="shared" si="25"/>
        <v>-7.518657143160282</v>
      </c>
      <c r="AJ39">
        <f t="shared" si="26"/>
        <v>50.56554104774267</v>
      </c>
    </row>
    <row r="40" spans="4:36" x14ac:dyDescent="0.25">
      <c r="D40" s="3">
        <f t="shared" si="0"/>
        <v>40350</v>
      </c>
      <c r="E40" s="4">
        <f t="shared" si="27"/>
        <v>0.16250000000000009</v>
      </c>
      <c r="F40" s="4"/>
      <c r="G40" s="4"/>
      <c r="H40" s="7">
        <f t="shared" si="1"/>
        <v>2455368.9541666666</v>
      </c>
      <c r="I40" s="5">
        <f t="shared" si="29"/>
        <v>0.10469415925165242</v>
      </c>
      <c r="K40">
        <f t="shared" si="28"/>
        <v>89.536793087438582</v>
      </c>
      <c r="L40">
        <f t="shared" si="2"/>
        <v>4126.4194122848185</v>
      </c>
      <c r="M40">
        <f t="shared" si="3"/>
        <v>1.6704231582885691E-2</v>
      </c>
      <c r="N40">
        <f t="shared" si="4"/>
        <v>0.44052132052929871</v>
      </c>
      <c r="O40">
        <f t="shared" si="5"/>
        <v>89.977314407967881</v>
      </c>
      <c r="P40">
        <f t="shared" si="6"/>
        <v>4126.8599336053476</v>
      </c>
      <c r="Q40">
        <f t="shared" si="7"/>
        <v>1.0162532443501624</v>
      </c>
      <c r="R40">
        <f t="shared" si="8"/>
        <v>89.976290247971164</v>
      </c>
      <c r="S40">
        <f t="shared" si="9"/>
        <v>23.437929649596725</v>
      </c>
      <c r="T40">
        <f t="shared" si="10"/>
        <v>23.438485796258867</v>
      </c>
      <c r="U40">
        <f t="shared" si="11"/>
        <v>89.974157960927684</v>
      </c>
      <c r="V40">
        <f t="shared" si="12"/>
        <v>23.438483669457572</v>
      </c>
      <c r="W40">
        <f t="shared" si="13"/>
        <v>4.3031488094118824E-2</v>
      </c>
      <c r="X40">
        <f t="shared" si="14"/>
        <v>-1.7497872685925715</v>
      </c>
      <c r="Y40">
        <f t="shared" si="15"/>
        <v>112.61053324016576</v>
      </c>
      <c r="Z40" s="4">
        <f t="shared" si="16"/>
        <v>0.50121513004763374</v>
      </c>
      <c r="AA40" s="4">
        <f t="shared" si="17"/>
        <v>0.1884080932693955</v>
      </c>
      <c r="AB40" s="4">
        <f t="shared" si="18"/>
        <v>0.81402216682587203</v>
      </c>
      <c r="AC40">
        <f t="shared" si="19"/>
        <v>900.88426592132612</v>
      </c>
      <c r="AD40">
        <f t="shared" si="20"/>
        <v>232.25021273140754</v>
      </c>
      <c r="AE40">
        <f t="shared" si="21"/>
        <v>-121.93744681714811</v>
      </c>
      <c r="AF40">
        <f t="shared" si="22"/>
        <v>96.668093091603183</v>
      </c>
      <c r="AG40">
        <f t="shared" si="23"/>
        <v>-6.6680930916031826</v>
      </c>
      <c r="AH40">
        <f t="shared" si="24"/>
        <v>4.9354848828953989E-2</v>
      </c>
      <c r="AI40">
        <f t="shared" si="25"/>
        <v>-6.6187382427742287</v>
      </c>
      <c r="AJ40">
        <f t="shared" si="26"/>
        <v>51.619681177499388</v>
      </c>
    </row>
    <row r="41" spans="4:36" x14ac:dyDescent="0.25">
      <c r="D41" s="3">
        <f t="shared" si="0"/>
        <v>40350</v>
      </c>
      <c r="E41" s="4">
        <f t="shared" si="27"/>
        <v>0.16666666666666677</v>
      </c>
      <c r="F41" s="4"/>
      <c r="G41" s="4"/>
      <c r="H41" s="7">
        <f t="shared" si="1"/>
        <v>2455368.958333333</v>
      </c>
      <c r="I41" s="5">
        <f t="shared" si="29"/>
        <v>0.10469427332876174</v>
      </c>
      <c r="K41">
        <f t="shared" si="28"/>
        <v>89.540899951201027</v>
      </c>
      <c r="L41">
        <f t="shared" si="2"/>
        <v>4126.4235189524115</v>
      </c>
      <c r="M41">
        <f t="shared" si="3"/>
        <v>1.6704231578087207E-2</v>
      </c>
      <c r="N41">
        <f t="shared" si="4"/>
        <v>0.4403904639862396</v>
      </c>
      <c r="O41">
        <f t="shared" si="5"/>
        <v>89.98129041518726</v>
      </c>
      <c r="P41">
        <f t="shared" si="6"/>
        <v>4126.8639094163982</v>
      </c>
      <c r="Q41">
        <f t="shared" si="7"/>
        <v>1.0162535165222628</v>
      </c>
      <c r="R41">
        <f t="shared" si="8"/>
        <v>89.980266259189406</v>
      </c>
      <c r="S41">
        <f t="shared" si="9"/>
        <v>23.437929648113244</v>
      </c>
      <c r="T41">
        <f t="shared" si="10"/>
        <v>23.438485785152508</v>
      </c>
      <c r="U41">
        <f t="shared" si="11"/>
        <v>89.978491546343946</v>
      </c>
      <c r="V41">
        <f t="shared" si="12"/>
        <v>23.438484311850658</v>
      </c>
      <c r="W41">
        <f t="shared" si="13"/>
        <v>4.3031488052177734E-2</v>
      </c>
      <c r="X41">
        <f t="shared" si="14"/>
        <v>-1.7506928844188152</v>
      </c>
      <c r="Y41">
        <f t="shared" si="15"/>
        <v>112.61053394006602</v>
      </c>
      <c r="Z41" s="4">
        <f t="shared" si="16"/>
        <v>0.50121575894751313</v>
      </c>
      <c r="AA41" s="4">
        <f t="shared" si="17"/>
        <v>0.18840872022510752</v>
      </c>
      <c r="AB41" s="4">
        <f t="shared" si="18"/>
        <v>0.81402279766991881</v>
      </c>
      <c r="AC41">
        <f t="shared" si="19"/>
        <v>900.88427152052816</v>
      </c>
      <c r="AD41">
        <f t="shared" si="20"/>
        <v>238.24930711558133</v>
      </c>
      <c r="AE41">
        <f t="shared" si="21"/>
        <v>-120.43767322110466</v>
      </c>
      <c r="AF41">
        <f t="shared" si="22"/>
        <v>95.761024500777367</v>
      </c>
      <c r="AG41">
        <f t="shared" si="23"/>
        <v>-5.7610245007773671</v>
      </c>
      <c r="AH41">
        <f t="shared" si="24"/>
        <v>5.7191525160230849E-2</v>
      </c>
      <c r="AI41">
        <f t="shared" si="25"/>
        <v>-5.7038329756171358</v>
      </c>
      <c r="AJ41">
        <f t="shared" si="26"/>
        <v>52.660531721507596</v>
      </c>
    </row>
    <row r="42" spans="4:36" x14ac:dyDescent="0.25">
      <c r="D42" s="3">
        <f t="shared" si="0"/>
        <v>40350</v>
      </c>
      <c r="E42" s="4">
        <f t="shared" si="27"/>
        <v>0.17083333333333345</v>
      </c>
      <c r="F42" s="4"/>
      <c r="G42" s="4"/>
      <c r="H42" s="7">
        <f t="shared" si="1"/>
        <v>2455368.9624999999</v>
      </c>
      <c r="I42" s="5">
        <f t="shared" si="29"/>
        <v>0.10469438740588383</v>
      </c>
      <c r="K42">
        <f t="shared" si="28"/>
        <v>89.545006815423676</v>
      </c>
      <c r="L42">
        <f t="shared" si="2"/>
        <v>4126.4276256204621</v>
      </c>
      <c r="M42">
        <f t="shared" si="3"/>
        <v>1.6704231573288719E-2</v>
      </c>
      <c r="N42">
        <f t="shared" si="4"/>
        <v>0.44025960529905661</v>
      </c>
      <c r="O42">
        <f t="shared" si="5"/>
        <v>89.985266420722738</v>
      </c>
      <c r="P42">
        <f t="shared" si="6"/>
        <v>4126.8678852257608</v>
      </c>
      <c r="Q42">
        <f t="shared" si="7"/>
        <v>1.0162537886134759</v>
      </c>
      <c r="R42">
        <f t="shared" si="8"/>
        <v>89.984242268723676</v>
      </c>
      <c r="S42">
        <f t="shared" si="9"/>
        <v>23.437929646629765</v>
      </c>
      <c r="T42">
        <f t="shared" si="10"/>
        <v>23.438485774046143</v>
      </c>
      <c r="U42">
        <f t="shared" si="11"/>
        <v>89.982825129963018</v>
      </c>
      <c r="V42">
        <f t="shared" si="12"/>
        <v>23.438484834625118</v>
      </c>
      <c r="W42">
        <f t="shared" si="13"/>
        <v>4.3031488010236624E-2</v>
      </c>
      <c r="X42">
        <f t="shared" si="14"/>
        <v>-1.7515984914832823</v>
      </c>
      <c r="Y42">
        <f t="shared" si="15"/>
        <v>112.61053450963936</v>
      </c>
      <c r="Z42" s="4">
        <f t="shared" si="16"/>
        <v>0.50121638784130784</v>
      </c>
      <c r="AA42" s="4">
        <f t="shared" si="17"/>
        <v>0.18840934753675403</v>
      </c>
      <c r="AB42" s="4">
        <f t="shared" si="18"/>
        <v>0.81402342814586159</v>
      </c>
      <c r="AC42">
        <f t="shared" si="19"/>
        <v>900.88427607711492</v>
      </c>
      <c r="AD42">
        <f t="shared" si="20"/>
        <v>244.24840150851688</v>
      </c>
      <c r="AE42">
        <f t="shared" si="21"/>
        <v>-118.93789962287079</v>
      </c>
      <c r="AF42">
        <f t="shared" si="22"/>
        <v>94.841375109148913</v>
      </c>
      <c r="AG42">
        <f t="shared" si="23"/>
        <v>-4.8413751091489132</v>
      </c>
      <c r="AH42">
        <f t="shared" si="24"/>
        <v>6.8123096527682267E-2</v>
      </c>
      <c r="AI42">
        <f t="shared" si="25"/>
        <v>-4.7732520126212306</v>
      </c>
      <c r="AJ42">
        <f t="shared" si="26"/>
        <v>53.688497145618612</v>
      </c>
    </row>
    <row r="43" spans="4:36" x14ac:dyDescent="0.25">
      <c r="D43" s="3">
        <f t="shared" si="0"/>
        <v>40350</v>
      </c>
      <c r="E43" s="4">
        <f t="shared" si="27"/>
        <v>0.17500000000000013</v>
      </c>
      <c r="F43" s="4"/>
      <c r="G43" s="4"/>
      <c r="H43" s="7">
        <f t="shared" si="1"/>
        <v>2455368.9666666663</v>
      </c>
      <c r="I43" s="5">
        <f t="shared" si="29"/>
        <v>0.10469450148299315</v>
      </c>
      <c r="K43">
        <f t="shared" si="28"/>
        <v>89.549113679186576</v>
      </c>
      <c r="L43">
        <f t="shared" si="2"/>
        <v>4126.4317322880543</v>
      </c>
      <c r="M43">
        <f t="shared" si="3"/>
        <v>1.6704231568490234E-2</v>
      </c>
      <c r="N43">
        <f t="shared" si="4"/>
        <v>0.44012874449757294</v>
      </c>
      <c r="O43">
        <f t="shared" si="5"/>
        <v>89.989242423684146</v>
      </c>
      <c r="P43">
        <f t="shared" si="6"/>
        <v>4126.8718610325523</v>
      </c>
      <c r="Q43">
        <f t="shared" si="7"/>
        <v>1.0162540606237398</v>
      </c>
      <c r="R43">
        <f t="shared" si="8"/>
        <v>89.98821827568382</v>
      </c>
      <c r="S43">
        <f t="shared" si="9"/>
        <v>23.437929645146287</v>
      </c>
      <c r="T43">
        <f t="shared" si="10"/>
        <v>23.43848576293977</v>
      </c>
      <c r="U43">
        <f t="shared" si="11"/>
        <v>89.98715871080681</v>
      </c>
      <c r="V43">
        <f t="shared" si="12"/>
        <v>23.438485237781016</v>
      </c>
      <c r="W43">
        <f t="shared" si="13"/>
        <v>4.3031487968295486E-2</v>
      </c>
      <c r="X43">
        <f t="shared" si="14"/>
        <v>-1.7525040895541102</v>
      </c>
      <c r="Y43">
        <f t="shared" si="15"/>
        <v>112.61053494888586</v>
      </c>
      <c r="Z43" s="4">
        <f t="shared" si="16"/>
        <v>0.50121701672885699</v>
      </c>
      <c r="AA43" s="4">
        <f t="shared" si="17"/>
        <v>0.18840997520417407</v>
      </c>
      <c r="AB43" s="4">
        <f t="shared" si="18"/>
        <v>0.81402405825353985</v>
      </c>
      <c r="AC43">
        <f t="shared" si="19"/>
        <v>900.88427959108685</v>
      </c>
      <c r="AD43">
        <f t="shared" si="20"/>
        <v>250.24749591044605</v>
      </c>
      <c r="AE43">
        <f t="shared" si="21"/>
        <v>-117.43812602238849</v>
      </c>
      <c r="AF43">
        <f t="shared" si="22"/>
        <v>93.909593336435563</v>
      </c>
      <c r="AG43">
        <f t="shared" si="23"/>
        <v>-3.9095933364355631</v>
      </c>
      <c r="AH43">
        <f t="shared" si="24"/>
        <v>8.4429087176456113E-2</v>
      </c>
      <c r="AI43">
        <f t="shared" si="25"/>
        <v>-3.8251642492591071</v>
      </c>
      <c r="AJ43">
        <f t="shared" si="26"/>
        <v>54.703993330966682</v>
      </c>
    </row>
    <row r="44" spans="4:36" x14ac:dyDescent="0.25">
      <c r="D44" s="3">
        <f t="shared" si="0"/>
        <v>40350</v>
      </c>
      <c r="E44" s="4">
        <f t="shared" si="27"/>
        <v>0.17916666666666681</v>
      </c>
      <c r="F44" s="4"/>
      <c r="G44" s="4"/>
      <c r="H44" s="7">
        <f t="shared" si="1"/>
        <v>2455368.9708333332</v>
      </c>
      <c r="I44" s="5">
        <f t="shared" si="29"/>
        <v>0.10469461556011524</v>
      </c>
      <c r="K44">
        <f t="shared" si="28"/>
        <v>89.553220543409225</v>
      </c>
      <c r="L44">
        <f t="shared" si="2"/>
        <v>4126.4358389561057</v>
      </c>
      <c r="M44">
        <f t="shared" si="3"/>
        <v>1.6704231563691746E-2</v>
      </c>
      <c r="N44">
        <f t="shared" si="4"/>
        <v>0.439997881553157</v>
      </c>
      <c r="O44">
        <f t="shared" si="5"/>
        <v>89.993218424962379</v>
      </c>
      <c r="P44">
        <f t="shared" si="6"/>
        <v>4126.8758368376593</v>
      </c>
      <c r="Q44">
        <f t="shared" si="7"/>
        <v>1.0162543325531141</v>
      </c>
      <c r="R44">
        <f t="shared" si="8"/>
        <v>89.992194280960703</v>
      </c>
      <c r="S44">
        <f t="shared" si="9"/>
        <v>23.437929643662805</v>
      </c>
      <c r="T44">
        <f t="shared" si="10"/>
        <v>23.438485751833383</v>
      </c>
      <c r="U44">
        <f t="shared" si="11"/>
        <v>89.99149228983849</v>
      </c>
      <c r="V44">
        <f t="shared" si="12"/>
        <v>23.438485521318629</v>
      </c>
      <c r="W44">
        <f t="shared" si="13"/>
        <v>4.3031487926354292E-2</v>
      </c>
      <c r="X44">
        <f t="shared" si="14"/>
        <v>-1.7534096788057254</v>
      </c>
      <c r="Y44">
        <f t="shared" si="15"/>
        <v>112.61053525780584</v>
      </c>
      <c r="Z44" s="4">
        <f t="shared" si="16"/>
        <v>0.50121764561028181</v>
      </c>
      <c r="AA44" s="4">
        <f t="shared" si="17"/>
        <v>0.18841060322748782</v>
      </c>
      <c r="AB44" s="4">
        <f t="shared" si="18"/>
        <v>0.81402468799307581</v>
      </c>
      <c r="AC44">
        <f t="shared" si="19"/>
        <v>900.88428206244669</v>
      </c>
      <c r="AD44">
        <f t="shared" si="20"/>
        <v>256.2465903211945</v>
      </c>
      <c r="AE44">
        <f t="shared" si="21"/>
        <v>-115.93835241970137</v>
      </c>
      <c r="AF44">
        <f t="shared" si="22"/>
        <v>92.966115686792662</v>
      </c>
      <c r="AG44">
        <f t="shared" si="23"/>
        <v>-2.9661156867926621</v>
      </c>
      <c r="AH44">
        <f t="shared" si="24"/>
        <v>0.11135818677630133</v>
      </c>
      <c r="AI44">
        <f t="shared" si="25"/>
        <v>-2.854757500016361</v>
      </c>
      <c r="AJ44">
        <f t="shared" si="26"/>
        <v>55.707446378242082</v>
      </c>
    </row>
    <row r="45" spans="4:36" x14ac:dyDescent="0.25">
      <c r="D45" s="3">
        <f t="shared" si="0"/>
        <v>40350</v>
      </c>
      <c r="E45" s="4">
        <f t="shared" si="27"/>
        <v>0.18333333333333349</v>
      </c>
      <c r="F45" s="4"/>
      <c r="G45" s="4"/>
      <c r="H45" s="7">
        <f t="shared" si="1"/>
        <v>2455368.9749999996</v>
      </c>
      <c r="I45" s="5">
        <f t="shared" si="29"/>
        <v>0.10469472963722457</v>
      </c>
      <c r="K45">
        <f t="shared" si="28"/>
        <v>89.55732740717167</v>
      </c>
      <c r="L45">
        <f t="shared" si="2"/>
        <v>4126.439945623697</v>
      </c>
      <c r="M45">
        <f t="shared" si="3"/>
        <v>1.6704231558893261E-2</v>
      </c>
      <c r="N45">
        <f t="shared" si="4"/>
        <v>0.4398670164958145</v>
      </c>
      <c r="O45">
        <f t="shared" si="5"/>
        <v>89.99719442366748</v>
      </c>
      <c r="P45">
        <f t="shared" si="6"/>
        <v>4126.8798126401925</v>
      </c>
      <c r="Q45">
        <f t="shared" si="7"/>
        <v>1.0162546044015366</v>
      </c>
      <c r="R45">
        <f t="shared" si="8"/>
        <v>89.996170283664384</v>
      </c>
      <c r="S45">
        <f t="shared" si="9"/>
        <v>23.437929642179327</v>
      </c>
      <c r="T45">
        <f t="shared" si="10"/>
        <v>23.438485740726996</v>
      </c>
      <c r="U45">
        <f t="shared" si="11"/>
        <v>89.995825866080196</v>
      </c>
      <c r="V45">
        <f t="shared" si="12"/>
        <v>23.438485685238092</v>
      </c>
      <c r="W45">
        <f t="shared" si="13"/>
        <v>4.3031487884413112E-2</v>
      </c>
      <c r="X45">
        <f t="shared" si="14"/>
        <v>-1.7543152590070588</v>
      </c>
      <c r="Y45">
        <f t="shared" si="15"/>
        <v>112.6105354363994</v>
      </c>
      <c r="Z45" s="4">
        <f t="shared" si="16"/>
        <v>0.50121827448542167</v>
      </c>
      <c r="AA45" s="4">
        <f t="shared" si="17"/>
        <v>0.18841123160653445</v>
      </c>
      <c r="AB45" s="4">
        <f t="shared" si="18"/>
        <v>0.81402531736430883</v>
      </c>
      <c r="AC45">
        <f t="shared" si="19"/>
        <v>900.88428349119522</v>
      </c>
      <c r="AD45">
        <f t="shared" si="20"/>
        <v>262.24568474099317</v>
      </c>
      <c r="AE45">
        <f t="shared" si="21"/>
        <v>-114.43857881475171</v>
      </c>
      <c r="AF45">
        <f t="shared" si="22"/>
        <v>92.011366890760911</v>
      </c>
      <c r="AG45">
        <f t="shared" si="23"/>
        <v>-2.011366890760911</v>
      </c>
      <c r="AH45">
        <f t="shared" si="24"/>
        <v>0.16429664500174126</v>
      </c>
      <c r="AI45">
        <f t="shared" si="25"/>
        <v>-1.8470702457591697</v>
      </c>
      <c r="AJ45">
        <f t="shared" si="26"/>
        <v>56.69929156192245</v>
      </c>
    </row>
    <row r="46" spans="4:36" x14ac:dyDescent="0.25">
      <c r="D46" s="3">
        <f t="shared" si="0"/>
        <v>40350</v>
      </c>
      <c r="E46" s="4">
        <f t="shared" si="27"/>
        <v>0.18750000000000017</v>
      </c>
      <c r="F46" s="4"/>
      <c r="G46" s="4"/>
      <c r="H46" s="7">
        <f t="shared" si="1"/>
        <v>2455368.9791666665</v>
      </c>
      <c r="I46" s="5">
        <f t="shared" si="29"/>
        <v>0.10469484371434665</v>
      </c>
      <c r="K46">
        <f t="shared" si="28"/>
        <v>89.561434271393864</v>
      </c>
      <c r="L46">
        <f t="shared" si="2"/>
        <v>4126.4440522917484</v>
      </c>
      <c r="M46">
        <f t="shared" si="3"/>
        <v>1.6704231554094773E-2</v>
      </c>
      <c r="N46">
        <f t="shared" si="4"/>
        <v>0.43973614929675708</v>
      </c>
      <c r="O46">
        <f t="shared" si="5"/>
        <v>90.001170420690627</v>
      </c>
      <c r="P46">
        <f t="shared" si="6"/>
        <v>4126.883788441045</v>
      </c>
      <c r="Q46">
        <f t="shared" si="7"/>
        <v>1.0162548761690668</v>
      </c>
      <c r="R46">
        <f t="shared" si="8"/>
        <v>90.000146284686053</v>
      </c>
      <c r="S46">
        <f t="shared" si="9"/>
        <v>23.437929640695845</v>
      </c>
      <c r="T46">
        <f t="shared" si="10"/>
        <v>23.438485729620592</v>
      </c>
      <c r="U46">
        <f t="shared" si="11"/>
        <v>90.00015944049548</v>
      </c>
      <c r="V46">
        <f t="shared" si="12"/>
        <v>23.438485729539632</v>
      </c>
      <c r="W46">
        <f t="shared" si="13"/>
        <v>4.3031487842471849E-2</v>
      </c>
      <c r="X46">
        <f t="shared" si="14"/>
        <v>-1.7552208303320216</v>
      </c>
      <c r="Y46">
        <f t="shared" si="15"/>
        <v>112.61053548466684</v>
      </c>
      <c r="Z46" s="4">
        <f t="shared" si="16"/>
        <v>0.50121890335439723</v>
      </c>
      <c r="AA46" s="4">
        <f t="shared" si="17"/>
        <v>0.18841186034143376</v>
      </c>
      <c r="AB46" s="4">
        <f t="shared" si="18"/>
        <v>0.8140259463673607</v>
      </c>
      <c r="AC46">
        <f t="shared" si="19"/>
        <v>900.88428387733472</v>
      </c>
      <c r="AD46">
        <f t="shared" si="20"/>
        <v>268.24477916966822</v>
      </c>
      <c r="AE46">
        <f t="shared" si="21"/>
        <v>-112.93880520758294</v>
      </c>
      <c r="AF46">
        <f t="shared" si="22"/>
        <v>91.04576009010033</v>
      </c>
      <c r="AG46">
        <f t="shared" si="23"/>
        <v>-1.0457600901003303</v>
      </c>
      <c r="AH46">
        <f t="shared" si="24"/>
        <v>0.3160953827919441</v>
      </c>
      <c r="AI46">
        <f t="shared" si="25"/>
        <v>-0.72966470730838617</v>
      </c>
      <c r="AJ46">
        <f t="shared" si="26"/>
        <v>57.679972430086877</v>
      </c>
    </row>
    <row r="47" spans="4:36" x14ac:dyDescent="0.25">
      <c r="D47" s="3">
        <f t="shared" si="0"/>
        <v>40350</v>
      </c>
      <c r="E47" s="4">
        <f t="shared" si="27"/>
        <v>0.19166666666666685</v>
      </c>
      <c r="F47" s="4"/>
      <c r="G47" s="4"/>
      <c r="H47" s="7">
        <f t="shared" si="1"/>
        <v>2455368.9833333334</v>
      </c>
      <c r="I47" s="5">
        <f t="shared" si="29"/>
        <v>0.10469495779146873</v>
      </c>
      <c r="K47">
        <f t="shared" si="28"/>
        <v>89.565541135616058</v>
      </c>
      <c r="L47">
        <f t="shared" si="2"/>
        <v>4126.448158959799</v>
      </c>
      <c r="M47">
        <f t="shared" si="3"/>
        <v>1.6704231549296289E-2</v>
      </c>
      <c r="N47">
        <f t="shared" si="4"/>
        <v>0.43960527997138321</v>
      </c>
      <c r="O47">
        <f t="shared" si="5"/>
        <v>90.005146415587447</v>
      </c>
      <c r="P47">
        <f t="shared" si="6"/>
        <v>4126.8877642397701</v>
      </c>
      <c r="Q47">
        <f t="shared" si="7"/>
        <v>1.0162551478556732</v>
      </c>
      <c r="R47">
        <f t="shared" si="8"/>
        <v>90.00412228358131</v>
      </c>
      <c r="S47">
        <f t="shared" si="9"/>
        <v>23.437929639212367</v>
      </c>
      <c r="T47">
        <f t="shared" si="10"/>
        <v>23.438485718514187</v>
      </c>
      <c r="U47">
        <f t="shared" si="11"/>
        <v>90.004493012592093</v>
      </c>
      <c r="V47">
        <f t="shared" si="12"/>
        <v>23.438485654223413</v>
      </c>
      <c r="W47">
        <f t="shared" si="13"/>
        <v>4.3031487800530593E-2</v>
      </c>
      <c r="X47">
        <f t="shared" si="14"/>
        <v>-1.7561263926512676</v>
      </c>
      <c r="Y47">
        <f t="shared" si="15"/>
        <v>112.61053540260829</v>
      </c>
      <c r="Z47" s="4">
        <f t="shared" si="16"/>
        <v>0.50121953221711901</v>
      </c>
      <c r="AA47" s="4">
        <f t="shared" si="17"/>
        <v>0.18841248943209599</v>
      </c>
      <c r="AB47" s="4">
        <f t="shared" si="18"/>
        <v>0.81402657500214204</v>
      </c>
      <c r="AC47">
        <f t="shared" si="19"/>
        <v>900.88428322086634</v>
      </c>
      <c r="AD47">
        <f t="shared" si="20"/>
        <v>274.24387360734903</v>
      </c>
      <c r="AE47">
        <f t="shared" si="21"/>
        <v>-111.43903159816274</v>
      </c>
      <c r="AF47">
        <f t="shared" si="22"/>
        <v>90.069697060101547</v>
      </c>
      <c r="AG47">
        <f t="shared" si="23"/>
        <v>-6.9697060101546526E-2</v>
      </c>
      <c r="AH47">
        <f t="shared" si="24"/>
        <v>0.4921176799202614</v>
      </c>
      <c r="AI47">
        <f t="shared" si="25"/>
        <v>0.42242061981871487</v>
      </c>
      <c r="AJ47">
        <f t="shared" si="26"/>
        <v>58.649940046236452</v>
      </c>
    </row>
    <row r="48" spans="4:36" x14ac:dyDescent="0.25">
      <c r="D48" s="3">
        <f t="shared" si="0"/>
        <v>40350</v>
      </c>
      <c r="E48" s="4">
        <f t="shared" si="27"/>
        <v>0.19583333333333353</v>
      </c>
      <c r="F48" s="4"/>
      <c r="G48" s="4"/>
      <c r="H48" s="7">
        <f t="shared" si="1"/>
        <v>2455368.9874999998</v>
      </c>
      <c r="I48" s="5">
        <f t="shared" si="29"/>
        <v>0.10469507186857806</v>
      </c>
      <c r="K48">
        <f t="shared" si="28"/>
        <v>89.569647999379413</v>
      </c>
      <c r="L48">
        <f t="shared" si="2"/>
        <v>4126.4522656273912</v>
      </c>
      <c r="M48">
        <f t="shared" si="3"/>
        <v>1.6704231544497801E-2</v>
      </c>
      <c r="N48">
        <f t="shared" si="4"/>
        <v>0.43947440853488462</v>
      </c>
      <c r="O48">
        <f t="shared" si="5"/>
        <v>90.00912240791429</v>
      </c>
      <c r="P48">
        <f t="shared" si="6"/>
        <v>4126.891740035926</v>
      </c>
      <c r="Q48">
        <f t="shared" si="7"/>
        <v>1.016255419461324</v>
      </c>
      <c r="R48">
        <f t="shared" si="8"/>
        <v>90.008098279906534</v>
      </c>
      <c r="S48">
        <f t="shared" si="9"/>
        <v>23.437929637728885</v>
      </c>
      <c r="T48">
        <f t="shared" si="10"/>
        <v>23.438485707407768</v>
      </c>
      <c r="U48">
        <f t="shared" si="11"/>
        <v>90.008826581878679</v>
      </c>
      <c r="V48">
        <f t="shared" si="12"/>
        <v>23.438485459289655</v>
      </c>
      <c r="W48">
        <f t="shared" si="13"/>
        <v>4.3031487758589275E-2</v>
      </c>
      <c r="X48">
        <f t="shared" si="14"/>
        <v>-1.7570319458348806</v>
      </c>
      <c r="Y48">
        <f t="shared" si="15"/>
        <v>112.61053519022401</v>
      </c>
      <c r="Z48" s="4">
        <f t="shared" si="16"/>
        <v>0.50122016107349643</v>
      </c>
      <c r="AA48" s="4">
        <f t="shared" si="17"/>
        <v>0.18841311887842971</v>
      </c>
      <c r="AB48" s="4">
        <f t="shared" si="18"/>
        <v>0.81402720326856315</v>
      </c>
      <c r="AC48">
        <f t="shared" si="19"/>
        <v>900.8842815217921</v>
      </c>
      <c r="AD48">
        <f t="shared" si="20"/>
        <v>280.24296805416543</v>
      </c>
      <c r="AE48">
        <f t="shared" si="21"/>
        <v>-109.93925798645864</v>
      </c>
      <c r="AF48">
        <f t="shared" si="22"/>
        <v>89.083568465303088</v>
      </c>
      <c r="AG48">
        <f t="shared" si="23"/>
        <v>0.91643153469691185</v>
      </c>
      <c r="AH48">
        <f t="shared" si="24"/>
        <v>0.37155634844094249</v>
      </c>
      <c r="AI48">
        <f t="shared" si="25"/>
        <v>1.2879878831378544</v>
      </c>
      <c r="AJ48">
        <f t="shared" si="26"/>
        <v>59.609652368493926</v>
      </c>
    </row>
    <row r="49" spans="4:36" x14ac:dyDescent="0.25">
      <c r="D49" s="3">
        <f t="shared" si="0"/>
        <v>40350</v>
      </c>
      <c r="E49" s="4">
        <f t="shared" si="27"/>
        <v>0.20000000000000021</v>
      </c>
      <c r="F49" s="4"/>
      <c r="G49" s="4"/>
      <c r="H49" s="7">
        <f t="shared" si="1"/>
        <v>2455368.9916666667</v>
      </c>
      <c r="I49" s="5">
        <f t="shared" si="29"/>
        <v>0.10469518594570014</v>
      </c>
      <c r="K49">
        <f t="shared" si="28"/>
        <v>89.573754863601152</v>
      </c>
      <c r="L49">
        <f t="shared" si="2"/>
        <v>4126.4563722954417</v>
      </c>
      <c r="M49">
        <f t="shared" si="3"/>
        <v>1.6704231539699316E-2</v>
      </c>
      <c r="N49">
        <f t="shared" si="4"/>
        <v>0.43934353495867912</v>
      </c>
      <c r="O49">
        <f t="shared" si="5"/>
        <v>90.013098398559833</v>
      </c>
      <c r="P49">
        <f t="shared" si="6"/>
        <v>4126.8957158304001</v>
      </c>
      <c r="Q49">
        <f t="shared" si="7"/>
        <v>1.0162556909860787</v>
      </c>
      <c r="R49">
        <f t="shared" si="8"/>
        <v>90.012074274550386</v>
      </c>
      <c r="S49">
        <f t="shared" si="9"/>
        <v>23.437929636245407</v>
      </c>
      <c r="T49">
        <f t="shared" si="10"/>
        <v>23.438485696301345</v>
      </c>
      <c r="U49">
        <f t="shared" si="11"/>
        <v>90.013160149315979</v>
      </c>
      <c r="V49">
        <f t="shared" si="12"/>
        <v>23.438485144738522</v>
      </c>
      <c r="W49">
        <f t="shared" si="13"/>
        <v>4.3031487716647956E-2</v>
      </c>
      <c r="X49">
        <f t="shared" si="14"/>
        <v>-1.7579374900566833</v>
      </c>
      <c r="Y49">
        <f t="shared" si="15"/>
        <v>112.61053484751419</v>
      </c>
      <c r="Z49" s="4">
        <f t="shared" si="16"/>
        <v>0.50122078992365049</v>
      </c>
      <c r="AA49" s="4">
        <f t="shared" si="17"/>
        <v>0.18841374868055555</v>
      </c>
      <c r="AB49" s="4">
        <f t="shared" si="18"/>
        <v>0.81402783116674549</v>
      </c>
      <c r="AC49">
        <f t="shared" si="19"/>
        <v>900.8842787801135</v>
      </c>
      <c r="AD49">
        <f t="shared" si="20"/>
        <v>286.24206250994359</v>
      </c>
      <c r="AE49">
        <f t="shared" si="21"/>
        <v>-108.4394843725141</v>
      </c>
      <c r="AF49">
        <f t="shared" si="22"/>
        <v>88.087754144431415</v>
      </c>
      <c r="AG49">
        <f t="shared" si="23"/>
        <v>1.9122458555685853</v>
      </c>
      <c r="AH49">
        <f t="shared" si="24"/>
        <v>0.28951348837872348</v>
      </c>
      <c r="AI49">
        <f t="shared" si="25"/>
        <v>2.2017593439473089</v>
      </c>
      <c r="AJ49">
        <f t="shared" si="26"/>
        <v>60.559573762203797</v>
      </c>
    </row>
    <row r="50" spans="4:36" x14ac:dyDescent="0.25">
      <c r="D50" s="3">
        <f t="shared" si="0"/>
        <v>40350</v>
      </c>
      <c r="E50" s="4">
        <f t="shared" si="27"/>
        <v>0.20416666666666689</v>
      </c>
      <c r="F50" s="4"/>
      <c r="G50" s="4"/>
      <c r="H50" s="7">
        <f t="shared" si="1"/>
        <v>2455368.9958333331</v>
      </c>
      <c r="I50" s="5">
        <f t="shared" si="29"/>
        <v>0.10469530002280947</v>
      </c>
      <c r="K50">
        <f t="shared" si="28"/>
        <v>89.577861727364507</v>
      </c>
      <c r="L50">
        <f t="shared" si="2"/>
        <v>4126.4604789630339</v>
      </c>
      <c r="M50">
        <f t="shared" si="3"/>
        <v>1.6704231534900832E-2</v>
      </c>
      <c r="N50">
        <f t="shared" si="4"/>
        <v>0.43921265927261921</v>
      </c>
      <c r="O50">
        <f t="shared" si="5"/>
        <v>90.01707438663712</v>
      </c>
      <c r="P50">
        <f t="shared" si="6"/>
        <v>4126.8996916223068</v>
      </c>
      <c r="Q50">
        <f t="shared" si="7"/>
        <v>1.0162559624298755</v>
      </c>
      <c r="R50">
        <f t="shared" si="8"/>
        <v>90.016050266625911</v>
      </c>
      <c r="S50">
        <f t="shared" si="9"/>
        <v>23.437929634761925</v>
      </c>
      <c r="T50">
        <f t="shared" si="10"/>
        <v>23.438485685194912</v>
      </c>
      <c r="U50">
        <f t="shared" si="11"/>
        <v>90.017493713929426</v>
      </c>
      <c r="V50">
        <f t="shared" si="12"/>
        <v>23.438484710570247</v>
      </c>
      <c r="W50">
        <f t="shared" si="13"/>
        <v>4.3031487674706589E-2</v>
      </c>
      <c r="X50">
        <f t="shared" si="14"/>
        <v>-1.7588430250860903</v>
      </c>
      <c r="Y50">
        <f t="shared" si="15"/>
        <v>112.61053437447906</v>
      </c>
      <c r="Z50" s="4">
        <f t="shared" si="16"/>
        <v>0.50122141876742077</v>
      </c>
      <c r="AA50" s="4">
        <f t="shared" si="17"/>
        <v>0.18841437883831225</v>
      </c>
      <c r="AB50" s="4">
        <f t="shared" si="18"/>
        <v>0.81402845869652929</v>
      </c>
      <c r="AC50">
        <f t="shared" si="19"/>
        <v>900.88427499583247</v>
      </c>
      <c r="AD50">
        <f t="shared" si="20"/>
        <v>292.24115697491425</v>
      </c>
      <c r="AE50">
        <f t="shared" si="21"/>
        <v>-106.93971075627144</v>
      </c>
      <c r="AF50">
        <f t="shared" si="22"/>
        <v>87.082623420798072</v>
      </c>
      <c r="AG50">
        <f t="shared" si="23"/>
        <v>2.9173765792019282</v>
      </c>
      <c r="AH50">
        <f t="shared" si="24"/>
        <v>0.23255259490643634</v>
      </c>
      <c r="AI50">
        <f t="shared" si="25"/>
        <v>3.1499291741083644</v>
      </c>
      <c r="AJ50">
        <f t="shared" si="26"/>
        <v>61.500174642124875</v>
      </c>
    </row>
    <row r="51" spans="4:36" x14ac:dyDescent="0.25">
      <c r="D51" s="3">
        <f t="shared" si="0"/>
        <v>40350</v>
      </c>
      <c r="E51" s="4">
        <f t="shared" si="27"/>
        <v>0.20833333333333356</v>
      </c>
      <c r="F51" s="4"/>
      <c r="G51" s="4"/>
      <c r="H51" s="7">
        <f t="shared" si="1"/>
        <v>2455369</v>
      </c>
      <c r="I51" s="5">
        <f t="shared" si="29"/>
        <v>0.10469541409993155</v>
      </c>
      <c r="K51">
        <f t="shared" si="28"/>
        <v>89.581968591586701</v>
      </c>
      <c r="L51">
        <f t="shared" si="2"/>
        <v>4126.4645856310854</v>
      </c>
      <c r="M51">
        <f t="shared" si="3"/>
        <v>1.6704231530102344E-2</v>
      </c>
      <c r="N51">
        <f t="shared" si="4"/>
        <v>0.43908178144809601</v>
      </c>
      <c r="O51">
        <f t="shared" si="5"/>
        <v>90.021050373034797</v>
      </c>
      <c r="P51">
        <f t="shared" si="6"/>
        <v>4126.9036674125337</v>
      </c>
      <c r="Q51">
        <f t="shared" si="7"/>
        <v>1.0162562337927736</v>
      </c>
      <c r="R51">
        <f t="shared" si="8"/>
        <v>90.020026257021769</v>
      </c>
      <c r="S51">
        <f t="shared" si="9"/>
        <v>23.437929633278447</v>
      </c>
      <c r="T51">
        <f t="shared" si="10"/>
        <v>23.438485674088472</v>
      </c>
      <c r="U51">
        <f t="shared" si="11"/>
        <v>90.021827276679758</v>
      </c>
      <c r="V51">
        <f t="shared" si="12"/>
        <v>23.438484156784963</v>
      </c>
      <c r="W51">
        <f t="shared" si="13"/>
        <v>4.3031487632765188E-2</v>
      </c>
      <c r="X51">
        <f t="shared" si="14"/>
        <v>-1.7597485510968045</v>
      </c>
      <c r="Y51">
        <f t="shared" si="15"/>
        <v>112.61053377111881</v>
      </c>
      <c r="Z51" s="4">
        <f t="shared" si="16"/>
        <v>0.50122204760492839</v>
      </c>
      <c r="AA51" s="4">
        <f t="shared" si="17"/>
        <v>0.18841500935182059</v>
      </c>
      <c r="AB51" s="4">
        <f t="shared" si="18"/>
        <v>0.81402908585803613</v>
      </c>
      <c r="AC51">
        <f t="shared" si="19"/>
        <v>900.88427016895048</v>
      </c>
      <c r="AD51">
        <f t="shared" si="20"/>
        <v>298.24025144890356</v>
      </c>
      <c r="AE51">
        <f t="shared" si="21"/>
        <v>-105.43993713777411</v>
      </c>
      <c r="AF51">
        <f t="shared" si="22"/>
        <v>86.068535435399681</v>
      </c>
      <c r="AG51">
        <f t="shared" si="23"/>
        <v>3.9314645646003186</v>
      </c>
      <c r="AH51">
        <f t="shared" si="24"/>
        <v>0.19126809017452376</v>
      </c>
      <c r="AI51">
        <f t="shared" si="25"/>
        <v>4.1227326547748424</v>
      </c>
      <c r="AJ51">
        <f t="shared" si="26"/>
        <v>62.431931240159258</v>
      </c>
    </row>
    <row r="52" spans="4:36" x14ac:dyDescent="0.25">
      <c r="D52" s="3">
        <f t="shared" si="0"/>
        <v>40350</v>
      </c>
      <c r="E52" s="4">
        <f t="shared" si="27"/>
        <v>0.21250000000000024</v>
      </c>
      <c r="F52" s="4"/>
      <c r="G52" s="4"/>
      <c r="H52" s="7">
        <f t="shared" si="1"/>
        <v>2455369.0041666664</v>
      </c>
      <c r="I52" s="5">
        <f t="shared" si="29"/>
        <v>0.10469552817704088</v>
      </c>
      <c r="K52">
        <f t="shared" si="28"/>
        <v>89.586075455350056</v>
      </c>
      <c r="L52">
        <f t="shared" si="2"/>
        <v>4126.4686922986775</v>
      </c>
      <c r="M52">
        <f t="shared" si="3"/>
        <v>1.6704231525303859E-2</v>
      </c>
      <c r="N52">
        <f t="shared" si="4"/>
        <v>0.43895090151501476</v>
      </c>
      <c r="O52">
        <f t="shared" si="5"/>
        <v>90.025026356865069</v>
      </c>
      <c r="P52">
        <f t="shared" si="6"/>
        <v>4126.907643200193</v>
      </c>
      <c r="Q52">
        <f t="shared" si="7"/>
        <v>1.016256505074711</v>
      </c>
      <c r="R52">
        <f t="shared" si="8"/>
        <v>90.024002244850138</v>
      </c>
      <c r="S52">
        <f t="shared" si="9"/>
        <v>23.437929631794965</v>
      </c>
      <c r="T52">
        <f t="shared" si="10"/>
        <v>23.438485662982021</v>
      </c>
      <c r="U52">
        <f t="shared" si="11"/>
        <v>90.026160836591444</v>
      </c>
      <c r="V52">
        <f t="shared" si="12"/>
        <v>23.438483483382957</v>
      </c>
      <c r="W52">
        <f t="shared" si="13"/>
        <v>4.3031487590823758E-2</v>
      </c>
      <c r="X52">
        <f t="shared" si="14"/>
        <v>-1.7606540678581402</v>
      </c>
      <c r="Y52">
        <f t="shared" si="15"/>
        <v>112.61053303743371</v>
      </c>
      <c r="Z52" s="4">
        <f t="shared" si="16"/>
        <v>0.5012226764360127</v>
      </c>
      <c r="AA52" s="4">
        <f t="shared" si="17"/>
        <v>0.18841564022091906</v>
      </c>
      <c r="AB52" s="4">
        <f t="shared" si="18"/>
        <v>0.81402971265110635</v>
      </c>
      <c r="AC52">
        <f t="shared" si="19"/>
        <v>900.88426429946969</v>
      </c>
      <c r="AD52">
        <f t="shared" si="20"/>
        <v>304.23934593214221</v>
      </c>
      <c r="AE52">
        <f t="shared" si="21"/>
        <v>-103.94016351696445</v>
      </c>
      <c r="AF52">
        <f t="shared" si="22"/>
        <v>85.045839499433882</v>
      </c>
      <c r="AG52">
        <f t="shared" si="23"/>
        <v>4.9541605005661182</v>
      </c>
      <c r="AH52">
        <f t="shared" si="24"/>
        <v>0.16074852563960651</v>
      </c>
      <c r="AI52">
        <f t="shared" si="25"/>
        <v>5.1149090262057246</v>
      </c>
      <c r="AJ52">
        <f t="shared" si="26"/>
        <v>63.355325495871625</v>
      </c>
    </row>
    <row r="53" spans="4:36" x14ac:dyDescent="0.25">
      <c r="D53" s="3">
        <f t="shared" si="0"/>
        <v>40350</v>
      </c>
      <c r="E53" s="4">
        <f t="shared" si="27"/>
        <v>0.21666666666666692</v>
      </c>
      <c r="F53" s="4"/>
      <c r="G53" s="4"/>
      <c r="H53" s="7">
        <f t="shared" si="1"/>
        <v>2455369.0083333333</v>
      </c>
      <c r="I53" s="5">
        <f t="shared" si="29"/>
        <v>0.10469564225416296</v>
      </c>
      <c r="K53">
        <f t="shared" si="28"/>
        <v>89.59018231957134</v>
      </c>
      <c r="L53">
        <f t="shared" si="2"/>
        <v>4126.472798966729</v>
      </c>
      <c r="M53">
        <f t="shared" si="3"/>
        <v>1.6704231520505371E-2</v>
      </c>
      <c r="N53">
        <f t="shared" si="4"/>
        <v>0.43882001944473958</v>
      </c>
      <c r="O53">
        <f t="shared" si="5"/>
        <v>90.029002339016074</v>
      </c>
      <c r="P53">
        <f t="shared" si="6"/>
        <v>4126.9116189861734</v>
      </c>
      <c r="Q53">
        <f t="shared" si="7"/>
        <v>1.0162567762757473</v>
      </c>
      <c r="R53">
        <f t="shared" si="8"/>
        <v>90.027978230999167</v>
      </c>
      <c r="S53">
        <f t="shared" si="9"/>
        <v>23.437929630311487</v>
      </c>
      <c r="T53">
        <f t="shared" si="10"/>
        <v>23.438485651875563</v>
      </c>
      <c r="U53">
        <f t="shared" si="11"/>
        <v>90.030494394624696</v>
      </c>
      <c r="V53">
        <f t="shared" si="12"/>
        <v>23.438482690364303</v>
      </c>
      <c r="W53">
        <f t="shared" si="13"/>
        <v>4.3031487548882294E-2</v>
      </c>
      <c r="X53">
        <f t="shared" si="14"/>
        <v>-1.7615595755435327</v>
      </c>
      <c r="Y53">
        <f t="shared" si="15"/>
        <v>112.61053217342388</v>
      </c>
      <c r="Z53" s="4">
        <f t="shared" si="16"/>
        <v>0.50122330526079406</v>
      </c>
      <c r="AA53" s="4">
        <f t="shared" si="17"/>
        <v>0.18841627144572776</v>
      </c>
      <c r="AB53" s="4">
        <f t="shared" si="18"/>
        <v>0.81403033907586031</v>
      </c>
      <c r="AC53">
        <f t="shared" si="19"/>
        <v>900.88425738739102</v>
      </c>
      <c r="AD53">
        <f t="shared" si="20"/>
        <v>310.23844042445688</v>
      </c>
      <c r="AE53">
        <f t="shared" si="21"/>
        <v>-102.44038989388578</v>
      </c>
      <c r="AF53">
        <f t="shared" si="22"/>
        <v>84.014875464401655</v>
      </c>
      <c r="AG53">
        <f t="shared" si="23"/>
        <v>5.9851245355983451</v>
      </c>
      <c r="AH53">
        <f t="shared" si="24"/>
        <v>0.13894861694962146</v>
      </c>
      <c r="AI53">
        <f t="shared" si="25"/>
        <v>6.1240731525479664</v>
      </c>
      <c r="AJ53">
        <f t="shared" si="26"/>
        <v>64.270845066560298</v>
      </c>
    </row>
    <row r="54" spans="4:36" x14ac:dyDescent="0.25">
      <c r="D54" s="3">
        <f t="shared" si="0"/>
        <v>40350</v>
      </c>
      <c r="E54" s="4">
        <f t="shared" si="27"/>
        <v>0.2208333333333336</v>
      </c>
      <c r="F54" s="4"/>
      <c r="G54" s="4"/>
      <c r="H54" s="7">
        <f t="shared" si="1"/>
        <v>2455369.0124999997</v>
      </c>
      <c r="I54" s="5">
        <f t="shared" si="29"/>
        <v>0.1046957563312723</v>
      </c>
      <c r="K54">
        <f t="shared" si="28"/>
        <v>89.59428918333515</v>
      </c>
      <c r="L54">
        <f t="shared" si="2"/>
        <v>4126.4769056343202</v>
      </c>
      <c r="M54">
        <f t="shared" si="3"/>
        <v>1.6704231515706887E-2</v>
      </c>
      <c r="N54">
        <f t="shared" si="4"/>
        <v>0.43868913526720305</v>
      </c>
      <c r="O54">
        <f t="shared" si="5"/>
        <v>90.032978318602346</v>
      </c>
      <c r="P54">
        <f t="shared" si="6"/>
        <v>4126.9155947695872</v>
      </c>
      <c r="Q54">
        <f t="shared" si="7"/>
        <v>1.0162570473958206</v>
      </c>
      <c r="R54">
        <f t="shared" si="8"/>
        <v>90.031954214583408</v>
      </c>
      <c r="S54">
        <f t="shared" si="9"/>
        <v>23.437929628828009</v>
      </c>
      <c r="T54">
        <f t="shared" si="10"/>
        <v>23.438485640769102</v>
      </c>
      <c r="U54">
        <f t="shared" si="11"/>
        <v>90.034827949806569</v>
      </c>
      <c r="V54">
        <f t="shared" si="12"/>
        <v>23.438481777729358</v>
      </c>
      <c r="W54">
        <f t="shared" si="13"/>
        <v>4.3031487506940816E-2</v>
      </c>
      <c r="X54">
        <f t="shared" si="14"/>
        <v>-1.762465073923221</v>
      </c>
      <c r="Y54">
        <f t="shared" si="15"/>
        <v>112.61053117908972</v>
      </c>
      <c r="Z54" s="4">
        <f t="shared" si="16"/>
        <v>0.50122393407911336</v>
      </c>
      <c r="AA54" s="4">
        <f t="shared" si="17"/>
        <v>0.18841690302608638</v>
      </c>
      <c r="AB54" s="4">
        <f t="shared" si="18"/>
        <v>0.81403096513214035</v>
      </c>
      <c r="AC54">
        <f t="shared" si="19"/>
        <v>900.88424943271775</v>
      </c>
      <c r="AD54">
        <f t="shared" si="20"/>
        <v>316.23753492607716</v>
      </c>
      <c r="AE54">
        <f t="shared" si="21"/>
        <v>-100.94061626848071</v>
      </c>
      <c r="AF54">
        <f t="shared" si="22"/>
        <v>82.975974107254018</v>
      </c>
      <c r="AG54">
        <f t="shared" si="23"/>
        <v>7.024025892745982</v>
      </c>
      <c r="AH54">
        <f t="shared" si="24"/>
        <v>0.12143217934602829</v>
      </c>
      <c r="AI54">
        <f t="shared" si="25"/>
        <v>7.1454580720920102</v>
      </c>
      <c r="AJ54">
        <f t="shared" si="26"/>
        <v>65.178983455244293</v>
      </c>
    </row>
    <row r="55" spans="4:36" x14ac:dyDescent="0.25">
      <c r="D55" s="3">
        <f t="shared" si="0"/>
        <v>40350</v>
      </c>
      <c r="E55" s="4">
        <f t="shared" si="27"/>
        <v>0.22500000000000028</v>
      </c>
      <c r="F55" s="4"/>
      <c r="G55" s="4"/>
      <c r="H55" s="7">
        <f t="shared" si="1"/>
        <v>2455369.0166666666</v>
      </c>
      <c r="I55" s="5">
        <f t="shared" si="29"/>
        <v>0.10469587040839437</v>
      </c>
      <c r="K55">
        <f t="shared" si="28"/>
        <v>89.598396047557344</v>
      </c>
      <c r="L55">
        <f t="shared" si="2"/>
        <v>4126.4810123023717</v>
      </c>
      <c r="M55">
        <f t="shared" si="3"/>
        <v>1.6704231510908399E-2</v>
      </c>
      <c r="N55">
        <f t="shared" si="4"/>
        <v>0.43855824895371609</v>
      </c>
      <c r="O55">
        <f t="shared" si="5"/>
        <v>90.036954296511055</v>
      </c>
      <c r="P55">
        <f t="shared" si="6"/>
        <v>4126.9195705513257</v>
      </c>
      <c r="Q55">
        <f t="shared" si="7"/>
        <v>1.0162573184349901</v>
      </c>
      <c r="R55">
        <f t="shared" si="8"/>
        <v>90.035930196490014</v>
      </c>
      <c r="S55">
        <f t="shared" si="9"/>
        <v>23.437929627344527</v>
      </c>
      <c r="T55">
        <f t="shared" si="10"/>
        <v>23.438485629662626</v>
      </c>
      <c r="U55">
        <f t="shared" si="11"/>
        <v>90.039161503096139</v>
      </c>
      <c r="V55">
        <f t="shared" si="12"/>
        <v>23.438480745478135</v>
      </c>
      <c r="W55">
        <f t="shared" si="13"/>
        <v>4.3031487464999303E-2</v>
      </c>
      <c r="X55">
        <f t="shared" si="14"/>
        <v>-1.7633705631700867</v>
      </c>
      <c r="Y55">
        <f t="shared" si="15"/>
        <v>112.61053005443121</v>
      </c>
      <c r="Z55" s="4">
        <f t="shared" si="16"/>
        <v>0.50122456289109041</v>
      </c>
      <c r="AA55" s="4">
        <f t="shared" si="17"/>
        <v>0.18841753496211483</v>
      </c>
      <c r="AB55" s="4">
        <f t="shared" si="18"/>
        <v>0.81403159082006593</v>
      </c>
      <c r="AC55">
        <f t="shared" si="19"/>
        <v>900.88424043544967</v>
      </c>
      <c r="AD55">
        <f t="shared" si="20"/>
        <v>322.2366294368303</v>
      </c>
      <c r="AE55">
        <f t="shared" si="21"/>
        <v>-99.440842640792425</v>
      </c>
      <c r="AF55">
        <f t="shared" si="22"/>
        <v>81.929457529505541</v>
      </c>
      <c r="AG55">
        <f t="shared" si="23"/>
        <v>8.0705424704944591</v>
      </c>
      <c r="AH55">
        <f t="shared" si="24"/>
        <v>0.10741372513488451</v>
      </c>
      <c r="AI55">
        <f t="shared" si="25"/>
        <v>8.1779561956293438</v>
      </c>
      <c r="AJ55">
        <f t="shared" si="26"/>
        <v>66.080240254607929</v>
      </c>
    </row>
    <row r="56" spans="4:36" x14ac:dyDescent="0.25">
      <c r="D56" s="3">
        <f t="shared" si="0"/>
        <v>40350</v>
      </c>
      <c r="E56" s="4">
        <f t="shared" si="27"/>
        <v>0.22916666666666696</v>
      </c>
      <c r="F56" s="4"/>
      <c r="G56" s="4"/>
      <c r="H56" s="7">
        <f t="shared" si="1"/>
        <v>2455369.020833333</v>
      </c>
      <c r="I56" s="5">
        <f t="shared" si="29"/>
        <v>0.10469598448550371</v>
      </c>
      <c r="K56">
        <f t="shared" si="28"/>
        <v>89.602502911320698</v>
      </c>
      <c r="L56">
        <f t="shared" si="2"/>
        <v>4126.4851189699648</v>
      </c>
      <c r="M56">
        <f t="shared" si="3"/>
        <v>1.6704231506109914E-2</v>
      </c>
      <c r="N56">
        <f t="shared" si="4"/>
        <v>0.43842736053418624</v>
      </c>
      <c r="O56">
        <f t="shared" si="5"/>
        <v>90.04093027185489</v>
      </c>
      <c r="P56">
        <f t="shared" si="6"/>
        <v>4126.9235463304985</v>
      </c>
      <c r="Q56">
        <f t="shared" si="7"/>
        <v>1.0162575893931942</v>
      </c>
      <c r="R56">
        <f t="shared" si="8"/>
        <v>90.039906175831675</v>
      </c>
      <c r="S56">
        <f t="shared" si="9"/>
        <v>23.437929625861049</v>
      </c>
      <c r="T56">
        <f t="shared" si="10"/>
        <v>23.438485618556147</v>
      </c>
      <c r="U56">
        <f t="shared" si="11"/>
        <v>90.043495053518498</v>
      </c>
      <c r="V56">
        <f t="shared" si="12"/>
        <v>23.438479593611042</v>
      </c>
      <c r="W56">
        <f t="shared" si="13"/>
        <v>4.3031487423057763E-2</v>
      </c>
      <c r="X56">
        <f t="shared" si="14"/>
        <v>-1.7642760430536024</v>
      </c>
      <c r="Y56">
        <f t="shared" si="15"/>
        <v>112.61052879944884</v>
      </c>
      <c r="Z56" s="4">
        <f t="shared" si="16"/>
        <v>0.50122519169656499</v>
      </c>
      <c r="AA56" s="4">
        <f t="shared" si="17"/>
        <v>0.18841816725365151</v>
      </c>
      <c r="AB56" s="4">
        <f t="shared" si="18"/>
        <v>0.8140322161394784</v>
      </c>
      <c r="AC56">
        <f t="shared" si="19"/>
        <v>900.88423039559075</v>
      </c>
      <c r="AD56">
        <f t="shared" si="20"/>
        <v>328.23572395694686</v>
      </c>
      <c r="AE56">
        <f t="shared" si="21"/>
        <v>-97.941069010763286</v>
      </c>
      <c r="AF56">
        <f t="shared" si="22"/>
        <v>80.875639568479855</v>
      </c>
      <c r="AG56">
        <f t="shared" si="23"/>
        <v>9.1243604315201452</v>
      </c>
      <c r="AH56">
        <f t="shared" si="24"/>
        <v>9.6015105709524706E-2</v>
      </c>
      <c r="AI56">
        <f t="shared" si="25"/>
        <v>9.2203755372296694</v>
      </c>
      <c r="AJ56">
        <f t="shared" si="26"/>
        <v>66.975121506682115</v>
      </c>
    </row>
    <row r="57" spans="4:36" x14ac:dyDescent="0.25">
      <c r="D57" s="3">
        <f t="shared" si="0"/>
        <v>40350</v>
      </c>
      <c r="E57" s="4">
        <f t="shared" si="27"/>
        <v>0.23333333333333364</v>
      </c>
      <c r="F57" s="4"/>
      <c r="G57" s="4"/>
      <c r="H57" s="7">
        <f t="shared" si="1"/>
        <v>2455369.0249999999</v>
      </c>
      <c r="I57" s="5">
        <f t="shared" si="29"/>
        <v>0.10469609856262578</v>
      </c>
      <c r="K57">
        <f t="shared" si="28"/>
        <v>89.606609775541983</v>
      </c>
      <c r="L57">
        <f t="shared" si="2"/>
        <v>4126.4892256380144</v>
      </c>
      <c r="M57">
        <f t="shared" si="3"/>
        <v>1.6704231501311426E-2</v>
      </c>
      <c r="N57">
        <f t="shared" si="4"/>
        <v>0.43829646998007954</v>
      </c>
      <c r="O57">
        <f t="shared" si="5"/>
        <v>90.044906245522057</v>
      </c>
      <c r="P57">
        <f t="shared" si="6"/>
        <v>4126.9275221079943</v>
      </c>
      <c r="Q57">
        <f t="shared" si="7"/>
        <v>1.0162578602704919</v>
      </c>
      <c r="R57">
        <f t="shared" si="8"/>
        <v>90.043882153496597</v>
      </c>
      <c r="S57">
        <f t="shared" si="9"/>
        <v>23.437929624377567</v>
      </c>
      <c r="T57">
        <f t="shared" si="10"/>
        <v>23.438485607449653</v>
      </c>
      <c r="U57">
        <f t="shared" si="11"/>
        <v>90.047828602033832</v>
      </c>
      <c r="V57">
        <f t="shared" si="12"/>
        <v>23.438478322128027</v>
      </c>
      <c r="W57">
        <f t="shared" si="13"/>
        <v>4.3031487381116167E-2</v>
      </c>
      <c r="X57">
        <f t="shared" si="14"/>
        <v>-1.7651815137476523</v>
      </c>
      <c r="Y57">
        <f t="shared" si="15"/>
        <v>112.61052741414258</v>
      </c>
      <c r="Z57" s="4">
        <f t="shared" si="16"/>
        <v>0.50122582049565811</v>
      </c>
      <c r="AA57" s="4">
        <f t="shared" si="17"/>
        <v>0.18841879990081761</v>
      </c>
      <c r="AB57" s="4">
        <f t="shared" si="18"/>
        <v>0.81403284109049867</v>
      </c>
      <c r="AC57">
        <f t="shared" si="19"/>
        <v>900.88421931314065</v>
      </c>
      <c r="AD57">
        <f t="shared" si="20"/>
        <v>334.23481848625278</v>
      </c>
      <c r="AE57">
        <f t="shared" si="21"/>
        <v>-96.441295378436806</v>
      </c>
      <c r="AF57">
        <f t="shared" si="22"/>
        <v>79.81482622030866</v>
      </c>
      <c r="AG57">
        <f t="shared" si="23"/>
        <v>10.18517377969134</v>
      </c>
      <c r="AH57">
        <f t="shared" si="24"/>
        <v>8.6604171268230737E-2</v>
      </c>
      <c r="AI57">
        <f t="shared" si="25"/>
        <v>10.271777950959571</v>
      </c>
      <c r="AJ57">
        <f t="shared" si="26"/>
        <v>67.864140177885588</v>
      </c>
    </row>
    <row r="58" spans="4:36" x14ac:dyDescent="0.25">
      <c r="D58" s="3">
        <f t="shared" si="0"/>
        <v>40350</v>
      </c>
      <c r="E58" s="4">
        <f t="shared" si="27"/>
        <v>0.23750000000000032</v>
      </c>
      <c r="F58" s="4"/>
      <c r="G58" s="4"/>
      <c r="H58" s="7">
        <f t="shared" si="1"/>
        <v>2455369.0291666663</v>
      </c>
      <c r="I58" s="5">
        <f t="shared" si="29"/>
        <v>0.10469621263973512</v>
      </c>
      <c r="K58">
        <f t="shared" si="28"/>
        <v>89.610716639305792</v>
      </c>
      <c r="L58">
        <f t="shared" si="2"/>
        <v>4126.4933323056075</v>
      </c>
      <c r="M58">
        <f t="shared" si="3"/>
        <v>1.6704231496512942E-2</v>
      </c>
      <c r="N58">
        <f t="shared" si="4"/>
        <v>0.43816557732112249</v>
      </c>
      <c r="O58">
        <f t="shared" si="5"/>
        <v>90.048882216626922</v>
      </c>
      <c r="P58">
        <f t="shared" si="6"/>
        <v>4126.9314978829289</v>
      </c>
      <c r="Q58">
        <f t="shared" si="7"/>
        <v>1.0162581310668217</v>
      </c>
      <c r="R58">
        <f t="shared" si="8"/>
        <v>90.047858128599145</v>
      </c>
      <c r="S58">
        <f t="shared" si="9"/>
        <v>23.437929622894089</v>
      </c>
      <c r="T58">
        <f t="shared" si="10"/>
        <v>23.438485596343156</v>
      </c>
      <c r="U58">
        <f t="shared" si="11"/>
        <v>90.052162147669065</v>
      </c>
      <c r="V58">
        <f t="shared" si="12"/>
        <v>23.438476931029587</v>
      </c>
      <c r="W58">
        <f t="shared" si="13"/>
        <v>4.3031487339174557E-2</v>
      </c>
      <c r="X58">
        <f t="shared" si="14"/>
        <v>-1.7660869750215802</v>
      </c>
      <c r="Y58">
        <f t="shared" si="15"/>
        <v>112.61052589851293</v>
      </c>
      <c r="Z58" s="4">
        <f t="shared" si="16"/>
        <v>0.50122644928820947</v>
      </c>
      <c r="AA58" s="4">
        <f t="shared" si="17"/>
        <v>0.18841943290345131</v>
      </c>
      <c r="AB58" s="4">
        <f t="shared" si="18"/>
        <v>0.81403346567296764</v>
      </c>
      <c r="AC58">
        <f t="shared" si="19"/>
        <v>900.88420718810346</v>
      </c>
      <c r="AD58">
        <f t="shared" si="20"/>
        <v>340.23391302497885</v>
      </c>
      <c r="AE58">
        <f t="shared" si="21"/>
        <v>-94.941521743755288</v>
      </c>
      <c r="AF58">
        <f t="shared" si="22"/>
        <v>78.747316073509722</v>
      </c>
      <c r="AG58">
        <f t="shared" si="23"/>
        <v>11.252683926490278</v>
      </c>
      <c r="AH58">
        <f t="shared" si="24"/>
        <v>7.8723606884775491E-2</v>
      </c>
      <c r="AI58">
        <f t="shared" si="25"/>
        <v>11.331407533375053</v>
      </c>
      <c r="AJ58">
        <f t="shared" si="26"/>
        <v>68.747816750919014</v>
      </c>
    </row>
    <row r="59" spans="4:36" x14ac:dyDescent="0.25">
      <c r="D59" s="3">
        <f t="shared" si="0"/>
        <v>40350</v>
      </c>
      <c r="E59" s="4">
        <f t="shared" si="27"/>
        <v>0.241666666666667</v>
      </c>
      <c r="F59" s="4"/>
      <c r="G59" s="4"/>
      <c r="H59" s="7">
        <f t="shared" si="1"/>
        <v>2455369.0333333332</v>
      </c>
      <c r="I59" s="5">
        <f t="shared" si="29"/>
        <v>0.1046963267168572</v>
      </c>
      <c r="K59">
        <f t="shared" si="28"/>
        <v>89.614823503527987</v>
      </c>
      <c r="L59">
        <f t="shared" si="2"/>
        <v>4126.4974389736581</v>
      </c>
      <c r="M59">
        <f t="shared" si="3"/>
        <v>1.6704231491714454E-2</v>
      </c>
      <c r="N59">
        <f t="shared" si="4"/>
        <v>0.43803468252885813</v>
      </c>
      <c r="O59">
        <f t="shared" si="5"/>
        <v>90.052858186056838</v>
      </c>
      <c r="P59">
        <f t="shared" si="6"/>
        <v>4126.9354736561872</v>
      </c>
      <c r="Q59">
        <f t="shared" si="7"/>
        <v>1.0162584017822427</v>
      </c>
      <c r="R59">
        <f t="shared" si="8"/>
        <v>90.051834102026675</v>
      </c>
      <c r="S59">
        <f t="shared" si="9"/>
        <v>23.437929621410607</v>
      </c>
      <c r="T59">
        <f t="shared" si="10"/>
        <v>23.438485585236645</v>
      </c>
      <c r="U59">
        <f t="shared" si="11"/>
        <v>90.056495691383489</v>
      </c>
      <c r="V59">
        <f t="shared" si="12"/>
        <v>23.438475420315594</v>
      </c>
      <c r="W59">
        <f t="shared" si="13"/>
        <v>4.3031487297232891E-2</v>
      </c>
      <c r="X59">
        <f t="shared" si="14"/>
        <v>-1.7669924270492725</v>
      </c>
      <c r="Y59">
        <f t="shared" si="15"/>
        <v>112.61052425255983</v>
      </c>
      <c r="Z59" s="4">
        <f t="shared" si="16"/>
        <v>0.50122707807433975</v>
      </c>
      <c r="AA59" s="4">
        <f t="shared" si="17"/>
        <v>0.18842006626167357</v>
      </c>
      <c r="AB59" s="4">
        <f t="shared" si="18"/>
        <v>0.81403408988700598</v>
      </c>
      <c r="AC59">
        <f t="shared" si="19"/>
        <v>900.88419402047862</v>
      </c>
      <c r="AD59">
        <f t="shared" si="20"/>
        <v>346.23300757295118</v>
      </c>
      <c r="AE59">
        <f t="shared" si="21"/>
        <v>-93.441748106762205</v>
      </c>
      <c r="AF59">
        <f t="shared" si="22"/>
        <v>77.673400753428837</v>
      </c>
      <c r="AG59">
        <f t="shared" si="23"/>
        <v>12.326599246571163</v>
      </c>
      <c r="AH59">
        <f t="shared" si="24"/>
        <v>7.2039398899505044E-2</v>
      </c>
      <c r="AI59">
        <f t="shared" si="25"/>
        <v>12.398638645470669</v>
      </c>
      <c r="AJ59">
        <f t="shared" si="26"/>
        <v>69.62667993501401</v>
      </c>
    </row>
    <row r="60" spans="4:36" x14ac:dyDescent="0.25">
      <c r="D60" s="3">
        <f t="shared" si="0"/>
        <v>40350</v>
      </c>
      <c r="E60" s="4">
        <f t="shared" si="27"/>
        <v>0.24583333333333368</v>
      </c>
      <c r="F60" s="4"/>
      <c r="G60" s="4"/>
      <c r="H60" s="7">
        <f t="shared" si="1"/>
        <v>2455369.0374999996</v>
      </c>
      <c r="I60" s="5">
        <f t="shared" si="29"/>
        <v>0.10469644079396653</v>
      </c>
      <c r="K60">
        <f t="shared" si="28"/>
        <v>89.618930367291341</v>
      </c>
      <c r="L60">
        <f t="shared" si="2"/>
        <v>4126.5015456412502</v>
      </c>
      <c r="M60">
        <f t="shared" si="3"/>
        <v>1.6704231486915969E-2</v>
      </c>
      <c r="N60">
        <f t="shared" si="4"/>
        <v>0.43790378563309207</v>
      </c>
      <c r="O60">
        <f t="shared" si="5"/>
        <v>90.056834152924438</v>
      </c>
      <c r="P60">
        <f t="shared" si="6"/>
        <v>4126.9394494268836</v>
      </c>
      <c r="Q60">
        <f t="shared" si="7"/>
        <v>1.0162586724166927</v>
      </c>
      <c r="R60">
        <f t="shared" si="8"/>
        <v>90.055810072891816</v>
      </c>
      <c r="S60">
        <f t="shared" si="9"/>
        <v>23.437929619927129</v>
      </c>
      <c r="T60">
        <f t="shared" si="10"/>
        <v>23.438485574130134</v>
      </c>
      <c r="U60">
        <f t="shared" si="11"/>
        <v>90.060829232202067</v>
      </c>
      <c r="V60">
        <f t="shared" si="12"/>
        <v>23.438473789986613</v>
      </c>
      <c r="W60">
        <f t="shared" si="13"/>
        <v>4.303148725529124E-2</v>
      </c>
      <c r="X60">
        <f t="shared" si="14"/>
        <v>-1.7678978695997718</v>
      </c>
      <c r="Y60">
        <f t="shared" si="15"/>
        <v>112.61052247628385</v>
      </c>
      <c r="Z60" s="4">
        <f t="shared" si="16"/>
        <v>0.50122770685388862</v>
      </c>
      <c r="AA60" s="4">
        <f t="shared" si="17"/>
        <v>0.1884206999753224</v>
      </c>
      <c r="AB60" s="4">
        <f t="shared" si="18"/>
        <v>0.81403471373245484</v>
      </c>
      <c r="AC60">
        <f t="shared" si="19"/>
        <v>900.88417981027078</v>
      </c>
      <c r="AD60">
        <f t="shared" si="20"/>
        <v>352.23210213040073</v>
      </c>
      <c r="AE60">
        <f t="shared" si="21"/>
        <v>-91.941974467399817</v>
      </c>
      <c r="AF60">
        <f t="shared" si="22"/>
        <v>76.593365377003323</v>
      </c>
      <c r="AG60">
        <f t="shared" si="23"/>
        <v>13.406634622996677</v>
      </c>
      <c r="AH60">
        <f t="shared" si="24"/>
        <v>6.6304357920509691E-2</v>
      </c>
      <c r="AI60">
        <f t="shared" si="25"/>
        <v>13.472938980917187</v>
      </c>
      <c r="AJ60">
        <f t="shared" si="26"/>
        <v>70.501267498053267</v>
      </c>
    </row>
    <row r="61" spans="4:36" x14ac:dyDescent="0.25">
      <c r="D61" s="3">
        <f t="shared" si="0"/>
        <v>40350</v>
      </c>
      <c r="E61" s="4">
        <f t="shared" si="27"/>
        <v>0.25000000000000033</v>
      </c>
      <c r="F61" s="4"/>
      <c r="G61" s="4"/>
      <c r="H61" s="7">
        <f t="shared" si="1"/>
        <v>2455369.0416666665</v>
      </c>
      <c r="I61" s="5">
        <f t="shared" si="29"/>
        <v>0.10469655487108862</v>
      </c>
      <c r="K61">
        <f t="shared" si="28"/>
        <v>89.623037231513536</v>
      </c>
      <c r="L61">
        <f t="shared" si="2"/>
        <v>4126.5056523093017</v>
      </c>
      <c r="M61">
        <f t="shared" si="3"/>
        <v>1.6704231482117481E-2</v>
      </c>
      <c r="N61">
        <f t="shared" si="4"/>
        <v>0.43777288660521047</v>
      </c>
      <c r="O61">
        <f t="shared" si="5"/>
        <v>90.060810118118752</v>
      </c>
      <c r="P61">
        <f t="shared" si="6"/>
        <v>4126.9434251959065</v>
      </c>
      <c r="Q61">
        <f t="shared" si="7"/>
        <v>1.0162589429702318</v>
      </c>
      <c r="R61">
        <f t="shared" si="8"/>
        <v>90.059786042083616</v>
      </c>
      <c r="S61">
        <f t="shared" si="9"/>
        <v>23.437929618443647</v>
      </c>
      <c r="T61">
        <f t="shared" si="10"/>
        <v>23.438485563023608</v>
      </c>
      <c r="U61">
        <f t="shared" si="11"/>
        <v>90.065162771085994</v>
      </c>
      <c r="V61">
        <f t="shared" si="12"/>
        <v>23.438472040042463</v>
      </c>
      <c r="W61">
        <f t="shared" si="13"/>
        <v>4.3031487213349519E-2</v>
      </c>
      <c r="X61">
        <f t="shared" si="14"/>
        <v>-1.7688033028469266</v>
      </c>
      <c r="Y61">
        <f t="shared" si="15"/>
        <v>112.61052056968484</v>
      </c>
      <c r="Z61" s="4">
        <f t="shared" si="16"/>
        <v>0.501228335626977</v>
      </c>
      <c r="AA61" s="4">
        <f t="shared" si="17"/>
        <v>0.18842133404451911</v>
      </c>
      <c r="AB61" s="4">
        <f t="shared" si="18"/>
        <v>0.81403533720943488</v>
      </c>
      <c r="AC61">
        <f t="shared" si="19"/>
        <v>900.8841645574787</v>
      </c>
      <c r="AD61">
        <f t="shared" si="20"/>
        <v>358.23119669715351</v>
      </c>
      <c r="AE61">
        <f t="shared" si="21"/>
        <v>-90.442200825711623</v>
      </c>
      <c r="AF61">
        <f t="shared" si="22"/>
        <v>75.507489018778045</v>
      </c>
      <c r="AG61">
        <f t="shared" si="23"/>
        <v>14.492510981221955</v>
      </c>
      <c r="AH61">
        <f t="shared" si="24"/>
        <v>6.1332861531926894E-2</v>
      </c>
      <c r="AI61">
        <f t="shared" si="25"/>
        <v>14.553843842753881</v>
      </c>
      <c r="AJ61">
        <f t="shared" si="26"/>
        <v>71.372127224272617</v>
      </c>
    </row>
    <row r="62" spans="4:36" x14ac:dyDescent="0.25">
      <c r="D62" s="3">
        <f t="shared" si="0"/>
        <v>40350</v>
      </c>
      <c r="E62" s="4">
        <f t="shared" si="27"/>
        <v>0.25416666666666698</v>
      </c>
      <c r="F62" s="4"/>
      <c r="G62" s="4"/>
      <c r="H62" s="7">
        <f t="shared" si="1"/>
        <v>2455369.0458333334</v>
      </c>
      <c r="I62" s="5">
        <f t="shared" si="29"/>
        <v>0.10469666894821068</v>
      </c>
      <c r="K62">
        <f t="shared" si="28"/>
        <v>89.62714409573482</v>
      </c>
      <c r="L62">
        <f t="shared" si="2"/>
        <v>4126.5097589773513</v>
      </c>
      <c r="M62">
        <f t="shared" si="3"/>
        <v>1.6704231477318997E-2</v>
      </c>
      <c r="N62">
        <f t="shared" si="4"/>
        <v>0.43764198546053762</v>
      </c>
      <c r="O62">
        <f t="shared" si="5"/>
        <v>90.064786081195365</v>
      </c>
      <c r="P62">
        <f t="shared" si="6"/>
        <v>4126.947400962812</v>
      </c>
      <c r="Q62">
        <f t="shared" si="7"/>
        <v>1.0162592134428279</v>
      </c>
      <c r="R62">
        <f t="shared" si="8"/>
        <v>90.063762009157628</v>
      </c>
      <c r="S62">
        <f t="shared" si="9"/>
        <v>23.437929616960169</v>
      </c>
      <c r="T62">
        <f t="shared" si="10"/>
        <v>23.438485551917076</v>
      </c>
      <c r="U62">
        <f t="shared" si="11"/>
        <v>90.069496307542991</v>
      </c>
      <c r="V62">
        <f t="shared" si="12"/>
        <v>23.438470170483527</v>
      </c>
      <c r="W62">
        <f t="shared" si="13"/>
        <v>4.3031487171407784E-2</v>
      </c>
      <c r="X62">
        <f t="shared" si="14"/>
        <v>-1.7697087266610751</v>
      </c>
      <c r="Y62">
        <f t="shared" si="15"/>
        <v>112.61051853276321</v>
      </c>
      <c r="Z62" s="4">
        <f t="shared" si="16"/>
        <v>0.50122896439351461</v>
      </c>
      <c r="AA62" s="4">
        <f t="shared" si="17"/>
        <v>0.18842196846917236</v>
      </c>
      <c r="AB62" s="4">
        <f t="shared" si="18"/>
        <v>0.81403596031785685</v>
      </c>
      <c r="AC62">
        <f t="shared" si="19"/>
        <v>900.88414826210567</v>
      </c>
      <c r="AD62">
        <f t="shared" si="20"/>
        <v>364.23029127333939</v>
      </c>
      <c r="AE62">
        <f t="shared" si="21"/>
        <v>-88.942427181665153</v>
      </c>
      <c r="AF62">
        <f t="shared" si="22"/>
        <v>74.416045188280364</v>
      </c>
      <c r="AG62">
        <f t="shared" si="23"/>
        <v>15.583954811719636</v>
      </c>
      <c r="AH62">
        <f t="shared" si="24"/>
        <v>5.6983456302860204E-2</v>
      </c>
      <c r="AI62">
        <f t="shared" si="25"/>
        <v>15.640938268022497</v>
      </c>
      <c r="AJ62">
        <f t="shared" si="26"/>
        <v>72.239818003430685</v>
      </c>
    </row>
    <row r="63" spans="4:36" x14ac:dyDescent="0.25">
      <c r="D63" s="3">
        <f t="shared" si="0"/>
        <v>40350</v>
      </c>
      <c r="E63" s="4">
        <f t="shared" si="27"/>
        <v>0.25833333333333364</v>
      </c>
      <c r="F63" s="4"/>
      <c r="G63" s="4"/>
      <c r="H63" s="7">
        <f t="shared" si="1"/>
        <v>2455369.0499999998</v>
      </c>
      <c r="I63" s="5">
        <f t="shared" si="29"/>
        <v>0.10469678302532003</v>
      </c>
      <c r="K63">
        <f t="shared" si="28"/>
        <v>89.63125095949863</v>
      </c>
      <c r="L63">
        <f t="shared" si="2"/>
        <v>4126.5138656449444</v>
      </c>
      <c r="M63">
        <f t="shared" si="3"/>
        <v>1.6704231472520509E-2</v>
      </c>
      <c r="N63">
        <f t="shared" si="4"/>
        <v>0.43751108221421692</v>
      </c>
      <c r="O63">
        <f t="shared" si="5"/>
        <v>90.068762041712844</v>
      </c>
      <c r="P63">
        <f t="shared" si="6"/>
        <v>4126.9513767271583</v>
      </c>
      <c r="Q63">
        <f t="shared" si="7"/>
        <v>1.0162594838344499</v>
      </c>
      <c r="R63">
        <f t="shared" si="8"/>
        <v>90.06773797367245</v>
      </c>
      <c r="S63">
        <f t="shared" si="9"/>
        <v>23.437929615476687</v>
      </c>
      <c r="T63">
        <f t="shared" si="10"/>
        <v>23.438485540810536</v>
      </c>
      <c r="U63">
        <f t="shared" si="11"/>
        <v>90.07382984108412</v>
      </c>
      <c r="V63">
        <f t="shared" si="12"/>
        <v>23.438468181310242</v>
      </c>
      <c r="W63">
        <f t="shared" si="13"/>
        <v>4.3031487129466001E-2</v>
      </c>
      <c r="X63">
        <f t="shared" si="14"/>
        <v>-1.7706141409128999</v>
      </c>
      <c r="Y63">
        <f t="shared" si="15"/>
        <v>112.61051636551947</v>
      </c>
      <c r="Z63" s="4">
        <f t="shared" si="16"/>
        <v>0.50122959315341165</v>
      </c>
      <c r="AA63" s="4">
        <f t="shared" si="17"/>
        <v>0.18842260324919091</v>
      </c>
      <c r="AB63" s="4">
        <f t="shared" si="18"/>
        <v>0.81403658305763238</v>
      </c>
      <c r="AC63">
        <f t="shared" si="19"/>
        <v>900.88413092415578</v>
      </c>
      <c r="AD63">
        <f t="shared" si="20"/>
        <v>370.22938585908753</v>
      </c>
      <c r="AE63">
        <f t="shared" si="21"/>
        <v>-87.442653535228118</v>
      </c>
      <c r="AF63">
        <f t="shared" si="22"/>
        <v>73.319302320210269</v>
      </c>
      <c r="AG63">
        <f t="shared" si="23"/>
        <v>16.680697679789731</v>
      </c>
      <c r="AH63">
        <f t="shared" si="24"/>
        <v>5.3146812208313042E-2</v>
      </c>
      <c r="AI63">
        <f t="shared" si="25"/>
        <v>16.733844491998045</v>
      </c>
      <c r="AJ63">
        <f t="shared" si="26"/>
        <v>73.104911057865195</v>
      </c>
    </row>
    <row r="64" spans="4:36" x14ac:dyDescent="0.25">
      <c r="D64" s="3">
        <f t="shared" si="0"/>
        <v>40350</v>
      </c>
      <c r="E64" s="4">
        <f t="shared" si="27"/>
        <v>0.26250000000000029</v>
      </c>
      <c r="F64" s="4"/>
      <c r="G64" s="4"/>
      <c r="H64" s="7">
        <f t="shared" si="1"/>
        <v>2455369.0541666667</v>
      </c>
      <c r="I64" s="5">
        <f t="shared" si="29"/>
        <v>0.10469689710244209</v>
      </c>
      <c r="K64">
        <f t="shared" si="28"/>
        <v>89.635357823720369</v>
      </c>
      <c r="L64">
        <f t="shared" si="2"/>
        <v>4126.517972312995</v>
      </c>
      <c r="M64">
        <f t="shared" si="3"/>
        <v>1.6704231467722024E-2</v>
      </c>
      <c r="N64">
        <f t="shared" si="4"/>
        <v>0.43738017683773717</v>
      </c>
      <c r="O64">
        <f t="shared" si="5"/>
        <v>90.072738000558104</v>
      </c>
      <c r="P64">
        <f t="shared" si="6"/>
        <v>4126.9553524898329</v>
      </c>
      <c r="Q64">
        <f t="shared" si="7"/>
        <v>1.0162597541451563</v>
      </c>
      <c r="R64">
        <f t="shared" si="8"/>
        <v>90.071713936514982</v>
      </c>
      <c r="S64">
        <f t="shared" si="9"/>
        <v>23.437929613993209</v>
      </c>
      <c r="T64">
        <f t="shared" si="10"/>
        <v>23.438485529703989</v>
      </c>
      <c r="U64">
        <f t="shared" si="11"/>
        <v>90.078163372668186</v>
      </c>
      <c r="V64">
        <f t="shared" si="12"/>
        <v>23.438466072522374</v>
      </c>
      <c r="W64">
        <f t="shared" si="13"/>
        <v>4.303148708752421E-2</v>
      </c>
      <c r="X64">
        <f t="shared" si="14"/>
        <v>-1.7715195457758901</v>
      </c>
      <c r="Y64">
        <f t="shared" si="15"/>
        <v>112.61051406795337</v>
      </c>
      <c r="Z64" s="4">
        <f t="shared" si="16"/>
        <v>0.50123022190678879</v>
      </c>
      <c r="AA64" s="4">
        <f t="shared" si="17"/>
        <v>0.1884232383846961</v>
      </c>
      <c r="AB64" s="4">
        <f t="shared" si="18"/>
        <v>0.81403720542888147</v>
      </c>
      <c r="AC64">
        <f t="shared" si="19"/>
        <v>900.884112543627</v>
      </c>
      <c r="AD64">
        <f t="shared" si="20"/>
        <v>376.2284804542245</v>
      </c>
      <c r="AE64">
        <f t="shared" si="21"/>
        <v>-85.942879886443876</v>
      </c>
      <c r="AF64">
        <f t="shared" si="22"/>
        <v>72.217524278602198</v>
      </c>
      <c r="AG64">
        <f t="shared" si="23"/>
        <v>17.782475721397802</v>
      </c>
      <c r="AH64">
        <f t="shared" si="24"/>
        <v>4.9737296176213343E-2</v>
      </c>
      <c r="AI64">
        <f t="shared" si="25"/>
        <v>17.832213017574016</v>
      </c>
      <c r="AJ64">
        <f t="shared" si="26"/>
        <v>73.967991315852714</v>
      </c>
    </row>
    <row r="65" spans="4:36" x14ac:dyDescent="0.25">
      <c r="D65" s="3">
        <f t="shared" si="0"/>
        <v>40350</v>
      </c>
      <c r="E65" s="4">
        <f t="shared" si="27"/>
        <v>0.26666666666666694</v>
      </c>
      <c r="F65" s="4"/>
      <c r="G65" s="4"/>
      <c r="H65" s="7">
        <f t="shared" si="1"/>
        <v>2455369.0583333331</v>
      </c>
      <c r="I65" s="5">
        <f t="shared" si="29"/>
        <v>0.10469701117955144</v>
      </c>
      <c r="K65">
        <f t="shared" si="28"/>
        <v>89.639464687484178</v>
      </c>
      <c r="L65">
        <f t="shared" si="2"/>
        <v>4126.5220789805871</v>
      </c>
      <c r="M65">
        <f t="shared" si="3"/>
        <v>1.6704231462923536E-2</v>
      </c>
      <c r="N65">
        <f t="shared" si="4"/>
        <v>0.43724926936093217</v>
      </c>
      <c r="O65">
        <f t="shared" si="5"/>
        <v>90.076713956845111</v>
      </c>
      <c r="P65">
        <f t="shared" si="6"/>
        <v>4126.9593282499482</v>
      </c>
      <c r="Q65">
        <f t="shared" si="7"/>
        <v>1.0162600243748863</v>
      </c>
      <c r="R65">
        <f t="shared" si="8"/>
        <v>90.07568989679919</v>
      </c>
      <c r="S65">
        <f t="shared" si="9"/>
        <v>23.437929612509727</v>
      </c>
      <c r="T65">
        <f t="shared" si="10"/>
        <v>23.438485518597432</v>
      </c>
      <c r="U65">
        <f t="shared" si="11"/>
        <v>90.082496901321619</v>
      </c>
      <c r="V65">
        <f t="shared" si="12"/>
        <v>23.438463844120591</v>
      </c>
      <c r="W65">
        <f t="shared" si="13"/>
        <v>4.3031487045582371E-2</v>
      </c>
      <c r="X65">
        <f t="shared" si="14"/>
        <v>-1.7724249410197026</v>
      </c>
      <c r="Y65">
        <f t="shared" si="15"/>
        <v>112.6105116400657</v>
      </c>
      <c r="Z65" s="4">
        <f t="shared" si="16"/>
        <v>0.50123085065348583</v>
      </c>
      <c r="AA65" s="4">
        <f t="shared" si="17"/>
        <v>0.18842387387552556</v>
      </c>
      <c r="AB65" s="4">
        <f t="shared" si="18"/>
        <v>0.81403782743144615</v>
      </c>
      <c r="AC65">
        <f t="shared" si="19"/>
        <v>900.88409312052556</v>
      </c>
      <c r="AD65">
        <f t="shared" si="20"/>
        <v>382.22757505898068</v>
      </c>
      <c r="AE65">
        <f t="shared" si="21"/>
        <v>-84.443106235254831</v>
      </c>
      <c r="AF65">
        <f t="shared" si="22"/>
        <v>71.110970876463142</v>
      </c>
      <c r="AG65">
        <f t="shared" si="23"/>
        <v>18.889029123536858</v>
      </c>
      <c r="AH65">
        <f t="shared" si="24"/>
        <v>4.6687001993588523E-2</v>
      </c>
      <c r="AI65">
        <f t="shared" si="25"/>
        <v>18.935716125530448</v>
      </c>
      <c r="AJ65">
        <f t="shared" si="26"/>
        <v>74.829658941310925</v>
      </c>
    </row>
    <row r="66" spans="4:36" x14ac:dyDescent="0.25">
      <c r="D66" s="3">
        <f t="shared" ref="D66:D129" si="30">$B$7</f>
        <v>40350</v>
      </c>
      <c r="E66" s="4">
        <f t="shared" si="27"/>
        <v>0.27083333333333359</v>
      </c>
      <c r="F66" s="4"/>
      <c r="G66" s="4"/>
      <c r="H66" s="7">
        <f t="shared" ref="H66:H129" si="31">D66+2415018.5+E66-$B$5/24</f>
        <v>2455369.0625</v>
      </c>
      <c r="I66" s="5">
        <f t="shared" ref="I66:I129" si="32">(H66-2451545)/36525</f>
        <v>0.10469712525667352</v>
      </c>
      <c r="K66">
        <f t="shared" ref="K66:K129" si="33">MOD(280.46646+I66*(36000.76983+I66*0.0003032),360)</f>
        <v>89.643571551705918</v>
      </c>
      <c r="L66">
        <f t="shared" ref="L66:L129" si="34">357.52911+I66*(35999.05029-0.0001537*I66)</f>
        <v>4126.5261856486377</v>
      </c>
      <c r="M66">
        <f t="shared" ref="M66:M129" si="35">0.016708634-I66*(0.000042037+0.0000001267*I66)</f>
        <v>1.6704231458125052E-2</v>
      </c>
      <c r="N66">
        <f t="shared" ref="N66:N129" si="36">SIN(RADIANS(L66))*(1.914602-I66*(0.004817+0.000014*I66))+SIN(RADIANS(2*L66))*(0.019993-0.000101*I66)+SIN(RADIANS(3*L66))*0.000289</f>
        <v>0.4371183597552119</v>
      </c>
      <c r="O66">
        <f t="shared" ref="O66:O129" si="37">K66+N66</f>
        <v>90.080689911461135</v>
      </c>
      <c r="P66">
        <f t="shared" ref="P66:P129" si="38">L66+N66</f>
        <v>4126.9633040083927</v>
      </c>
      <c r="Q66">
        <f t="shared" ref="Q66:Q129" si="39">(1.000001018*(1-M66*M66))/(1+M66*COS(RADIANS(P66)))</f>
        <v>1.0162602945236985</v>
      </c>
      <c r="R66">
        <f t="shared" ref="R66:R129" si="40">O66-0.00569-0.00478*SIN(RADIANS(125.04-1934.136*I66))</f>
        <v>90.079665855412344</v>
      </c>
      <c r="S66">
        <f t="shared" ref="S66:S129" si="41">23+(26+((21.448-I66*(46.815+I66*(0.00059-I66*0.001813))))/60)/60</f>
        <v>23.437929611026249</v>
      </c>
      <c r="T66">
        <f t="shared" ref="T66:T129" si="42">S66+0.00256*COS(RADIANS(125.04-1934.136*I66))</f>
        <v>23.438485507490867</v>
      </c>
      <c r="U66">
        <f t="shared" ref="U66:U129" si="43">DEGREES(ATAN2(COS(RADIANS(R66)),COS(RADIANS(T66))*SIN(RADIANS(R66))))</f>
        <v>90.08683042800368</v>
      </c>
      <c r="V66">
        <f t="shared" ref="V66:V129" si="44">DEGREES(ASIN(SIN(RADIANS(T66))*SIN(RADIANS(R66))))</f>
        <v>23.438461496104601</v>
      </c>
      <c r="W66">
        <f t="shared" ref="W66:W129" si="45">TAN(RADIANS(T66/2))*TAN(RADIANS(T66/2))</f>
        <v>4.3031487003640512E-2</v>
      </c>
      <c r="X66">
        <f t="shared" ref="X66:X129" si="46">4*DEGREES(W66*SIN(2*RADIANS(K66))-2*M66*SIN(RADIANS(L66))+4*M66*W66*SIN(RADIANS(L66))*COS(2*RADIANS(K66))-0.5*W66*W66*SIN(4*RADIANS(K66))-1.25*M66*M66*SIN(2*RADIANS(L66)))</f>
        <v>-1.7733303268176333</v>
      </c>
      <c r="Y66">
        <f t="shared" ref="Y66:Y129" si="47">DEGREES(ACOS(COS(RADIANS(90.833))/(COS(RADIANS($B$3))*COS(RADIANS(V66)))-TAN(RADIANS($B$3))*TAN(RADIANS(V66))))</f>
        <v>112.61050908185609</v>
      </c>
      <c r="Z66" s="4">
        <f t="shared" ref="Z66:Z129" si="48">(720-4*$B$4-X66+$B$5*60)/1440</f>
        <v>0.50123147939362334</v>
      </c>
      <c r="AA66" s="4">
        <f t="shared" ref="AA66:AA129" si="49">Z66-Y66*4/1440</f>
        <v>0.18842450972180086</v>
      </c>
      <c r="AB66" s="4">
        <f t="shared" ref="AB66:AB129" si="50">Z66+Y66*4/1440</f>
        <v>0.81403844906544576</v>
      </c>
      <c r="AC66">
        <f t="shared" ref="AC66:AC129" si="51">8*Y66</f>
        <v>900.88407265484875</v>
      </c>
      <c r="AD66">
        <f t="shared" ref="AD66:AD129" si="52">MOD(E66*1440+X66+4*$B$4-60*$B$5,1440)</f>
        <v>388.22666967318276</v>
      </c>
      <c r="AE66">
        <f t="shared" ref="AE66:AE129" si="53">IF(AD66/4&lt;0,AD66/4+180,AD66/4-180)</f>
        <v>-82.943332581704311</v>
      </c>
      <c r="AF66">
        <f t="shared" ref="AF66:AF129" si="54">DEGREES(ACOS(SIN(RADIANS($B$3))*SIN(RADIANS(V66))+COS(RADIANS($B$3))*COS(RADIANS(V66))*COS(RADIANS(AE66))))</f>
        <v>69.999898413424106</v>
      </c>
      <c r="AG66">
        <f t="shared" ref="AG66:AG129" si="55">90-AF66</f>
        <v>20.000101586575894</v>
      </c>
      <c r="AH66">
        <f t="shared" ref="AH66:AH129" si="56">IF(AG66&gt;85,0,IF(AG66&gt;5,58.1/TAN(RADIANS(AG66))-0.07/POWER(TAN(RADIANS(AG66)),3)+0.000086/POWER(TAN(RADIANS(AG66)),5),IF(AG66&gt;-0.575,1735+AG66*(-518.2+AG66*(103.4+AG66*(-12.79+AG66*0.711))),-20.772/TAN(RADIANS(AG66)))))/3600</f>
        <v>4.3941462835785858E-2</v>
      </c>
      <c r="AI66">
        <f t="shared" ref="AI66:AI129" si="57">AG66+AH66</f>
        <v>20.04404304941168</v>
      </c>
      <c r="AJ66">
        <f t="shared" ref="AJ66:AJ129" si="58">IF(AE66&gt;0,MOD(DEGREES(ACOS(((SIN(RADIANS($B$3))*COS(RADIANS(AF66)))-SIN(RADIANS(V66)))/(COS(RADIANS($B$3))*SIN(RADIANS(AF66)))))+180,360),MOD(540-DEGREES(ACOS(((SIN(RADIANS($B$3))*COS(RADIANS(AF66)))-SIN(RADIANS(V66)))/(COS(RADIANS($B$3))*SIN(RADIANS(AF66))))),360))</f>
        <v>75.690531031177045</v>
      </c>
    </row>
    <row r="67" spans="4:36" x14ac:dyDescent="0.25">
      <c r="D67" s="3">
        <f t="shared" si="30"/>
        <v>40350</v>
      </c>
      <c r="E67" s="4">
        <f t="shared" ref="E67:E130" si="59">E66+0.1/24</f>
        <v>0.27500000000000024</v>
      </c>
      <c r="F67" s="4"/>
      <c r="G67" s="4"/>
      <c r="H67" s="7">
        <f t="shared" si="31"/>
        <v>2455369.0666666664</v>
      </c>
      <c r="I67" s="5">
        <f t="shared" si="32"/>
        <v>0.10469723933378285</v>
      </c>
      <c r="K67">
        <f t="shared" si="33"/>
        <v>89.647678415468818</v>
      </c>
      <c r="L67">
        <f t="shared" si="34"/>
        <v>4126.5302923162308</v>
      </c>
      <c r="M67">
        <f t="shared" si="35"/>
        <v>1.6704231453326564E-2</v>
      </c>
      <c r="N67">
        <f t="shared" si="36"/>
        <v>0.43698744805041106</v>
      </c>
      <c r="O67">
        <f t="shared" si="37"/>
        <v>90.084665863519234</v>
      </c>
      <c r="P67">
        <f t="shared" si="38"/>
        <v>4126.9672797642816</v>
      </c>
      <c r="Q67">
        <f t="shared" si="39"/>
        <v>1.0162605645915315</v>
      </c>
      <c r="R67">
        <f t="shared" si="40"/>
        <v>90.083641811467515</v>
      </c>
      <c r="S67">
        <f t="shared" si="41"/>
        <v>23.43792960954277</v>
      </c>
      <c r="T67">
        <f t="shared" si="42"/>
        <v>23.438485496384299</v>
      </c>
      <c r="U67">
        <f t="shared" si="43"/>
        <v>90.091163951739787</v>
      </c>
      <c r="V67">
        <f t="shared" si="44"/>
        <v>23.438459028475158</v>
      </c>
      <c r="W67">
        <f t="shared" si="45"/>
        <v>4.3031486961698638E-2</v>
      </c>
      <c r="X67">
        <f t="shared" si="46"/>
        <v>-1.7742357029390214</v>
      </c>
      <c r="Y67">
        <f t="shared" si="47"/>
        <v>112.61050639332545</v>
      </c>
      <c r="Z67" s="4">
        <f t="shared" si="48"/>
        <v>0.501232108127041</v>
      </c>
      <c r="AA67" s="4">
        <f t="shared" si="49"/>
        <v>0.18842514592335918</v>
      </c>
      <c r="AB67" s="4">
        <f t="shared" si="50"/>
        <v>0.81403907033072276</v>
      </c>
      <c r="AC67">
        <f t="shared" si="51"/>
        <v>900.88405114660361</v>
      </c>
      <c r="AD67">
        <f t="shared" si="52"/>
        <v>394.22576429706135</v>
      </c>
      <c r="AE67">
        <f t="shared" si="53"/>
        <v>-81.443558925734663</v>
      </c>
      <c r="AF67">
        <f t="shared" si="54"/>
        <v>68.884560233301073</v>
      </c>
      <c r="AG67">
        <f t="shared" si="55"/>
        <v>21.115439766698927</v>
      </c>
      <c r="AH67">
        <f t="shared" si="56"/>
        <v>4.1456530097510914E-2</v>
      </c>
      <c r="AI67">
        <f t="shared" si="57"/>
        <v>21.156896296796436</v>
      </c>
      <c r="AJ67">
        <f t="shared" si="58"/>
        <v>76.551243494583787</v>
      </c>
    </row>
    <row r="68" spans="4:36" x14ac:dyDescent="0.25">
      <c r="D68" s="3">
        <f t="shared" si="30"/>
        <v>40350</v>
      </c>
      <c r="E68" s="4">
        <f t="shared" si="59"/>
        <v>0.2791666666666669</v>
      </c>
      <c r="F68" s="4"/>
      <c r="G68" s="4"/>
      <c r="H68" s="7">
        <f t="shared" si="31"/>
        <v>2455369.0708333333</v>
      </c>
      <c r="I68" s="5">
        <f t="shared" si="32"/>
        <v>0.10469735341090493</v>
      </c>
      <c r="K68">
        <f t="shared" si="33"/>
        <v>89.651785279691467</v>
      </c>
      <c r="L68">
        <f t="shared" si="34"/>
        <v>4126.5343989842822</v>
      </c>
      <c r="M68">
        <f t="shared" si="35"/>
        <v>1.6704231448528079E-2</v>
      </c>
      <c r="N68">
        <f t="shared" si="36"/>
        <v>0.43685653421796483</v>
      </c>
      <c r="O68">
        <f t="shared" si="37"/>
        <v>90.088641813909433</v>
      </c>
      <c r="P68">
        <f t="shared" si="38"/>
        <v>4126.9712555185006</v>
      </c>
      <c r="Q68">
        <f t="shared" si="39"/>
        <v>1.0162608345784443</v>
      </c>
      <c r="R68">
        <f t="shared" si="40"/>
        <v>90.087617765854702</v>
      </c>
      <c r="S68">
        <f t="shared" si="41"/>
        <v>23.437929608059289</v>
      </c>
      <c r="T68">
        <f t="shared" si="42"/>
        <v>23.438485485277713</v>
      </c>
      <c r="U68">
        <f t="shared" si="43"/>
        <v>90.095497473492145</v>
      </c>
      <c r="V68">
        <f t="shared" si="44"/>
        <v>23.438456441231892</v>
      </c>
      <c r="W68">
        <f t="shared" si="45"/>
        <v>4.3031486919756702E-2</v>
      </c>
      <c r="X68">
        <f t="shared" si="46"/>
        <v>-1.7751410695582575</v>
      </c>
      <c r="Y68">
        <f t="shared" si="47"/>
        <v>112.61050357447336</v>
      </c>
      <c r="Z68" s="4">
        <f t="shared" si="48"/>
        <v>0.50123273685385983</v>
      </c>
      <c r="AA68" s="4">
        <f t="shared" si="49"/>
        <v>0.18842578248032271</v>
      </c>
      <c r="AB68" s="4">
        <f t="shared" si="50"/>
        <v>0.81403969122739694</v>
      </c>
      <c r="AC68">
        <f t="shared" si="51"/>
        <v>900.88402859578684</v>
      </c>
      <c r="AD68">
        <f t="shared" si="52"/>
        <v>400.22485893044211</v>
      </c>
      <c r="AE68">
        <f t="shared" si="53"/>
        <v>-79.943785267389472</v>
      </c>
      <c r="AF68">
        <f t="shared" si="54"/>
        <v>67.765207305084687</v>
      </c>
      <c r="AG68">
        <f t="shared" si="55"/>
        <v>22.234792694915313</v>
      </c>
      <c r="AH68">
        <f t="shared" si="56"/>
        <v>3.9196071111191007E-2</v>
      </c>
      <c r="AI68">
        <f t="shared" si="57"/>
        <v>22.273988766026505</v>
      </c>
      <c r="AJ68">
        <f t="shared" si="58"/>
        <v>77.412453129259234</v>
      </c>
    </row>
    <row r="69" spans="4:36" x14ac:dyDescent="0.25">
      <c r="D69" s="3">
        <f t="shared" si="30"/>
        <v>40350</v>
      </c>
      <c r="E69" s="4">
        <f t="shared" si="59"/>
        <v>0.28333333333333355</v>
      </c>
      <c r="F69" s="4"/>
      <c r="G69" s="4"/>
      <c r="H69" s="7">
        <f t="shared" si="31"/>
        <v>2455369.0749999997</v>
      </c>
      <c r="I69" s="5">
        <f t="shared" si="32"/>
        <v>0.10469746748801426</v>
      </c>
      <c r="K69">
        <f t="shared" si="33"/>
        <v>89.655892143454821</v>
      </c>
      <c r="L69">
        <f t="shared" si="34"/>
        <v>4126.5385056518735</v>
      </c>
      <c r="M69">
        <f t="shared" si="35"/>
        <v>1.6704231443729591E-2</v>
      </c>
      <c r="N69">
        <f t="shared" si="36"/>
        <v>0.43672561828778661</v>
      </c>
      <c r="O69">
        <f t="shared" si="37"/>
        <v>90.092617761742602</v>
      </c>
      <c r="P69">
        <f t="shared" si="38"/>
        <v>4126.9752312701612</v>
      </c>
      <c r="Q69">
        <f t="shared" si="39"/>
        <v>1.016261104484375</v>
      </c>
      <c r="R69">
        <f t="shared" si="40"/>
        <v>90.091593717684802</v>
      </c>
      <c r="S69">
        <f t="shared" si="41"/>
        <v>23.43792960657581</v>
      </c>
      <c r="T69">
        <f t="shared" si="42"/>
        <v>23.438485474171127</v>
      </c>
      <c r="U69">
        <f t="shared" si="43"/>
        <v>90.09983099228387</v>
      </c>
      <c r="V69">
        <f t="shared" si="44"/>
        <v>23.43845373437561</v>
      </c>
      <c r="W69">
        <f t="shared" si="45"/>
        <v>4.3031486877814759E-2</v>
      </c>
      <c r="X69">
        <f t="shared" si="46"/>
        <v>-1.7760464264441962</v>
      </c>
      <c r="Y69">
        <f t="shared" si="47"/>
        <v>112.61050062530074</v>
      </c>
      <c r="Z69" s="4">
        <f t="shared" si="48"/>
        <v>0.50123336557391962</v>
      </c>
      <c r="AA69" s="4">
        <f t="shared" si="49"/>
        <v>0.18842641939252869</v>
      </c>
      <c r="AB69" s="4">
        <f t="shared" si="50"/>
        <v>0.81404031175531055</v>
      </c>
      <c r="AC69">
        <f t="shared" si="51"/>
        <v>900.88400500240596</v>
      </c>
      <c r="AD69">
        <f t="shared" si="52"/>
        <v>406.22395357355612</v>
      </c>
      <c r="AE69">
        <f t="shared" si="53"/>
        <v>-78.444011606610971</v>
      </c>
      <c r="AF69">
        <f t="shared" si="54"/>
        <v>66.642088830158031</v>
      </c>
      <c r="AG69">
        <f t="shared" si="55"/>
        <v>23.357911169841969</v>
      </c>
      <c r="AH69">
        <f t="shared" si="56"/>
        <v>3.713024939980844E-2</v>
      </c>
      <c r="AI69">
        <f t="shared" si="57"/>
        <v>23.395041419241778</v>
      </c>
      <c r="AJ69">
        <f t="shared" si="58"/>
        <v>78.274839913951951</v>
      </c>
    </row>
    <row r="70" spans="4:36" x14ac:dyDescent="0.25">
      <c r="D70" s="3">
        <f t="shared" si="30"/>
        <v>40350</v>
      </c>
      <c r="E70" s="4">
        <f t="shared" si="59"/>
        <v>0.2875000000000002</v>
      </c>
      <c r="F70" s="4"/>
      <c r="G70" s="4"/>
      <c r="H70" s="7">
        <f t="shared" si="31"/>
        <v>2455369.0791666666</v>
      </c>
      <c r="I70" s="5">
        <f t="shared" si="32"/>
        <v>0.10469758156513634</v>
      </c>
      <c r="K70">
        <f t="shared" si="33"/>
        <v>89.659999007676106</v>
      </c>
      <c r="L70">
        <f t="shared" si="34"/>
        <v>4126.542612319925</v>
      </c>
      <c r="M70">
        <f t="shared" si="35"/>
        <v>1.6704231438931107E-2</v>
      </c>
      <c r="N70">
        <f t="shared" si="36"/>
        <v>0.43659470023118074</v>
      </c>
      <c r="O70">
        <f t="shared" si="37"/>
        <v>90.096593707907289</v>
      </c>
      <c r="P70">
        <f t="shared" si="38"/>
        <v>4126.9792070201565</v>
      </c>
      <c r="Q70">
        <f t="shared" si="39"/>
        <v>1.0162613743093831</v>
      </c>
      <c r="R70">
        <f t="shared" si="40"/>
        <v>90.095569667846334</v>
      </c>
      <c r="S70">
        <f t="shared" si="41"/>
        <v>23.437929605092329</v>
      </c>
      <c r="T70">
        <f t="shared" si="42"/>
        <v>23.438485463064527</v>
      </c>
      <c r="U70">
        <f t="shared" si="43"/>
        <v>90.104164509075531</v>
      </c>
      <c r="V70">
        <f t="shared" si="44"/>
        <v>23.438450907905903</v>
      </c>
      <c r="W70">
        <f t="shared" si="45"/>
        <v>4.3031486835872747E-2</v>
      </c>
      <c r="X70">
        <f t="shared" si="46"/>
        <v>-1.7769517737701812</v>
      </c>
      <c r="Y70">
        <f t="shared" si="47"/>
        <v>112.61049754580718</v>
      </c>
      <c r="Z70" s="4">
        <f t="shared" si="48"/>
        <v>0.50123399428734039</v>
      </c>
      <c r="AA70" s="4">
        <f t="shared" si="49"/>
        <v>0.18842705666009824</v>
      </c>
      <c r="AB70" s="4">
        <f t="shared" si="50"/>
        <v>0.81404093191458249</v>
      </c>
      <c r="AC70">
        <f t="shared" si="51"/>
        <v>900.88398036645742</v>
      </c>
      <c r="AD70">
        <f t="shared" si="52"/>
        <v>412.22304822623011</v>
      </c>
      <c r="AE70">
        <f t="shared" si="53"/>
        <v>-76.944237943442474</v>
      </c>
      <c r="AF70">
        <f t="shared" si="54"/>
        <v>65.515452880294035</v>
      </c>
      <c r="AG70">
        <f t="shared" si="55"/>
        <v>24.484547119705965</v>
      </c>
      <c r="AH70">
        <f t="shared" si="56"/>
        <v>3.5234224700052753E-2</v>
      </c>
      <c r="AI70">
        <f t="shared" si="57"/>
        <v>24.519781344406017</v>
      </c>
      <c r="AJ70">
        <f t="shared" si="58"/>
        <v>79.139109537519857</v>
      </c>
    </row>
    <row r="71" spans="4:36" x14ac:dyDescent="0.25">
      <c r="D71" s="3">
        <f t="shared" si="30"/>
        <v>40350</v>
      </c>
      <c r="E71" s="4">
        <f t="shared" si="59"/>
        <v>0.29166666666666685</v>
      </c>
      <c r="F71" s="4"/>
      <c r="G71" s="4"/>
      <c r="H71" s="7">
        <f t="shared" si="31"/>
        <v>2455369.083333333</v>
      </c>
      <c r="I71" s="5">
        <f t="shared" si="32"/>
        <v>0.10469769564224567</v>
      </c>
      <c r="K71">
        <f t="shared" si="33"/>
        <v>89.66410587143946</v>
      </c>
      <c r="L71">
        <f t="shared" si="34"/>
        <v>4126.5467189875162</v>
      </c>
      <c r="M71">
        <f t="shared" si="35"/>
        <v>1.6704231434132619E-2</v>
      </c>
      <c r="N71">
        <f t="shared" si="36"/>
        <v>0.43646378007811382</v>
      </c>
      <c r="O71">
        <f t="shared" si="37"/>
        <v>90.100569651517574</v>
      </c>
      <c r="P71">
        <f t="shared" si="38"/>
        <v>4126.9831827675944</v>
      </c>
      <c r="Q71">
        <f t="shared" si="39"/>
        <v>1.0162616440534069</v>
      </c>
      <c r="R71">
        <f t="shared" si="40"/>
        <v>90.099545615453408</v>
      </c>
      <c r="S71">
        <f t="shared" si="41"/>
        <v>23.43792960360885</v>
      </c>
      <c r="T71">
        <f t="shared" si="42"/>
        <v>23.438485451957924</v>
      </c>
      <c r="U71">
        <f t="shared" si="43"/>
        <v>90.108498022893727</v>
      </c>
      <c r="V71">
        <f t="shared" si="44"/>
        <v>23.438447961823631</v>
      </c>
      <c r="W71">
        <f t="shared" si="45"/>
        <v>4.3031486793930748E-2</v>
      </c>
      <c r="X71">
        <f t="shared" si="46"/>
        <v>-1.7778571113064352</v>
      </c>
      <c r="Y71">
        <f t="shared" si="47"/>
        <v>112.61049433599361</v>
      </c>
      <c r="Z71" s="4">
        <f t="shared" si="48"/>
        <v>0.50123462299396282</v>
      </c>
      <c r="AA71" s="4">
        <f t="shared" si="49"/>
        <v>0.18842769428286948</v>
      </c>
      <c r="AB71" s="4">
        <f t="shared" si="50"/>
        <v>0.8140415517050561</v>
      </c>
      <c r="AC71">
        <f t="shared" si="51"/>
        <v>900.88395468794886</v>
      </c>
      <c r="AD71">
        <f t="shared" si="52"/>
        <v>418.22214288869384</v>
      </c>
      <c r="AE71">
        <f t="shared" si="53"/>
        <v>-75.44446427782654</v>
      </c>
      <c r="AF71">
        <f t="shared" si="54"/>
        <v>64.3855470703717</v>
      </c>
      <c r="AG71">
        <f t="shared" si="55"/>
        <v>25.6144529296283</v>
      </c>
      <c r="AH71">
        <f t="shared" si="56"/>
        <v>3.3487159246820317E-2</v>
      </c>
      <c r="AI71">
        <f t="shared" si="57"/>
        <v>25.647940088875121</v>
      </c>
      <c r="AJ71">
        <f t="shared" si="58"/>
        <v>80.005996189324776</v>
      </c>
    </row>
    <row r="72" spans="4:36" x14ac:dyDescent="0.25">
      <c r="D72" s="3">
        <f t="shared" si="30"/>
        <v>40350</v>
      </c>
      <c r="E72" s="4">
        <f t="shared" si="59"/>
        <v>0.2958333333333335</v>
      </c>
      <c r="F72" s="4"/>
      <c r="G72" s="4"/>
      <c r="H72" s="7">
        <f t="shared" si="31"/>
        <v>2455369.0874999999</v>
      </c>
      <c r="I72" s="5">
        <f t="shared" si="32"/>
        <v>0.10469780971936775</v>
      </c>
      <c r="K72">
        <f t="shared" si="33"/>
        <v>89.668212735661655</v>
      </c>
      <c r="L72">
        <f t="shared" si="34"/>
        <v>4126.5508256555677</v>
      </c>
      <c r="M72">
        <f t="shared" si="35"/>
        <v>1.6704231429334134E-2</v>
      </c>
      <c r="N72">
        <f t="shared" si="36"/>
        <v>0.43633285779986303</v>
      </c>
      <c r="O72">
        <f t="shared" si="37"/>
        <v>90.104545593461523</v>
      </c>
      <c r="P72">
        <f t="shared" si="38"/>
        <v>4126.9871585133678</v>
      </c>
      <c r="Q72">
        <f t="shared" si="39"/>
        <v>1.0162619137165054</v>
      </c>
      <c r="R72">
        <f t="shared" si="40"/>
        <v>90.103521561394075</v>
      </c>
      <c r="S72">
        <f t="shared" si="41"/>
        <v>23.437929602125369</v>
      </c>
      <c r="T72">
        <f t="shared" si="42"/>
        <v>23.438485440851306</v>
      </c>
      <c r="U72">
        <f t="shared" si="43"/>
        <v>90.112831534698515</v>
      </c>
      <c r="V72">
        <f t="shared" si="44"/>
        <v>23.438444896128335</v>
      </c>
      <c r="W72">
        <f t="shared" si="45"/>
        <v>4.3031486751988694E-2</v>
      </c>
      <c r="X72">
        <f t="shared" si="46"/>
        <v>-1.7787624392260237</v>
      </c>
      <c r="Y72">
        <f t="shared" si="47"/>
        <v>112.61049099585956</v>
      </c>
      <c r="Z72" s="4">
        <f t="shared" si="48"/>
        <v>0.50123525169390704</v>
      </c>
      <c r="AA72" s="4">
        <f t="shared" si="49"/>
        <v>0.18842833226096378</v>
      </c>
      <c r="AB72" s="4">
        <f t="shared" si="50"/>
        <v>0.81404217112685029</v>
      </c>
      <c r="AC72">
        <f t="shared" si="51"/>
        <v>900.88392796687651</v>
      </c>
      <c r="AD72">
        <f t="shared" si="52"/>
        <v>424.22123756077423</v>
      </c>
      <c r="AE72">
        <f t="shared" si="53"/>
        <v>-73.944690609806443</v>
      </c>
      <c r="AF72">
        <f t="shared" si="54"/>
        <v>63.252619271652648</v>
      </c>
      <c r="AG72">
        <f t="shared" si="55"/>
        <v>26.747380728347352</v>
      </c>
      <c r="AH72">
        <f t="shared" si="56"/>
        <v>3.1871450168872273E-2</v>
      </c>
      <c r="AI72">
        <f t="shared" si="57"/>
        <v>26.779252178516224</v>
      </c>
      <c r="AJ72">
        <f t="shared" si="58"/>
        <v>80.876265638135123</v>
      </c>
    </row>
    <row r="73" spans="4:36" x14ac:dyDescent="0.25">
      <c r="D73" s="3">
        <f t="shared" si="30"/>
        <v>40350</v>
      </c>
      <c r="E73" s="4">
        <f t="shared" si="59"/>
        <v>0.30000000000000016</v>
      </c>
      <c r="F73" s="4"/>
      <c r="G73" s="4"/>
      <c r="H73" s="7">
        <f t="shared" si="31"/>
        <v>2455369.0916666663</v>
      </c>
      <c r="I73" s="5">
        <f t="shared" si="32"/>
        <v>0.10469792379647708</v>
      </c>
      <c r="K73">
        <f t="shared" si="33"/>
        <v>89.672319599425009</v>
      </c>
      <c r="L73">
        <f t="shared" si="34"/>
        <v>4126.5549323231598</v>
      </c>
      <c r="M73">
        <f t="shared" si="35"/>
        <v>1.6704231424535646E-2</v>
      </c>
      <c r="N73">
        <f t="shared" si="36"/>
        <v>0.43620193342642194</v>
      </c>
      <c r="O73">
        <f t="shared" si="37"/>
        <v>90.108521532851427</v>
      </c>
      <c r="P73">
        <f t="shared" si="38"/>
        <v>4126.9911342565865</v>
      </c>
      <c r="Q73">
        <f t="shared" si="39"/>
        <v>1.0162621832986174</v>
      </c>
      <c r="R73">
        <f t="shared" si="40"/>
        <v>90.107497504780625</v>
      </c>
      <c r="S73">
        <f t="shared" si="41"/>
        <v>23.43792960064189</v>
      </c>
      <c r="T73">
        <f t="shared" si="42"/>
        <v>23.438485429744688</v>
      </c>
      <c r="U73">
        <f t="shared" si="43"/>
        <v>90.117165043514532</v>
      </c>
      <c r="V73">
        <f t="shared" si="44"/>
        <v>23.438441710820918</v>
      </c>
      <c r="W73">
        <f t="shared" si="45"/>
        <v>4.3031486710046626E-2</v>
      </c>
      <c r="X73">
        <f t="shared" si="46"/>
        <v>-1.7796677572986301</v>
      </c>
      <c r="Y73">
        <f t="shared" si="47"/>
        <v>112.61048752540607</v>
      </c>
      <c r="Z73" s="4">
        <f t="shared" si="48"/>
        <v>0.50123588038701306</v>
      </c>
      <c r="AA73" s="4">
        <f t="shared" si="49"/>
        <v>0.18842897059421843</v>
      </c>
      <c r="AB73" s="4">
        <f t="shared" si="50"/>
        <v>0.81404279017980774</v>
      </c>
      <c r="AC73">
        <f t="shared" si="51"/>
        <v>900.88390020324857</v>
      </c>
      <c r="AD73">
        <f t="shared" si="52"/>
        <v>430.2203322427016</v>
      </c>
      <c r="AE73">
        <f t="shared" si="53"/>
        <v>-72.4449169393246</v>
      </c>
      <c r="AF73">
        <f t="shared" si="54"/>
        <v>62.116918371012574</v>
      </c>
      <c r="AG73">
        <f t="shared" si="55"/>
        <v>27.883081628987426</v>
      </c>
      <c r="AH73">
        <f t="shared" si="56"/>
        <v>3.0372130705490007E-2</v>
      </c>
      <c r="AI73">
        <f t="shared" si="57"/>
        <v>27.913453759692917</v>
      </c>
      <c r="AJ73">
        <f t="shared" si="58"/>
        <v>81.750718631573534</v>
      </c>
    </row>
    <row r="74" spans="4:36" x14ac:dyDescent="0.25">
      <c r="D74" s="3">
        <f t="shared" si="30"/>
        <v>40350</v>
      </c>
      <c r="E74" s="4">
        <f t="shared" si="59"/>
        <v>0.30416666666666681</v>
      </c>
      <c r="F74" s="4"/>
      <c r="G74" s="4"/>
      <c r="H74" s="7">
        <f t="shared" si="31"/>
        <v>2455369.0958333332</v>
      </c>
      <c r="I74" s="5">
        <f t="shared" si="32"/>
        <v>0.10469803787359916</v>
      </c>
      <c r="K74">
        <f t="shared" si="33"/>
        <v>89.676426463646749</v>
      </c>
      <c r="L74">
        <f t="shared" si="34"/>
        <v>4126.5590389912104</v>
      </c>
      <c r="M74">
        <f t="shared" si="35"/>
        <v>1.6704231419737162E-2</v>
      </c>
      <c r="N74">
        <f t="shared" si="36"/>
        <v>0.43607100692914474</v>
      </c>
      <c r="O74">
        <f t="shared" si="37"/>
        <v>90.112497470575889</v>
      </c>
      <c r="P74">
        <f t="shared" si="38"/>
        <v>4126.9951099981399</v>
      </c>
      <c r="Q74">
        <f t="shared" si="39"/>
        <v>1.0162624527998012</v>
      </c>
      <c r="R74">
        <f t="shared" si="40"/>
        <v>90.111473446501662</v>
      </c>
      <c r="S74">
        <f t="shared" si="41"/>
        <v>23.437929599158409</v>
      </c>
      <c r="T74">
        <f t="shared" si="42"/>
        <v>23.438485418638052</v>
      </c>
      <c r="U74">
        <f t="shared" si="43"/>
        <v>90.121498550302434</v>
      </c>
      <c r="V74">
        <f t="shared" si="44"/>
        <v>23.438438405900875</v>
      </c>
      <c r="W74">
        <f t="shared" si="45"/>
        <v>4.3031486668104489E-2</v>
      </c>
      <c r="X74">
        <f t="shared" si="46"/>
        <v>-1.7805730656978187</v>
      </c>
      <c r="Y74">
        <f t="shared" si="47"/>
        <v>112.6104839246326</v>
      </c>
      <c r="Z74" s="4">
        <f t="shared" si="48"/>
        <v>0.50123650907340123</v>
      </c>
      <c r="AA74" s="4">
        <f t="shared" si="49"/>
        <v>0.1884296092827551</v>
      </c>
      <c r="AB74" s="4">
        <f t="shared" si="50"/>
        <v>0.81404340886404736</v>
      </c>
      <c r="AC74">
        <f t="shared" si="51"/>
        <v>900.88387139706083</v>
      </c>
      <c r="AD74">
        <f t="shared" si="52"/>
        <v>436.21942693430242</v>
      </c>
      <c r="AE74">
        <f t="shared" si="53"/>
        <v>-70.945143266424395</v>
      </c>
      <c r="AF74">
        <f t="shared" si="54"/>
        <v>60.978695083631493</v>
      </c>
      <c r="AG74">
        <f t="shared" si="55"/>
        <v>29.021304916368507</v>
      </c>
      <c r="AH74">
        <f t="shared" si="56"/>
        <v>2.8976398815983132E-2</v>
      </c>
      <c r="AI74">
        <f t="shared" si="57"/>
        <v>29.050281315184492</v>
      </c>
      <c r="AJ74">
        <f t="shared" si="58"/>
        <v>82.630194651656893</v>
      </c>
    </row>
    <row r="75" spans="4:36" x14ac:dyDescent="0.25">
      <c r="D75" s="3">
        <f t="shared" si="30"/>
        <v>40350</v>
      </c>
      <c r="E75" s="4">
        <f t="shared" si="59"/>
        <v>0.30833333333333346</v>
      </c>
      <c r="F75" s="4"/>
      <c r="G75" s="4"/>
      <c r="H75" s="7">
        <f t="shared" si="31"/>
        <v>2455369.0999999996</v>
      </c>
      <c r="I75" s="5">
        <f t="shared" si="32"/>
        <v>0.10469815195070849</v>
      </c>
      <c r="K75">
        <f t="shared" si="33"/>
        <v>89.680533327410103</v>
      </c>
      <c r="L75">
        <f t="shared" si="34"/>
        <v>4126.5631456588026</v>
      </c>
      <c r="M75">
        <f t="shared" si="35"/>
        <v>1.6704231414938674E-2</v>
      </c>
      <c r="N75">
        <f t="shared" si="36"/>
        <v>0.43594007833789611</v>
      </c>
      <c r="O75">
        <f t="shared" si="37"/>
        <v>90.116473405747996</v>
      </c>
      <c r="P75">
        <f t="shared" si="38"/>
        <v>4126.9990857371404</v>
      </c>
      <c r="Q75">
        <f t="shared" si="39"/>
        <v>1.0162627222199958</v>
      </c>
      <c r="R75">
        <f t="shared" si="40"/>
        <v>90.115449385670289</v>
      </c>
      <c r="S75">
        <f t="shared" si="41"/>
        <v>23.43792959767493</v>
      </c>
      <c r="T75">
        <f t="shared" si="42"/>
        <v>23.438485407531417</v>
      </c>
      <c r="U75">
        <f t="shared" si="43"/>
        <v>90.125832054087724</v>
      </c>
      <c r="V75">
        <f t="shared" si="44"/>
        <v>23.438434981369181</v>
      </c>
      <c r="W75">
        <f t="shared" si="45"/>
        <v>4.3031486626162359E-2</v>
      </c>
      <c r="X75">
        <f t="shared" si="46"/>
        <v>-1.7814783641930412</v>
      </c>
      <c r="Y75">
        <f t="shared" si="47"/>
        <v>112.61048019354027</v>
      </c>
      <c r="Z75" s="4">
        <f t="shared" si="48"/>
        <v>0.50123713775291179</v>
      </c>
      <c r="AA75" s="4">
        <f t="shared" si="49"/>
        <v>0.18843024832641103</v>
      </c>
      <c r="AB75" s="4">
        <f t="shared" si="50"/>
        <v>0.81404402717941249</v>
      </c>
      <c r="AC75">
        <f t="shared" si="51"/>
        <v>900.88384154832215</v>
      </c>
      <c r="AD75">
        <f t="shared" si="52"/>
        <v>442.21852163580712</v>
      </c>
      <c r="AE75">
        <f t="shared" si="53"/>
        <v>-69.44536959104822</v>
      </c>
      <c r="AF75">
        <f t="shared" si="54"/>
        <v>59.838202826432436</v>
      </c>
      <c r="AG75">
        <f t="shared" si="55"/>
        <v>30.161797173567564</v>
      </c>
      <c r="AH75">
        <f t="shared" si="56"/>
        <v>2.7673242885663817E-2</v>
      </c>
      <c r="AI75">
        <f t="shared" si="57"/>
        <v>30.189470416453229</v>
      </c>
      <c r="AJ75">
        <f t="shared" si="58"/>
        <v>83.515576067907659</v>
      </c>
    </row>
    <row r="76" spans="4:36" x14ac:dyDescent="0.25">
      <c r="D76" s="3">
        <f t="shared" si="30"/>
        <v>40350</v>
      </c>
      <c r="E76" s="4">
        <f t="shared" si="59"/>
        <v>0.31250000000000011</v>
      </c>
      <c r="F76" s="4"/>
      <c r="G76" s="4"/>
      <c r="H76" s="7">
        <f t="shared" si="31"/>
        <v>2455369.1041666665</v>
      </c>
      <c r="I76" s="5">
        <f t="shared" si="32"/>
        <v>0.10469826602783057</v>
      </c>
      <c r="K76">
        <f t="shared" si="33"/>
        <v>89.684640191632298</v>
      </c>
      <c r="L76">
        <f t="shared" si="34"/>
        <v>4126.5672523268531</v>
      </c>
      <c r="M76">
        <f t="shared" si="35"/>
        <v>1.6704231410140189E-2</v>
      </c>
      <c r="N76">
        <f t="shared" si="36"/>
        <v>0.43580914762408146</v>
      </c>
      <c r="O76">
        <f t="shared" si="37"/>
        <v>90.120449339256382</v>
      </c>
      <c r="P76">
        <f t="shared" si="38"/>
        <v>4127.0030614744774</v>
      </c>
      <c r="Q76">
        <f t="shared" si="39"/>
        <v>1.0162629915592603</v>
      </c>
      <c r="R76">
        <f t="shared" si="40"/>
        <v>90.119425323175108</v>
      </c>
      <c r="S76">
        <f t="shared" si="41"/>
        <v>23.437929596191449</v>
      </c>
      <c r="T76">
        <f t="shared" si="42"/>
        <v>23.438485396424767</v>
      </c>
      <c r="U76">
        <f t="shared" si="43"/>
        <v>90.13016555583107</v>
      </c>
      <c r="V76">
        <f t="shared" si="44"/>
        <v>23.438431437225258</v>
      </c>
      <c r="W76">
        <f t="shared" si="45"/>
        <v>4.303148658422018E-2</v>
      </c>
      <c r="X76">
        <f t="shared" si="46"/>
        <v>-1.7823836529580801</v>
      </c>
      <c r="Y76">
        <f t="shared" si="47"/>
        <v>112.61047633212843</v>
      </c>
      <c r="Z76" s="4">
        <f t="shared" si="48"/>
        <v>0.50123776642566531</v>
      </c>
      <c r="AA76" s="4">
        <f t="shared" si="49"/>
        <v>0.18843088772530858</v>
      </c>
      <c r="AB76" s="4">
        <f t="shared" si="50"/>
        <v>0.81404464512602204</v>
      </c>
      <c r="AC76">
        <f t="shared" si="51"/>
        <v>900.88381065702742</v>
      </c>
      <c r="AD76">
        <f t="shared" si="52"/>
        <v>448.21761634704211</v>
      </c>
      <c r="AE76">
        <f t="shared" si="53"/>
        <v>-67.945595913239472</v>
      </c>
      <c r="AF76">
        <f t="shared" si="54"/>
        <v>58.695698661960478</v>
      </c>
      <c r="AG76">
        <f t="shared" si="55"/>
        <v>31.304301338039522</v>
      </c>
      <c r="AH76">
        <f t="shared" si="56"/>
        <v>2.6453142139481078E-2</v>
      </c>
      <c r="AI76">
        <f t="shared" si="57"/>
        <v>31.330754480179003</v>
      </c>
      <c r="AJ76">
        <f t="shared" si="58"/>
        <v>84.407792734267787</v>
      </c>
    </row>
    <row r="77" spans="4:36" x14ac:dyDescent="0.25">
      <c r="D77" s="3">
        <f t="shared" si="30"/>
        <v>40350</v>
      </c>
      <c r="E77" s="4">
        <f t="shared" si="59"/>
        <v>0.31666666666666676</v>
      </c>
      <c r="F77" s="4"/>
      <c r="G77" s="4"/>
      <c r="H77" s="7">
        <f t="shared" si="31"/>
        <v>2455369.1083333334</v>
      </c>
      <c r="I77" s="5">
        <f t="shared" si="32"/>
        <v>0.10469838010495265</v>
      </c>
      <c r="K77">
        <f t="shared" si="33"/>
        <v>89.688747055854492</v>
      </c>
      <c r="L77">
        <f t="shared" si="34"/>
        <v>4126.5713589949046</v>
      </c>
      <c r="M77">
        <f t="shared" si="35"/>
        <v>1.6704231405341701E-2</v>
      </c>
      <c r="N77">
        <f t="shared" si="36"/>
        <v>0.43567821480292462</v>
      </c>
      <c r="O77">
        <f t="shared" si="37"/>
        <v>90.124425270657412</v>
      </c>
      <c r="P77">
        <f t="shared" si="38"/>
        <v>4127.007037209708</v>
      </c>
      <c r="Q77">
        <f t="shared" si="39"/>
        <v>1.016263260817563</v>
      </c>
      <c r="R77">
        <f t="shared" si="40"/>
        <v>90.123401258572514</v>
      </c>
      <c r="S77">
        <f t="shared" si="41"/>
        <v>23.43792959470797</v>
      </c>
      <c r="T77">
        <f t="shared" si="42"/>
        <v>23.438485385318113</v>
      </c>
      <c r="U77">
        <f t="shared" si="43"/>
        <v>90.134499055041118</v>
      </c>
      <c r="V77">
        <f t="shared" si="44"/>
        <v>23.438427773469716</v>
      </c>
      <c r="W77">
        <f t="shared" si="45"/>
        <v>4.3031486542277973E-2</v>
      </c>
      <c r="X77">
        <f t="shared" si="46"/>
        <v>-1.7832889318631615</v>
      </c>
      <c r="Y77">
        <f t="shared" si="47"/>
        <v>112.61047234039782</v>
      </c>
      <c r="Z77" s="4">
        <f t="shared" si="48"/>
        <v>0.50123839509157164</v>
      </c>
      <c r="AA77" s="4">
        <f t="shared" si="49"/>
        <v>0.18843152747935549</v>
      </c>
      <c r="AB77" s="4">
        <f t="shared" si="50"/>
        <v>0.81404526270378774</v>
      </c>
      <c r="AC77">
        <f t="shared" si="51"/>
        <v>900.88377872318256</v>
      </c>
      <c r="AD77">
        <f t="shared" si="52"/>
        <v>454.21671106813693</v>
      </c>
      <c r="AE77">
        <f t="shared" si="53"/>
        <v>-66.445822232965767</v>
      </c>
      <c r="AF77">
        <f t="shared" si="54"/>
        <v>57.551444322525413</v>
      </c>
      <c r="AG77">
        <f t="shared" si="55"/>
        <v>32.448555677474587</v>
      </c>
      <c r="AH77">
        <f t="shared" si="56"/>
        <v>2.5307825049040507E-2</v>
      </c>
      <c r="AI77">
        <f t="shared" si="57"/>
        <v>32.473863502523628</v>
      </c>
      <c r="AJ77">
        <f t="shared" si="58"/>
        <v>85.307827083391032</v>
      </c>
    </row>
    <row r="78" spans="4:36" x14ac:dyDescent="0.25">
      <c r="D78" s="3">
        <f t="shared" si="30"/>
        <v>40350</v>
      </c>
      <c r="E78" s="4">
        <f t="shared" si="59"/>
        <v>0.32083333333333341</v>
      </c>
      <c r="F78" s="4"/>
      <c r="G78" s="4"/>
      <c r="H78" s="7">
        <f t="shared" si="31"/>
        <v>2455369.1124999998</v>
      </c>
      <c r="I78" s="5">
        <f t="shared" si="32"/>
        <v>0.10469849418206198</v>
      </c>
      <c r="K78">
        <f t="shared" si="33"/>
        <v>89.692853919616937</v>
      </c>
      <c r="L78">
        <f t="shared" si="34"/>
        <v>4126.5754656624977</v>
      </c>
      <c r="M78">
        <f t="shared" si="35"/>
        <v>1.6704231400543217E-2</v>
      </c>
      <c r="N78">
        <f t="shared" si="36"/>
        <v>0.43554727988970265</v>
      </c>
      <c r="O78">
        <f t="shared" si="37"/>
        <v>90.128401199506641</v>
      </c>
      <c r="P78">
        <f t="shared" si="38"/>
        <v>4127.0110129423874</v>
      </c>
      <c r="Q78">
        <f t="shared" si="39"/>
        <v>1.0162635299948726</v>
      </c>
      <c r="R78">
        <f t="shared" si="40"/>
        <v>90.127377191418049</v>
      </c>
      <c r="S78">
        <f t="shared" si="41"/>
        <v>23.437929593224492</v>
      </c>
      <c r="T78">
        <f t="shared" si="42"/>
        <v>23.438485374211453</v>
      </c>
      <c r="U78">
        <f t="shared" si="43"/>
        <v>90.138832551225619</v>
      </c>
      <c r="V78">
        <f t="shared" si="44"/>
        <v>23.438423990103203</v>
      </c>
      <c r="W78">
        <f t="shared" si="45"/>
        <v>4.3031486500335753E-2</v>
      </c>
      <c r="X78">
        <f t="shared" si="46"/>
        <v>-1.7841942007784068</v>
      </c>
      <c r="Y78">
        <f t="shared" si="47"/>
        <v>112.61046821834915</v>
      </c>
      <c r="Z78" s="4">
        <f t="shared" si="48"/>
        <v>0.50123902375054052</v>
      </c>
      <c r="AA78" s="4">
        <f t="shared" si="49"/>
        <v>0.18843216758845954</v>
      </c>
      <c r="AB78" s="4">
        <f t="shared" si="50"/>
        <v>0.81404587991262156</v>
      </c>
      <c r="AC78">
        <f t="shared" si="51"/>
        <v>900.88374574679324</v>
      </c>
      <c r="AD78">
        <f t="shared" si="52"/>
        <v>460.2158057992217</v>
      </c>
      <c r="AE78">
        <f t="shared" si="53"/>
        <v>-64.946048550194575</v>
      </c>
      <c r="AF78">
        <f t="shared" si="54"/>
        <v>56.405707327081927</v>
      </c>
      <c r="AG78">
        <f t="shared" si="55"/>
        <v>33.594292672918073</v>
      </c>
      <c r="AH78">
        <f t="shared" si="56"/>
        <v>2.423007313843626E-2</v>
      </c>
      <c r="AI78">
        <f t="shared" si="57"/>
        <v>33.618522746056506</v>
      </c>
      <c r="AJ78">
        <f t="shared" si="58"/>
        <v>86.216719778372521</v>
      </c>
    </row>
    <row r="79" spans="4:36" x14ac:dyDescent="0.25">
      <c r="D79" s="3">
        <f t="shared" si="30"/>
        <v>40350</v>
      </c>
      <c r="E79" s="4">
        <f t="shared" si="59"/>
        <v>0.32500000000000007</v>
      </c>
      <c r="F79" s="4"/>
      <c r="G79" s="4"/>
      <c r="H79" s="7">
        <f t="shared" si="31"/>
        <v>2455369.1166666667</v>
      </c>
      <c r="I79" s="5">
        <f t="shared" si="32"/>
        <v>0.10469860825918406</v>
      </c>
      <c r="K79">
        <f t="shared" si="33"/>
        <v>89.696960783839586</v>
      </c>
      <c r="L79">
        <f t="shared" si="34"/>
        <v>4126.5795723305482</v>
      </c>
      <c r="M79">
        <f t="shared" si="35"/>
        <v>1.6704231395744729E-2</v>
      </c>
      <c r="N79">
        <f t="shared" si="36"/>
        <v>0.43541634285584546</v>
      </c>
      <c r="O79">
        <f t="shared" si="37"/>
        <v>90.132377126695431</v>
      </c>
      <c r="P79">
        <f t="shared" si="38"/>
        <v>4127.0149886734043</v>
      </c>
      <c r="Q79">
        <f t="shared" si="39"/>
        <v>1.0162637990912482</v>
      </c>
      <c r="R79">
        <f t="shared" si="40"/>
        <v>90.131353122603073</v>
      </c>
      <c r="S79">
        <f t="shared" si="41"/>
        <v>23.43792959174101</v>
      </c>
      <c r="T79">
        <f t="shared" si="42"/>
        <v>23.438485363104778</v>
      </c>
      <c r="U79">
        <f t="shared" si="43"/>
        <v>90.143166045348266</v>
      </c>
      <c r="V79">
        <f t="shared" si="44"/>
        <v>23.438420087125074</v>
      </c>
      <c r="W79">
        <f t="shared" si="45"/>
        <v>4.3031486458393477E-2</v>
      </c>
      <c r="X79">
        <f t="shared" si="46"/>
        <v>-1.7850994598786811</v>
      </c>
      <c r="Y79">
        <f t="shared" si="47"/>
        <v>112.61046396598179</v>
      </c>
      <c r="Z79" s="4">
        <f t="shared" si="48"/>
        <v>0.50123965240269353</v>
      </c>
      <c r="AA79" s="4">
        <f t="shared" si="49"/>
        <v>0.18843280805274409</v>
      </c>
      <c r="AB79" s="4">
        <f t="shared" si="50"/>
        <v>0.81404649675264296</v>
      </c>
      <c r="AC79">
        <f t="shared" si="51"/>
        <v>900.88371172785435</v>
      </c>
      <c r="AD79">
        <f t="shared" si="52"/>
        <v>466.21490054012145</v>
      </c>
      <c r="AE79">
        <f t="shared" si="53"/>
        <v>-63.446274864969638</v>
      </c>
      <c r="AF79">
        <f t="shared" si="54"/>
        <v>55.258762204461462</v>
      </c>
      <c r="AG79">
        <f t="shared" si="55"/>
        <v>34.741237795538538</v>
      </c>
      <c r="AH79">
        <f t="shared" si="56"/>
        <v>2.3213560611789221E-2</v>
      </c>
      <c r="AI79">
        <f t="shared" si="57"/>
        <v>34.764451356150325</v>
      </c>
      <c r="AJ79">
        <f t="shared" si="58"/>
        <v>87.135575990739994</v>
      </c>
    </row>
    <row r="80" spans="4:36" x14ac:dyDescent="0.25">
      <c r="D80" s="3">
        <f t="shared" si="30"/>
        <v>40350</v>
      </c>
      <c r="E80" s="4">
        <f t="shared" si="59"/>
        <v>0.32916666666666672</v>
      </c>
      <c r="F80" s="4"/>
      <c r="G80" s="4"/>
      <c r="H80" s="7">
        <f t="shared" si="31"/>
        <v>2455369.1208333331</v>
      </c>
      <c r="I80" s="5">
        <f t="shared" si="32"/>
        <v>0.10469872233629339</v>
      </c>
      <c r="K80">
        <f t="shared" si="33"/>
        <v>89.70106764760294</v>
      </c>
      <c r="L80">
        <f t="shared" si="34"/>
        <v>4126.5836789981404</v>
      </c>
      <c r="M80">
        <f t="shared" si="35"/>
        <v>1.6704231390946244E-2</v>
      </c>
      <c r="N80">
        <f t="shared" si="36"/>
        <v>0.43528540373119384</v>
      </c>
      <c r="O80">
        <f t="shared" si="37"/>
        <v>90.13635305133414</v>
      </c>
      <c r="P80">
        <f t="shared" si="38"/>
        <v>4127.0189644018719</v>
      </c>
      <c r="Q80">
        <f t="shared" si="39"/>
        <v>1.0162640681066282</v>
      </c>
      <c r="R80">
        <f t="shared" si="40"/>
        <v>90.135329051237946</v>
      </c>
      <c r="S80">
        <f t="shared" si="41"/>
        <v>23.437929590257532</v>
      </c>
      <c r="T80">
        <f t="shared" si="42"/>
        <v>23.4384853519981</v>
      </c>
      <c r="U80">
        <f t="shared" si="43"/>
        <v>90.147499536431511</v>
      </c>
      <c r="V80">
        <f t="shared" si="44"/>
        <v>23.438416064536444</v>
      </c>
      <c r="W80">
        <f t="shared" si="45"/>
        <v>4.303148641645118E-2</v>
      </c>
      <c r="X80">
        <f t="shared" si="46"/>
        <v>-1.786004708932363</v>
      </c>
      <c r="Y80">
        <f t="shared" si="47"/>
        <v>112.61045958329696</v>
      </c>
      <c r="Z80" s="4">
        <f t="shared" si="48"/>
        <v>0.50124028104786966</v>
      </c>
      <c r="AA80" s="4">
        <f t="shared" si="49"/>
        <v>0.18843344887204477</v>
      </c>
      <c r="AB80" s="4">
        <f t="shared" si="50"/>
        <v>0.81404711322369461</v>
      </c>
      <c r="AC80">
        <f t="shared" si="51"/>
        <v>900.88367666637566</v>
      </c>
      <c r="AD80">
        <f t="shared" si="52"/>
        <v>472.2139952910677</v>
      </c>
      <c r="AE80">
        <f t="shared" si="53"/>
        <v>-61.946501177233074</v>
      </c>
      <c r="AF80">
        <f t="shared" si="54"/>
        <v>54.110891838682726</v>
      </c>
      <c r="AG80">
        <f t="shared" si="55"/>
        <v>35.889108161317274</v>
      </c>
      <c r="AH80">
        <f t="shared" si="56"/>
        <v>2.2252722458817702E-2</v>
      </c>
      <c r="AI80">
        <f t="shared" si="57"/>
        <v>35.911360883776091</v>
      </c>
      <c r="AJ80">
        <f t="shared" si="58"/>
        <v>88.065572382896846</v>
      </c>
    </row>
    <row r="81" spans="4:36" x14ac:dyDescent="0.25">
      <c r="D81" s="3">
        <f t="shared" si="30"/>
        <v>40350</v>
      </c>
      <c r="E81" s="4">
        <f t="shared" si="59"/>
        <v>0.33333333333333337</v>
      </c>
      <c r="F81" s="4"/>
      <c r="G81" s="4"/>
      <c r="H81" s="7">
        <f t="shared" si="31"/>
        <v>2455369.125</v>
      </c>
      <c r="I81" s="5">
        <f t="shared" si="32"/>
        <v>0.10469883641341547</v>
      </c>
      <c r="K81">
        <f t="shared" si="33"/>
        <v>89.705174511825135</v>
      </c>
      <c r="L81">
        <f t="shared" si="34"/>
        <v>4126.5877856661909</v>
      </c>
      <c r="M81">
        <f t="shared" si="35"/>
        <v>1.6704231386147756E-2</v>
      </c>
      <c r="N81">
        <f t="shared" si="36"/>
        <v>0.43515446248715123</v>
      </c>
      <c r="O81">
        <f t="shared" si="37"/>
        <v>90.140328974312283</v>
      </c>
      <c r="P81">
        <f t="shared" si="38"/>
        <v>4127.0229401286779</v>
      </c>
      <c r="Q81">
        <f t="shared" si="39"/>
        <v>1.0162643370410713</v>
      </c>
      <c r="R81">
        <f t="shared" si="40"/>
        <v>90.139304978212181</v>
      </c>
      <c r="S81">
        <f t="shared" si="41"/>
        <v>23.43792958877405</v>
      </c>
      <c r="T81">
        <f t="shared" si="42"/>
        <v>23.438485340891411</v>
      </c>
      <c r="U81">
        <f t="shared" si="43"/>
        <v>90.151833025437085</v>
      </c>
      <c r="V81">
        <f t="shared" si="44"/>
        <v>23.43841192233662</v>
      </c>
      <c r="W81">
        <f t="shared" si="45"/>
        <v>4.3031486374508862E-2</v>
      </c>
      <c r="X81">
        <f t="shared" si="46"/>
        <v>-1.7869099481135473</v>
      </c>
      <c r="Y81">
        <f t="shared" si="47"/>
        <v>112.61045507029394</v>
      </c>
      <c r="Z81" s="4">
        <f t="shared" si="48"/>
        <v>0.50124090968618995</v>
      </c>
      <c r="AA81" s="4">
        <f t="shared" si="49"/>
        <v>0.18843409004648459</v>
      </c>
      <c r="AB81" s="4">
        <f t="shared" si="50"/>
        <v>0.81404772932589531</v>
      </c>
      <c r="AC81">
        <f t="shared" si="51"/>
        <v>900.8836405623515</v>
      </c>
      <c r="AD81">
        <f t="shared" si="52"/>
        <v>478.21309005188652</v>
      </c>
      <c r="AE81">
        <f t="shared" si="53"/>
        <v>-60.446727487028369</v>
      </c>
      <c r="AF81">
        <f t="shared" si="54"/>
        <v>52.962388955228036</v>
      </c>
      <c r="AG81">
        <f t="shared" si="55"/>
        <v>37.037611044771964</v>
      </c>
      <c r="AH81">
        <f t="shared" si="56"/>
        <v>2.1342645362983002E-2</v>
      </c>
      <c r="AI81">
        <f t="shared" si="57"/>
        <v>37.058953690134949</v>
      </c>
      <c r="AJ81">
        <f t="shared" si="58"/>
        <v>89.007964883243403</v>
      </c>
    </row>
    <row r="82" spans="4:36" x14ac:dyDescent="0.25">
      <c r="D82" s="3">
        <f t="shared" si="30"/>
        <v>40350</v>
      </c>
      <c r="E82" s="4">
        <f t="shared" si="59"/>
        <v>0.33750000000000002</v>
      </c>
      <c r="F82" s="4"/>
      <c r="G82" s="4"/>
      <c r="H82" s="7">
        <f t="shared" si="31"/>
        <v>2455369.1291666664</v>
      </c>
      <c r="I82" s="5">
        <f t="shared" si="32"/>
        <v>0.1046989504905248</v>
      </c>
      <c r="K82">
        <f t="shared" si="33"/>
        <v>89.70928137558758</v>
      </c>
      <c r="L82">
        <f t="shared" si="34"/>
        <v>4126.5918923337831</v>
      </c>
      <c r="M82">
        <f t="shared" si="35"/>
        <v>1.6704231381349272E-2</v>
      </c>
      <c r="N82">
        <f t="shared" si="36"/>
        <v>0.43502351915358511</v>
      </c>
      <c r="O82">
        <f t="shared" si="37"/>
        <v>90.144304894741168</v>
      </c>
      <c r="P82">
        <f t="shared" si="38"/>
        <v>4127.0269158529363</v>
      </c>
      <c r="Q82">
        <f t="shared" si="39"/>
        <v>1.0162646058945168</v>
      </c>
      <c r="R82">
        <f t="shared" si="40"/>
        <v>90.143280902637088</v>
      </c>
      <c r="S82">
        <f t="shared" si="41"/>
        <v>23.437929587290572</v>
      </c>
      <c r="T82">
        <f t="shared" si="42"/>
        <v>23.438485329784715</v>
      </c>
      <c r="U82">
        <f t="shared" si="43"/>
        <v>90.156166511388463</v>
      </c>
      <c r="V82">
        <f t="shared" si="44"/>
        <v>23.438407660526746</v>
      </c>
      <c r="W82">
        <f t="shared" si="45"/>
        <v>4.3031486332566496E-2</v>
      </c>
      <c r="X82">
        <f t="shared" si="46"/>
        <v>-1.7878151771910591</v>
      </c>
      <c r="Y82">
        <f t="shared" si="47"/>
        <v>112.61045042697403</v>
      </c>
      <c r="Z82" s="4">
        <f t="shared" si="48"/>
        <v>0.50124153831749385</v>
      </c>
      <c r="AA82" s="4">
        <f t="shared" si="49"/>
        <v>0.18843473157589935</v>
      </c>
      <c r="AB82" s="4">
        <f t="shared" si="50"/>
        <v>0.8140483450590883</v>
      </c>
      <c r="AC82">
        <f t="shared" si="51"/>
        <v>900.88360341579221</v>
      </c>
      <c r="AD82">
        <f t="shared" si="52"/>
        <v>484.21218482280898</v>
      </c>
      <c r="AE82">
        <f t="shared" si="53"/>
        <v>-58.946953794297755</v>
      </c>
      <c r="AF82">
        <f t="shared" si="54"/>
        <v>51.813557768960621</v>
      </c>
      <c r="AG82">
        <f t="shared" si="55"/>
        <v>38.186442231039379</v>
      </c>
      <c r="AH82">
        <f t="shared" si="56"/>
        <v>2.0478976991820962E-2</v>
      </c>
      <c r="AI82">
        <f t="shared" si="57"/>
        <v>38.206921208031197</v>
      </c>
      <c r="AJ82">
        <f t="shared" si="58"/>
        <v>89.964097354954959</v>
      </c>
    </row>
    <row r="83" spans="4:36" x14ac:dyDescent="0.25">
      <c r="D83" s="3">
        <f t="shared" si="30"/>
        <v>40350</v>
      </c>
      <c r="E83" s="4">
        <f t="shared" si="59"/>
        <v>0.34166666666666667</v>
      </c>
      <c r="F83" s="4"/>
      <c r="G83" s="4"/>
      <c r="H83" s="7">
        <f t="shared" si="31"/>
        <v>2455369.1333333333</v>
      </c>
      <c r="I83" s="5">
        <f t="shared" si="32"/>
        <v>0.10469906456764688</v>
      </c>
      <c r="K83">
        <f t="shared" si="33"/>
        <v>89.713388239809774</v>
      </c>
      <c r="L83">
        <f t="shared" si="34"/>
        <v>4126.5959990018346</v>
      </c>
      <c r="M83">
        <f t="shared" si="35"/>
        <v>1.6704231376550784E-2</v>
      </c>
      <c r="N83">
        <f t="shared" si="36"/>
        <v>0.43489257370187184</v>
      </c>
      <c r="O83">
        <f t="shared" si="37"/>
        <v>90.148280813511647</v>
      </c>
      <c r="P83">
        <f t="shared" si="38"/>
        <v>4127.0308915755368</v>
      </c>
      <c r="Q83">
        <f t="shared" si="39"/>
        <v>1.0162648746670231</v>
      </c>
      <c r="R83">
        <f t="shared" si="40"/>
        <v>90.147256825403517</v>
      </c>
      <c r="S83">
        <f t="shared" si="41"/>
        <v>23.43792958580709</v>
      </c>
      <c r="T83">
        <f t="shared" si="42"/>
        <v>23.438485318678008</v>
      </c>
      <c r="U83">
        <f t="shared" si="43"/>
        <v>90.160499995248827</v>
      </c>
      <c r="V83">
        <f t="shared" si="44"/>
        <v>23.438403279106097</v>
      </c>
      <c r="W83">
        <f t="shared" si="45"/>
        <v>4.3031486290624095E-2</v>
      </c>
      <c r="X83">
        <f t="shared" si="46"/>
        <v>-1.7887203963393596</v>
      </c>
      <c r="Y83">
        <f t="shared" si="47"/>
        <v>112.61044565333647</v>
      </c>
      <c r="Z83" s="4">
        <f t="shared" si="48"/>
        <v>0.50124216694190238</v>
      </c>
      <c r="AA83" s="4">
        <f t="shared" si="49"/>
        <v>0.18843537346041217</v>
      </c>
      <c r="AB83" s="4">
        <f t="shared" si="50"/>
        <v>0.81404896042339259</v>
      </c>
      <c r="AC83">
        <f t="shared" si="51"/>
        <v>900.88356522669176</v>
      </c>
      <c r="AD83">
        <f t="shared" si="52"/>
        <v>490.21127960366061</v>
      </c>
      <c r="AE83">
        <f t="shared" si="53"/>
        <v>-57.447180099084846</v>
      </c>
      <c r="AF83">
        <f t="shared" si="54"/>
        <v>50.664715818975509</v>
      </c>
      <c r="AG83">
        <f t="shared" si="55"/>
        <v>39.335284181024491</v>
      </c>
      <c r="AH83">
        <f t="shared" si="56"/>
        <v>1.9657850204059243E-2</v>
      </c>
      <c r="AI83">
        <f t="shared" si="57"/>
        <v>39.354942031228553</v>
      </c>
      <c r="AJ83">
        <f t="shared" si="58"/>
        <v>90.935411271800945</v>
      </c>
    </row>
    <row r="84" spans="4:36" x14ac:dyDescent="0.25">
      <c r="D84" s="3">
        <f t="shared" si="30"/>
        <v>40350</v>
      </c>
      <c r="E84" s="4">
        <f t="shared" si="59"/>
        <v>0.34583333333333333</v>
      </c>
      <c r="F84" s="4"/>
      <c r="G84" s="4"/>
      <c r="H84" s="7">
        <f t="shared" si="31"/>
        <v>2455369.1374999997</v>
      </c>
      <c r="I84" s="5">
        <f t="shared" si="32"/>
        <v>0.10469917864475621</v>
      </c>
      <c r="K84">
        <f t="shared" si="33"/>
        <v>89.717495103573128</v>
      </c>
      <c r="L84">
        <f t="shared" si="34"/>
        <v>4126.6001056694258</v>
      </c>
      <c r="M84">
        <f t="shared" si="35"/>
        <v>1.6704231371752299E-2</v>
      </c>
      <c r="N84">
        <f t="shared" si="36"/>
        <v>0.43476162616195829</v>
      </c>
      <c r="O84">
        <f t="shared" si="37"/>
        <v>90.152256729735086</v>
      </c>
      <c r="P84">
        <f t="shared" si="38"/>
        <v>4127.0348672955879</v>
      </c>
      <c r="Q84">
        <f t="shared" si="39"/>
        <v>1.0162651433585288</v>
      </c>
      <c r="R84">
        <f t="shared" si="40"/>
        <v>90.151232745622849</v>
      </c>
      <c r="S84">
        <f t="shared" si="41"/>
        <v>23.437929584323612</v>
      </c>
      <c r="T84">
        <f t="shared" si="42"/>
        <v>23.438485307571298</v>
      </c>
      <c r="U84">
        <f t="shared" si="43"/>
        <v>90.164833476041778</v>
      </c>
      <c r="V84">
        <f t="shared" si="44"/>
        <v>23.438398778075875</v>
      </c>
      <c r="W84">
        <f t="shared" si="45"/>
        <v>4.303148624868168E-2</v>
      </c>
      <c r="X84">
        <f t="shared" si="46"/>
        <v>-1.7896256053276234</v>
      </c>
      <c r="Y84">
        <f t="shared" si="47"/>
        <v>112.61044074938262</v>
      </c>
      <c r="Z84" s="4">
        <f t="shared" si="48"/>
        <v>0.50124279555925533</v>
      </c>
      <c r="AA84" s="4">
        <f t="shared" si="49"/>
        <v>0.18843601569985918</v>
      </c>
      <c r="AB84" s="4">
        <f t="shared" si="50"/>
        <v>0.81404957541865142</v>
      </c>
      <c r="AC84">
        <f t="shared" si="51"/>
        <v>900.88352599506095</v>
      </c>
      <c r="AD84">
        <f t="shared" si="52"/>
        <v>496.21037439467239</v>
      </c>
      <c r="AE84">
        <f t="shared" si="53"/>
        <v>-55.947406401331904</v>
      </c>
      <c r="AF84">
        <f t="shared" si="54"/>
        <v>49.516196018381159</v>
      </c>
      <c r="AG84">
        <f t="shared" si="55"/>
        <v>40.483803981618841</v>
      </c>
      <c r="AH84">
        <f t="shared" si="56"/>
        <v>1.8875819437326694E-2</v>
      </c>
      <c r="AI84">
        <f t="shared" si="57"/>
        <v>40.502679801056168</v>
      </c>
      <c r="AJ84">
        <f t="shared" si="58"/>
        <v>91.923456530288092</v>
      </c>
    </row>
    <row r="85" spans="4:36" x14ac:dyDescent="0.25">
      <c r="D85" s="3">
        <f t="shared" si="30"/>
        <v>40350</v>
      </c>
      <c r="E85" s="4">
        <f t="shared" si="59"/>
        <v>0.35</v>
      </c>
      <c r="F85" s="4"/>
      <c r="G85" s="4"/>
      <c r="H85" s="7">
        <f t="shared" si="31"/>
        <v>2455369.1416666666</v>
      </c>
      <c r="I85" s="5">
        <f t="shared" si="32"/>
        <v>0.10469929272187829</v>
      </c>
      <c r="K85">
        <f t="shared" si="33"/>
        <v>89.721601967795323</v>
      </c>
      <c r="L85">
        <f t="shared" si="34"/>
        <v>4126.6042123374773</v>
      </c>
      <c r="M85">
        <f t="shared" si="35"/>
        <v>1.6704231366953811E-2</v>
      </c>
      <c r="N85">
        <f t="shared" si="36"/>
        <v>0.43463067650514153</v>
      </c>
      <c r="O85">
        <f t="shared" si="37"/>
        <v>90.156232644300459</v>
      </c>
      <c r="P85">
        <f t="shared" si="38"/>
        <v>4127.0388430139828</v>
      </c>
      <c r="Q85">
        <f t="shared" si="39"/>
        <v>1.0162654119690928</v>
      </c>
      <c r="R85">
        <f t="shared" si="40"/>
        <v>90.155208664184045</v>
      </c>
      <c r="S85">
        <f t="shared" si="41"/>
        <v>23.43792958284013</v>
      </c>
      <c r="T85">
        <f t="shared" si="42"/>
        <v>23.438485296464574</v>
      </c>
      <c r="U85">
        <f t="shared" si="43"/>
        <v>90.169166954728368</v>
      </c>
      <c r="V85">
        <f t="shared" si="44"/>
        <v>23.438394157435287</v>
      </c>
      <c r="W85">
        <f t="shared" si="45"/>
        <v>4.3031486206739217E-2</v>
      </c>
      <c r="X85">
        <f t="shared" si="46"/>
        <v>-1.7905308043293098</v>
      </c>
      <c r="Y85">
        <f t="shared" si="47"/>
        <v>112.61043571511165</v>
      </c>
      <c r="Z85" s="4">
        <f t="shared" si="48"/>
        <v>0.50124342416967316</v>
      </c>
      <c r="AA85" s="4">
        <f t="shared" si="49"/>
        <v>0.18843665829436301</v>
      </c>
      <c r="AB85" s="4">
        <f t="shared" si="50"/>
        <v>0.81405019004498325</v>
      </c>
      <c r="AC85">
        <f t="shared" si="51"/>
        <v>900.88348572089319</v>
      </c>
      <c r="AD85">
        <f t="shared" si="52"/>
        <v>502.20946919567064</v>
      </c>
      <c r="AE85">
        <f t="shared" si="53"/>
        <v>-54.447632701082341</v>
      </c>
      <c r="AF85">
        <f t="shared" si="54"/>
        <v>48.368348952910935</v>
      </c>
      <c r="AG85">
        <f t="shared" si="55"/>
        <v>41.631651047089065</v>
      </c>
      <c r="AH85">
        <f t="shared" si="56"/>
        <v>1.8129807104518426E-2</v>
      </c>
      <c r="AI85">
        <f t="shared" si="57"/>
        <v>41.649780854193587</v>
      </c>
      <c r="AJ85">
        <f t="shared" si="58"/>
        <v>92.929903542948864</v>
      </c>
    </row>
    <row r="86" spans="4:36" x14ac:dyDescent="0.25">
      <c r="D86" s="3">
        <f t="shared" si="30"/>
        <v>40350</v>
      </c>
      <c r="E86" s="4">
        <f t="shared" si="59"/>
        <v>0.35416666666666663</v>
      </c>
      <c r="F86" s="4"/>
      <c r="G86" s="4"/>
      <c r="H86" s="7">
        <f t="shared" si="31"/>
        <v>2455369.145833333</v>
      </c>
      <c r="I86" s="5">
        <f t="shared" si="32"/>
        <v>0.10469940679898762</v>
      </c>
      <c r="K86">
        <f t="shared" si="33"/>
        <v>89.725708831558222</v>
      </c>
      <c r="L86">
        <f t="shared" si="34"/>
        <v>4126.6083190050695</v>
      </c>
      <c r="M86">
        <f t="shared" si="35"/>
        <v>1.6704231362155327E-2</v>
      </c>
      <c r="N86">
        <f t="shared" si="36"/>
        <v>0.43449972476134341</v>
      </c>
      <c r="O86">
        <f t="shared" si="37"/>
        <v>90.16020855631956</v>
      </c>
      <c r="P86">
        <f t="shared" si="38"/>
        <v>4127.0428187298312</v>
      </c>
      <c r="Q86">
        <f t="shared" si="39"/>
        <v>1.0162656804986538</v>
      </c>
      <c r="R86">
        <f t="shared" si="40"/>
        <v>90.159184580198882</v>
      </c>
      <c r="S86">
        <f t="shared" si="41"/>
        <v>23.437929581356652</v>
      </c>
      <c r="T86">
        <f t="shared" si="42"/>
        <v>23.438485285357846</v>
      </c>
      <c r="U86">
        <f t="shared" si="43"/>
        <v>90.173500430332652</v>
      </c>
      <c r="V86">
        <f t="shared" si="44"/>
        <v>23.438389417185611</v>
      </c>
      <c r="W86">
        <f t="shared" si="45"/>
        <v>4.3031486164796739E-2</v>
      </c>
      <c r="X86">
        <f t="shared" si="46"/>
        <v>-1.7914359931136501</v>
      </c>
      <c r="Y86">
        <f t="shared" si="47"/>
        <v>112.610430550525</v>
      </c>
      <c r="Z86" s="4">
        <f t="shared" si="48"/>
        <v>0.50124405277299566</v>
      </c>
      <c r="AA86" s="4">
        <f t="shared" si="49"/>
        <v>0.18843730124375957</v>
      </c>
      <c r="AB86" s="4">
        <f t="shared" si="50"/>
        <v>0.81405080430223176</v>
      </c>
      <c r="AC86">
        <f t="shared" si="51"/>
        <v>900.88344440419996</v>
      </c>
      <c r="AD86">
        <f t="shared" si="52"/>
        <v>508.20856400688632</v>
      </c>
      <c r="AE86">
        <f t="shared" si="53"/>
        <v>-52.94785899827842</v>
      </c>
      <c r="AF86">
        <f t="shared" si="54"/>
        <v>47.221545466455908</v>
      </c>
      <c r="AG86">
        <f t="shared" si="55"/>
        <v>42.778454533544092</v>
      </c>
      <c r="AH86">
        <f t="shared" si="56"/>
        <v>1.741705826368399E-2</v>
      </c>
      <c r="AI86">
        <f t="shared" si="57"/>
        <v>42.795871591807774</v>
      </c>
      <c r="AJ86">
        <f t="shared" si="58"/>
        <v>93.956556776739944</v>
      </c>
    </row>
    <row r="87" spans="4:36" x14ac:dyDescent="0.25">
      <c r="D87" s="3">
        <f t="shared" si="30"/>
        <v>40350</v>
      </c>
      <c r="E87" s="4">
        <f t="shared" si="59"/>
        <v>0.35833333333333328</v>
      </c>
      <c r="F87" s="4"/>
      <c r="G87" s="4"/>
      <c r="H87" s="7">
        <f t="shared" si="31"/>
        <v>2455369.15</v>
      </c>
      <c r="I87" s="5">
        <f t="shared" si="32"/>
        <v>0.1046995208761097</v>
      </c>
      <c r="K87">
        <f t="shared" si="33"/>
        <v>89.729815695780417</v>
      </c>
      <c r="L87">
        <f t="shared" si="34"/>
        <v>4126.61242567312</v>
      </c>
      <c r="M87">
        <f t="shared" si="35"/>
        <v>1.6704231357356839E-2</v>
      </c>
      <c r="N87">
        <f t="shared" si="36"/>
        <v>0.43436877090199022</v>
      </c>
      <c r="O87">
        <f t="shared" si="37"/>
        <v>90.1641844666824</v>
      </c>
      <c r="P87">
        <f t="shared" si="38"/>
        <v>4127.0467944440225</v>
      </c>
      <c r="Q87">
        <f t="shared" si="39"/>
        <v>1.016265948947271</v>
      </c>
      <c r="R87">
        <f t="shared" si="40"/>
        <v>90.163160494557403</v>
      </c>
      <c r="S87">
        <f t="shared" si="41"/>
        <v>23.43792957987317</v>
      </c>
      <c r="T87">
        <f t="shared" si="42"/>
        <v>23.438485274251107</v>
      </c>
      <c r="U87">
        <f t="shared" si="43"/>
        <v>90.177833903816889</v>
      </c>
      <c r="V87">
        <f t="shared" si="44"/>
        <v>23.438384557325985</v>
      </c>
      <c r="W87">
        <f t="shared" si="45"/>
        <v>4.3031486122854221E-2</v>
      </c>
      <c r="X87">
        <f t="shared" si="46"/>
        <v>-1.7923411718549926</v>
      </c>
      <c r="Y87">
        <f t="shared" si="47"/>
        <v>112.61042525562176</v>
      </c>
      <c r="Z87" s="4">
        <f t="shared" si="48"/>
        <v>0.50124468136934375</v>
      </c>
      <c r="AA87" s="4">
        <f t="shared" si="49"/>
        <v>0.1884379445481722</v>
      </c>
      <c r="AB87" s="4">
        <f t="shared" si="50"/>
        <v>0.8140514181905153</v>
      </c>
      <c r="AC87">
        <f t="shared" si="51"/>
        <v>900.8834020449741</v>
      </c>
      <c r="AD87">
        <f t="shared" si="52"/>
        <v>514.20765882814487</v>
      </c>
      <c r="AE87">
        <f t="shared" si="53"/>
        <v>-51.448085292963782</v>
      </c>
      <c r="AF87">
        <f t="shared" si="54"/>
        <v>46.076179579260746</v>
      </c>
      <c r="AG87">
        <f t="shared" si="55"/>
        <v>43.923820420739254</v>
      </c>
      <c r="AH87">
        <f t="shared" si="56"/>
        <v>1.6735102169817752E-2</v>
      </c>
      <c r="AI87">
        <f t="shared" si="57"/>
        <v>43.940555522909072</v>
      </c>
      <c r="AJ87">
        <f t="shared" si="58"/>
        <v>95.005369919115424</v>
      </c>
    </row>
    <row r="88" spans="4:36" x14ac:dyDescent="0.25">
      <c r="D88" s="3">
        <f t="shared" si="30"/>
        <v>40350</v>
      </c>
      <c r="E88" s="4">
        <f t="shared" si="59"/>
        <v>0.36249999999999993</v>
      </c>
      <c r="F88" s="4"/>
      <c r="G88" s="4"/>
      <c r="H88" s="7">
        <f t="shared" si="31"/>
        <v>2455369.1541666663</v>
      </c>
      <c r="I88" s="5">
        <f t="shared" si="32"/>
        <v>0.10469963495321903</v>
      </c>
      <c r="K88">
        <f t="shared" si="33"/>
        <v>89.733922559543771</v>
      </c>
      <c r="L88">
        <f t="shared" si="34"/>
        <v>4126.6165323407122</v>
      </c>
      <c r="M88">
        <f t="shared" si="35"/>
        <v>1.6704231352558354E-2</v>
      </c>
      <c r="N88">
        <f t="shared" si="36"/>
        <v>0.43423781495692665</v>
      </c>
      <c r="O88">
        <f t="shared" si="37"/>
        <v>90.168160374500701</v>
      </c>
      <c r="P88">
        <f t="shared" si="38"/>
        <v>4127.0507701556689</v>
      </c>
      <c r="Q88">
        <f t="shared" si="39"/>
        <v>1.0162662173148822</v>
      </c>
      <c r="R88">
        <f t="shared" si="40"/>
        <v>90.167136406371313</v>
      </c>
      <c r="S88">
        <f t="shared" si="41"/>
        <v>23.437929578389692</v>
      </c>
      <c r="T88">
        <f t="shared" si="42"/>
        <v>23.438485263144361</v>
      </c>
      <c r="U88">
        <f t="shared" si="43"/>
        <v>90.182167374205051</v>
      </c>
      <c r="V88">
        <f t="shared" si="44"/>
        <v>23.438379577857742</v>
      </c>
      <c r="W88">
        <f t="shared" si="45"/>
        <v>4.3031486080911681E-2</v>
      </c>
      <c r="X88">
        <f t="shared" si="46"/>
        <v>-1.7932463403222305</v>
      </c>
      <c r="Y88">
        <f t="shared" si="47"/>
        <v>112.61041983040342</v>
      </c>
      <c r="Z88" s="4">
        <f t="shared" si="48"/>
        <v>0.50124530995855709</v>
      </c>
      <c r="AA88" s="4">
        <f t="shared" si="49"/>
        <v>0.18843858820743647</v>
      </c>
      <c r="AB88" s="4">
        <f t="shared" si="50"/>
        <v>0.81405203170967777</v>
      </c>
      <c r="AC88">
        <f t="shared" si="51"/>
        <v>900.88335864322733</v>
      </c>
      <c r="AD88">
        <f t="shared" si="52"/>
        <v>520.2067536596777</v>
      </c>
      <c r="AE88">
        <f t="shared" si="53"/>
        <v>-49.948311585080575</v>
      </c>
      <c r="AF88">
        <f t="shared" si="54"/>
        <v>44.932671790763763</v>
      </c>
      <c r="AG88">
        <f t="shared" si="55"/>
        <v>45.067328209236237</v>
      </c>
      <c r="AH88">
        <f t="shared" si="56"/>
        <v>1.6081719586222024E-2</v>
      </c>
      <c r="AI88">
        <f t="shared" si="57"/>
        <v>45.083409928822462</v>
      </c>
      <c r="AJ88">
        <f t="shared" si="58"/>
        <v>96.078462876201797</v>
      </c>
    </row>
    <row r="89" spans="4:36" x14ac:dyDescent="0.25">
      <c r="D89" s="3">
        <f t="shared" si="30"/>
        <v>40350</v>
      </c>
      <c r="E89" s="4">
        <f t="shared" si="59"/>
        <v>0.36666666666666659</v>
      </c>
      <c r="F89" s="4"/>
      <c r="G89" s="4"/>
      <c r="H89" s="7">
        <f t="shared" si="31"/>
        <v>2455369.1583333332</v>
      </c>
      <c r="I89" s="5">
        <f t="shared" si="32"/>
        <v>0.10469974903034111</v>
      </c>
      <c r="K89">
        <f t="shared" si="33"/>
        <v>89.738029423765965</v>
      </c>
      <c r="L89">
        <f t="shared" si="34"/>
        <v>4126.6206390087636</v>
      </c>
      <c r="M89">
        <f t="shared" si="35"/>
        <v>1.6704231347759866E-2</v>
      </c>
      <c r="N89">
        <f t="shared" si="36"/>
        <v>0.43410685689752626</v>
      </c>
      <c r="O89">
        <f t="shared" si="37"/>
        <v>90.172136280663494</v>
      </c>
      <c r="P89">
        <f t="shared" si="38"/>
        <v>4127.0547458656611</v>
      </c>
      <c r="Q89">
        <f t="shared" si="39"/>
        <v>1.0162664856015471</v>
      </c>
      <c r="R89">
        <f t="shared" si="40"/>
        <v>90.171112316529644</v>
      </c>
      <c r="S89">
        <f t="shared" si="41"/>
        <v>23.43792957690621</v>
      </c>
      <c r="T89">
        <f t="shared" si="42"/>
        <v>23.438485252037605</v>
      </c>
      <c r="U89">
        <f t="shared" si="43"/>
        <v>90.186500842458273</v>
      </c>
      <c r="V89">
        <f t="shared" si="44"/>
        <v>23.438374478779977</v>
      </c>
      <c r="W89">
        <f t="shared" si="45"/>
        <v>4.3031486038969086E-2</v>
      </c>
      <c r="X89">
        <f t="shared" si="46"/>
        <v>-1.794151498689168</v>
      </c>
      <c r="Y89">
        <f t="shared" si="47"/>
        <v>112.61041427486907</v>
      </c>
      <c r="Z89" s="4">
        <f t="shared" si="48"/>
        <v>0.50124593854075639</v>
      </c>
      <c r="AA89" s="4">
        <f t="shared" si="49"/>
        <v>0.18843923222167563</v>
      </c>
      <c r="AB89" s="4">
        <f t="shared" si="50"/>
        <v>0.81405264485983708</v>
      </c>
      <c r="AC89">
        <f t="shared" si="51"/>
        <v>900.88331419895258</v>
      </c>
      <c r="AD89">
        <f t="shared" si="52"/>
        <v>526.2058485013107</v>
      </c>
      <c r="AE89">
        <f t="shared" si="53"/>
        <v>-48.448537874672326</v>
      </c>
      <c r="AF89">
        <f t="shared" si="54"/>
        <v>43.79147282910106</v>
      </c>
      <c r="AG89">
        <f t="shared" si="55"/>
        <v>46.20852717089894</v>
      </c>
      <c r="AH89">
        <f t="shared" si="56"/>
        <v>1.5454914948436458E-2</v>
      </c>
      <c r="AI89">
        <f t="shared" si="57"/>
        <v>46.223982085847375</v>
      </c>
      <c r="AJ89">
        <f t="shared" si="58"/>
        <v>97.178140827900052</v>
      </c>
    </row>
    <row r="90" spans="4:36" x14ac:dyDescent="0.25">
      <c r="D90" s="3">
        <f t="shared" si="30"/>
        <v>40350</v>
      </c>
      <c r="E90" s="4">
        <f t="shared" si="59"/>
        <v>0.37083333333333324</v>
      </c>
      <c r="F90" s="4"/>
      <c r="G90" s="4"/>
      <c r="H90" s="7">
        <f t="shared" si="31"/>
        <v>2455369.1624999996</v>
      </c>
      <c r="I90" s="5">
        <f t="shared" si="32"/>
        <v>0.10469986310745044</v>
      </c>
      <c r="K90">
        <f t="shared" si="33"/>
        <v>89.74213628752841</v>
      </c>
      <c r="L90">
        <f t="shared" si="34"/>
        <v>4126.6247456763558</v>
      </c>
      <c r="M90">
        <f t="shared" si="35"/>
        <v>1.6704231342961381E-2</v>
      </c>
      <c r="N90">
        <f t="shared" si="36"/>
        <v>0.43397589675371245</v>
      </c>
      <c r="O90">
        <f t="shared" si="37"/>
        <v>90.176112184282118</v>
      </c>
      <c r="P90">
        <f t="shared" si="38"/>
        <v>4127.0587215731093</v>
      </c>
      <c r="Q90">
        <f t="shared" si="39"/>
        <v>1.0162667538072037</v>
      </c>
      <c r="R90">
        <f t="shared" si="40"/>
        <v>90.175088224143749</v>
      </c>
      <c r="S90">
        <f t="shared" si="41"/>
        <v>23.437929575422732</v>
      </c>
      <c r="T90">
        <f t="shared" si="42"/>
        <v>23.438485240930845</v>
      </c>
      <c r="U90">
        <f t="shared" si="43"/>
        <v>90.190834307600142</v>
      </c>
      <c r="V90">
        <f t="shared" si="44"/>
        <v>23.438369260094088</v>
      </c>
      <c r="W90">
        <f t="shared" si="45"/>
        <v>4.3031485997026497E-2</v>
      </c>
      <c r="X90">
        <f t="shared" si="46"/>
        <v>-1.7950566467248652</v>
      </c>
      <c r="Y90">
        <f t="shared" si="47"/>
        <v>112.61040858902027</v>
      </c>
      <c r="Z90" s="4">
        <f t="shared" si="48"/>
        <v>0.50124656711578108</v>
      </c>
      <c r="AA90" s="4">
        <f t="shared" si="49"/>
        <v>0.18843987659072481</v>
      </c>
      <c r="AB90" s="4">
        <f t="shared" si="50"/>
        <v>0.81405325764083736</v>
      </c>
      <c r="AC90">
        <f t="shared" si="51"/>
        <v>900.88326871216213</v>
      </c>
      <c r="AD90">
        <f t="shared" si="52"/>
        <v>532.20494335327498</v>
      </c>
      <c r="AE90">
        <f t="shared" si="53"/>
        <v>-46.948764161681254</v>
      </c>
      <c r="AF90">
        <f t="shared" si="54"/>
        <v>42.653067918300167</v>
      </c>
      <c r="AG90">
        <f t="shared" si="55"/>
        <v>47.346932081699833</v>
      </c>
      <c r="AH90">
        <f t="shared" si="56"/>
        <v>1.48528926445964E-2</v>
      </c>
      <c r="AI90">
        <f t="shared" si="57"/>
        <v>47.361784974344431</v>
      </c>
      <c r="AJ90">
        <f t="shared" si="58"/>
        <v>98.306915586977482</v>
      </c>
    </row>
    <row r="91" spans="4:36" x14ac:dyDescent="0.25">
      <c r="D91" s="3">
        <f t="shared" si="30"/>
        <v>40350</v>
      </c>
      <c r="E91" s="4">
        <f t="shared" si="59"/>
        <v>0.37499999999999989</v>
      </c>
      <c r="F91" s="4"/>
      <c r="G91" s="4"/>
      <c r="H91" s="7">
        <f t="shared" si="31"/>
        <v>2455369.1666666665</v>
      </c>
      <c r="I91" s="5">
        <f t="shared" si="32"/>
        <v>0.10469997718457252</v>
      </c>
      <c r="K91">
        <f t="shared" si="33"/>
        <v>89.746243151750605</v>
      </c>
      <c r="L91">
        <f t="shared" si="34"/>
        <v>4126.6288523444064</v>
      </c>
      <c r="M91">
        <f t="shared" si="35"/>
        <v>1.6704231338162893E-2</v>
      </c>
      <c r="N91">
        <f t="shared" si="36"/>
        <v>0.4338449344968579</v>
      </c>
      <c r="O91">
        <f t="shared" si="37"/>
        <v>90.180088086247466</v>
      </c>
      <c r="P91">
        <f t="shared" si="38"/>
        <v>4127.0626972789032</v>
      </c>
      <c r="Q91">
        <f t="shared" si="39"/>
        <v>1.0162670219319114</v>
      </c>
      <c r="R91">
        <f t="shared" si="40"/>
        <v>90.179064130104493</v>
      </c>
      <c r="S91">
        <f t="shared" si="41"/>
        <v>23.437929573939254</v>
      </c>
      <c r="T91">
        <f t="shared" si="42"/>
        <v>23.438485229824078</v>
      </c>
      <c r="U91">
        <f t="shared" si="43"/>
        <v>90.195167770593827</v>
      </c>
      <c r="V91">
        <f t="shared" si="44"/>
        <v>23.438363921799109</v>
      </c>
      <c r="W91">
        <f t="shared" si="45"/>
        <v>4.3031485955083867E-2</v>
      </c>
      <c r="X91">
        <f t="shared" si="46"/>
        <v>-1.7959617846037723</v>
      </c>
      <c r="Y91">
        <f t="shared" si="47"/>
        <v>112.61040277285601</v>
      </c>
      <c r="Z91" s="4">
        <f t="shared" si="48"/>
        <v>0.50124719568375264</v>
      </c>
      <c r="AA91" s="4">
        <f t="shared" si="49"/>
        <v>0.18844052131470818</v>
      </c>
      <c r="AB91" s="4">
        <f t="shared" si="50"/>
        <v>0.81405387005279706</v>
      </c>
      <c r="AC91">
        <f t="shared" si="51"/>
        <v>900.88322218284804</v>
      </c>
      <c r="AD91">
        <f t="shared" si="52"/>
        <v>538.20403821539617</v>
      </c>
      <c r="AE91">
        <f t="shared" si="53"/>
        <v>-45.448990446150958</v>
      </c>
      <c r="AF91">
        <f t="shared" si="54"/>
        <v>41.517981647407822</v>
      </c>
      <c r="AG91">
        <f t="shared" si="55"/>
        <v>48.482018352592178</v>
      </c>
      <c r="AH91">
        <f t="shared" si="56"/>
        <v>1.4274036815230845E-2</v>
      </c>
      <c r="AI91">
        <f t="shared" si="57"/>
        <v>48.496292389407408</v>
      </c>
      <c r="AJ91">
        <f t="shared" si="58"/>
        <v>99.467529527420197</v>
      </c>
    </row>
    <row r="92" spans="4:36" x14ac:dyDescent="0.25">
      <c r="D92" s="3">
        <f t="shared" si="30"/>
        <v>40350</v>
      </c>
      <c r="E92" s="4">
        <f t="shared" si="59"/>
        <v>0.37916666666666654</v>
      </c>
      <c r="F92" s="4"/>
      <c r="G92" s="4"/>
      <c r="H92" s="7">
        <f t="shared" si="31"/>
        <v>2455369.1708333334</v>
      </c>
      <c r="I92" s="5">
        <f t="shared" si="32"/>
        <v>0.10470009126169461</v>
      </c>
      <c r="K92">
        <f t="shared" si="33"/>
        <v>89.750350015973254</v>
      </c>
      <c r="L92">
        <f t="shared" si="34"/>
        <v>4126.6329590124578</v>
      </c>
      <c r="M92">
        <f t="shared" si="35"/>
        <v>1.6704231333364409E-2</v>
      </c>
      <c r="N92">
        <f t="shared" si="36"/>
        <v>0.43371397014219021</v>
      </c>
      <c r="O92">
        <f t="shared" si="37"/>
        <v>90.184063986115447</v>
      </c>
      <c r="P92">
        <f t="shared" si="38"/>
        <v>4127.0666729825998</v>
      </c>
      <c r="Q92">
        <f t="shared" si="39"/>
        <v>1.0162672899756386</v>
      </c>
      <c r="R92">
        <f t="shared" si="40"/>
        <v>90.183040033967814</v>
      </c>
      <c r="S92">
        <f t="shared" si="41"/>
        <v>23.437929572455772</v>
      </c>
      <c r="T92">
        <f t="shared" si="42"/>
        <v>23.438485218717293</v>
      </c>
      <c r="U92">
        <f t="shared" si="43"/>
        <v>90.199501230947433</v>
      </c>
      <c r="V92">
        <f t="shared" si="44"/>
        <v>23.438358463895845</v>
      </c>
      <c r="W92">
        <f t="shared" si="45"/>
        <v>4.3031485913141168E-2</v>
      </c>
      <c r="X92">
        <f t="shared" si="46"/>
        <v>-1.7968669121959719</v>
      </c>
      <c r="Y92">
        <f t="shared" si="47"/>
        <v>112.61039682637721</v>
      </c>
      <c r="Z92" s="4">
        <f t="shared" si="48"/>
        <v>0.50124782424458059</v>
      </c>
      <c r="AA92" s="4">
        <f t="shared" si="49"/>
        <v>0.18844116639353276</v>
      </c>
      <c r="AB92" s="4">
        <f t="shared" si="50"/>
        <v>0.81405448209562836</v>
      </c>
      <c r="AC92">
        <f t="shared" si="51"/>
        <v>900.88317461101769</v>
      </c>
      <c r="AD92">
        <f t="shared" si="52"/>
        <v>544.20313308780385</v>
      </c>
      <c r="AE92">
        <f t="shared" si="53"/>
        <v>-43.949216728049038</v>
      </c>
      <c r="AF92">
        <f t="shared" si="54"/>
        <v>40.386783538440739</v>
      </c>
      <c r="AG92">
        <f t="shared" si="55"/>
        <v>49.613216461559261</v>
      </c>
      <c r="AH92">
        <f t="shared" si="56"/>
        <v>1.3716894187383156E-2</v>
      </c>
      <c r="AI92">
        <f t="shared" si="57"/>
        <v>49.626933355746644</v>
      </c>
      <c r="AJ92">
        <f t="shared" si="58"/>
        <v>100.6629823635156</v>
      </c>
    </row>
    <row r="93" spans="4:36" x14ac:dyDescent="0.25">
      <c r="D93" s="3">
        <f t="shared" si="30"/>
        <v>40350</v>
      </c>
      <c r="E93" s="4">
        <f t="shared" si="59"/>
        <v>0.38333333333333319</v>
      </c>
      <c r="F93" s="4"/>
      <c r="G93" s="4"/>
      <c r="H93" s="7">
        <f t="shared" si="31"/>
        <v>2455369.1749999998</v>
      </c>
      <c r="I93" s="5">
        <f t="shared" si="32"/>
        <v>0.10470020533880393</v>
      </c>
      <c r="K93">
        <f t="shared" si="33"/>
        <v>89.754456879736608</v>
      </c>
      <c r="L93">
        <f t="shared" si="34"/>
        <v>4126.6370656800491</v>
      </c>
      <c r="M93">
        <f t="shared" si="35"/>
        <v>1.6704231328565921E-2</v>
      </c>
      <c r="N93">
        <f t="shared" si="36"/>
        <v>0.43358300370504194</v>
      </c>
      <c r="O93">
        <f t="shared" si="37"/>
        <v>90.188039883441647</v>
      </c>
      <c r="P93">
        <f t="shared" si="38"/>
        <v>4127.0706486837544</v>
      </c>
      <c r="Q93">
        <f t="shared" si="39"/>
        <v>1.016267557938354</v>
      </c>
      <c r="R93">
        <f t="shared" si="40"/>
        <v>90.187015935289281</v>
      </c>
      <c r="S93">
        <f t="shared" si="41"/>
        <v>23.437929570972294</v>
      </c>
      <c r="T93">
        <f t="shared" si="42"/>
        <v>23.438485207610508</v>
      </c>
      <c r="U93">
        <f t="shared" si="43"/>
        <v>90.203834688168754</v>
      </c>
      <c r="V93">
        <f t="shared" si="44"/>
        <v>23.438352886385164</v>
      </c>
      <c r="W93">
        <f t="shared" si="45"/>
        <v>4.303148587119849E-2</v>
      </c>
      <c r="X93">
        <f t="shared" si="46"/>
        <v>-1.797772029371832</v>
      </c>
      <c r="Y93">
        <f t="shared" si="47"/>
        <v>112.61039074958488</v>
      </c>
      <c r="Z93" s="4">
        <f t="shared" si="48"/>
        <v>0.50124845279817487</v>
      </c>
      <c r="AA93" s="4">
        <f t="shared" si="49"/>
        <v>0.18844181182710573</v>
      </c>
      <c r="AB93" s="4">
        <f t="shared" si="50"/>
        <v>0.81405509376924401</v>
      </c>
      <c r="AC93">
        <f t="shared" si="51"/>
        <v>900.88312599667904</v>
      </c>
      <c r="AD93">
        <f t="shared" si="52"/>
        <v>550.20222797062797</v>
      </c>
      <c r="AE93">
        <f t="shared" si="53"/>
        <v>-42.449443007343007</v>
      </c>
      <c r="AF93">
        <f t="shared" si="54"/>
        <v>39.260094427150925</v>
      </c>
      <c r="AG93">
        <f t="shared" si="55"/>
        <v>50.739905572849075</v>
      </c>
      <c r="AH93">
        <f t="shared" si="56"/>
        <v>1.3180159550941822E-2</v>
      </c>
      <c r="AI93">
        <f t="shared" si="57"/>
        <v>50.753085732400017</v>
      </c>
      <c r="AJ93">
        <f t="shared" si="58"/>
        <v>101.89656106738119</v>
      </c>
    </row>
    <row r="94" spans="4:36" x14ac:dyDescent="0.25">
      <c r="D94" s="3">
        <f t="shared" si="30"/>
        <v>40350</v>
      </c>
      <c r="E94" s="4">
        <f t="shared" si="59"/>
        <v>0.38749999999999984</v>
      </c>
      <c r="F94" s="4"/>
      <c r="G94" s="4"/>
      <c r="H94" s="7">
        <f t="shared" si="31"/>
        <v>2455369.1791666667</v>
      </c>
      <c r="I94" s="5">
        <f t="shared" si="32"/>
        <v>0.10470031941592602</v>
      </c>
      <c r="K94">
        <f t="shared" si="33"/>
        <v>89.758563743957893</v>
      </c>
      <c r="L94">
        <f t="shared" si="34"/>
        <v>4126.6411723481006</v>
      </c>
      <c r="M94">
        <f t="shared" si="35"/>
        <v>1.6704231323767436E-2</v>
      </c>
      <c r="N94">
        <f t="shared" si="36"/>
        <v>0.43345203515670611</v>
      </c>
      <c r="O94">
        <f t="shared" si="37"/>
        <v>90.192015779114598</v>
      </c>
      <c r="P94">
        <f t="shared" si="38"/>
        <v>4127.0746243832573</v>
      </c>
      <c r="Q94">
        <f t="shared" si="39"/>
        <v>1.0162678258201165</v>
      </c>
      <c r="R94">
        <f t="shared" si="40"/>
        <v>90.190991834957416</v>
      </c>
      <c r="S94">
        <f t="shared" si="41"/>
        <v>23.437929569488812</v>
      </c>
      <c r="T94">
        <f t="shared" si="42"/>
        <v>23.438485196503713</v>
      </c>
      <c r="U94">
        <f t="shared" si="43"/>
        <v>90.208168143218387</v>
      </c>
      <c r="V94">
        <f t="shared" si="44"/>
        <v>23.43834718926605</v>
      </c>
      <c r="W94">
        <f t="shared" si="45"/>
        <v>4.3031485829255756E-2</v>
      </c>
      <c r="X94">
        <f t="shared" si="46"/>
        <v>-1.7986771363046465</v>
      </c>
      <c r="Y94">
        <f t="shared" si="47"/>
        <v>112.61038454247793</v>
      </c>
      <c r="Z94" s="4">
        <f t="shared" si="48"/>
        <v>0.50124908134465596</v>
      </c>
      <c r="AA94" s="4">
        <f t="shared" si="49"/>
        <v>0.18844245761555062</v>
      </c>
      <c r="AB94" s="4">
        <f t="shared" si="50"/>
        <v>0.81405570507376135</v>
      </c>
      <c r="AC94">
        <f t="shared" si="51"/>
        <v>900.88307633982345</v>
      </c>
      <c r="AD94">
        <f t="shared" si="52"/>
        <v>556.20132286369517</v>
      </c>
      <c r="AE94">
        <f t="shared" si="53"/>
        <v>-40.949669284076208</v>
      </c>
      <c r="AF94">
        <f t="shared" si="54"/>
        <v>38.138593788206322</v>
      </c>
      <c r="AG94">
        <f t="shared" si="55"/>
        <v>51.861406211793678</v>
      </c>
      <c r="AH94">
        <f t="shared" si="56"/>
        <v>1.2662663561312137E-2</v>
      </c>
      <c r="AI94">
        <f t="shared" si="57"/>
        <v>51.874068875354993</v>
      </c>
      <c r="AJ94">
        <f t="shared" si="58"/>
        <v>103.17187320729522</v>
      </c>
    </row>
    <row r="95" spans="4:36" x14ac:dyDescent="0.25">
      <c r="D95" s="3">
        <f t="shared" si="30"/>
        <v>40350</v>
      </c>
      <c r="E95" s="4">
        <f t="shared" si="59"/>
        <v>0.3916666666666665</v>
      </c>
      <c r="F95" s="4"/>
      <c r="G95" s="4"/>
      <c r="H95" s="7">
        <f t="shared" si="31"/>
        <v>2455369.1833333331</v>
      </c>
      <c r="I95" s="5">
        <f t="shared" si="32"/>
        <v>0.10470043349303534</v>
      </c>
      <c r="K95">
        <f t="shared" si="33"/>
        <v>89.762670607721248</v>
      </c>
      <c r="L95">
        <f t="shared" si="34"/>
        <v>4126.6452790156927</v>
      </c>
      <c r="M95">
        <f t="shared" si="35"/>
        <v>1.6704231318968948E-2</v>
      </c>
      <c r="N95">
        <f t="shared" si="36"/>
        <v>0.43332106452713476</v>
      </c>
      <c r="O95">
        <f t="shared" si="37"/>
        <v>90.195991672248383</v>
      </c>
      <c r="P95">
        <f t="shared" si="38"/>
        <v>4127.07860008022</v>
      </c>
      <c r="Q95">
        <f t="shared" si="39"/>
        <v>1.0162680936208648</v>
      </c>
      <c r="R95">
        <f t="shared" si="40"/>
        <v>90.194967732086326</v>
      </c>
      <c r="S95">
        <f t="shared" si="41"/>
        <v>23.437929568005334</v>
      </c>
      <c r="T95">
        <f t="shared" si="42"/>
        <v>23.43848518539691</v>
      </c>
      <c r="U95">
        <f t="shared" si="43"/>
        <v>90.212501595122887</v>
      </c>
      <c r="V95">
        <f t="shared" si="44"/>
        <v>23.438341372540016</v>
      </c>
      <c r="W95">
        <f t="shared" si="45"/>
        <v>4.3031485787312994E-2</v>
      </c>
      <c r="X95">
        <f t="shared" si="46"/>
        <v>-1.7995822327645852</v>
      </c>
      <c r="Y95">
        <f t="shared" si="47"/>
        <v>112.61037820505813</v>
      </c>
      <c r="Z95" s="4">
        <f t="shared" si="48"/>
        <v>0.5012497098838643</v>
      </c>
      <c r="AA95" s="4">
        <f t="shared" si="49"/>
        <v>0.18844310375870282</v>
      </c>
      <c r="AB95" s="4">
        <f t="shared" si="50"/>
        <v>0.81405631600902573</v>
      </c>
      <c r="AC95">
        <f t="shared" si="51"/>
        <v>900.88302564046501</v>
      </c>
      <c r="AD95">
        <f t="shared" si="52"/>
        <v>562.20041776723519</v>
      </c>
      <c r="AE95">
        <f t="shared" si="53"/>
        <v>-39.449895558191201</v>
      </c>
      <c r="AF95">
        <f t="shared" si="54"/>
        <v>37.023028157051776</v>
      </c>
      <c r="AG95">
        <f t="shared" si="55"/>
        <v>52.976971842948224</v>
      </c>
      <c r="AH95">
        <f t="shared" si="56"/>
        <v>1.2163362616827598E-2</v>
      </c>
      <c r="AI95">
        <f t="shared" si="57"/>
        <v>52.989135205565049</v>
      </c>
      <c r="AJ95">
        <f t="shared" si="58"/>
        <v>104.49288396212756</v>
      </c>
    </row>
    <row r="96" spans="4:36" x14ac:dyDescent="0.25">
      <c r="D96" s="3">
        <f t="shared" si="30"/>
        <v>40350</v>
      </c>
      <c r="E96" s="4">
        <f t="shared" si="59"/>
        <v>0.39583333333333315</v>
      </c>
      <c r="F96" s="4"/>
      <c r="G96" s="4"/>
      <c r="H96" s="7">
        <f t="shared" si="31"/>
        <v>2455369.1875</v>
      </c>
      <c r="I96" s="5">
        <f t="shared" si="32"/>
        <v>0.10470054757015743</v>
      </c>
      <c r="K96">
        <f t="shared" si="33"/>
        <v>89.766777471943442</v>
      </c>
      <c r="L96">
        <f t="shared" si="34"/>
        <v>4126.6493856837433</v>
      </c>
      <c r="M96">
        <f t="shared" si="35"/>
        <v>1.6704231314170464E-2</v>
      </c>
      <c r="N96">
        <f t="shared" si="36"/>
        <v>0.43319009178769824</v>
      </c>
      <c r="O96">
        <f t="shared" si="37"/>
        <v>90.199967563731136</v>
      </c>
      <c r="P96">
        <f t="shared" si="38"/>
        <v>4127.082575775531</v>
      </c>
      <c r="Q96">
        <f t="shared" si="39"/>
        <v>1.0162683613406576</v>
      </c>
      <c r="R96">
        <f t="shared" si="40"/>
        <v>90.198943627564134</v>
      </c>
      <c r="S96">
        <f t="shared" si="41"/>
        <v>23.437929566521852</v>
      </c>
      <c r="T96">
        <f t="shared" si="42"/>
        <v>23.438485174290097</v>
      </c>
      <c r="U96">
        <f t="shared" si="43"/>
        <v>90.216835044842426</v>
      </c>
      <c r="V96">
        <f t="shared" si="44"/>
        <v>23.438335436205975</v>
      </c>
      <c r="W96">
        <f t="shared" si="45"/>
        <v>4.3031485745370177E-2</v>
      </c>
      <c r="X96">
        <f t="shared" si="46"/>
        <v>-1.8004873189251029</v>
      </c>
      <c r="Y96">
        <f t="shared" si="47"/>
        <v>112.61037173732427</v>
      </c>
      <c r="Z96" s="4">
        <f t="shared" si="48"/>
        <v>0.50125033841592026</v>
      </c>
      <c r="AA96" s="4">
        <f t="shared" si="49"/>
        <v>0.18844375025668619</v>
      </c>
      <c r="AB96" s="4">
        <f t="shared" si="50"/>
        <v>0.81405692657515427</v>
      </c>
      <c r="AC96">
        <f t="shared" si="51"/>
        <v>900.88297389859417</v>
      </c>
      <c r="AD96">
        <f t="shared" si="52"/>
        <v>568.19951268107468</v>
      </c>
      <c r="AE96">
        <f t="shared" si="53"/>
        <v>-37.95012182973133</v>
      </c>
      <c r="AF96">
        <f t="shared" si="54"/>
        <v>35.914220824305723</v>
      </c>
      <c r="AG96">
        <f t="shared" si="55"/>
        <v>54.085779175694277</v>
      </c>
      <c r="AH96">
        <f t="shared" si="56"/>
        <v>1.1681330614069957E-2</v>
      </c>
      <c r="AI96">
        <f t="shared" si="57"/>
        <v>54.097460506308344</v>
      </c>
      <c r="AJ96">
        <f t="shared" si="58"/>
        <v>105.86395700677997</v>
      </c>
    </row>
    <row r="97" spans="4:36" x14ac:dyDescent="0.25">
      <c r="D97" s="3">
        <f t="shared" si="30"/>
        <v>40350</v>
      </c>
      <c r="E97" s="4">
        <f t="shared" si="59"/>
        <v>0.3999999999999998</v>
      </c>
      <c r="F97" s="4"/>
      <c r="G97" s="4"/>
      <c r="H97" s="7">
        <f t="shared" si="31"/>
        <v>2455369.1916666664</v>
      </c>
      <c r="I97" s="5">
        <f t="shared" si="32"/>
        <v>0.10470066164726675</v>
      </c>
      <c r="K97">
        <f t="shared" si="33"/>
        <v>89.770884335706796</v>
      </c>
      <c r="L97">
        <f t="shared" si="34"/>
        <v>4126.6534923513354</v>
      </c>
      <c r="M97">
        <f t="shared" si="35"/>
        <v>1.6704231309371976E-2</v>
      </c>
      <c r="N97">
        <f t="shared" si="36"/>
        <v>0.43305911696827143</v>
      </c>
      <c r="O97">
        <f t="shared" si="37"/>
        <v>90.203943452675063</v>
      </c>
      <c r="P97">
        <f t="shared" si="38"/>
        <v>4127.0865514683037</v>
      </c>
      <c r="Q97">
        <f t="shared" si="39"/>
        <v>1.0162686289794338</v>
      </c>
      <c r="R97">
        <f t="shared" si="40"/>
        <v>90.202919520503059</v>
      </c>
      <c r="S97">
        <f t="shared" si="41"/>
        <v>23.437929565038374</v>
      </c>
      <c r="T97">
        <f t="shared" si="42"/>
        <v>23.43848516318328</v>
      </c>
      <c r="U97">
        <f t="shared" si="43"/>
        <v>90.221168491401556</v>
      </c>
      <c r="V97">
        <f t="shared" si="44"/>
        <v>23.4383293802655</v>
      </c>
      <c r="W97">
        <f t="shared" si="45"/>
        <v>4.3031485703427373E-2</v>
      </c>
      <c r="X97">
        <f t="shared" si="46"/>
        <v>-1.8013923945553876</v>
      </c>
      <c r="Y97">
        <f t="shared" si="47"/>
        <v>112.61036513927817</v>
      </c>
      <c r="Z97" s="4">
        <f t="shared" si="48"/>
        <v>0.50125096694066351</v>
      </c>
      <c r="AA97" s="4">
        <f t="shared" si="49"/>
        <v>0.18844439710933525</v>
      </c>
      <c r="AB97" s="4">
        <f t="shared" si="50"/>
        <v>0.81405753677199177</v>
      </c>
      <c r="AC97">
        <f t="shared" si="51"/>
        <v>900.88292111422538</v>
      </c>
      <c r="AD97">
        <f t="shared" si="52"/>
        <v>574.19860760544429</v>
      </c>
      <c r="AE97">
        <f t="shared" si="53"/>
        <v>-36.450348098638926</v>
      </c>
      <c r="AF97">
        <f t="shared" si="54"/>
        <v>34.813083002251282</v>
      </c>
      <c r="AG97">
        <f t="shared" si="55"/>
        <v>55.186916997748718</v>
      </c>
      <c r="AH97">
        <f t="shared" si="56"/>
        <v>1.1215752430425897E-2</v>
      </c>
      <c r="AI97">
        <f t="shared" si="57"/>
        <v>55.198132750179141</v>
      </c>
      <c r="AJ97">
        <f t="shared" si="58"/>
        <v>107.28989935606751</v>
      </c>
    </row>
    <row r="98" spans="4:36" x14ac:dyDescent="0.25">
      <c r="D98" s="3">
        <f t="shared" si="30"/>
        <v>40350</v>
      </c>
      <c r="E98" s="4">
        <f t="shared" si="59"/>
        <v>0.40416666666666645</v>
      </c>
      <c r="F98" s="4"/>
      <c r="G98" s="4"/>
      <c r="H98" s="7">
        <f t="shared" si="31"/>
        <v>2455369.1958333333</v>
      </c>
      <c r="I98" s="5">
        <f t="shared" si="32"/>
        <v>0.10470077572438884</v>
      </c>
      <c r="K98">
        <f t="shared" si="33"/>
        <v>89.774991199928536</v>
      </c>
      <c r="L98">
        <f t="shared" si="34"/>
        <v>4126.6575990193869</v>
      </c>
      <c r="M98">
        <f t="shared" si="35"/>
        <v>1.6704231304573491E-2</v>
      </c>
      <c r="N98">
        <f t="shared" si="36"/>
        <v>0.43292814004022367</v>
      </c>
      <c r="O98">
        <f t="shared" si="37"/>
        <v>90.207919339968754</v>
      </c>
      <c r="P98">
        <f t="shared" si="38"/>
        <v>4127.0905271594274</v>
      </c>
      <c r="Q98">
        <f t="shared" si="39"/>
        <v>1.0162688965372522</v>
      </c>
      <c r="R98">
        <f t="shared" si="40"/>
        <v>90.206895411791663</v>
      </c>
      <c r="S98">
        <f t="shared" si="41"/>
        <v>23.437929563554892</v>
      </c>
      <c r="T98">
        <f t="shared" si="42"/>
        <v>23.438485152076449</v>
      </c>
      <c r="U98">
        <f t="shared" si="43"/>
        <v>90.225501935760875</v>
      </c>
      <c r="V98">
        <f t="shared" si="44"/>
        <v>23.438323204717463</v>
      </c>
      <c r="W98">
        <f t="shared" si="45"/>
        <v>4.3031485661484514E-2</v>
      </c>
      <c r="X98">
        <f t="shared" si="46"/>
        <v>-1.8022974598290618</v>
      </c>
      <c r="Y98">
        <f t="shared" si="47"/>
        <v>112.61035841091862</v>
      </c>
      <c r="Z98" s="4">
        <f t="shared" si="48"/>
        <v>0.50125159545821463</v>
      </c>
      <c r="AA98" s="4">
        <f t="shared" si="49"/>
        <v>0.188445044316774</v>
      </c>
      <c r="AB98" s="4">
        <f t="shared" si="50"/>
        <v>0.81405814659965525</v>
      </c>
      <c r="AC98">
        <f t="shared" si="51"/>
        <v>900.88286728734897</v>
      </c>
      <c r="AD98">
        <f t="shared" si="52"/>
        <v>580.19770254017055</v>
      </c>
      <c r="AE98">
        <f t="shared" si="53"/>
        <v>-34.950574364957362</v>
      </c>
      <c r="AF98">
        <f t="shared" si="54"/>
        <v>33.720626689931251</v>
      </c>
      <c r="AG98">
        <f t="shared" si="55"/>
        <v>56.279373310068749</v>
      </c>
      <c r="AH98">
        <f t="shared" si="56"/>
        <v>1.0765919024004129E-2</v>
      </c>
      <c r="AI98">
        <f t="shared" si="57"/>
        <v>56.290139229092752</v>
      </c>
      <c r="AJ98">
        <f t="shared" si="58"/>
        <v>108.77601007234807</v>
      </c>
    </row>
    <row r="99" spans="4:36" x14ac:dyDescent="0.25">
      <c r="D99" s="3">
        <f t="shared" si="30"/>
        <v>40350</v>
      </c>
      <c r="E99" s="4">
        <f t="shared" si="59"/>
        <v>0.4083333333333331</v>
      </c>
      <c r="F99" s="4"/>
      <c r="G99" s="4"/>
      <c r="H99" s="7">
        <f t="shared" si="31"/>
        <v>2455369.1999999997</v>
      </c>
      <c r="I99" s="5">
        <f t="shared" si="32"/>
        <v>0.10470088980149816</v>
      </c>
      <c r="K99">
        <f t="shared" si="33"/>
        <v>89.77909806369189</v>
      </c>
      <c r="L99">
        <f t="shared" si="34"/>
        <v>4126.6617056869791</v>
      </c>
      <c r="M99">
        <f t="shared" si="35"/>
        <v>1.6704231299775003E-2</v>
      </c>
      <c r="N99">
        <f t="shared" si="36"/>
        <v>0.43279716103345683</v>
      </c>
      <c r="O99">
        <f t="shared" si="37"/>
        <v>90.211895224725353</v>
      </c>
      <c r="P99">
        <f t="shared" si="38"/>
        <v>4127.0945028480128</v>
      </c>
      <c r="Q99">
        <f t="shared" si="39"/>
        <v>1.0162691640140513</v>
      </c>
      <c r="R99">
        <f t="shared" si="40"/>
        <v>90.210871300543118</v>
      </c>
      <c r="S99">
        <f t="shared" si="41"/>
        <v>23.437929562071414</v>
      </c>
      <c r="T99">
        <f t="shared" si="42"/>
        <v>23.438485140969615</v>
      </c>
      <c r="U99">
        <f t="shared" si="43"/>
        <v>90.229835376945971</v>
      </c>
      <c r="V99">
        <f t="shared" si="44"/>
        <v>23.43831690956349</v>
      </c>
      <c r="W99">
        <f t="shared" si="45"/>
        <v>4.3031485619541614E-2</v>
      </c>
      <c r="X99">
        <f t="shared" si="46"/>
        <v>-1.8032025145157473</v>
      </c>
      <c r="Y99">
        <f t="shared" si="47"/>
        <v>112.61035155224751</v>
      </c>
      <c r="Z99" s="4">
        <f t="shared" si="48"/>
        <v>0.50125222396841373</v>
      </c>
      <c r="AA99" s="4">
        <f t="shared" si="49"/>
        <v>0.18844569187883731</v>
      </c>
      <c r="AB99" s="4">
        <f t="shared" si="50"/>
        <v>0.81405875605799016</v>
      </c>
      <c r="AC99">
        <f t="shared" si="51"/>
        <v>900.88281241798006</v>
      </c>
      <c r="AD99">
        <f t="shared" si="52"/>
        <v>586.1967974854839</v>
      </c>
      <c r="AE99">
        <f t="shared" si="53"/>
        <v>-33.450800628629025</v>
      </c>
      <c r="AF99">
        <f t="shared" si="54"/>
        <v>32.637979487168529</v>
      </c>
      <c r="AG99">
        <f t="shared" si="55"/>
        <v>57.362020512831471</v>
      </c>
      <c r="AH99">
        <f t="shared" si="56"/>
        <v>1.0331224075181545E-2</v>
      </c>
      <c r="AI99">
        <f t="shared" si="57"/>
        <v>57.372351736906651</v>
      </c>
      <c r="AJ99">
        <f t="shared" si="58"/>
        <v>110.32813245810854</v>
      </c>
    </row>
    <row r="100" spans="4:36" x14ac:dyDescent="0.25">
      <c r="D100" s="3">
        <f t="shared" si="30"/>
        <v>40350</v>
      </c>
      <c r="E100" s="4">
        <f t="shared" si="59"/>
        <v>0.41249999999999976</v>
      </c>
      <c r="F100" s="4"/>
      <c r="G100" s="4"/>
      <c r="H100" s="7">
        <f t="shared" si="31"/>
        <v>2455369.2041666666</v>
      </c>
      <c r="I100" s="5">
        <f t="shared" si="32"/>
        <v>0.10470100387862025</v>
      </c>
      <c r="K100">
        <f t="shared" si="33"/>
        <v>89.783204927914085</v>
      </c>
      <c r="L100">
        <f t="shared" si="34"/>
        <v>4126.6658123550305</v>
      </c>
      <c r="M100">
        <f t="shared" si="35"/>
        <v>1.6704231294976519E-2</v>
      </c>
      <c r="N100">
        <f t="shared" si="36"/>
        <v>0.43266617991936529</v>
      </c>
      <c r="O100">
        <f t="shared" si="37"/>
        <v>90.215871107833451</v>
      </c>
      <c r="P100">
        <f t="shared" si="38"/>
        <v>4127.0984785349501</v>
      </c>
      <c r="Q100">
        <f t="shared" si="39"/>
        <v>1.0162694314098899</v>
      </c>
      <c r="R100">
        <f t="shared" si="40"/>
        <v>90.214847187645987</v>
      </c>
      <c r="S100">
        <f t="shared" si="41"/>
        <v>23.437929560587932</v>
      </c>
      <c r="T100">
        <f t="shared" si="42"/>
        <v>23.438485129862766</v>
      </c>
      <c r="U100">
        <f t="shared" si="43"/>
        <v>90.234168815917485</v>
      </c>
      <c r="V100">
        <f t="shared" si="44"/>
        <v>23.438310494802394</v>
      </c>
      <c r="W100">
        <f t="shared" si="45"/>
        <v>4.3031485577598685E-2</v>
      </c>
      <c r="X100">
        <f t="shared" si="46"/>
        <v>-1.8041075587891804</v>
      </c>
      <c r="Y100">
        <f t="shared" si="47"/>
        <v>112.61034456326352</v>
      </c>
      <c r="Z100" s="4">
        <f t="shared" si="48"/>
        <v>0.5012528524713814</v>
      </c>
      <c r="AA100" s="4">
        <f t="shared" si="49"/>
        <v>0.1884463397956494</v>
      </c>
      <c r="AB100" s="4">
        <f t="shared" si="50"/>
        <v>0.81405936514711341</v>
      </c>
      <c r="AC100">
        <f t="shared" si="51"/>
        <v>900.88275650610819</v>
      </c>
      <c r="AD100">
        <f t="shared" si="52"/>
        <v>592.1958924412105</v>
      </c>
      <c r="AE100">
        <f t="shared" si="53"/>
        <v>-31.951026889697374</v>
      </c>
      <c r="AF100">
        <f t="shared" si="54"/>
        <v>31.566401630480556</v>
      </c>
      <c r="AG100">
        <f t="shared" si="55"/>
        <v>58.433598369519444</v>
      </c>
      <c r="AH100">
        <f t="shared" si="56"/>
        <v>9.9111621239422864E-3</v>
      </c>
      <c r="AI100">
        <f t="shared" si="57"/>
        <v>58.443509531643386</v>
      </c>
      <c r="AJ100">
        <f t="shared" si="58"/>
        <v>111.95270891820564</v>
      </c>
    </row>
    <row r="101" spans="4:36" x14ac:dyDescent="0.25">
      <c r="D101" s="3">
        <f t="shared" si="30"/>
        <v>40350</v>
      </c>
      <c r="E101" s="4">
        <f t="shared" si="59"/>
        <v>0.41666666666666641</v>
      </c>
      <c r="F101" s="4"/>
      <c r="G101" s="4"/>
      <c r="H101" s="7">
        <f t="shared" si="31"/>
        <v>2455369.208333333</v>
      </c>
      <c r="I101" s="5">
        <f t="shared" si="32"/>
        <v>0.10470111795572958</v>
      </c>
      <c r="K101">
        <f t="shared" si="33"/>
        <v>89.787311791677439</v>
      </c>
      <c r="L101">
        <f t="shared" si="34"/>
        <v>4126.6699190226218</v>
      </c>
      <c r="M101">
        <f t="shared" si="35"/>
        <v>1.6704231290178031E-2</v>
      </c>
      <c r="N101">
        <f t="shared" si="36"/>
        <v>0.43253519672787788</v>
      </c>
      <c r="O101">
        <f t="shared" si="37"/>
        <v>90.219846988405322</v>
      </c>
      <c r="P101">
        <f t="shared" si="38"/>
        <v>4127.10245421935</v>
      </c>
      <c r="Q101">
        <f t="shared" si="39"/>
        <v>1.0162696987247071</v>
      </c>
      <c r="R101">
        <f t="shared" si="40"/>
        <v>90.218823072212572</v>
      </c>
      <c r="S101">
        <f t="shared" si="41"/>
        <v>23.437929559104454</v>
      </c>
      <c r="T101">
        <f t="shared" si="42"/>
        <v>23.438485118755917</v>
      </c>
      <c r="U101">
        <f t="shared" si="43"/>
        <v>90.238502251700027</v>
      </c>
      <c r="V101">
        <f t="shared" si="44"/>
        <v>23.438303960435864</v>
      </c>
      <c r="W101">
        <f t="shared" si="45"/>
        <v>4.303148553565575E-2</v>
      </c>
      <c r="X101">
        <f t="shared" si="46"/>
        <v>-1.8050125924187717</v>
      </c>
      <c r="Y101">
        <f t="shared" si="47"/>
        <v>112.61033744396862</v>
      </c>
      <c r="Z101" s="4">
        <f t="shared" si="48"/>
        <v>0.50125348096695743</v>
      </c>
      <c r="AA101" s="4">
        <f t="shared" si="49"/>
        <v>0.18844698806704463</v>
      </c>
      <c r="AB101" s="4">
        <f t="shared" si="50"/>
        <v>0.81405997386687023</v>
      </c>
      <c r="AC101">
        <f t="shared" si="51"/>
        <v>900.88269955174894</v>
      </c>
      <c r="AD101">
        <f t="shared" si="52"/>
        <v>598.19498740758092</v>
      </c>
      <c r="AE101">
        <f t="shared" si="53"/>
        <v>-30.451253148104769</v>
      </c>
      <c r="AF101">
        <f t="shared" si="54"/>
        <v>30.507305535747008</v>
      </c>
      <c r="AG101">
        <f t="shared" si="55"/>
        <v>59.492694464252992</v>
      </c>
      <c r="AH101">
        <f t="shared" si="56"/>
        <v>9.5053281802646578E-3</v>
      </c>
      <c r="AI101">
        <f t="shared" si="57"/>
        <v>59.50219979243326</v>
      </c>
      <c r="AJ101">
        <f t="shared" si="58"/>
        <v>113.65683703238176</v>
      </c>
    </row>
    <row r="102" spans="4:36" x14ac:dyDescent="0.25">
      <c r="D102" s="3">
        <f t="shared" si="30"/>
        <v>40350</v>
      </c>
      <c r="E102" s="4">
        <f t="shared" si="59"/>
        <v>0.42083333333333306</v>
      </c>
      <c r="F102" s="4"/>
      <c r="G102" s="4"/>
      <c r="H102" s="7">
        <f t="shared" si="31"/>
        <v>2455369.2124999999</v>
      </c>
      <c r="I102" s="5">
        <f t="shared" si="32"/>
        <v>0.10470123203285166</v>
      </c>
      <c r="K102">
        <f t="shared" si="33"/>
        <v>89.791418655898724</v>
      </c>
      <c r="L102">
        <f t="shared" si="34"/>
        <v>4126.6740256906733</v>
      </c>
      <c r="M102">
        <f t="shared" si="35"/>
        <v>1.6704231285379546E-2</v>
      </c>
      <c r="N102">
        <f t="shared" si="36"/>
        <v>0.43240421143028412</v>
      </c>
      <c r="O102">
        <f t="shared" si="37"/>
        <v>90.223822867329005</v>
      </c>
      <c r="P102">
        <f t="shared" si="38"/>
        <v>4127.1064299021036</v>
      </c>
      <c r="Q102">
        <f t="shared" si="39"/>
        <v>1.0162699659585612</v>
      </c>
      <c r="R102">
        <f t="shared" si="40"/>
        <v>90.222798955130898</v>
      </c>
      <c r="S102">
        <f t="shared" si="41"/>
        <v>23.437929557620976</v>
      </c>
      <c r="T102">
        <f t="shared" si="42"/>
        <v>23.438485107649054</v>
      </c>
      <c r="U102">
        <f t="shared" si="43"/>
        <v>90.242835685253652</v>
      </c>
      <c r="V102">
        <f t="shared" si="44"/>
        <v>23.438297306462665</v>
      </c>
      <c r="W102">
        <f t="shared" si="45"/>
        <v>4.3031485493712766E-2</v>
      </c>
      <c r="X102">
        <f t="shared" si="46"/>
        <v>-1.8059176155776357</v>
      </c>
      <c r="Y102">
        <f t="shared" si="47"/>
        <v>112.61033019436147</v>
      </c>
      <c r="Z102" s="4">
        <f t="shared" si="48"/>
        <v>0.50125410945526216</v>
      </c>
      <c r="AA102" s="4">
        <f t="shared" si="49"/>
        <v>0.18844763669314696</v>
      </c>
      <c r="AB102" s="4">
        <f t="shared" si="50"/>
        <v>0.81406058221737743</v>
      </c>
      <c r="AC102">
        <f t="shared" si="51"/>
        <v>900.88264155489173</v>
      </c>
      <c r="AD102">
        <f t="shared" si="52"/>
        <v>604.19408238442202</v>
      </c>
      <c r="AE102">
        <f t="shared" si="53"/>
        <v>-28.951479403894496</v>
      </c>
      <c r="AF102">
        <f t="shared" si="54"/>
        <v>29.46227813099258</v>
      </c>
      <c r="AG102">
        <f t="shared" si="55"/>
        <v>60.53772186900742</v>
      </c>
      <c r="AH102">
        <f t="shared" si="56"/>
        <v>9.1134188017333549E-3</v>
      </c>
      <c r="AI102">
        <f t="shared" si="57"/>
        <v>60.546835287809152</v>
      </c>
      <c r="AJ102">
        <f t="shared" si="58"/>
        <v>115.44832444001048</v>
      </c>
    </row>
    <row r="103" spans="4:36" x14ac:dyDescent="0.25">
      <c r="D103" s="3">
        <f t="shared" si="30"/>
        <v>40350</v>
      </c>
      <c r="E103" s="4">
        <f t="shared" si="59"/>
        <v>0.42499999999999971</v>
      </c>
      <c r="F103" s="4"/>
      <c r="G103" s="4"/>
      <c r="H103" s="7">
        <f t="shared" si="31"/>
        <v>2455369.2166666663</v>
      </c>
      <c r="I103" s="5">
        <f t="shared" si="32"/>
        <v>0.10470134610996099</v>
      </c>
      <c r="K103">
        <f t="shared" si="33"/>
        <v>89.795525519662078</v>
      </c>
      <c r="L103">
        <f t="shared" si="34"/>
        <v>4126.6781323582645</v>
      </c>
      <c r="M103">
        <f t="shared" si="35"/>
        <v>1.6704231280581058E-2</v>
      </c>
      <c r="N103">
        <f t="shared" si="36"/>
        <v>0.43227322405656582</v>
      </c>
      <c r="O103">
        <f t="shared" si="37"/>
        <v>90.227798743718651</v>
      </c>
      <c r="P103">
        <f t="shared" si="38"/>
        <v>4127.1104055823207</v>
      </c>
      <c r="Q103">
        <f t="shared" si="39"/>
        <v>1.0162702331113911</v>
      </c>
      <c r="R103">
        <f t="shared" si="40"/>
        <v>90.226774835515116</v>
      </c>
      <c r="S103">
        <f t="shared" si="41"/>
        <v>23.437929556137494</v>
      </c>
      <c r="T103">
        <f t="shared" si="42"/>
        <v>23.438485096542184</v>
      </c>
      <c r="U103">
        <f t="shared" si="43"/>
        <v>90.24716911560499</v>
      </c>
      <c r="V103">
        <f t="shared" si="44"/>
        <v>23.438290532884523</v>
      </c>
      <c r="W103">
        <f t="shared" si="45"/>
        <v>4.3031485451769755E-2</v>
      </c>
      <c r="X103">
        <f t="shared" si="46"/>
        <v>-1.8068226280360733</v>
      </c>
      <c r="Y103">
        <f t="shared" si="47"/>
        <v>112.61032281444406</v>
      </c>
      <c r="Z103" s="4">
        <f t="shared" si="48"/>
        <v>0.50125473793613617</v>
      </c>
      <c r="AA103" s="4">
        <f t="shared" si="49"/>
        <v>0.18844828567379157</v>
      </c>
      <c r="AB103" s="4">
        <f t="shared" si="50"/>
        <v>0.81406119019848078</v>
      </c>
      <c r="AC103">
        <f t="shared" si="51"/>
        <v>900.88258251555249</v>
      </c>
      <c r="AD103">
        <f t="shared" si="52"/>
        <v>610.19317737196343</v>
      </c>
      <c r="AE103">
        <f t="shared" si="53"/>
        <v>-27.451705657009143</v>
      </c>
      <c r="AF103">
        <f t="shared" si="54"/>
        <v>28.433106231553229</v>
      </c>
      <c r="AG103">
        <f t="shared" si="55"/>
        <v>61.566893768446775</v>
      </c>
      <c r="AH103">
        <f t="shared" si="56"/>
        <v>8.73523463873771E-3</v>
      </c>
      <c r="AI103">
        <f t="shared" si="57"/>
        <v>61.57562900308551</v>
      </c>
      <c r="AJ103">
        <f t="shared" si="58"/>
        <v>117.33573880767892</v>
      </c>
    </row>
    <row r="104" spans="4:36" x14ac:dyDescent="0.25">
      <c r="D104" s="3">
        <f t="shared" si="30"/>
        <v>40350</v>
      </c>
      <c r="E104" s="4">
        <f t="shared" si="59"/>
        <v>0.42916666666666636</v>
      </c>
      <c r="F104" s="4"/>
      <c r="G104" s="4"/>
      <c r="H104" s="7">
        <f t="shared" si="31"/>
        <v>2455369.2208333332</v>
      </c>
      <c r="I104" s="5">
        <f t="shared" si="32"/>
        <v>0.10470146018708307</v>
      </c>
      <c r="K104">
        <f t="shared" si="33"/>
        <v>89.799632383884727</v>
      </c>
      <c r="L104">
        <f t="shared" si="34"/>
        <v>4126.682239026316</v>
      </c>
      <c r="M104">
        <f t="shared" si="35"/>
        <v>1.6704231275782574E-2</v>
      </c>
      <c r="N104">
        <f t="shared" si="36"/>
        <v>0.43214223457801154</v>
      </c>
      <c r="O104">
        <f t="shared" si="37"/>
        <v>90.231774618462737</v>
      </c>
      <c r="P104">
        <f t="shared" si="38"/>
        <v>4127.1143812608943</v>
      </c>
      <c r="Q104">
        <f t="shared" si="39"/>
        <v>1.0162705001832557</v>
      </c>
      <c r="R104">
        <f t="shared" si="40"/>
        <v>90.230750714253702</v>
      </c>
      <c r="S104">
        <f t="shared" si="41"/>
        <v>23.437929554654016</v>
      </c>
      <c r="T104">
        <f t="shared" si="42"/>
        <v>23.438485085435307</v>
      </c>
      <c r="U104">
        <f t="shared" si="43"/>
        <v>90.251502543714579</v>
      </c>
      <c r="V104">
        <f t="shared" si="44"/>
        <v>23.438283639700156</v>
      </c>
      <c r="W104">
        <f t="shared" si="45"/>
        <v>4.3031485409826709E-2</v>
      </c>
      <c r="X104">
        <f t="shared" si="46"/>
        <v>-1.8077276299673537</v>
      </c>
      <c r="Y104">
        <f t="shared" si="47"/>
        <v>112.61031530421502</v>
      </c>
      <c r="Z104" s="4">
        <f t="shared" si="48"/>
        <v>0.50125536640969948</v>
      </c>
      <c r="AA104" s="4">
        <f t="shared" si="49"/>
        <v>0.1884489350091022</v>
      </c>
      <c r="AB104" s="4">
        <f t="shared" si="50"/>
        <v>0.81406179781029675</v>
      </c>
      <c r="AC104">
        <f t="shared" si="51"/>
        <v>900.88252243372017</v>
      </c>
      <c r="AD104">
        <f t="shared" si="52"/>
        <v>616.19227237003224</v>
      </c>
      <c r="AE104">
        <f t="shared" si="53"/>
        <v>-25.951931907491939</v>
      </c>
      <c r="AF104">
        <f t="shared" si="54"/>
        <v>27.42180513696939</v>
      </c>
      <c r="AG104">
        <f t="shared" si="55"/>
        <v>62.57819486303061</v>
      </c>
      <c r="AH104">
        <f t="shared" si="56"/>
        <v>8.3706844406698823E-3</v>
      </c>
      <c r="AI104">
        <f t="shared" si="57"/>
        <v>62.586565547471281</v>
      </c>
      <c r="AJ104">
        <f t="shared" si="58"/>
        <v>119.32844729067165</v>
      </c>
    </row>
    <row r="105" spans="4:36" x14ac:dyDescent="0.25">
      <c r="D105" s="3">
        <f t="shared" si="30"/>
        <v>40350</v>
      </c>
      <c r="E105" s="4">
        <f t="shared" si="59"/>
        <v>0.43333333333333302</v>
      </c>
      <c r="F105" s="4"/>
      <c r="G105" s="4"/>
      <c r="H105" s="7">
        <f t="shared" si="31"/>
        <v>2455369.2249999996</v>
      </c>
      <c r="I105" s="5">
        <f t="shared" si="32"/>
        <v>0.1047015742641924</v>
      </c>
      <c r="K105">
        <f t="shared" si="33"/>
        <v>89.803739247647627</v>
      </c>
      <c r="L105">
        <f t="shared" si="34"/>
        <v>4126.6863456939082</v>
      </c>
      <c r="M105">
        <f t="shared" si="35"/>
        <v>1.6704231270984086E-2</v>
      </c>
      <c r="N105">
        <f t="shared" si="36"/>
        <v>0.43201124302457805</v>
      </c>
      <c r="O105">
        <f t="shared" si="37"/>
        <v>90.235750490672203</v>
      </c>
      <c r="P105">
        <f t="shared" si="38"/>
        <v>4127.1183569369323</v>
      </c>
      <c r="Q105">
        <f t="shared" si="39"/>
        <v>1.0162707671740936</v>
      </c>
      <c r="R105">
        <f t="shared" si="40"/>
        <v>90.234726590457598</v>
      </c>
      <c r="S105">
        <f t="shared" si="41"/>
        <v>23.437929553170534</v>
      </c>
      <c r="T105">
        <f t="shared" si="42"/>
        <v>23.438485074328419</v>
      </c>
      <c r="U105">
        <f t="shared" si="43"/>
        <v>90.255835968605581</v>
      </c>
      <c r="V105">
        <f t="shared" si="44"/>
        <v>23.438276626911357</v>
      </c>
      <c r="W105">
        <f t="shared" si="45"/>
        <v>4.3031485367883614E-2</v>
      </c>
      <c r="X105">
        <f t="shared" si="46"/>
        <v>-1.8086326211405319</v>
      </c>
      <c r="Y105">
        <f t="shared" si="47"/>
        <v>112.61030766367638</v>
      </c>
      <c r="Z105" s="4">
        <f t="shared" si="48"/>
        <v>0.50125599487579209</v>
      </c>
      <c r="AA105" s="4">
        <f t="shared" si="49"/>
        <v>0.18844958469891326</v>
      </c>
      <c r="AB105" s="4">
        <f t="shared" si="50"/>
        <v>0.81406240505267091</v>
      </c>
      <c r="AC105">
        <f t="shared" si="51"/>
        <v>900.88246130941104</v>
      </c>
      <c r="AD105">
        <f t="shared" si="52"/>
        <v>622.19136737885901</v>
      </c>
      <c r="AE105">
        <f t="shared" si="53"/>
        <v>-24.452158155285247</v>
      </c>
      <c r="AF105">
        <f t="shared" si="54"/>
        <v>26.430650484934016</v>
      </c>
      <c r="AG105">
        <f t="shared" si="55"/>
        <v>63.56934951506598</v>
      </c>
      <c r="AH105">
        <f t="shared" si="56"/>
        <v>8.0197904881423865E-3</v>
      </c>
      <c r="AI105">
        <f t="shared" si="57"/>
        <v>63.577369305554122</v>
      </c>
      <c r="AJ105">
        <f t="shared" si="58"/>
        <v>121.43663737003533</v>
      </c>
    </row>
    <row r="106" spans="4:36" x14ac:dyDescent="0.25">
      <c r="D106" s="3">
        <f t="shared" si="30"/>
        <v>40350</v>
      </c>
      <c r="E106" s="4">
        <f t="shared" si="59"/>
        <v>0.43749999999999967</v>
      </c>
      <c r="F106" s="4"/>
      <c r="G106" s="4"/>
      <c r="H106" s="7">
        <f t="shared" si="31"/>
        <v>2455369.2291666665</v>
      </c>
      <c r="I106" s="5">
        <f t="shared" si="32"/>
        <v>0.10470168834131448</v>
      </c>
      <c r="K106">
        <f t="shared" si="33"/>
        <v>89.807846111869367</v>
      </c>
      <c r="L106">
        <f t="shared" si="34"/>
        <v>4126.6904523619587</v>
      </c>
      <c r="M106">
        <f t="shared" si="35"/>
        <v>1.6704231266185598E-2</v>
      </c>
      <c r="N106">
        <f t="shared" si="36"/>
        <v>0.43188024936763098</v>
      </c>
      <c r="O106">
        <f t="shared" si="37"/>
        <v>90.239726361237004</v>
      </c>
      <c r="P106">
        <f t="shared" si="38"/>
        <v>4127.1223326113268</v>
      </c>
      <c r="Q106">
        <f t="shared" si="39"/>
        <v>1.0162710340839636</v>
      </c>
      <c r="R106">
        <f t="shared" si="40"/>
        <v>90.238702465016772</v>
      </c>
      <c r="S106">
        <f t="shared" si="41"/>
        <v>23.437929551687056</v>
      </c>
      <c r="T106">
        <f t="shared" si="42"/>
        <v>23.438485063221528</v>
      </c>
      <c r="U106">
        <f t="shared" si="43"/>
        <v>90.26016939124014</v>
      </c>
      <c r="V106">
        <f t="shared" si="44"/>
        <v>23.438269494516799</v>
      </c>
      <c r="W106">
        <f t="shared" si="45"/>
        <v>4.3031485325940526E-2</v>
      </c>
      <c r="X106">
        <f t="shared" si="46"/>
        <v>-1.8095376017296925</v>
      </c>
      <c r="Y106">
        <f t="shared" si="47"/>
        <v>112.61029989282676</v>
      </c>
      <c r="Z106" s="4">
        <f t="shared" si="48"/>
        <v>0.50125662333453458</v>
      </c>
      <c r="AA106" s="4">
        <f t="shared" si="49"/>
        <v>0.18845023474334915</v>
      </c>
      <c r="AB106" s="4">
        <f t="shared" si="50"/>
        <v>0.81406301192571995</v>
      </c>
      <c r="AC106">
        <f t="shared" si="51"/>
        <v>900.88239914261408</v>
      </c>
      <c r="AD106">
        <f t="shared" si="52"/>
        <v>628.1904623982698</v>
      </c>
      <c r="AE106">
        <f t="shared" si="53"/>
        <v>-22.95238440043255</v>
      </c>
      <c r="AF106">
        <f t="shared" si="54"/>
        <v>25.462213152799514</v>
      </c>
      <c r="AG106">
        <f t="shared" si="55"/>
        <v>64.537786847200493</v>
      </c>
      <c r="AH106">
        <f t="shared" si="56"/>
        <v>7.6826953588395317E-3</v>
      </c>
      <c r="AI106">
        <f t="shared" si="57"/>
        <v>64.545469542559331</v>
      </c>
      <c r="AJ106">
        <f t="shared" si="58"/>
        <v>123.67130758917034</v>
      </c>
    </row>
    <row r="107" spans="4:36" x14ac:dyDescent="0.25">
      <c r="D107" s="3">
        <f t="shared" si="30"/>
        <v>40350</v>
      </c>
      <c r="E107" s="4">
        <f t="shared" si="59"/>
        <v>0.44166666666666632</v>
      </c>
      <c r="F107" s="4"/>
      <c r="G107" s="4"/>
      <c r="H107" s="7">
        <f t="shared" si="31"/>
        <v>2455369.2333333334</v>
      </c>
      <c r="I107" s="5">
        <f t="shared" si="32"/>
        <v>0.10470180241843656</v>
      </c>
      <c r="K107">
        <f t="shared" si="33"/>
        <v>89.811952976091561</v>
      </c>
      <c r="L107">
        <f t="shared" si="34"/>
        <v>4126.6945590300102</v>
      </c>
      <c r="M107">
        <f t="shared" si="35"/>
        <v>1.6704231261387113E-2</v>
      </c>
      <c r="N107">
        <f t="shared" si="36"/>
        <v>0.43174925362240157</v>
      </c>
      <c r="O107">
        <f t="shared" si="37"/>
        <v>90.243702229713961</v>
      </c>
      <c r="P107">
        <f t="shared" si="38"/>
        <v>4127.1263082836322</v>
      </c>
      <c r="Q107">
        <f t="shared" si="39"/>
        <v>1.0162713009128346</v>
      </c>
      <c r="R107">
        <f t="shared" si="40"/>
        <v>90.242678337488016</v>
      </c>
      <c r="S107">
        <f t="shared" si="41"/>
        <v>23.437929550203574</v>
      </c>
      <c r="T107">
        <f t="shared" si="42"/>
        <v>23.438485052114622</v>
      </c>
      <c r="U107">
        <f t="shared" si="43"/>
        <v>90.264502811127372</v>
      </c>
      <c r="V107">
        <f t="shared" si="44"/>
        <v>23.438262242517492</v>
      </c>
      <c r="W107">
        <f t="shared" si="45"/>
        <v>4.3031485283997382E-2</v>
      </c>
      <c r="X107">
        <f t="shared" si="46"/>
        <v>-1.8104425716052701</v>
      </c>
      <c r="Y107">
        <f t="shared" si="47"/>
        <v>112.61029199166732</v>
      </c>
      <c r="Z107" s="4">
        <f t="shared" si="48"/>
        <v>0.50125725178583702</v>
      </c>
      <c r="AA107" s="4">
        <f t="shared" si="49"/>
        <v>0.18845088514231667</v>
      </c>
      <c r="AB107" s="4">
        <f t="shared" si="50"/>
        <v>0.81406361842935737</v>
      </c>
      <c r="AC107">
        <f t="shared" si="51"/>
        <v>900.8823359333386</v>
      </c>
      <c r="AD107">
        <f t="shared" si="52"/>
        <v>634.18955742839432</v>
      </c>
      <c r="AE107">
        <f t="shared" si="53"/>
        <v>-21.452610642901419</v>
      </c>
      <c r="AF107">
        <f t="shared" si="54"/>
        <v>24.519396600867317</v>
      </c>
      <c r="AG107">
        <f t="shared" si="55"/>
        <v>65.48060339913269</v>
      </c>
      <c r="AH107">
        <f t="shared" si="56"/>
        <v>7.3596698337910736E-3</v>
      </c>
      <c r="AI107">
        <f t="shared" si="57"/>
        <v>65.487963068966479</v>
      </c>
      <c r="AJ107">
        <f t="shared" si="58"/>
        <v>126.04421242120736</v>
      </c>
    </row>
    <row r="108" spans="4:36" x14ac:dyDescent="0.25">
      <c r="D108" s="3">
        <f t="shared" si="30"/>
        <v>40350</v>
      </c>
      <c r="E108" s="4">
        <f t="shared" si="59"/>
        <v>0.44583333333333297</v>
      </c>
      <c r="F108" s="4"/>
      <c r="G108" s="4"/>
      <c r="H108" s="7">
        <f t="shared" si="31"/>
        <v>2455369.2374999998</v>
      </c>
      <c r="I108" s="5">
        <f t="shared" si="32"/>
        <v>0.10470191649554589</v>
      </c>
      <c r="K108">
        <f t="shared" si="33"/>
        <v>89.816059839854915</v>
      </c>
      <c r="L108">
        <f t="shared" si="34"/>
        <v>4126.6986656976023</v>
      </c>
      <c r="M108">
        <f t="shared" si="35"/>
        <v>1.6704231256588625E-2</v>
      </c>
      <c r="N108">
        <f t="shared" si="36"/>
        <v>0.43161825580419999</v>
      </c>
      <c r="O108">
        <f t="shared" si="37"/>
        <v>90.247678095659111</v>
      </c>
      <c r="P108">
        <f t="shared" si="38"/>
        <v>4127.1302839534064</v>
      </c>
      <c r="Q108">
        <f t="shared" si="39"/>
        <v>1.0162715676606753</v>
      </c>
      <c r="R108">
        <f t="shared" si="40"/>
        <v>90.246654207427397</v>
      </c>
      <c r="S108">
        <f t="shared" si="41"/>
        <v>23.437929548720096</v>
      </c>
      <c r="T108">
        <f t="shared" si="42"/>
        <v>23.438485041007713</v>
      </c>
      <c r="U108">
        <f t="shared" si="43"/>
        <v>90.268836227775523</v>
      </c>
      <c r="V108">
        <f t="shared" si="44"/>
        <v>23.438254870914506</v>
      </c>
      <c r="W108">
        <f t="shared" si="45"/>
        <v>4.3031485242054211E-2</v>
      </c>
      <c r="X108">
        <f t="shared" si="46"/>
        <v>-1.8113475306376958</v>
      </c>
      <c r="Y108">
        <f t="shared" si="47"/>
        <v>112.6102839601993</v>
      </c>
      <c r="Z108" s="4">
        <f t="shared" si="48"/>
        <v>0.50125788022960949</v>
      </c>
      <c r="AA108" s="4">
        <f t="shared" si="49"/>
        <v>0.18845153589572256</v>
      </c>
      <c r="AB108" s="4">
        <f t="shared" si="50"/>
        <v>0.81406422456349636</v>
      </c>
      <c r="AC108">
        <f t="shared" si="51"/>
        <v>900.88227168159437</v>
      </c>
      <c r="AD108">
        <f t="shared" si="52"/>
        <v>640.18865246936173</v>
      </c>
      <c r="AE108">
        <f t="shared" si="53"/>
        <v>-19.952836882659568</v>
      </c>
      <c r="AF108">
        <f t="shared" si="54"/>
        <v>23.605475449992298</v>
      </c>
      <c r="AG108">
        <f t="shared" si="55"/>
        <v>66.394524550007702</v>
      </c>
      <c r="AH108">
        <f t="shared" si="56"/>
        <v>7.0511215919364708E-3</v>
      </c>
      <c r="AI108">
        <f t="shared" si="57"/>
        <v>66.401575671599645</v>
      </c>
      <c r="AJ108">
        <f t="shared" si="58"/>
        <v>128.56774026420516</v>
      </c>
    </row>
    <row r="109" spans="4:36" x14ac:dyDescent="0.25">
      <c r="D109" s="3">
        <f t="shared" si="30"/>
        <v>40350</v>
      </c>
      <c r="E109" s="4">
        <f t="shared" si="59"/>
        <v>0.44999999999999962</v>
      </c>
      <c r="F109" s="4"/>
      <c r="G109" s="4"/>
      <c r="H109" s="7">
        <f t="shared" si="31"/>
        <v>2455369.2416666667</v>
      </c>
      <c r="I109" s="5">
        <f t="shared" si="32"/>
        <v>0.10470203057266797</v>
      </c>
      <c r="K109">
        <f t="shared" si="33"/>
        <v>89.820166704077565</v>
      </c>
      <c r="L109">
        <f t="shared" si="34"/>
        <v>4126.7027723656538</v>
      </c>
      <c r="M109">
        <f t="shared" si="35"/>
        <v>1.6704231251790141E-2</v>
      </c>
      <c r="N109">
        <f t="shared" si="36"/>
        <v>0.43148725588436443</v>
      </c>
      <c r="O109">
        <f t="shared" si="37"/>
        <v>90.251653959961928</v>
      </c>
      <c r="P109">
        <f t="shared" si="38"/>
        <v>4127.1342596215381</v>
      </c>
      <c r="Q109">
        <f t="shared" si="39"/>
        <v>1.0162718343275441</v>
      </c>
      <c r="R109">
        <f t="shared" si="40"/>
        <v>90.250630075724374</v>
      </c>
      <c r="S109">
        <f t="shared" si="41"/>
        <v>23.437929547236614</v>
      </c>
      <c r="T109">
        <f t="shared" si="42"/>
        <v>23.438485029900793</v>
      </c>
      <c r="U109">
        <f t="shared" si="43"/>
        <v>90.273169642146243</v>
      </c>
      <c r="V109">
        <f t="shared" si="44"/>
        <v>23.438247379706439</v>
      </c>
      <c r="W109">
        <f t="shared" si="45"/>
        <v>4.3031485200111005E-2</v>
      </c>
      <c r="X109">
        <f t="shared" si="46"/>
        <v>-1.8122524790007846</v>
      </c>
      <c r="Y109">
        <f t="shared" si="47"/>
        <v>112.61027579842124</v>
      </c>
      <c r="Z109" s="4">
        <f t="shared" si="48"/>
        <v>0.50125850866597277</v>
      </c>
      <c r="AA109" s="4">
        <f t="shared" si="49"/>
        <v>0.18845218700369154</v>
      </c>
      <c r="AB109" s="4">
        <f t="shared" si="50"/>
        <v>0.81406483032825405</v>
      </c>
      <c r="AC109">
        <f t="shared" si="51"/>
        <v>900.88220638736993</v>
      </c>
      <c r="AD109">
        <f t="shared" si="52"/>
        <v>646.18774752099864</v>
      </c>
      <c r="AE109">
        <f t="shared" si="53"/>
        <v>-18.45306311975034</v>
      </c>
      <c r="AF109">
        <f t="shared" si="54"/>
        <v>22.724133207903439</v>
      </c>
      <c r="AG109">
        <f t="shared" si="55"/>
        <v>67.275866792096565</v>
      </c>
      <c r="AH109">
        <f t="shared" si="56"/>
        <v>6.7576041035310695E-3</v>
      </c>
      <c r="AI109">
        <f t="shared" si="57"/>
        <v>67.282624396200092</v>
      </c>
      <c r="AJ109">
        <f t="shared" si="58"/>
        <v>131.25469764695754</v>
      </c>
    </row>
    <row r="110" spans="4:36" x14ac:dyDescent="0.25">
      <c r="D110" s="3">
        <f t="shared" si="30"/>
        <v>40350</v>
      </c>
      <c r="E110" s="4">
        <f t="shared" si="59"/>
        <v>0.45416666666666627</v>
      </c>
      <c r="F110" s="4"/>
      <c r="G110" s="4"/>
      <c r="H110" s="7">
        <f t="shared" si="31"/>
        <v>2455369.2458333331</v>
      </c>
      <c r="I110" s="5">
        <f t="shared" si="32"/>
        <v>0.1047021446497773</v>
      </c>
      <c r="K110">
        <f t="shared" si="33"/>
        <v>89.824273567840009</v>
      </c>
      <c r="L110">
        <f t="shared" si="34"/>
        <v>4126.7068790332451</v>
      </c>
      <c r="M110">
        <f t="shared" si="35"/>
        <v>1.6704231246991653E-2</v>
      </c>
      <c r="N110">
        <f t="shared" si="36"/>
        <v>0.43135625389285404</v>
      </c>
      <c r="O110">
        <f t="shared" si="37"/>
        <v>90.255629821732867</v>
      </c>
      <c r="P110">
        <f t="shared" si="38"/>
        <v>4127.1382352871378</v>
      </c>
      <c r="Q110">
        <f t="shared" si="39"/>
        <v>1.0162721009133802</v>
      </c>
      <c r="R110">
        <f t="shared" si="40"/>
        <v>90.254605941489402</v>
      </c>
      <c r="S110">
        <f t="shared" si="41"/>
        <v>23.437929545753136</v>
      </c>
      <c r="T110">
        <f t="shared" si="42"/>
        <v>23.438485018793866</v>
      </c>
      <c r="U110">
        <f t="shared" si="43"/>
        <v>90.277503053262151</v>
      </c>
      <c r="V110">
        <f t="shared" si="44"/>
        <v>23.438239768895215</v>
      </c>
      <c r="W110">
        <f t="shared" si="45"/>
        <v>4.3031485158167786E-2</v>
      </c>
      <c r="X110">
        <f t="shared" si="46"/>
        <v>-1.8131574164634368</v>
      </c>
      <c r="Y110">
        <f t="shared" si="47"/>
        <v>112.61026750633529</v>
      </c>
      <c r="Z110" s="4">
        <f t="shared" si="48"/>
        <v>0.50125913709476622</v>
      </c>
      <c r="AA110" s="4">
        <f t="shared" si="49"/>
        <v>0.18845283846605709</v>
      </c>
      <c r="AB110" s="4">
        <f t="shared" si="50"/>
        <v>0.81406543572347534</v>
      </c>
      <c r="AC110">
        <f t="shared" si="51"/>
        <v>900.88214005068232</v>
      </c>
      <c r="AD110">
        <f t="shared" si="52"/>
        <v>652.18684258353596</v>
      </c>
      <c r="AE110">
        <f t="shared" si="53"/>
        <v>-16.953289354116009</v>
      </c>
      <c r="AF110">
        <f t="shared" si="54"/>
        <v>21.879495840739658</v>
      </c>
      <c r="AG110">
        <f t="shared" si="55"/>
        <v>68.120504159260349</v>
      </c>
      <c r="AH110">
        <f t="shared" si="56"/>
        <v>6.4798247993347385E-3</v>
      </c>
      <c r="AI110">
        <f t="shared" si="57"/>
        <v>68.126983984059677</v>
      </c>
      <c r="AJ110">
        <f t="shared" si="58"/>
        <v>134.11796685903647</v>
      </c>
    </row>
    <row r="111" spans="4:36" x14ac:dyDescent="0.25">
      <c r="D111" s="3">
        <f t="shared" si="30"/>
        <v>40350</v>
      </c>
      <c r="E111" s="4">
        <f t="shared" si="59"/>
        <v>0.45833333333333293</v>
      </c>
      <c r="F111" s="4"/>
      <c r="G111" s="4"/>
      <c r="H111" s="7">
        <f t="shared" si="31"/>
        <v>2455369.25</v>
      </c>
      <c r="I111" s="5">
        <f t="shared" si="32"/>
        <v>0.10470225872689938</v>
      </c>
      <c r="K111">
        <f t="shared" si="33"/>
        <v>89.828380432062204</v>
      </c>
      <c r="L111">
        <f t="shared" si="34"/>
        <v>4126.7109857012965</v>
      </c>
      <c r="M111">
        <f t="shared" si="35"/>
        <v>1.6704231242193168E-2</v>
      </c>
      <c r="N111">
        <f t="shared" si="36"/>
        <v>0.43122524980095422</v>
      </c>
      <c r="O111">
        <f t="shared" si="37"/>
        <v>90.259605681863164</v>
      </c>
      <c r="P111">
        <f t="shared" si="38"/>
        <v>4127.1422109510977</v>
      </c>
      <c r="Q111">
        <f t="shared" si="39"/>
        <v>1.0162723674182423</v>
      </c>
      <c r="R111">
        <f t="shared" si="40"/>
        <v>90.258581805613716</v>
      </c>
      <c r="S111">
        <f t="shared" si="41"/>
        <v>23.437929544269654</v>
      </c>
      <c r="T111">
        <f t="shared" si="42"/>
        <v>23.438485007686928</v>
      </c>
      <c r="U111">
        <f t="shared" si="43"/>
        <v>90.281836462086773</v>
      </c>
      <c r="V111">
        <f t="shared" si="44"/>
        <v>23.438232038479374</v>
      </c>
      <c r="W111">
        <f t="shared" si="45"/>
        <v>4.303148511622451E-2</v>
      </c>
      <c r="X111">
        <f t="shared" si="46"/>
        <v>-1.8140623431998828</v>
      </c>
      <c r="Y111">
        <f t="shared" si="47"/>
        <v>112.61025908393994</v>
      </c>
      <c r="Z111" s="4">
        <f t="shared" si="48"/>
        <v>0.50125976551611096</v>
      </c>
      <c r="AA111" s="4">
        <f t="shared" si="49"/>
        <v>0.18845349028294445</v>
      </c>
      <c r="AB111" s="4">
        <f t="shared" si="50"/>
        <v>0.81406604074927746</v>
      </c>
      <c r="AC111">
        <f t="shared" si="51"/>
        <v>900.8820726715195</v>
      </c>
      <c r="AD111">
        <f t="shared" si="52"/>
        <v>658.18593765679952</v>
      </c>
      <c r="AE111">
        <f t="shared" si="53"/>
        <v>-15.453515585800119</v>
      </c>
      <c r="AF111">
        <f t="shared" si="54"/>
        <v>21.076156288836312</v>
      </c>
      <c r="AG111">
        <f t="shared" si="55"/>
        <v>68.923843711163684</v>
      </c>
      <c r="AH111">
        <f t="shared" si="56"/>
        <v>6.218651150771159E-3</v>
      </c>
      <c r="AI111">
        <f t="shared" si="57"/>
        <v>68.930062362314459</v>
      </c>
      <c r="AJ111">
        <f t="shared" si="58"/>
        <v>137.16999990870266</v>
      </c>
    </row>
    <row r="112" spans="4:36" x14ac:dyDescent="0.25">
      <c r="D112" s="3">
        <f t="shared" si="30"/>
        <v>40350</v>
      </c>
      <c r="E112" s="4">
        <f t="shared" si="59"/>
        <v>0.46249999999999958</v>
      </c>
      <c r="F112" s="4"/>
      <c r="G112" s="4"/>
      <c r="H112" s="7">
        <f t="shared" si="31"/>
        <v>2455369.2541666664</v>
      </c>
      <c r="I112" s="5">
        <f t="shared" si="32"/>
        <v>0.10470237280400871</v>
      </c>
      <c r="K112">
        <f t="shared" si="33"/>
        <v>89.832487295825558</v>
      </c>
      <c r="L112">
        <f t="shared" si="34"/>
        <v>4126.7150923688887</v>
      </c>
      <c r="M112">
        <f t="shared" si="35"/>
        <v>1.670423123739468E-2</v>
      </c>
      <c r="N112">
        <f t="shared" si="36"/>
        <v>0.43109424363862514</v>
      </c>
      <c r="O112">
        <f t="shared" si="37"/>
        <v>90.263581539464184</v>
      </c>
      <c r="P112">
        <f t="shared" si="38"/>
        <v>4127.1461866125273</v>
      </c>
      <c r="Q112">
        <f t="shared" si="39"/>
        <v>1.0162726338420691</v>
      </c>
      <c r="R112">
        <f t="shared" si="40"/>
        <v>90.262557667208682</v>
      </c>
      <c r="S112">
        <f t="shared" si="41"/>
        <v>23.437929542786176</v>
      </c>
      <c r="T112">
        <f t="shared" si="42"/>
        <v>23.438484996579987</v>
      </c>
      <c r="U112">
        <f t="shared" si="43"/>
        <v>90.286169867643707</v>
      </c>
      <c r="V112">
        <f t="shared" si="44"/>
        <v>23.438224188460893</v>
      </c>
      <c r="W112">
        <f t="shared" si="45"/>
        <v>4.3031485074281235E-2</v>
      </c>
      <c r="X112">
        <f t="shared" si="46"/>
        <v>-1.8149672589793624</v>
      </c>
      <c r="Y112">
        <f t="shared" si="47"/>
        <v>112.61025053123741</v>
      </c>
      <c r="Z112" s="4">
        <f t="shared" si="48"/>
        <v>0.50126039392984678</v>
      </c>
      <c r="AA112" s="4">
        <f t="shared" si="49"/>
        <v>0.18845414245418729</v>
      </c>
      <c r="AB112" s="4">
        <f t="shared" si="50"/>
        <v>0.81406664540550633</v>
      </c>
      <c r="AC112">
        <f t="shared" si="51"/>
        <v>900.8820042498993</v>
      </c>
      <c r="AD112">
        <f t="shared" si="52"/>
        <v>664.18503274102011</v>
      </c>
      <c r="AE112">
        <f t="shared" si="53"/>
        <v>-13.953741814744973</v>
      </c>
      <c r="AF112">
        <f t="shared" si="54"/>
        <v>20.319183078222636</v>
      </c>
      <c r="AG112">
        <f t="shared" si="55"/>
        <v>69.680816921777364</v>
      </c>
      <c r="AH112">
        <f t="shared" si="56"/>
        <v>5.9751127534590229E-3</v>
      </c>
      <c r="AI112">
        <f t="shared" si="57"/>
        <v>69.686792034530825</v>
      </c>
      <c r="AJ112">
        <f t="shared" si="58"/>
        <v>140.42211163263994</v>
      </c>
    </row>
    <row r="113" spans="4:36" x14ac:dyDescent="0.25">
      <c r="D113" s="3">
        <f t="shared" si="30"/>
        <v>40350</v>
      </c>
      <c r="E113" s="4">
        <f t="shared" si="59"/>
        <v>0.46666666666666623</v>
      </c>
      <c r="F113" s="4"/>
      <c r="G113" s="4"/>
      <c r="H113" s="7">
        <f t="shared" si="31"/>
        <v>2455369.2583333333</v>
      </c>
      <c r="I113" s="5">
        <f t="shared" si="32"/>
        <v>0.10470248688113079</v>
      </c>
      <c r="K113">
        <f t="shared" si="33"/>
        <v>89.836594160047753</v>
      </c>
      <c r="L113">
        <f t="shared" si="34"/>
        <v>4126.7191990369392</v>
      </c>
      <c r="M113">
        <f t="shared" si="35"/>
        <v>1.6704231232596196E-2</v>
      </c>
      <c r="N113">
        <f t="shared" si="36"/>
        <v>0.43096323537722903</v>
      </c>
      <c r="O113">
        <f t="shared" si="37"/>
        <v>90.267557395424987</v>
      </c>
      <c r="P113">
        <f t="shared" si="38"/>
        <v>4127.1501622723163</v>
      </c>
      <c r="Q113">
        <f t="shared" si="39"/>
        <v>1.0162729001849191</v>
      </c>
      <c r="R113">
        <f t="shared" si="40"/>
        <v>90.266533527163361</v>
      </c>
      <c r="S113">
        <f t="shared" si="41"/>
        <v>23.437929541302694</v>
      </c>
      <c r="T113">
        <f t="shared" si="42"/>
        <v>23.438484985473035</v>
      </c>
      <c r="U113">
        <f t="shared" si="43"/>
        <v>90.290503270894149</v>
      </c>
      <c r="V113">
        <f t="shared" si="44"/>
        <v>23.43821621883826</v>
      </c>
      <c r="W113">
        <f t="shared" si="45"/>
        <v>4.3031485032337911E-2</v>
      </c>
      <c r="X113">
        <f t="shared" si="46"/>
        <v>-1.8158721639756161</v>
      </c>
      <c r="Y113">
        <f t="shared" si="47"/>
        <v>112.61024184822614</v>
      </c>
      <c r="Z113" s="4">
        <f t="shared" si="48"/>
        <v>0.50126102233609415</v>
      </c>
      <c r="AA113" s="4">
        <f t="shared" si="49"/>
        <v>0.18845479497991041</v>
      </c>
      <c r="AB113" s="4">
        <f t="shared" si="50"/>
        <v>0.81406724969227784</v>
      </c>
      <c r="AC113">
        <f t="shared" si="51"/>
        <v>900.88193478580911</v>
      </c>
      <c r="AD113">
        <f t="shared" si="52"/>
        <v>670.18412783602366</v>
      </c>
      <c r="AE113">
        <f t="shared" si="53"/>
        <v>-12.453968040994084</v>
      </c>
      <c r="AF113">
        <f t="shared" si="54"/>
        <v>19.614104058964234</v>
      </c>
      <c r="AG113">
        <f t="shared" si="55"/>
        <v>70.38589594103577</v>
      </c>
      <c r="AH113">
        <f t="shared" si="56"/>
        <v>5.7503969110761152E-3</v>
      </c>
      <c r="AI113">
        <f t="shared" si="57"/>
        <v>70.391646337946852</v>
      </c>
      <c r="AJ113">
        <f t="shared" si="58"/>
        <v>143.88354301235796</v>
      </c>
    </row>
    <row r="114" spans="4:36" x14ac:dyDescent="0.25">
      <c r="D114" s="3">
        <f t="shared" si="30"/>
        <v>40350</v>
      </c>
      <c r="E114" s="4">
        <f t="shared" si="59"/>
        <v>0.47083333333333288</v>
      </c>
      <c r="F114" s="4"/>
      <c r="G114" s="4"/>
      <c r="H114" s="7">
        <f t="shared" si="31"/>
        <v>2455369.2624999997</v>
      </c>
      <c r="I114" s="5">
        <f t="shared" si="32"/>
        <v>0.10470260095824013</v>
      </c>
      <c r="K114">
        <f t="shared" si="33"/>
        <v>89.840701023810652</v>
      </c>
      <c r="L114">
        <f t="shared" si="34"/>
        <v>4126.7233057045323</v>
      </c>
      <c r="M114">
        <f t="shared" si="35"/>
        <v>1.6704231227797708E-2</v>
      </c>
      <c r="N114">
        <f t="shared" si="36"/>
        <v>0.43083222504659713</v>
      </c>
      <c r="O114">
        <f t="shared" si="37"/>
        <v>90.271533248857253</v>
      </c>
      <c r="P114">
        <f t="shared" si="38"/>
        <v>4127.1541379295786</v>
      </c>
      <c r="Q114">
        <f t="shared" si="39"/>
        <v>1.0162731664467315</v>
      </c>
      <c r="R114">
        <f t="shared" si="40"/>
        <v>90.270509384589445</v>
      </c>
      <c r="S114">
        <f t="shared" si="41"/>
        <v>23.437929539819216</v>
      </c>
      <c r="T114">
        <f t="shared" si="42"/>
        <v>23.438484974366077</v>
      </c>
      <c r="U114">
        <f t="shared" si="43"/>
        <v>90.294836670862054</v>
      </c>
      <c r="V114">
        <f t="shared" si="44"/>
        <v>23.4382081296135</v>
      </c>
      <c r="W114">
        <f t="shared" si="45"/>
        <v>4.3031484990394567E-2</v>
      </c>
      <c r="X114">
        <f t="shared" si="46"/>
        <v>-1.8167770579574891</v>
      </c>
      <c r="Y114">
        <f t="shared" si="47"/>
        <v>112.61023303490839</v>
      </c>
      <c r="Z114" s="4">
        <f t="shared" si="48"/>
        <v>0.50126165073469275</v>
      </c>
      <c r="AA114" s="4">
        <f t="shared" si="49"/>
        <v>0.18845544785994722</v>
      </c>
      <c r="AB114" s="4">
        <f t="shared" si="50"/>
        <v>0.81406785360943834</v>
      </c>
      <c r="AC114">
        <f t="shared" si="51"/>
        <v>900.88186427926712</v>
      </c>
      <c r="AD114">
        <f t="shared" si="52"/>
        <v>676.18322294204188</v>
      </c>
      <c r="AE114">
        <f t="shared" si="53"/>
        <v>-10.95419426448953</v>
      </c>
      <c r="AF114">
        <f t="shared" si="54"/>
        <v>18.966854416952454</v>
      </c>
      <c r="AG114">
        <f t="shared" si="55"/>
        <v>71.033145583047542</v>
      </c>
      <c r="AH114">
        <f t="shared" si="56"/>
        <v>5.5458346808714793E-3</v>
      </c>
      <c r="AI114">
        <f t="shared" si="57"/>
        <v>71.038691417728415</v>
      </c>
      <c r="AJ114">
        <f t="shared" si="58"/>
        <v>147.56028767115976</v>
      </c>
    </row>
    <row r="115" spans="4:36" x14ac:dyDescent="0.25">
      <c r="D115" s="3">
        <f t="shared" si="30"/>
        <v>40350</v>
      </c>
      <c r="E115" s="4">
        <f t="shared" si="59"/>
        <v>0.47499999999999953</v>
      </c>
      <c r="F115" s="4"/>
      <c r="G115" s="4"/>
      <c r="H115" s="7">
        <f t="shared" si="31"/>
        <v>2455369.2666666666</v>
      </c>
      <c r="I115" s="5">
        <f t="shared" si="32"/>
        <v>0.1047027150353622</v>
      </c>
      <c r="K115">
        <f t="shared" si="33"/>
        <v>89.844807888032847</v>
      </c>
      <c r="L115">
        <f t="shared" si="34"/>
        <v>4126.727412372582</v>
      </c>
      <c r="M115">
        <f t="shared" si="35"/>
        <v>1.6704231222999223E-2</v>
      </c>
      <c r="N115">
        <f t="shared" si="36"/>
        <v>0.43070121261824673</v>
      </c>
      <c r="O115">
        <f t="shared" si="37"/>
        <v>90.275509100651092</v>
      </c>
      <c r="P115">
        <f t="shared" si="38"/>
        <v>4127.1581135852002</v>
      </c>
      <c r="Q115">
        <f t="shared" si="39"/>
        <v>1.0162734326275646</v>
      </c>
      <c r="R115">
        <f t="shared" si="40"/>
        <v>90.274485240377018</v>
      </c>
      <c r="S115">
        <f t="shared" si="41"/>
        <v>23.437929538335737</v>
      </c>
      <c r="T115">
        <f t="shared" si="42"/>
        <v>23.438484963259111</v>
      </c>
      <c r="U115">
        <f t="shared" si="43"/>
        <v>90.299170068509696</v>
      </c>
      <c r="V115">
        <f t="shared" si="44"/>
        <v>23.43819992078506</v>
      </c>
      <c r="W115">
        <f t="shared" si="45"/>
        <v>4.3031484948451174E-2</v>
      </c>
      <c r="X115">
        <f t="shared" si="46"/>
        <v>-1.8176819410997247</v>
      </c>
      <c r="Y115">
        <f t="shared" si="47"/>
        <v>112.61022409128256</v>
      </c>
      <c r="Z115" s="4">
        <f t="shared" si="48"/>
        <v>0.5012622791257636</v>
      </c>
      <c r="AA115" s="4">
        <f t="shared" si="49"/>
        <v>0.18845610109442318</v>
      </c>
      <c r="AB115" s="4">
        <f t="shared" si="50"/>
        <v>0.81406845715710396</v>
      </c>
      <c r="AC115">
        <f t="shared" si="51"/>
        <v>900.88179273026049</v>
      </c>
      <c r="AD115">
        <f t="shared" si="52"/>
        <v>682.18231805889957</v>
      </c>
      <c r="AE115">
        <f t="shared" si="53"/>
        <v>-9.4544204852751079</v>
      </c>
      <c r="AF115">
        <f t="shared" si="54"/>
        <v>18.38367720363939</v>
      </c>
      <c r="AG115">
        <f t="shared" si="55"/>
        <v>71.616322796360606</v>
      </c>
      <c r="AH115">
        <f t="shared" si="56"/>
        <v>5.362874073766761E-3</v>
      </c>
      <c r="AI115">
        <f t="shared" si="57"/>
        <v>71.621685670434374</v>
      </c>
      <c r="AJ115">
        <f t="shared" si="58"/>
        <v>151.45371563297761</v>
      </c>
    </row>
    <row r="116" spans="4:36" x14ac:dyDescent="0.25">
      <c r="D116" s="3">
        <f t="shared" si="30"/>
        <v>40350</v>
      </c>
      <c r="E116" s="4">
        <f t="shared" si="59"/>
        <v>0.47916666666666619</v>
      </c>
      <c r="F116" s="4"/>
      <c r="G116" s="4"/>
      <c r="H116" s="7">
        <f t="shared" si="31"/>
        <v>2455369.270833333</v>
      </c>
      <c r="I116" s="5">
        <f t="shared" si="32"/>
        <v>0.10470282911247154</v>
      </c>
      <c r="K116">
        <f t="shared" si="33"/>
        <v>89.848914751796201</v>
      </c>
      <c r="L116">
        <f t="shared" si="34"/>
        <v>4126.731519040175</v>
      </c>
      <c r="M116">
        <f t="shared" si="35"/>
        <v>1.6704231218200735E-2</v>
      </c>
      <c r="N116">
        <f t="shared" si="36"/>
        <v>0.43057019812193204</v>
      </c>
      <c r="O116">
        <f t="shared" si="37"/>
        <v>90.279484949918128</v>
      </c>
      <c r="P116">
        <f t="shared" si="38"/>
        <v>4127.1620892382971</v>
      </c>
      <c r="Q116">
        <f t="shared" si="39"/>
        <v>1.0162736987273577</v>
      </c>
      <c r="R116">
        <f t="shared" si="40"/>
        <v>90.278461093637731</v>
      </c>
      <c r="S116">
        <f t="shared" si="41"/>
        <v>23.437929536852256</v>
      </c>
      <c r="T116">
        <f t="shared" si="42"/>
        <v>23.43848495215213</v>
      </c>
      <c r="U116">
        <f t="shared" si="43"/>
        <v>90.303503462861016</v>
      </c>
      <c r="V116">
        <f t="shared" si="44"/>
        <v>23.438191592355007</v>
      </c>
      <c r="W116">
        <f t="shared" si="45"/>
        <v>4.3031484906507753E-2</v>
      </c>
      <c r="X116">
        <f t="shared" si="46"/>
        <v>-1.8185868131708294</v>
      </c>
      <c r="Y116">
        <f t="shared" si="47"/>
        <v>112.61021501735095</v>
      </c>
      <c r="Z116" s="4">
        <f t="shared" si="48"/>
        <v>0.50126290750914648</v>
      </c>
      <c r="AA116" s="4">
        <f t="shared" si="49"/>
        <v>0.18845675468317163</v>
      </c>
      <c r="AB116" s="4">
        <f t="shared" si="50"/>
        <v>0.81406906033512128</v>
      </c>
      <c r="AC116">
        <f t="shared" si="51"/>
        <v>900.88172013880762</v>
      </c>
      <c r="AD116">
        <f t="shared" si="52"/>
        <v>688.18141318682854</v>
      </c>
      <c r="AE116">
        <f t="shared" si="53"/>
        <v>-7.9546467032928661</v>
      </c>
      <c r="AF116">
        <f t="shared" si="54"/>
        <v>17.870965800704738</v>
      </c>
      <c r="AG116">
        <f t="shared" si="55"/>
        <v>72.129034199295262</v>
      </c>
      <c r="AH116">
        <f t="shared" si="56"/>
        <v>5.2030374053710941E-3</v>
      </c>
      <c r="AI116">
        <f t="shared" si="57"/>
        <v>72.134237236700628</v>
      </c>
      <c r="AJ116">
        <f t="shared" si="58"/>
        <v>155.5590916114179</v>
      </c>
    </row>
    <row r="117" spans="4:36" x14ac:dyDescent="0.25">
      <c r="D117" s="3">
        <f t="shared" si="30"/>
        <v>40350</v>
      </c>
      <c r="E117" s="4">
        <f t="shared" si="59"/>
        <v>0.48333333333333284</v>
      </c>
      <c r="F117" s="4"/>
      <c r="G117" s="4"/>
      <c r="H117" s="7">
        <f t="shared" si="31"/>
        <v>2455369.2749999999</v>
      </c>
      <c r="I117" s="5">
        <f t="shared" si="32"/>
        <v>0.10470294318959361</v>
      </c>
      <c r="K117">
        <f t="shared" si="33"/>
        <v>89.853021616018395</v>
      </c>
      <c r="L117">
        <f t="shared" si="34"/>
        <v>4126.7356257082256</v>
      </c>
      <c r="M117">
        <f t="shared" si="35"/>
        <v>1.6704231213402251E-2</v>
      </c>
      <c r="N117">
        <f t="shared" si="36"/>
        <v>0.43043918152911748</v>
      </c>
      <c r="O117">
        <f t="shared" si="37"/>
        <v>90.283460797547519</v>
      </c>
      <c r="P117">
        <f t="shared" si="38"/>
        <v>4127.166064889755</v>
      </c>
      <c r="Q117">
        <f t="shared" si="39"/>
        <v>1.0162739647461692</v>
      </c>
      <c r="R117">
        <f t="shared" si="40"/>
        <v>90.282436945260727</v>
      </c>
      <c r="S117">
        <f t="shared" si="41"/>
        <v>23.437929535368777</v>
      </c>
      <c r="T117">
        <f t="shared" si="42"/>
        <v>23.438484941045147</v>
      </c>
      <c r="U117">
        <f t="shared" si="43"/>
        <v>90.307836854877252</v>
      </c>
      <c r="V117">
        <f t="shared" si="44"/>
        <v>23.438183144321751</v>
      </c>
      <c r="W117">
        <f t="shared" si="45"/>
        <v>4.3031484864564304E-2</v>
      </c>
      <c r="X117">
        <f t="shared" si="46"/>
        <v>-1.8194916743450003</v>
      </c>
      <c r="Y117">
        <f t="shared" si="47"/>
        <v>112.61020581311192</v>
      </c>
      <c r="Z117" s="4">
        <f t="shared" si="48"/>
        <v>0.50126353588496186</v>
      </c>
      <c r="AA117" s="4">
        <f t="shared" si="49"/>
        <v>0.18845740862631766</v>
      </c>
      <c r="AB117" s="4">
        <f t="shared" si="50"/>
        <v>0.81406966314360607</v>
      </c>
      <c r="AC117">
        <f t="shared" si="51"/>
        <v>900.88164650489534</v>
      </c>
      <c r="AD117">
        <f t="shared" si="52"/>
        <v>694.18050832565427</v>
      </c>
      <c r="AE117">
        <f t="shared" si="53"/>
        <v>-6.4548729185864318</v>
      </c>
      <c r="AF117">
        <f t="shared" si="54"/>
        <v>17.435042270776876</v>
      </c>
      <c r="AG117">
        <f t="shared" si="55"/>
        <v>72.564957729223124</v>
      </c>
      <c r="AH117">
        <f t="shared" si="56"/>
        <v>5.0678610302197251E-3</v>
      </c>
      <c r="AI117">
        <f t="shared" si="57"/>
        <v>72.570025590253337</v>
      </c>
      <c r="AJ117">
        <f t="shared" si="58"/>
        <v>159.86416590602471</v>
      </c>
    </row>
    <row r="118" spans="4:36" x14ac:dyDescent="0.25">
      <c r="D118" s="3">
        <f t="shared" si="30"/>
        <v>40350</v>
      </c>
      <c r="E118" s="4">
        <f t="shared" si="59"/>
        <v>0.48749999999999949</v>
      </c>
      <c r="F118" s="4"/>
      <c r="G118" s="4"/>
      <c r="H118" s="7">
        <f t="shared" si="31"/>
        <v>2455369.2791666663</v>
      </c>
      <c r="I118" s="5">
        <f t="shared" si="32"/>
        <v>0.10470305726670295</v>
      </c>
      <c r="K118">
        <f t="shared" si="33"/>
        <v>89.857128479781295</v>
      </c>
      <c r="L118">
        <f t="shared" si="34"/>
        <v>4126.7397323758178</v>
      </c>
      <c r="M118">
        <f t="shared" si="35"/>
        <v>1.6704231208603763E-2</v>
      </c>
      <c r="N118">
        <f t="shared" si="36"/>
        <v>0.43030816286966211</v>
      </c>
      <c r="O118">
        <f t="shared" si="37"/>
        <v>90.28743664265096</v>
      </c>
      <c r="P118">
        <f t="shared" si="38"/>
        <v>4127.1700405386873</v>
      </c>
      <c r="Q118">
        <f t="shared" si="39"/>
        <v>1.0162742306839379</v>
      </c>
      <c r="R118">
        <f t="shared" si="40"/>
        <v>90.286412794357702</v>
      </c>
      <c r="S118">
        <f t="shared" si="41"/>
        <v>23.437929533885296</v>
      </c>
      <c r="T118">
        <f t="shared" si="42"/>
        <v>23.438484929938152</v>
      </c>
      <c r="U118">
        <f t="shared" si="43"/>
        <v>90.312170243582386</v>
      </c>
      <c r="V118">
        <f t="shared" si="44"/>
        <v>23.43817457668742</v>
      </c>
      <c r="W118">
        <f t="shared" si="45"/>
        <v>4.3031484822620827E-2</v>
      </c>
      <c r="X118">
        <f t="shared" si="46"/>
        <v>-1.8203965243911886</v>
      </c>
      <c r="Y118">
        <f t="shared" si="47"/>
        <v>112.61019647856789</v>
      </c>
      <c r="Z118" s="4">
        <f t="shared" si="48"/>
        <v>0.50126416425304954</v>
      </c>
      <c r="AA118" s="4">
        <f t="shared" si="49"/>
        <v>0.18845806292369432</v>
      </c>
      <c r="AB118" s="4">
        <f t="shared" si="50"/>
        <v>0.81407026558240481</v>
      </c>
      <c r="AC118">
        <f t="shared" si="51"/>
        <v>900.88157182854309</v>
      </c>
      <c r="AD118">
        <f t="shared" si="52"/>
        <v>700.17960347560813</v>
      </c>
      <c r="AE118">
        <f t="shared" si="53"/>
        <v>-4.9550991310979668</v>
      </c>
      <c r="AF118">
        <f t="shared" si="54"/>
        <v>17.081874429242049</v>
      </c>
      <c r="AG118">
        <f t="shared" si="55"/>
        <v>72.918125570757951</v>
      </c>
      <c r="AH118">
        <f t="shared" si="56"/>
        <v>4.9588181395273934E-3</v>
      </c>
      <c r="AI118">
        <f t="shared" si="57"/>
        <v>72.923084388897479</v>
      </c>
      <c r="AJ118">
        <f t="shared" si="58"/>
        <v>164.34809726610899</v>
      </c>
    </row>
    <row r="119" spans="4:36" x14ac:dyDescent="0.25">
      <c r="D119" s="3">
        <f t="shared" si="30"/>
        <v>40350</v>
      </c>
      <c r="E119" s="4">
        <f t="shared" si="59"/>
        <v>0.49166666666666614</v>
      </c>
      <c r="F119" s="4"/>
      <c r="G119" s="4"/>
      <c r="H119" s="7">
        <f t="shared" si="31"/>
        <v>2455369.2833333332</v>
      </c>
      <c r="I119" s="5">
        <f t="shared" si="32"/>
        <v>0.10470317134382502</v>
      </c>
      <c r="K119">
        <f t="shared" si="33"/>
        <v>89.861235344003035</v>
      </c>
      <c r="L119">
        <f t="shared" si="34"/>
        <v>4126.7438390438692</v>
      </c>
      <c r="M119">
        <f t="shared" si="35"/>
        <v>1.6704231203805278E-2</v>
      </c>
      <c r="N119">
        <f t="shared" si="36"/>
        <v>0.43017714211492541</v>
      </c>
      <c r="O119">
        <f t="shared" si="37"/>
        <v>90.291412486117963</v>
      </c>
      <c r="P119">
        <f t="shared" si="38"/>
        <v>4127.1740161859843</v>
      </c>
      <c r="Q119">
        <f t="shared" si="39"/>
        <v>1.0162744965407224</v>
      </c>
      <c r="R119">
        <f t="shared" si="40"/>
        <v>90.290388641818168</v>
      </c>
      <c r="S119">
        <f t="shared" si="41"/>
        <v>23.437929532401817</v>
      </c>
      <c r="T119">
        <f t="shared" si="42"/>
        <v>23.438484918831154</v>
      </c>
      <c r="U119">
        <f t="shared" si="43"/>
        <v>90.316503629938083</v>
      </c>
      <c r="V119">
        <f t="shared" si="44"/>
        <v>23.43816588945035</v>
      </c>
      <c r="W119">
        <f t="shared" si="45"/>
        <v>4.3031484780677323E-2</v>
      </c>
      <c r="X119">
        <f t="shared" si="46"/>
        <v>-1.8213013634833022</v>
      </c>
      <c r="Y119">
        <f t="shared" si="47"/>
        <v>112.61018701371708</v>
      </c>
      <c r="Z119" s="4">
        <f t="shared" si="48"/>
        <v>0.50126479261353007</v>
      </c>
      <c r="AA119" s="4">
        <f t="shared" si="49"/>
        <v>0.18845871757542709</v>
      </c>
      <c r="AB119" s="4">
        <f t="shared" si="50"/>
        <v>0.81407086765163306</v>
      </c>
      <c r="AC119">
        <f t="shared" si="51"/>
        <v>900.88149610973664</v>
      </c>
      <c r="AD119">
        <f t="shared" si="52"/>
        <v>706.17869863651595</v>
      </c>
      <c r="AE119">
        <f t="shared" si="53"/>
        <v>-3.4553253408710134</v>
      </c>
      <c r="AF119">
        <f t="shared" si="54"/>
        <v>16.816747587567324</v>
      </c>
      <c r="AG119">
        <f t="shared" si="55"/>
        <v>73.18325241243268</v>
      </c>
      <c r="AH119">
        <f t="shared" si="56"/>
        <v>4.8772289357154521E-3</v>
      </c>
      <c r="AI119">
        <f t="shared" si="57"/>
        <v>73.188129641368391</v>
      </c>
      <c r="AJ119">
        <f t="shared" si="58"/>
        <v>168.9810165688757</v>
      </c>
    </row>
    <row r="120" spans="4:36" x14ac:dyDescent="0.25">
      <c r="D120" s="3">
        <f t="shared" si="30"/>
        <v>40350</v>
      </c>
      <c r="E120" s="4">
        <f t="shared" si="59"/>
        <v>0.49583333333333279</v>
      </c>
      <c r="F120" s="4"/>
      <c r="G120" s="4"/>
      <c r="H120" s="7">
        <f t="shared" si="31"/>
        <v>2455369.2874999996</v>
      </c>
      <c r="I120" s="5">
        <f t="shared" si="32"/>
        <v>0.10470328542093436</v>
      </c>
      <c r="K120">
        <f t="shared" si="33"/>
        <v>89.865342207766844</v>
      </c>
      <c r="L120">
        <f t="shared" si="34"/>
        <v>4126.7479457114605</v>
      </c>
      <c r="M120">
        <f t="shared" si="35"/>
        <v>1.670423119900679E-2</v>
      </c>
      <c r="N120">
        <f t="shared" si="36"/>
        <v>0.43004611929487152</v>
      </c>
      <c r="O120">
        <f t="shared" si="37"/>
        <v>90.295388327061715</v>
      </c>
      <c r="P120">
        <f t="shared" si="38"/>
        <v>4127.1779918307557</v>
      </c>
      <c r="Q120">
        <f t="shared" si="39"/>
        <v>1.0162747623164619</v>
      </c>
      <c r="R120">
        <f t="shared" si="40"/>
        <v>90.294364486755313</v>
      </c>
      <c r="S120">
        <f t="shared" si="41"/>
        <v>23.437929530918336</v>
      </c>
      <c r="T120">
        <f t="shared" si="42"/>
        <v>23.438484907724142</v>
      </c>
      <c r="U120">
        <f t="shared" si="43"/>
        <v>90.320837012969946</v>
      </c>
      <c r="V120">
        <f t="shared" si="44"/>
        <v>23.438157082612722</v>
      </c>
      <c r="W120">
        <f t="shared" si="45"/>
        <v>4.303148473873377E-2</v>
      </c>
      <c r="X120">
        <f t="shared" si="46"/>
        <v>-1.8222061913912435</v>
      </c>
      <c r="Y120">
        <f t="shared" si="47"/>
        <v>112.61017741856197</v>
      </c>
      <c r="Z120" s="4">
        <f t="shared" si="48"/>
        <v>0.50126542096624382</v>
      </c>
      <c r="AA120" s="4">
        <f t="shared" si="49"/>
        <v>0.18845937258134943</v>
      </c>
      <c r="AB120" s="4">
        <f t="shared" si="50"/>
        <v>0.81407146935113817</v>
      </c>
      <c r="AC120">
        <f t="shared" si="51"/>
        <v>900.8814193484958</v>
      </c>
      <c r="AD120">
        <f t="shared" si="52"/>
        <v>712.17779380860793</v>
      </c>
      <c r="AE120">
        <f t="shared" si="53"/>
        <v>-1.9555515478480174</v>
      </c>
      <c r="AF120">
        <f t="shared" si="54"/>
        <v>16.643922137032732</v>
      </c>
      <c r="AG120">
        <f t="shared" si="55"/>
        <v>73.356077862967268</v>
      </c>
      <c r="AH120">
        <f t="shared" si="56"/>
        <v>4.8241667277656233E-3</v>
      </c>
      <c r="AI120">
        <f t="shared" si="57"/>
        <v>73.36090202969504</v>
      </c>
      <c r="AJ120">
        <f t="shared" si="58"/>
        <v>173.72451698112422</v>
      </c>
    </row>
    <row r="121" spans="4:36" x14ac:dyDescent="0.25">
      <c r="D121" s="3">
        <f t="shared" si="30"/>
        <v>40350</v>
      </c>
      <c r="E121" s="4">
        <f t="shared" si="59"/>
        <v>0.49999999999999944</v>
      </c>
      <c r="F121" s="4"/>
      <c r="G121" s="4"/>
      <c r="H121" s="7">
        <f t="shared" si="31"/>
        <v>2455369.2916666665</v>
      </c>
      <c r="I121" s="5">
        <f t="shared" si="32"/>
        <v>0.10470339949805645</v>
      </c>
      <c r="K121">
        <f t="shared" si="33"/>
        <v>89.869449071989038</v>
      </c>
      <c r="L121">
        <f t="shared" si="34"/>
        <v>4126.752052379512</v>
      </c>
      <c r="M121">
        <f t="shared" si="35"/>
        <v>1.6704231194208302E-2</v>
      </c>
      <c r="N121">
        <f t="shared" si="36"/>
        <v>0.42991509438078102</v>
      </c>
      <c r="O121">
        <f t="shared" si="37"/>
        <v>90.299364166369813</v>
      </c>
      <c r="P121">
        <f t="shared" si="38"/>
        <v>4127.1819674738927</v>
      </c>
      <c r="Q121">
        <f t="shared" si="39"/>
        <v>1.0162750280112147</v>
      </c>
      <c r="R121">
        <f t="shared" si="40"/>
        <v>90.298340330056732</v>
      </c>
      <c r="S121">
        <f t="shared" si="41"/>
        <v>23.437929529434857</v>
      </c>
      <c r="T121">
        <f t="shared" si="42"/>
        <v>23.438484896617126</v>
      </c>
      <c r="U121">
        <f t="shared" si="43"/>
        <v>90.325170393637507</v>
      </c>
      <c r="V121">
        <f t="shared" si="44"/>
        <v>23.438148156172851</v>
      </c>
      <c r="W121">
        <f t="shared" si="45"/>
        <v>4.3031484696790204E-2</v>
      </c>
      <c r="X121">
        <f t="shared" si="46"/>
        <v>-1.8231110082879149</v>
      </c>
      <c r="Y121">
        <f t="shared" si="47"/>
        <v>112.61016769310081</v>
      </c>
      <c r="Z121" s="4">
        <f t="shared" si="48"/>
        <v>0.50126604931131102</v>
      </c>
      <c r="AA121" s="4">
        <f t="shared" si="49"/>
        <v>0.18846002794158656</v>
      </c>
      <c r="AB121" s="4">
        <f t="shared" si="50"/>
        <v>0.81407207068103549</v>
      </c>
      <c r="AC121">
        <f t="shared" si="51"/>
        <v>900.88134154480645</v>
      </c>
      <c r="AD121">
        <f t="shared" si="52"/>
        <v>718.17688899171128</v>
      </c>
      <c r="AE121">
        <f t="shared" si="53"/>
        <v>-0.45577775207217996</v>
      </c>
      <c r="AF121">
        <f t="shared" si="54"/>
        <v>16.5663210281256</v>
      </c>
      <c r="AG121">
        <f t="shared" si="55"/>
        <v>73.4336789718744</v>
      </c>
      <c r="AH121">
        <f t="shared" si="56"/>
        <v>4.8003720882411147E-3</v>
      </c>
      <c r="AI121">
        <f t="shared" si="57"/>
        <v>73.438479343962641</v>
      </c>
      <c r="AJ121">
        <f t="shared" si="58"/>
        <v>178.53323003787727</v>
      </c>
    </row>
    <row r="122" spans="4:36" x14ac:dyDescent="0.25">
      <c r="D122" s="3">
        <f t="shared" si="30"/>
        <v>40350</v>
      </c>
      <c r="E122" s="4">
        <f t="shared" si="59"/>
        <v>0.5041666666666661</v>
      </c>
      <c r="F122" s="4"/>
      <c r="G122" s="4"/>
      <c r="H122" s="7">
        <f t="shared" si="31"/>
        <v>2455369.2958333334</v>
      </c>
      <c r="I122" s="5">
        <f t="shared" si="32"/>
        <v>0.10470351357517851</v>
      </c>
      <c r="K122">
        <f t="shared" si="33"/>
        <v>89.873555936210323</v>
      </c>
      <c r="L122">
        <f t="shared" si="34"/>
        <v>4126.7561590475634</v>
      </c>
      <c r="M122">
        <f t="shared" si="35"/>
        <v>1.6704231189409818E-2</v>
      </c>
      <c r="N122">
        <f t="shared" si="36"/>
        <v>0.42978406738796687</v>
      </c>
      <c r="O122">
        <f t="shared" si="37"/>
        <v>90.303340003598294</v>
      </c>
      <c r="P122">
        <f t="shared" si="38"/>
        <v>4127.1859431149514</v>
      </c>
      <c r="Q122">
        <f t="shared" si="39"/>
        <v>1.0162752936249499</v>
      </c>
      <c r="R122">
        <f t="shared" si="40"/>
        <v>90.302316171278477</v>
      </c>
      <c r="S122">
        <f t="shared" si="41"/>
        <v>23.437929527951376</v>
      </c>
      <c r="T122">
        <f t="shared" si="42"/>
        <v>23.438484885510096</v>
      </c>
      <c r="U122">
        <f t="shared" si="43"/>
        <v>90.329503771449112</v>
      </c>
      <c r="V122">
        <f t="shared" si="44"/>
        <v>23.438139110131939</v>
      </c>
      <c r="W122">
        <f t="shared" si="45"/>
        <v>4.3031484654846582E-2</v>
      </c>
      <c r="X122">
        <f t="shared" si="46"/>
        <v>-1.8240158140437781</v>
      </c>
      <c r="Y122">
        <f t="shared" si="47"/>
        <v>112.61015783733497</v>
      </c>
      <c r="Z122" s="4">
        <f t="shared" si="48"/>
        <v>0.50126667764864152</v>
      </c>
      <c r="AA122" s="4">
        <f t="shared" si="49"/>
        <v>0.1884606836560444</v>
      </c>
      <c r="AB122" s="4">
        <f t="shared" si="50"/>
        <v>0.81407267164123864</v>
      </c>
      <c r="AC122">
        <f t="shared" si="51"/>
        <v>900.88126269867973</v>
      </c>
      <c r="AD122">
        <f t="shared" si="52"/>
        <v>724.17598418595537</v>
      </c>
      <c r="AE122">
        <f t="shared" si="53"/>
        <v>1.0439960464888429</v>
      </c>
      <c r="AF122">
        <f t="shared" si="54"/>
        <v>16.585296065273592</v>
      </c>
      <c r="AG122">
        <f t="shared" si="55"/>
        <v>73.414703934726404</v>
      </c>
      <c r="AH122">
        <f t="shared" si="56"/>
        <v>4.8061885902895875E-3</v>
      </c>
      <c r="AI122">
        <f t="shared" si="57"/>
        <v>73.419510123316698</v>
      </c>
      <c r="AJ122">
        <f t="shared" si="58"/>
        <v>183.35742440660042</v>
      </c>
    </row>
    <row r="123" spans="4:36" x14ac:dyDescent="0.25">
      <c r="D123" s="3">
        <f t="shared" si="30"/>
        <v>40350</v>
      </c>
      <c r="E123" s="4">
        <f t="shared" si="59"/>
        <v>0.50833333333333275</v>
      </c>
      <c r="F123" s="4"/>
      <c r="G123" s="4"/>
      <c r="H123" s="7">
        <f t="shared" si="31"/>
        <v>2455369.2999999998</v>
      </c>
      <c r="I123" s="5">
        <f t="shared" si="32"/>
        <v>0.10470362765228786</v>
      </c>
      <c r="K123">
        <f t="shared" si="33"/>
        <v>89.877662799974132</v>
      </c>
      <c r="L123">
        <f t="shared" si="34"/>
        <v>4126.7602657151556</v>
      </c>
      <c r="M123">
        <f t="shared" si="35"/>
        <v>1.670423118461133E-2</v>
      </c>
      <c r="N123">
        <f t="shared" si="36"/>
        <v>0.42965303833171686</v>
      </c>
      <c r="O123">
        <f t="shared" si="37"/>
        <v>90.307315838305854</v>
      </c>
      <c r="P123">
        <f t="shared" si="38"/>
        <v>4127.1899187534873</v>
      </c>
      <c r="Q123">
        <f t="shared" si="39"/>
        <v>1.0162755591576362</v>
      </c>
      <c r="R123">
        <f t="shared" si="40"/>
        <v>90.306292009979231</v>
      </c>
      <c r="S123">
        <f t="shared" si="41"/>
        <v>23.437929526467897</v>
      </c>
      <c r="T123">
        <f t="shared" si="42"/>
        <v>23.438484874403066</v>
      </c>
      <c r="U123">
        <f t="shared" si="43"/>
        <v>90.333837145915865</v>
      </c>
      <c r="V123">
        <f t="shared" si="44"/>
        <v>23.438129944491294</v>
      </c>
      <c r="W123">
        <f t="shared" si="45"/>
        <v>4.3031484612902973E-2</v>
      </c>
      <c r="X123">
        <f t="shared" si="46"/>
        <v>-1.8249206085301588</v>
      </c>
      <c r="Y123">
        <f t="shared" si="47"/>
        <v>112.61014785126598</v>
      </c>
      <c r="Z123" s="4">
        <f t="shared" si="48"/>
        <v>0.50126730597814595</v>
      </c>
      <c r="AA123" s="4">
        <f t="shared" si="49"/>
        <v>0.18846133972462936</v>
      </c>
      <c r="AB123" s="4">
        <f t="shared" si="50"/>
        <v>0.81407327223166259</v>
      </c>
      <c r="AC123">
        <f t="shared" si="51"/>
        <v>900.88118281012783</v>
      </c>
      <c r="AD123">
        <f t="shared" si="52"/>
        <v>730.17507939146901</v>
      </c>
      <c r="AE123">
        <f t="shared" si="53"/>
        <v>2.543769847867253</v>
      </c>
      <c r="AF123">
        <f t="shared" si="54"/>
        <v>16.700514434197277</v>
      </c>
      <c r="AG123">
        <f t="shared" si="55"/>
        <v>73.299485565802726</v>
      </c>
      <c r="AH123">
        <f t="shared" si="56"/>
        <v>4.8415315870509847E-3</v>
      </c>
      <c r="AI123">
        <f t="shared" si="57"/>
        <v>73.304327097389773</v>
      </c>
      <c r="AJ123">
        <f t="shared" si="58"/>
        <v>188.14630446825359</v>
      </c>
    </row>
    <row r="124" spans="4:36" x14ac:dyDescent="0.25">
      <c r="D124" s="3">
        <f t="shared" si="30"/>
        <v>40350</v>
      </c>
      <c r="E124" s="4">
        <f t="shared" si="59"/>
        <v>0.5124999999999994</v>
      </c>
      <c r="F124" s="4"/>
      <c r="G124" s="4"/>
      <c r="H124" s="7">
        <f t="shared" si="31"/>
        <v>2455369.3041666667</v>
      </c>
      <c r="I124" s="5">
        <f t="shared" si="32"/>
        <v>0.10470374172940992</v>
      </c>
      <c r="K124">
        <f t="shared" si="33"/>
        <v>89.881769664195872</v>
      </c>
      <c r="L124">
        <f t="shared" si="34"/>
        <v>4126.7643723832061</v>
      </c>
      <c r="M124">
        <f t="shared" si="35"/>
        <v>1.6704231179812845E-2</v>
      </c>
      <c r="N124">
        <f t="shared" si="36"/>
        <v>0.42952200718338834</v>
      </c>
      <c r="O124">
        <f t="shared" si="37"/>
        <v>90.311291671379266</v>
      </c>
      <c r="P124">
        <f t="shared" si="38"/>
        <v>4127.1938943903897</v>
      </c>
      <c r="Q124">
        <f t="shared" si="39"/>
        <v>1.0162758246093322</v>
      </c>
      <c r="R124">
        <f t="shared" si="40"/>
        <v>90.310267847045751</v>
      </c>
      <c r="S124">
        <f t="shared" si="41"/>
        <v>23.437929524984416</v>
      </c>
      <c r="T124">
        <f t="shared" si="42"/>
        <v>23.438484863296019</v>
      </c>
      <c r="U124">
        <f t="shared" si="43"/>
        <v>90.338170517996446</v>
      </c>
      <c r="V124">
        <f t="shared" si="44"/>
        <v>23.438120659249098</v>
      </c>
      <c r="W124">
        <f t="shared" si="45"/>
        <v>4.3031484570959282E-2</v>
      </c>
      <c r="X124">
        <f t="shared" si="46"/>
        <v>-1.825825391919967</v>
      </c>
      <c r="Y124">
        <f t="shared" si="47"/>
        <v>112.61013773489194</v>
      </c>
      <c r="Z124" s="4">
        <f t="shared" si="48"/>
        <v>0.50126793429994443</v>
      </c>
      <c r="AA124" s="4">
        <f t="shared" si="49"/>
        <v>0.18846199614746684</v>
      </c>
      <c r="AB124" s="4">
        <f t="shared" si="50"/>
        <v>0.81407387245242202</v>
      </c>
      <c r="AC124">
        <f t="shared" si="51"/>
        <v>900.88110187913549</v>
      </c>
      <c r="AD124">
        <f t="shared" si="52"/>
        <v>736.17417460807917</v>
      </c>
      <c r="AE124">
        <f t="shared" si="53"/>
        <v>4.0435436520197925</v>
      </c>
      <c r="AF124">
        <f t="shared" si="54"/>
        <v>16.909986958181168</v>
      </c>
      <c r="AG124">
        <f t="shared" si="55"/>
        <v>73.090013041818835</v>
      </c>
      <c r="AH124">
        <f t="shared" si="56"/>
        <v>4.9058959871252699E-3</v>
      </c>
      <c r="AI124">
        <f t="shared" si="57"/>
        <v>73.094918937805957</v>
      </c>
      <c r="AJ124">
        <f t="shared" si="58"/>
        <v>192.85148625407425</v>
      </c>
    </row>
    <row r="125" spans="4:36" x14ac:dyDescent="0.25">
      <c r="D125" s="3">
        <f t="shared" si="30"/>
        <v>40350</v>
      </c>
      <c r="E125" s="4">
        <f t="shared" si="59"/>
        <v>0.51666666666666605</v>
      </c>
      <c r="F125" s="4"/>
      <c r="G125" s="4"/>
      <c r="H125" s="7">
        <f t="shared" si="31"/>
        <v>2455369.3083333331</v>
      </c>
      <c r="I125" s="5">
        <f t="shared" si="32"/>
        <v>0.10470385580651927</v>
      </c>
      <c r="K125">
        <f t="shared" si="33"/>
        <v>89.885876527959681</v>
      </c>
      <c r="L125">
        <f t="shared" si="34"/>
        <v>4126.7684790507983</v>
      </c>
      <c r="M125">
        <f t="shared" si="35"/>
        <v>1.6704231175014357E-2</v>
      </c>
      <c r="N125">
        <f t="shared" si="36"/>
        <v>0.42939097397286946</v>
      </c>
      <c r="O125">
        <f t="shared" si="37"/>
        <v>90.315267501932553</v>
      </c>
      <c r="P125">
        <f t="shared" si="38"/>
        <v>4127.197870024771</v>
      </c>
      <c r="Q125">
        <f t="shared" si="39"/>
        <v>1.016276089979977</v>
      </c>
      <c r="R125">
        <f t="shared" si="40"/>
        <v>90.314243681592089</v>
      </c>
      <c r="S125">
        <f t="shared" si="41"/>
        <v>23.437929523500937</v>
      </c>
      <c r="T125">
        <f t="shared" si="42"/>
        <v>23.438484852188971</v>
      </c>
      <c r="U125">
        <f t="shared" si="43"/>
        <v>90.34250388671741</v>
      </c>
      <c r="V125">
        <f t="shared" si="44"/>
        <v>23.438111254407705</v>
      </c>
      <c r="W125">
        <f t="shared" si="45"/>
        <v>4.3031484529015604E-2</v>
      </c>
      <c r="X125">
        <f t="shared" si="46"/>
        <v>-1.8267301639831079</v>
      </c>
      <c r="Y125">
        <f t="shared" si="47"/>
        <v>112.61012748821548</v>
      </c>
      <c r="Z125" s="4">
        <f t="shared" si="48"/>
        <v>0.50126856261387709</v>
      </c>
      <c r="AA125" s="4">
        <f t="shared" si="49"/>
        <v>0.18846265292438963</v>
      </c>
      <c r="AB125" s="4">
        <f t="shared" si="50"/>
        <v>0.8140744723033646</v>
      </c>
      <c r="AC125">
        <f t="shared" si="51"/>
        <v>900.88101990572386</v>
      </c>
      <c r="AD125">
        <f t="shared" si="52"/>
        <v>742.17326983601595</v>
      </c>
      <c r="AE125">
        <f t="shared" si="53"/>
        <v>5.5433174590039869</v>
      </c>
      <c r="AF125">
        <f t="shared" si="54"/>
        <v>17.210232648299304</v>
      </c>
      <c r="AG125">
        <f t="shared" si="55"/>
        <v>72.789767351700704</v>
      </c>
      <c r="AH125">
        <f t="shared" si="56"/>
        <v>4.9984015205736905E-3</v>
      </c>
      <c r="AI125">
        <f t="shared" si="57"/>
        <v>72.79476575322127</v>
      </c>
      <c r="AJ125">
        <f t="shared" si="58"/>
        <v>197.43007520345915</v>
      </c>
    </row>
    <row r="126" spans="4:36" x14ac:dyDescent="0.25">
      <c r="D126" s="3">
        <f t="shared" si="30"/>
        <v>40350</v>
      </c>
      <c r="E126" s="4">
        <f t="shared" si="59"/>
        <v>0.5208333333333327</v>
      </c>
      <c r="F126" s="4"/>
      <c r="G126" s="4"/>
      <c r="H126" s="7">
        <f t="shared" si="31"/>
        <v>2455369.3125</v>
      </c>
      <c r="I126" s="5">
        <f t="shared" si="32"/>
        <v>0.10470396988364133</v>
      </c>
      <c r="K126">
        <f t="shared" si="33"/>
        <v>89.889983392181421</v>
      </c>
      <c r="L126">
        <f t="shared" si="34"/>
        <v>4126.7725857188489</v>
      </c>
      <c r="M126">
        <f t="shared" si="35"/>
        <v>1.6704231170215873E-2</v>
      </c>
      <c r="N126">
        <f t="shared" si="36"/>
        <v>0.42925993867154288</v>
      </c>
      <c r="O126">
        <f t="shared" si="37"/>
        <v>90.31924333085297</v>
      </c>
      <c r="P126">
        <f t="shared" si="38"/>
        <v>4127.2018456575206</v>
      </c>
      <c r="Q126">
        <f t="shared" si="39"/>
        <v>1.016276355269629</v>
      </c>
      <c r="R126">
        <f t="shared" si="40"/>
        <v>90.318219514505486</v>
      </c>
      <c r="S126">
        <f t="shared" si="41"/>
        <v>23.437929522017459</v>
      </c>
      <c r="T126">
        <f t="shared" si="42"/>
        <v>23.438484841081912</v>
      </c>
      <c r="U126">
        <f t="shared" si="43"/>
        <v>90.346837253037918</v>
      </c>
      <c r="V126">
        <f t="shared" si="44"/>
        <v>23.438101729965254</v>
      </c>
      <c r="W126">
        <f t="shared" si="45"/>
        <v>4.3031484487071871E-2</v>
      </c>
      <c r="X126">
        <f t="shared" si="46"/>
        <v>-1.8276349248927644</v>
      </c>
      <c r="Y126">
        <f t="shared" si="47"/>
        <v>112.61011711123469</v>
      </c>
      <c r="Z126" s="4">
        <f t="shared" si="48"/>
        <v>0.50126919092006439</v>
      </c>
      <c r="AA126" s="4">
        <f t="shared" si="49"/>
        <v>0.18846331005552358</v>
      </c>
      <c r="AB126" s="4">
        <f t="shared" si="50"/>
        <v>0.81407507178460525</v>
      </c>
      <c r="AC126">
        <f t="shared" si="51"/>
        <v>900.88093688987749</v>
      </c>
      <c r="AD126">
        <f t="shared" si="52"/>
        <v>748.17236507510631</v>
      </c>
      <c r="AE126">
        <f t="shared" si="53"/>
        <v>7.0430912687765783</v>
      </c>
      <c r="AF126">
        <f t="shared" si="54"/>
        <v>17.596548986928255</v>
      </c>
      <c r="AG126">
        <f t="shared" si="55"/>
        <v>72.403451013071745</v>
      </c>
      <c r="AH126">
        <f t="shared" si="56"/>
        <v>5.1178670331584316E-3</v>
      </c>
      <c r="AI126">
        <f t="shared" si="57"/>
        <v>72.408568880104909</v>
      </c>
      <c r="AJ126">
        <f t="shared" si="58"/>
        <v>201.84688799357113</v>
      </c>
    </row>
    <row r="127" spans="4:36" x14ac:dyDescent="0.25">
      <c r="D127" s="3">
        <f t="shared" si="30"/>
        <v>40350</v>
      </c>
      <c r="E127" s="4">
        <f t="shared" si="59"/>
        <v>0.52499999999999936</v>
      </c>
      <c r="F127" s="4"/>
      <c r="G127" s="4"/>
      <c r="H127" s="7">
        <f t="shared" si="31"/>
        <v>2455369.3166666664</v>
      </c>
      <c r="I127" s="5">
        <f t="shared" si="32"/>
        <v>0.10470408396075068</v>
      </c>
      <c r="K127">
        <f t="shared" si="33"/>
        <v>89.89409025594432</v>
      </c>
      <c r="L127">
        <f t="shared" si="34"/>
        <v>4126.776692386441</v>
      </c>
      <c r="M127">
        <f t="shared" si="35"/>
        <v>1.6704231165417385E-2</v>
      </c>
      <c r="N127">
        <f t="shared" si="36"/>
        <v>0.42912890130927184</v>
      </c>
      <c r="O127">
        <f t="shared" si="37"/>
        <v>90.32321915725359</v>
      </c>
      <c r="P127">
        <f t="shared" si="38"/>
        <v>4127.20582128775</v>
      </c>
      <c r="Q127">
        <f t="shared" si="39"/>
        <v>1.0162766204782272</v>
      </c>
      <c r="R127">
        <f t="shared" si="40"/>
        <v>90.322195344899015</v>
      </c>
      <c r="S127">
        <f t="shared" si="41"/>
        <v>23.437929520533977</v>
      </c>
      <c r="T127">
        <f t="shared" si="42"/>
        <v>23.438484829974843</v>
      </c>
      <c r="U127">
        <f t="shared" si="43"/>
        <v>90.351170615983463</v>
      </c>
      <c r="V127">
        <f t="shared" si="44"/>
        <v>23.438092085924144</v>
      </c>
      <c r="W127">
        <f t="shared" si="45"/>
        <v>4.303148444512811E-2</v>
      </c>
      <c r="X127">
        <f t="shared" si="46"/>
        <v>-1.8285396744184053</v>
      </c>
      <c r="Y127">
        <f t="shared" si="47"/>
        <v>112.61010660395223</v>
      </c>
      <c r="Z127" s="4">
        <f t="shared" si="48"/>
        <v>0.50126981921834612</v>
      </c>
      <c r="AA127" s="4">
        <f t="shared" si="49"/>
        <v>0.18846396754070105</v>
      </c>
      <c r="AB127" s="4">
        <f t="shared" si="50"/>
        <v>0.8140756708959912</v>
      </c>
      <c r="AC127">
        <f t="shared" si="51"/>
        <v>900.88085283161786</v>
      </c>
      <c r="AD127">
        <f t="shared" si="52"/>
        <v>754.17146032558071</v>
      </c>
      <c r="AE127">
        <f t="shared" si="53"/>
        <v>8.5428650813951776</v>
      </c>
      <c r="AF127">
        <f t="shared" si="54"/>
        <v>18.0633419835358</v>
      </c>
      <c r="AG127">
        <f t="shared" si="55"/>
        <v>71.936658016464207</v>
      </c>
      <c r="AH127">
        <f t="shared" si="56"/>
        <v>5.2629010950754401E-3</v>
      </c>
      <c r="AI127">
        <f t="shared" si="57"/>
        <v>71.941920917559287</v>
      </c>
      <c r="AJ127">
        <f t="shared" si="58"/>
        <v>206.07559604759601</v>
      </c>
    </row>
    <row r="128" spans="4:36" x14ac:dyDescent="0.25">
      <c r="D128" s="3">
        <f t="shared" si="30"/>
        <v>40350</v>
      </c>
      <c r="E128" s="4">
        <f t="shared" si="59"/>
        <v>0.52916666666666601</v>
      </c>
      <c r="F128" s="4"/>
      <c r="G128" s="4"/>
      <c r="H128" s="7">
        <f t="shared" si="31"/>
        <v>2455369.3208333333</v>
      </c>
      <c r="I128" s="5">
        <f t="shared" si="32"/>
        <v>0.10470419803787276</v>
      </c>
      <c r="K128">
        <f t="shared" si="33"/>
        <v>89.898197120166969</v>
      </c>
      <c r="L128">
        <f t="shared" si="34"/>
        <v>4126.7807990544925</v>
      </c>
      <c r="M128">
        <f t="shared" si="35"/>
        <v>1.67042311606189E-2</v>
      </c>
      <c r="N128">
        <f t="shared" si="36"/>
        <v>0.42899786185746358</v>
      </c>
      <c r="O128">
        <f t="shared" si="37"/>
        <v>90.327194982024437</v>
      </c>
      <c r="P128">
        <f t="shared" si="38"/>
        <v>4127.2097969163497</v>
      </c>
      <c r="Q128">
        <f t="shared" si="39"/>
        <v>1.0162768856058302</v>
      </c>
      <c r="R128">
        <f t="shared" si="40"/>
        <v>90.326171173662715</v>
      </c>
      <c r="S128">
        <f t="shared" si="41"/>
        <v>23.437929519050499</v>
      </c>
      <c r="T128">
        <f t="shared" si="42"/>
        <v>23.438484818867771</v>
      </c>
      <c r="U128">
        <f t="shared" si="43"/>
        <v>90.355503976516246</v>
      </c>
      <c r="V128">
        <f t="shared" si="44"/>
        <v>23.438082322282472</v>
      </c>
      <c r="W128">
        <f t="shared" si="45"/>
        <v>4.3031484403184328E-2</v>
      </c>
      <c r="X128">
        <f t="shared" si="46"/>
        <v>-1.8294444127343037</v>
      </c>
      <c r="Y128">
        <f t="shared" si="47"/>
        <v>112.61009596636616</v>
      </c>
      <c r="Z128" s="4">
        <f t="shared" si="48"/>
        <v>0.50127044750884331</v>
      </c>
      <c r="AA128" s="4">
        <f t="shared" si="49"/>
        <v>0.18846462538004843</v>
      </c>
      <c r="AB128" s="4">
        <f t="shared" si="50"/>
        <v>0.81407626963763824</v>
      </c>
      <c r="AC128">
        <f t="shared" si="51"/>
        <v>900.88076773092928</v>
      </c>
      <c r="AD128">
        <f t="shared" si="52"/>
        <v>760.17055558726474</v>
      </c>
      <c r="AE128">
        <f t="shared" si="53"/>
        <v>10.042638896816186</v>
      </c>
      <c r="AF128">
        <f t="shared" si="54"/>
        <v>18.604467690577305</v>
      </c>
      <c r="AG128">
        <f t="shared" si="55"/>
        <v>71.395532309422691</v>
      </c>
      <c r="AH128">
        <f t="shared" si="56"/>
        <v>5.4319955855340364E-3</v>
      </c>
      <c r="AI128">
        <f t="shared" si="57"/>
        <v>71.40096430500823</v>
      </c>
      <c r="AJ128">
        <f t="shared" si="58"/>
        <v>210.09882372923062</v>
      </c>
    </row>
    <row r="129" spans="4:36" x14ac:dyDescent="0.25">
      <c r="D129" s="3">
        <f t="shared" si="30"/>
        <v>40350</v>
      </c>
      <c r="E129" s="4">
        <f t="shared" si="59"/>
        <v>0.53333333333333266</v>
      </c>
      <c r="F129" s="4"/>
      <c r="G129" s="4"/>
      <c r="H129" s="7">
        <f t="shared" si="31"/>
        <v>2455369.3249999997</v>
      </c>
      <c r="I129" s="5">
        <f t="shared" si="32"/>
        <v>0.10470431211498209</v>
      </c>
      <c r="K129">
        <f t="shared" si="33"/>
        <v>89.902303983929869</v>
      </c>
      <c r="L129">
        <f t="shared" si="34"/>
        <v>4126.7849057220847</v>
      </c>
      <c r="M129">
        <f t="shared" si="35"/>
        <v>1.6704231155820412E-2</v>
      </c>
      <c r="N129">
        <f t="shared" si="36"/>
        <v>0.42886682034603452</v>
      </c>
      <c r="O129">
        <f t="shared" si="37"/>
        <v>90.331170804275899</v>
      </c>
      <c r="P129">
        <f t="shared" si="38"/>
        <v>4127.2137725424309</v>
      </c>
      <c r="Q129">
        <f t="shared" si="39"/>
        <v>1.0162771506523769</v>
      </c>
      <c r="R129">
        <f t="shared" si="40"/>
        <v>90.330146999906944</v>
      </c>
      <c r="S129">
        <f t="shared" si="41"/>
        <v>23.437929517567017</v>
      </c>
      <c r="T129">
        <f t="shared" si="42"/>
        <v>23.438484807760684</v>
      </c>
      <c r="U129">
        <f t="shared" si="43"/>
        <v>90.359837333658817</v>
      </c>
      <c r="V129">
        <f t="shared" si="44"/>
        <v>23.438072439042664</v>
      </c>
      <c r="W129">
        <f t="shared" si="45"/>
        <v>4.3031484361240498E-2</v>
      </c>
      <c r="X129">
        <f t="shared" si="46"/>
        <v>-1.8303491396091882</v>
      </c>
      <c r="Y129">
        <f t="shared" si="47"/>
        <v>112.61008519847918</v>
      </c>
      <c r="Z129" s="4">
        <f t="shared" si="48"/>
        <v>0.50127107579139518</v>
      </c>
      <c r="AA129" s="4">
        <f t="shared" si="49"/>
        <v>0.18846528357339742</v>
      </c>
      <c r="AB129" s="4">
        <f t="shared" si="50"/>
        <v>0.81407686800939294</v>
      </c>
      <c r="AC129">
        <f t="shared" si="51"/>
        <v>900.88068158783346</v>
      </c>
      <c r="AD129">
        <f t="shared" si="52"/>
        <v>766.16965086038977</v>
      </c>
      <c r="AE129">
        <f t="shared" si="53"/>
        <v>11.542412715097441</v>
      </c>
      <c r="AF129">
        <f t="shared" si="54"/>
        <v>19.213545542809758</v>
      </c>
      <c r="AG129">
        <f t="shared" si="55"/>
        <v>70.786454457190246</v>
      </c>
      <c r="AH129">
        <f t="shared" si="56"/>
        <v>5.6236113479277133E-3</v>
      </c>
      <c r="AI129">
        <f t="shared" si="57"/>
        <v>70.792078068538174</v>
      </c>
      <c r="AJ129">
        <f t="shared" si="58"/>
        <v>213.90742316586031</v>
      </c>
    </row>
    <row r="130" spans="4:36" x14ac:dyDescent="0.25">
      <c r="D130" s="3">
        <f t="shared" ref="D130:D193" si="60">$B$7</f>
        <v>40350</v>
      </c>
      <c r="E130" s="4">
        <f t="shared" si="59"/>
        <v>0.53749999999999931</v>
      </c>
      <c r="F130" s="4"/>
      <c r="G130" s="4"/>
      <c r="H130" s="7">
        <f t="shared" ref="H130:H193" si="61">D130+2415018.5+E130-$B$5/24</f>
        <v>2455369.3291666666</v>
      </c>
      <c r="I130" s="5">
        <f t="shared" ref="I130:I193" si="62">(H130-2451545)/36525</f>
        <v>0.10470442619210417</v>
      </c>
      <c r="K130">
        <f t="shared" ref="K130:K193" si="63">MOD(280.46646+I130*(36000.76983+I130*0.0003032),360)</f>
        <v>89.906410848152518</v>
      </c>
      <c r="L130">
        <f t="shared" ref="L130:L193" si="64">357.52911+I130*(35999.05029-0.0001537*I130)</f>
        <v>4126.7890123901352</v>
      </c>
      <c r="M130">
        <f t="shared" ref="M130:M193" si="65">0.016708634-I130*(0.000042037+0.0000001267*I130)</f>
        <v>1.6704231151021924E-2</v>
      </c>
      <c r="N130">
        <f t="shared" ref="N130:N193" si="66">SIN(RADIANS(L130))*(1.914602-I130*(0.004817+0.000014*I130))+SIN(RADIANS(2*L130))*(0.019993-0.000101*I130)+SIN(RADIANS(3*L130))*0.000289</f>
        <v>0.42873577674633923</v>
      </c>
      <c r="O130">
        <f t="shared" ref="O130:O193" si="67">K130+N130</f>
        <v>90.335146624898854</v>
      </c>
      <c r="P130">
        <f t="shared" ref="P130:P193" si="68">L130+N130</f>
        <v>4127.2177481668814</v>
      </c>
      <c r="Q130">
        <f t="shared" ref="Q130:Q193" si="69">(1.000001018*(1-M130*M130))/(1+M130*COS(RADIANS(P130)))</f>
        <v>1.0162774156179257</v>
      </c>
      <c r="R130">
        <f t="shared" ref="R130:R193" si="70">O130-0.00569-0.00478*SIN(RADIANS(125.04-1934.136*I130))</f>
        <v>90.334122824522609</v>
      </c>
      <c r="S130">
        <f t="shared" ref="S130:S193" si="71">23+(26+((21.448-I130*(46.815+I130*(0.00059-I130*0.001813))))/60)/60</f>
        <v>23.437929516083539</v>
      </c>
      <c r="T130">
        <f t="shared" ref="T130:T193" si="72">S130+0.00256*COS(RADIANS(125.04-1934.136*I130))</f>
        <v>23.438484796653594</v>
      </c>
      <c r="U130">
        <f t="shared" ref="U130:U193" si="73">DEGREES(ATAN2(COS(RADIANS(R130)),COS(RADIANS(T130))*SIN(RADIANS(R130))))</f>
        <v>90.36417068837433</v>
      </c>
      <c r="V130">
        <f t="shared" ref="V130:V193" si="74">DEGREES(ASIN(SIN(RADIANS(T130))*SIN(RADIANS(R130))))</f>
        <v>23.438062436202806</v>
      </c>
      <c r="W130">
        <f t="shared" ref="W130:W193" si="75">TAN(RADIANS(T130/2))*TAN(RADIANS(T130/2))</f>
        <v>4.3031484319296646E-2</v>
      </c>
      <c r="X130">
        <f t="shared" ref="X130:X193" si="76">4*DEGREES(W130*SIN(2*RADIANS(K130))-2*M130*SIN(RADIANS(L130))+4*M130*W130*SIN(RADIANS(L130))*COS(2*RADIANS(K130))-0.5*W130*W130*SIN(4*RADIANS(K130))-1.25*M130*M130*SIN(2*RADIANS(L130)))</f>
        <v>-1.8312538552174147</v>
      </c>
      <c r="Y130">
        <f t="shared" ref="Y130:Y193" si="77">DEGREES(ACOS(COS(RADIANS(90.833))/(COS(RADIANS($B$3))*COS(RADIANS(V130)))-TAN(RADIANS($B$3))*TAN(RADIANS(V130))))</f>
        <v>112.61007430028931</v>
      </c>
      <c r="Z130" s="4">
        <f t="shared" ref="Z130:Z193" si="78">(720-4*$B$4-X130+$B$5*60)/1440</f>
        <v>0.5012717040661232</v>
      </c>
      <c r="AA130" s="4">
        <f t="shared" ref="AA130:AA193" si="79">Z130-Y130*4/1440</f>
        <v>0.18846594212087509</v>
      </c>
      <c r="AB130" s="4">
        <f t="shared" ref="AB130:AB193" si="80">Z130+Y130*4/1440</f>
        <v>0.81407746601137132</v>
      </c>
      <c r="AC130">
        <f t="shared" ref="AC130:AC193" si="81">8*Y130</f>
        <v>900.8805944023145</v>
      </c>
      <c r="AD130">
        <f t="shared" ref="AD130:AD193" si="82">MOD(E130*1440+X130+4*$B$4-60*$B$5,1440)</f>
        <v>772.16874614478161</v>
      </c>
      <c r="AE130">
        <f t="shared" ref="AE130:AE193" si="83">IF(AD130/4&lt;0,AD130/4+180,AD130/4-180)</f>
        <v>13.042186536195402</v>
      </c>
      <c r="AF130">
        <f t="shared" ref="AF130:AF193" si="84">DEGREES(ACOS(SIN(RADIANS($B$3))*SIN(RADIANS(V130))+COS(RADIANS($B$3))*COS(RADIANS(V130))*COS(RADIANS(AE130))))</f>
        <v>19.884218336494996</v>
      </c>
      <c r="AG130">
        <f t="shared" ref="AG130:AG193" si="85">90-AF130</f>
        <v>70.115781663505004</v>
      </c>
      <c r="AH130">
        <f t="shared" ref="AH130:AH193" si="86">IF(AG130&gt;85,0,IF(AG130&gt;5,58.1/TAN(RADIANS(AG130))-0.07/POWER(TAN(RADIANS(AG130)),3)+0.000086/POWER(TAN(RADIANS(AG130)),5),IF(AG130&gt;-0.575,1735+AG130*(-518.2+AG130*(103.4+AG130*(-12.79+AG130*0.711))),-20.772/TAN(RADIANS(AG130)))))/3600</f>
        <v>5.8362490372365046E-3</v>
      </c>
      <c r="AI130">
        <f t="shared" ref="AI130:AI193" si="87">AG130+AH130</f>
        <v>70.121617912542234</v>
      </c>
      <c r="AJ130">
        <f t="shared" ref="AJ130:AJ193" si="88">IF(AE130&gt;0,MOD(DEGREES(ACOS(((SIN(RADIANS($B$3))*COS(RADIANS(AF130)))-SIN(RADIANS(V130)))/(COS(RADIANS($B$3))*SIN(RADIANS(AF130)))))+180,360),MOD(540-DEGREES(ACOS(((SIN(RADIANS($B$3))*COS(RADIANS(AF130)))-SIN(RADIANS(V130)))/(COS(RADIANS($B$3))*SIN(RADIANS(AF130))))),360))</f>
        <v>217.49923160280736</v>
      </c>
    </row>
    <row r="131" spans="4:36" x14ac:dyDescent="0.25">
      <c r="D131" s="3">
        <f t="shared" si="60"/>
        <v>40350</v>
      </c>
      <c r="E131" s="4">
        <f t="shared" ref="E131:E194" si="89">E130+0.1/24</f>
        <v>0.54166666666666596</v>
      </c>
      <c r="F131" s="4"/>
      <c r="G131" s="4"/>
      <c r="H131" s="7">
        <f t="shared" si="61"/>
        <v>2455369.333333333</v>
      </c>
      <c r="I131" s="5">
        <f t="shared" si="62"/>
        <v>0.1047045402692135</v>
      </c>
      <c r="K131">
        <f t="shared" si="63"/>
        <v>89.910517711914963</v>
      </c>
      <c r="L131">
        <f t="shared" si="64"/>
        <v>4126.7931190577274</v>
      </c>
      <c r="M131">
        <f t="shared" si="65"/>
        <v>1.670423114622344E-2</v>
      </c>
      <c r="N131">
        <f t="shared" si="66"/>
        <v>0.42860473108826874</v>
      </c>
      <c r="O131">
        <f t="shared" si="67"/>
        <v>90.339122443003234</v>
      </c>
      <c r="P131">
        <f t="shared" si="68"/>
        <v>4127.2217237888153</v>
      </c>
      <c r="Q131">
        <f t="shared" si="69"/>
        <v>1.0162776805024163</v>
      </c>
      <c r="R131">
        <f t="shared" si="70"/>
        <v>90.338098646619613</v>
      </c>
      <c r="S131">
        <f t="shared" si="71"/>
        <v>23.437929514600057</v>
      </c>
      <c r="T131">
        <f t="shared" si="72"/>
        <v>23.438484785546493</v>
      </c>
      <c r="U131">
        <f t="shared" si="73"/>
        <v>90.368504039684836</v>
      </c>
      <c r="V131">
        <f t="shared" si="74"/>
        <v>23.438052313765365</v>
      </c>
      <c r="W131">
        <f t="shared" si="75"/>
        <v>4.3031484277352761E-2</v>
      </c>
      <c r="X131">
        <f t="shared" si="76"/>
        <v>-1.8321585593274443</v>
      </c>
      <c r="Y131">
        <f t="shared" si="77"/>
        <v>112.61006327179932</v>
      </c>
      <c r="Z131" s="4">
        <f t="shared" si="78"/>
        <v>0.50127233233286617</v>
      </c>
      <c r="AA131" s="4">
        <f t="shared" si="79"/>
        <v>0.1884666010223125</v>
      </c>
      <c r="AB131" s="4">
        <f t="shared" si="80"/>
        <v>0.81407806364341984</v>
      </c>
      <c r="AC131">
        <f t="shared" si="81"/>
        <v>900.88050617439455</v>
      </c>
      <c r="AD131">
        <f t="shared" si="82"/>
        <v>778.16784144067151</v>
      </c>
      <c r="AE131">
        <f t="shared" si="83"/>
        <v>14.541960360167877</v>
      </c>
      <c r="AF131">
        <f t="shared" si="84"/>
        <v>20.610348465835138</v>
      </c>
      <c r="AG131">
        <f t="shared" si="85"/>
        <v>69.389651534164869</v>
      </c>
      <c r="AH131">
        <f t="shared" si="86"/>
        <v>6.0685023904832776E-3</v>
      </c>
      <c r="AI131">
        <f t="shared" si="87"/>
        <v>69.395720036555346</v>
      </c>
      <c r="AJ131">
        <f t="shared" si="88"/>
        <v>220.87760709305243</v>
      </c>
    </row>
    <row r="132" spans="4:36" x14ac:dyDescent="0.25">
      <c r="D132" s="3">
        <f t="shared" si="60"/>
        <v>40350</v>
      </c>
      <c r="E132" s="4">
        <f t="shared" si="89"/>
        <v>0.54583333333333262</v>
      </c>
      <c r="F132" s="4"/>
      <c r="G132" s="4"/>
      <c r="H132" s="7">
        <f t="shared" si="61"/>
        <v>2455369.3374999999</v>
      </c>
      <c r="I132" s="5">
        <f t="shared" si="62"/>
        <v>0.10470465434633558</v>
      </c>
      <c r="K132">
        <f t="shared" si="63"/>
        <v>89.914624576137157</v>
      </c>
      <c r="L132">
        <f t="shared" si="64"/>
        <v>4126.7972257257779</v>
      </c>
      <c r="M132">
        <f t="shared" si="65"/>
        <v>1.6704231141424952E-2</v>
      </c>
      <c r="N132">
        <f t="shared" si="66"/>
        <v>0.4284736833432029</v>
      </c>
      <c r="O132">
        <f t="shared" si="67"/>
        <v>90.343098259480357</v>
      </c>
      <c r="P132">
        <f t="shared" si="68"/>
        <v>4127.2256994091213</v>
      </c>
      <c r="Q132">
        <f t="shared" si="69"/>
        <v>1.0162779453059061</v>
      </c>
      <c r="R132">
        <f t="shared" si="70"/>
        <v>90.342074467089304</v>
      </c>
      <c r="S132">
        <f t="shared" si="71"/>
        <v>23.437929513116579</v>
      </c>
      <c r="T132">
        <f t="shared" si="72"/>
        <v>23.438484774439384</v>
      </c>
      <c r="U132">
        <f t="shared" si="73"/>
        <v>90.372837388553961</v>
      </c>
      <c r="V132">
        <f t="shared" si="74"/>
        <v>23.438042071728358</v>
      </c>
      <c r="W132">
        <f t="shared" si="75"/>
        <v>4.3031484235408854E-2</v>
      </c>
      <c r="X132">
        <f t="shared" si="76"/>
        <v>-1.8330632521139063</v>
      </c>
      <c r="Y132">
        <f t="shared" si="77"/>
        <v>112.61005211300716</v>
      </c>
      <c r="Z132" s="4">
        <f t="shared" si="78"/>
        <v>0.50127296059174586</v>
      </c>
      <c r="AA132" s="4">
        <f t="shared" si="79"/>
        <v>0.18846726027783711</v>
      </c>
      <c r="AB132" s="4">
        <f t="shared" si="80"/>
        <v>0.81407866090565462</v>
      </c>
      <c r="AC132">
        <f t="shared" si="81"/>
        <v>900.88041690405726</v>
      </c>
      <c r="AD132">
        <f t="shared" si="82"/>
        <v>784.16693674788507</v>
      </c>
      <c r="AE132">
        <f t="shared" si="83"/>
        <v>16.041734186971269</v>
      </c>
      <c r="AF132">
        <f t="shared" si="84"/>
        <v>21.386151613953466</v>
      </c>
      <c r="AG132">
        <f t="shared" si="85"/>
        <v>68.613848386046527</v>
      </c>
      <c r="AH132">
        <f t="shared" si="86"/>
        <v>6.3190943531042394E-3</v>
      </c>
      <c r="AI132">
        <f t="shared" si="87"/>
        <v>68.62016748039963</v>
      </c>
      <c r="AJ132">
        <f t="shared" si="88"/>
        <v>224.04997167535882</v>
      </c>
    </row>
    <row r="133" spans="4:36" x14ac:dyDescent="0.25">
      <c r="D133" s="3">
        <f t="shared" si="60"/>
        <v>40350</v>
      </c>
      <c r="E133" s="4">
        <f t="shared" si="89"/>
        <v>0.54999999999999927</v>
      </c>
      <c r="F133" s="4"/>
      <c r="G133" s="4"/>
      <c r="H133" s="7">
        <f t="shared" si="61"/>
        <v>2455369.3416666663</v>
      </c>
      <c r="I133" s="5">
        <f t="shared" si="62"/>
        <v>0.10470476842344491</v>
      </c>
      <c r="K133">
        <f t="shared" si="63"/>
        <v>89.918731439900512</v>
      </c>
      <c r="L133">
        <f t="shared" si="64"/>
        <v>4126.801332393371</v>
      </c>
      <c r="M133">
        <f t="shared" si="65"/>
        <v>1.6704231136626467E-2</v>
      </c>
      <c r="N133">
        <f t="shared" si="66"/>
        <v>0.42834263354100782</v>
      </c>
      <c r="O133">
        <f t="shared" si="67"/>
        <v>90.347074073441519</v>
      </c>
      <c r="P133">
        <f t="shared" si="68"/>
        <v>4127.2296750269124</v>
      </c>
      <c r="Q133">
        <f t="shared" si="69"/>
        <v>1.0162782100283352</v>
      </c>
      <c r="R133">
        <f t="shared" si="70"/>
        <v>90.346050285042963</v>
      </c>
      <c r="S133">
        <f t="shared" si="71"/>
        <v>23.437929511633097</v>
      </c>
      <c r="T133">
        <f t="shared" si="72"/>
        <v>23.438484763332269</v>
      </c>
      <c r="U133">
        <f t="shared" si="73"/>
        <v>90.377170734005247</v>
      </c>
      <c r="V133">
        <f t="shared" si="74"/>
        <v>23.438031710094322</v>
      </c>
      <c r="W133">
        <f t="shared" si="75"/>
        <v>4.3031484193464906E-2</v>
      </c>
      <c r="X133">
        <f t="shared" si="76"/>
        <v>-1.8339679333456431</v>
      </c>
      <c r="Y133">
        <f t="shared" si="77"/>
        <v>112.61004082391567</v>
      </c>
      <c r="Z133" s="4">
        <f t="shared" si="78"/>
        <v>0.50127358884260109</v>
      </c>
      <c r="AA133" s="4">
        <f t="shared" si="79"/>
        <v>0.18846791988727979</v>
      </c>
      <c r="AB133" s="4">
        <f t="shared" si="80"/>
        <v>0.81407925779792234</v>
      </c>
      <c r="AC133">
        <f t="shared" si="81"/>
        <v>900.88032659132534</v>
      </c>
      <c r="AD133">
        <f t="shared" si="82"/>
        <v>790.16603206665332</v>
      </c>
      <c r="AE133">
        <f t="shared" si="83"/>
        <v>17.541508016663329</v>
      </c>
      <c r="AF133">
        <f t="shared" si="84"/>
        <v>22.20627620530113</v>
      </c>
      <c r="AG133">
        <f t="shared" si="85"/>
        <v>67.793723794698877</v>
      </c>
      <c r="AH133">
        <f t="shared" si="86"/>
        <v>6.5868984470819772E-3</v>
      </c>
      <c r="AI133">
        <f t="shared" si="87"/>
        <v>67.80031069314596</v>
      </c>
      <c r="AJ133">
        <f t="shared" si="88"/>
        <v>227.02650707055369</v>
      </c>
    </row>
    <row r="134" spans="4:36" x14ac:dyDescent="0.25">
      <c r="D134" s="3">
        <f t="shared" si="60"/>
        <v>40350</v>
      </c>
      <c r="E134" s="4">
        <f t="shared" si="89"/>
        <v>0.55416666666666592</v>
      </c>
      <c r="F134" s="4"/>
      <c r="G134" s="4"/>
      <c r="H134" s="7">
        <f t="shared" si="61"/>
        <v>2455369.3458333332</v>
      </c>
      <c r="I134" s="5">
        <f t="shared" si="62"/>
        <v>0.10470488250056699</v>
      </c>
      <c r="K134">
        <f t="shared" si="63"/>
        <v>89.922838304122706</v>
      </c>
      <c r="L134">
        <f t="shared" si="64"/>
        <v>4126.8054390614216</v>
      </c>
      <c r="M134">
        <f t="shared" si="65"/>
        <v>1.6704231131827979E-2</v>
      </c>
      <c r="N134">
        <f t="shared" si="66"/>
        <v>0.42821158165311407</v>
      </c>
      <c r="O134">
        <f t="shared" si="67"/>
        <v>90.351049885775822</v>
      </c>
      <c r="P134">
        <f t="shared" si="68"/>
        <v>4127.2336506430747</v>
      </c>
      <c r="Q134">
        <f t="shared" si="69"/>
        <v>1.0162784746697613</v>
      </c>
      <c r="R134">
        <f t="shared" si="70"/>
        <v>90.350026101369693</v>
      </c>
      <c r="S134">
        <f t="shared" si="71"/>
        <v>23.437929510149619</v>
      </c>
      <c r="T134">
        <f t="shared" si="72"/>
        <v>23.438484752225143</v>
      </c>
      <c r="U134">
        <f t="shared" si="73"/>
        <v>90.381504076999917</v>
      </c>
      <c r="V134">
        <f t="shared" si="74"/>
        <v>23.438021228861214</v>
      </c>
      <c r="W134">
        <f t="shared" si="75"/>
        <v>4.303148415152093E-2</v>
      </c>
      <c r="X134">
        <f t="shared" si="76"/>
        <v>-1.8348726031966962</v>
      </c>
      <c r="Y134">
        <f t="shared" si="77"/>
        <v>112.61002940452272</v>
      </c>
      <c r="Z134" s="4">
        <f t="shared" si="78"/>
        <v>0.50127421708555331</v>
      </c>
      <c r="AA134" s="4">
        <f t="shared" si="79"/>
        <v>0.18846857985076798</v>
      </c>
      <c r="AB134" s="4">
        <f t="shared" si="80"/>
        <v>0.81407985432033869</v>
      </c>
      <c r="AC134">
        <f t="shared" si="81"/>
        <v>900.88023523618176</v>
      </c>
      <c r="AD134">
        <f t="shared" si="82"/>
        <v>796.16512739680229</v>
      </c>
      <c r="AE134">
        <f t="shared" si="83"/>
        <v>19.041281849200573</v>
      </c>
      <c r="AF134">
        <f t="shared" si="84"/>
        <v>23.065839991300717</v>
      </c>
      <c r="AG134">
        <f t="shared" si="85"/>
        <v>66.93416000869928</v>
      </c>
      <c r="AH134">
        <f t="shared" si="86"/>
        <v>6.8709485944860402E-3</v>
      </c>
      <c r="AI134">
        <f t="shared" si="87"/>
        <v>66.941030957293762</v>
      </c>
      <c r="AJ134">
        <f t="shared" si="88"/>
        <v>229.8190727934734</v>
      </c>
    </row>
    <row r="135" spans="4:36" x14ac:dyDescent="0.25">
      <c r="D135" s="3">
        <f t="shared" si="60"/>
        <v>40350</v>
      </c>
      <c r="E135" s="4">
        <f t="shared" si="89"/>
        <v>0.55833333333333257</v>
      </c>
      <c r="F135" s="4"/>
      <c r="G135" s="4"/>
      <c r="H135" s="7">
        <f t="shared" si="61"/>
        <v>2455369.3499999996</v>
      </c>
      <c r="I135" s="5">
        <f t="shared" si="62"/>
        <v>0.10470499657767632</v>
      </c>
      <c r="K135">
        <f t="shared" si="63"/>
        <v>89.926945167885606</v>
      </c>
      <c r="L135">
        <f t="shared" si="64"/>
        <v>4126.8095457290137</v>
      </c>
      <c r="M135">
        <f t="shared" si="65"/>
        <v>1.6704231127029495E-2</v>
      </c>
      <c r="N135">
        <f t="shared" si="66"/>
        <v>0.42808052770938887</v>
      </c>
      <c r="O135">
        <f t="shared" si="67"/>
        <v>90.355025695594989</v>
      </c>
      <c r="P135">
        <f t="shared" si="68"/>
        <v>4127.2376262567232</v>
      </c>
      <c r="Q135">
        <f t="shared" si="69"/>
        <v>1.016278739230124</v>
      </c>
      <c r="R135">
        <f t="shared" si="70"/>
        <v>90.354001915181215</v>
      </c>
      <c r="S135">
        <f t="shared" si="71"/>
        <v>23.437929508666137</v>
      </c>
      <c r="T135">
        <f t="shared" si="72"/>
        <v>23.43848474111801</v>
      </c>
      <c r="U135">
        <f t="shared" si="73"/>
        <v>90.385837416561927</v>
      </c>
      <c r="V135">
        <f t="shared" si="74"/>
        <v>23.438010628031638</v>
      </c>
      <c r="W135">
        <f t="shared" si="75"/>
        <v>4.3031484109576919E-2</v>
      </c>
      <c r="X135">
        <f t="shared" si="76"/>
        <v>-1.8357772614360652</v>
      </c>
      <c r="Y135">
        <f t="shared" si="77"/>
        <v>112.61001785483126</v>
      </c>
      <c r="Z135" s="4">
        <f t="shared" si="78"/>
        <v>0.50127484532044175</v>
      </c>
      <c r="AA135" s="4">
        <f t="shared" si="79"/>
        <v>0.18846924016813271</v>
      </c>
      <c r="AB135" s="4">
        <f t="shared" si="80"/>
        <v>0.81408045047275079</v>
      </c>
      <c r="AC135">
        <f t="shared" si="81"/>
        <v>900.88014283865004</v>
      </c>
      <c r="AD135">
        <f t="shared" si="82"/>
        <v>802.16422273856278</v>
      </c>
      <c r="AE135">
        <f t="shared" si="83"/>
        <v>20.541055684640696</v>
      </c>
      <c r="AF135">
        <f t="shared" si="84"/>
        <v>23.960435350983065</v>
      </c>
      <c r="AG135">
        <f t="shared" si="85"/>
        <v>66.039564649016938</v>
      </c>
      <c r="AH135">
        <f t="shared" si="86"/>
        <v>7.1704406476212719E-3</v>
      </c>
      <c r="AI135">
        <f t="shared" si="87"/>
        <v>66.046735089664566</v>
      </c>
      <c r="AJ135">
        <f t="shared" si="88"/>
        <v>232.44036205764868</v>
      </c>
    </row>
    <row r="136" spans="4:36" x14ac:dyDescent="0.25">
      <c r="D136" s="3">
        <f t="shared" si="60"/>
        <v>40350</v>
      </c>
      <c r="E136" s="4">
        <f t="shared" si="89"/>
        <v>0.56249999999999922</v>
      </c>
      <c r="F136" s="4"/>
      <c r="G136" s="4"/>
      <c r="H136" s="7">
        <f t="shared" si="61"/>
        <v>2455369.3541666665</v>
      </c>
      <c r="I136" s="5">
        <f t="shared" si="62"/>
        <v>0.1047051106547984</v>
      </c>
      <c r="K136">
        <f t="shared" si="63"/>
        <v>89.9310520321078</v>
      </c>
      <c r="L136">
        <f t="shared" si="64"/>
        <v>4126.8136523970652</v>
      </c>
      <c r="M136">
        <f t="shared" si="65"/>
        <v>1.6704231122231007E-2</v>
      </c>
      <c r="N136">
        <f t="shared" si="66"/>
        <v>0.42794947168118397</v>
      </c>
      <c r="O136">
        <f t="shared" si="67"/>
        <v>90.359001503788988</v>
      </c>
      <c r="P136">
        <f t="shared" si="68"/>
        <v>4127.2416018687463</v>
      </c>
      <c r="Q136">
        <f t="shared" si="69"/>
        <v>1.0162790037094815</v>
      </c>
      <c r="R136">
        <f t="shared" si="70"/>
        <v>90.357977727367512</v>
      </c>
      <c r="S136">
        <f t="shared" si="71"/>
        <v>23.437929507182659</v>
      </c>
      <c r="T136">
        <f t="shared" si="72"/>
        <v>23.43848473001087</v>
      </c>
      <c r="U136">
        <f t="shared" si="73"/>
        <v>90.390170753653521</v>
      </c>
      <c r="V136">
        <f t="shared" si="74"/>
        <v>23.437999907603494</v>
      </c>
      <c r="W136">
        <f t="shared" si="75"/>
        <v>4.3031484067632894E-2</v>
      </c>
      <c r="X136">
        <f t="shared" si="76"/>
        <v>-1.8366819082377799</v>
      </c>
      <c r="Y136">
        <f t="shared" si="77"/>
        <v>112.61000617483906</v>
      </c>
      <c r="Z136" s="4">
        <f t="shared" si="78"/>
        <v>0.50127547354738733</v>
      </c>
      <c r="AA136" s="4">
        <f t="shared" si="79"/>
        <v>0.18846990083950105</v>
      </c>
      <c r="AB136" s="4">
        <f t="shared" si="80"/>
        <v>0.81408104625527367</v>
      </c>
      <c r="AC136">
        <f t="shared" si="81"/>
        <v>900.88004939871246</v>
      </c>
      <c r="AD136">
        <f t="shared" si="82"/>
        <v>808.16331809176108</v>
      </c>
      <c r="AE136">
        <f t="shared" si="83"/>
        <v>22.040829522940271</v>
      </c>
      <c r="AF136">
        <f t="shared" si="84"/>
        <v>24.886113487689489</v>
      </c>
      <c r="AG136">
        <f t="shared" si="85"/>
        <v>65.113886512310515</v>
      </c>
      <c r="AH136">
        <f t="shared" si="86"/>
        <v>7.4847284722179214E-3</v>
      </c>
      <c r="AI136">
        <f t="shared" si="87"/>
        <v>65.121371240782736</v>
      </c>
      <c r="AJ136">
        <f t="shared" si="88"/>
        <v>234.90327784096834</v>
      </c>
    </row>
    <row r="137" spans="4:36" x14ac:dyDescent="0.25">
      <c r="D137" s="3">
        <f t="shared" si="60"/>
        <v>40350</v>
      </c>
      <c r="E137" s="4">
        <f t="shared" si="89"/>
        <v>0.56666666666666587</v>
      </c>
      <c r="F137" s="4"/>
      <c r="G137" s="4"/>
      <c r="H137" s="7">
        <f t="shared" si="61"/>
        <v>2455369.3583333334</v>
      </c>
      <c r="I137" s="5">
        <f t="shared" si="62"/>
        <v>0.10470522473192048</v>
      </c>
      <c r="K137">
        <f t="shared" si="63"/>
        <v>89.935158896329995</v>
      </c>
      <c r="L137">
        <f t="shared" si="64"/>
        <v>4126.8177590651158</v>
      </c>
      <c r="M137">
        <f t="shared" si="65"/>
        <v>1.6704231117432522E-2</v>
      </c>
      <c r="N137">
        <f t="shared" si="66"/>
        <v>0.42781841358381584</v>
      </c>
      <c r="O137">
        <f t="shared" si="67"/>
        <v>90.362977309913816</v>
      </c>
      <c r="P137">
        <f t="shared" si="68"/>
        <v>4127.2455774786995</v>
      </c>
      <c r="Q137">
        <f t="shared" si="69"/>
        <v>1.0162792681078026</v>
      </c>
      <c r="R137">
        <f t="shared" si="70"/>
        <v>90.361953537484553</v>
      </c>
      <c r="S137">
        <f t="shared" si="71"/>
        <v>23.437929505699177</v>
      </c>
      <c r="T137">
        <f t="shared" si="72"/>
        <v>23.438484718903716</v>
      </c>
      <c r="U137">
        <f t="shared" si="73"/>
        <v>90.394504087782835</v>
      </c>
      <c r="V137">
        <f t="shared" si="74"/>
        <v>23.437989067578215</v>
      </c>
      <c r="W137">
        <f t="shared" si="75"/>
        <v>4.30314840256888E-2</v>
      </c>
      <c r="X137">
        <f t="shared" si="76"/>
        <v>-1.8375865434723111</v>
      </c>
      <c r="Y137">
        <f t="shared" si="77"/>
        <v>112.60999436454783</v>
      </c>
      <c r="Z137" s="4">
        <f t="shared" si="78"/>
        <v>0.50127610176630022</v>
      </c>
      <c r="AA137" s="4">
        <f t="shared" si="79"/>
        <v>0.18847056186477845</v>
      </c>
      <c r="AB137" s="4">
        <f t="shared" si="80"/>
        <v>0.81408164166782204</v>
      </c>
      <c r="AC137">
        <f t="shared" si="81"/>
        <v>900.87995491638264</v>
      </c>
      <c r="AD137">
        <f t="shared" si="82"/>
        <v>814.16241345652656</v>
      </c>
      <c r="AE137">
        <f t="shared" si="83"/>
        <v>23.540603364131641</v>
      </c>
      <c r="AF137">
        <f t="shared" si="84"/>
        <v>25.83935565829097</v>
      </c>
      <c r="AG137">
        <f t="shared" si="85"/>
        <v>64.16064434170903</v>
      </c>
      <c r="AH137">
        <f t="shared" si="86"/>
        <v>7.8133168523377948E-3</v>
      </c>
      <c r="AI137">
        <f t="shared" si="87"/>
        <v>64.168457658561366</v>
      </c>
      <c r="AJ137">
        <f t="shared" si="88"/>
        <v>237.22049562680951</v>
      </c>
    </row>
    <row r="138" spans="4:36" x14ac:dyDescent="0.25">
      <c r="D138" s="3">
        <f t="shared" si="60"/>
        <v>40350</v>
      </c>
      <c r="E138" s="4">
        <f t="shared" si="89"/>
        <v>0.57083333333333253</v>
      </c>
      <c r="F138" s="4"/>
      <c r="G138" s="4"/>
      <c r="H138" s="7">
        <f t="shared" si="61"/>
        <v>2455369.3624999998</v>
      </c>
      <c r="I138" s="5">
        <f t="shared" si="62"/>
        <v>0.10470533880902981</v>
      </c>
      <c r="K138">
        <f t="shared" si="63"/>
        <v>89.939265760093349</v>
      </c>
      <c r="L138">
        <f t="shared" si="64"/>
        <v>4126.8218657327079</v>
      </c>
      <c r="M138">
        <f t="shared" si="65"/>
        <v>1.6704231112634034E-2</v>
      </c>
      <c r="N138">
        <f t="shared" si="66"/>
        <v>0.42768735343252401</v>
      </c>
      <c r="O138">
        <f t="shared" si="67"/>
        <v>90.366953113525867</v>
      </c>
      <c r="P138">
        <f t="shared" si="68"/>
        <v>4127.2495530861406</v>
      </c>
      <c r="Q138">
        <f t="shared" si="69"/>
        <v>1.0162795324250569</v>
      </c>
      <c r="R138">
        <f t="shared" si="70"/>
        <v>90.365929345088759</v>
      </c>
      <c r="S138">
        <f t="shared" si="71"/>
        <v>23.437929504215699</v>
      </c>
      <c r="T138">
        <f t="shared" si="72"/>
        <v>23.438484707796562</v>
      </c>
      <c r="U138">
        <f t="shared" si="73"/>
        <v>90.398837418458569</v>
      </c>
      <c r="V138">
        <f t="shared" si="74"/>
        <v>23.437978107957314</v>
      </c>
      <c r="W138">
        <f t="shared" si="75"/>
        <v>4.3031483983744706E-2</v>
      </c>
      <c r="X138">
        <f t="shared" si="76"/>
        <v>-1.8384911670099724</v>
      </c>
      <c r="Y138">
        <f t="shared" si="77"/>
        <v>112.60998242395928</v>
      </c>
      <c r="Z138" s="4">
        <f t="shared" si="78"/>
        <v>0.50127672997709027</v>
      </c>
      <c r="AA138" s="4">
        <f t="shared" si="79"/>
        <v>0.18847122324387006</v>
      </c>
      <c r="AB138" s="4">
        <f t="shared" si="80"/>
        <v>0.81408223671031044</v>
      </c>
      <c r="AC138">
        <f t="shared" si="81"/>
        <v>900.87985939167424</v>
      </c>
      <c r="AD138">
        <f t="shared" si="82"/>
        <v>820.16150883298894</v>
      </c>
      <c r="AE138">
        <f t="shared" si="83"/>
        <v>25.040377208247236</v>
      </c>
      <c r="AF138">
        <f t="shared" si="84"/>
        <v>26.81703748415687</v>
      </c>
      <c r="AG138">
        <f t="shared" si="85"/>
        <v>63.18296251584313</v>
      </c>
      <c r="AH138">
        <f t="shared" si="86"/>
        <v>8.1558529013275871E-3</v>
      </c>
      <c r="AI138">
        <f t="shared" si="87"/>
        <v>63.191118368744455</v>
      </c>
      <c r="AJ138">
        <f t="shared" si="88"/>
        <v>239.40417494218985</v>
      </c>
    </row>
    <row r="139" spans="4:36" x14ac:dyDescent="0.25">
      <c r="D139" s="3">
        <f t="shared" si="60"/>
        <v>40350</v>
      </c>
      <c r="E139" s="4">
        <f t="shared" si="89"/>
        <v>0.57499999999999918</v>
      </c>
      <c r="F139" s="4"/>
      <c r="G139" s="4"/>
      <c r="H139" s="7">
        <f t="shared" si="61"/>
        <v>2455369.3666666667</v>
      </c>
      <c r="I139" s="5">
        <f t="shared" si="62"/>
        <v>0.10470545288615189</v>
      </c>
      <c r="K139">
        <f t="shared" si="63"/>
        <v>89.943372624315089</v>
      </c>
      <c r="L139">
        <f t="shared" si="64"/>
        <v>4126.8259724007594</v>
      </c>
      <c r="M139">
        <f t="shared" si="65"/>
        <v>1.6704231107835546E-2</v>
      </c>
      <c r="N139">
        <f t="shared" si="66"/>
        <v>0.42755629119863298</v>
      </c>
      <c r="O139">
        <f t="shared" si="67"/>
        <v>90.370928915513716</v>
      </c>
      <c r="P139">
        <f t="shared" si="68"/>
        <v>4127.2535286919583</v>
      </c>
      <c r="Q139">
        <f t="shared" si="69"/>
        <v>1.0162797966613017</v>
      </c>
      <c r="R139">
        <f t="shared" si="70"/>
        <v>90.369905151068679</v>
      </c>
      <c r="S139">
        <f t="shared" si="71"/>
        <v>23.437929502732221</v>
      </c>
      <c r="T139">
        <f t="shared" si="72"/>
        <v>23.438484696689397</v>
      </c>
      <c r="U139">
        <f t="shared" si="73"/>
        <v>90.403170746641365</v>
      </c>
      <c r="V139">
        <f t="shared" si="74"/>
        <v>23.437967028738598</v>
      </c>
      <c r="W139">
        <f t="shared" si="75"/>
        <v>4.3031483941800577E-2</v>
      </c>
      <c r="X139">
        <f t="shared" si="76"/>
        <v>-1.8393957790241766</v>
      </c>
      <c r="Y139">
        <f t="shared" si="77"/>
        <v>112.60997035307113</v>
      </c>
      <c r="Z139" s="4">
        <f t="shared" si="78"/>
        <v>0.50127735817987795</v>
      </c>
      <c r="AA139" s="4">
        <f t="shared" si="79"/>
        <v>0.18847188497690259</v>
      </c>
      <c r="AB139" s="4">
        <f t="shared" si="80"/>
        <v>0.81408283138285331</v>
      </c>
      <c r="AC139">
        <f t="shared" si="81"/>
        <v>900.87976282456907</v>
      </c>
      <c r="AD139">
        <f t="shared" si="82"/>
        <v>826.16060422097473</v>
      </c>
      <c r="AE139">
        <f t="shared" si="83"/>
        <v>26.540151055243683</v>
      </c>
      <c r="AF139">
        <f t="shared" si="84"/>
        <v>27.816390572759403</v>
      </c>
      <c r="AG139">
        <f t="shared" si="85"/>
        <v>62.183609427240597</v>
      </c>
      <c r="AH139">
        <f t="shared" si="86"/>
        <v>8.5121171573577133E-3</v>
      </c>
      <c r="AI139">
        <f t="shared" si="87"/>
        <v>62.192121544397956</v>
      </c>
      <c r="AJ139">
        <f t="shared" si="88"/>
        <v>241.46578396209588</v>
      </c>
    </row>
    <row r="140" spans="4:36" x14ac:dyDescent="0.25">
      <c r="D140" s="3">
        <f t="shared" si="60"/>
        <v>40350</v>
      </c>
      <c r="E140" s="4">
        <f t="shared" si="89"/>
        <v>0.57916666666666583</v>
      </c>
      <c r="F140" s="4"/>
      <c r="G140" s="4"/>
      <c r="H140" s="7">
        <f t="shared" si="61"/>
        <v>2455369.3708333331</v>
      </c>
      <c r="I140" s="5">
        <f t="shared" si="62"/>
        <v>0.10470556696326122</v>
      </c>
      <c r="K140">
        <f t="shared" si="63"/>
        <v>89.947479488077988</v>
      </c>
      <c r="L140">
        <f t="shared" si="64"/>
        <v>4126.8300790683506</v>
      </c>
      <c r="M140">
        <f t="shared" si="65"/>
        <v>1.6704231103037061E-2</v>
      </c>
      <c r="N140">
        <f t="shared" si="66"/>
        <v>0.42742522691219398</v>
      </c>
      <c r="O140">
        <f t="shared" si="67"/>
        <v>90.37490471499018</v>
      </c>
      <c r="P140">
        <f t="shared" si="68"/>
        <v>4127.2575042952631</v>
      </c>
      <c r="Q140">
        <f t="shared" si="69"/>
        <v>1.0162800608164773</v>
      </c>
      <c r="R140">
        <f t="shared" si="70"/>
        <v>90.373880954537157</v>
      </c>
      <c r="S140">
        <f t="shared" si="71"/>
        <v>23.437929501248739</v>
      </c>
      <c r="T140">
        <f t="shared" si="72"/>
        <v>23.438484685582221</v>
      </c>
      <c r="U140">
        <f t="shared" si="73"/>
        <v>90.407504071356428</v>
      </c>
      <c r="V140">
        <f t="shared" si="74"/>
        <v>23.437955829924814</v>
      </c>
      <c r="W140">
        <f t="shared" si="75"/>
        <v>4.3031483899856414E-2</v>
      </c>
      <c r="X140">
        <f t="shared" si="76"/>
        <v>-1.8403003792850616</v>
      </c>
      <c r="Y140">
        <f t="shared" si="77"/>
        <v>112.6099581518865</v>
      </c>
      <c r="Z140" s="4">
        <f t="shared" si="78"/>
        <v>0.50127798637450349</v>
      </c>
      <c r="AA140" s="4">
        <f t="shared" si="79"/>
        <v>0.18847254706370764</v>
      </c>
      <c r="AB140" s="4">
        <f t="shared" si="80"/>
        <v>0.81408342568529934</v>
      </c>
      <c r="AC140">
        <f t="shared" si="81"/>
        <v>900.87966521509202</v>
      </c>
      <c r="AD140">
        <f t="shared" si="82"/>
        <v>832.1596996207137</v>
      </c>
      <c r="AE140">
        <f t="shared" si="83"/>
        <v>28.039924905178424</v>
      </c>
      <c r="AF140">
        <f t="shared" si="84"/>
        <v>28.834964231448836</v>
      </c>
      <c r="AG140">
        <f t="shared" si="85"/>
        <v>61.165035768551164</v>
      </c>
      <c r="AH140">
        <f t="shared" si="86"/>
        <v>8.8820151431862719E-3</v>
      </c>
      <c r="AI140">
        <f t="shared" si="87"/>
        <v>61.17391778369435</v>
      </c>
      <c r="AJ140">
        <f t="shared" si="88"/>
        <v>243.41600661586108</v>
      </c>
    </row>
    <row r="141" spans="4:36" x14ac:dyDescent="0.25">
      <c r="D141" s="3">
        <f t="shared" si="60"/>
        <v>40350</v>
      </c>
      <c r="E141" s="4">
        <f t="shared" si="89"/>
        <v>0.58333333333333248</v>
      </c>
      <c r="F141" s="4"/>
      <c r="G141" s="4"/>
      <c r="H141" s="7">
        <f t="shared" si="61"/>
        <v>2455369.375</v>
      </c>
      <c r="I141" s="5">
        <f t="shared" si="62"/>
        <v>0.1047056810403833</v>
      </c>
      <c r="K141">
        <f t="shared" si="63"/>
        <v>89.951586352300637</v>
      </c>
      <c r="L141">
        <f t="shared" si="64"/>
        <v>4126.8341857364021</v>
      </c>
      <c r="M141">
        <f t="shared" si="65"/>
        <v>1.6704231098238573E-2</v>
      </c>
      <c r="N141">
        <f t="shared" si="66"/>
        <v>0.42729416054437475</v>
      </c>
      <c r="O141">
        <f t="shared" si="67"/>
        <v>90.378880512845015</v>
      </c>
      <c r="P141">
        <f t="shared" si="68"/>
        <v>4127.2614798969462</v>
      </c>
      <c r="Q141">
        <f t="shared" si="69"/>
        <v>1.0162803248906411</v>
      </c>
      <c r="R141">
        <f t="shared" si="70"/>
        <v>90.377856756383935</v>
      </c>
      <c r="S141">
        <f t="shared" si="71"/>
        <v>23.437929499765261</v>
      </c>
      <c r="T141">
        <f t="shared" si="72"/>
        <v>23.438484674475042</v>
      </c>
      <c r="U141">
        <f t="shared" si="73"/>
        <v>90.411837393565662</v>
      </c>
      <c r="V141">
        <f t="shared" si="74"/>
        <v>23.437944511513734</v>
      </c>
      <c r="W141">
        <f t="shared" si="75"/>
        <v>4.303148385791223E-2</v>
      </c>
      <c r="X141">
        <f t="shared" si="76"/>
        <v>-1.8412049679658418</v>
      </c>
      <c r="Y141">
        <f t="shared" si="77"/>
        <v>112.60994582040304</v>
      </c>
      <c r="Z141" s="4">
        <f t="shared" si="78"/>
        <v>0.50127861456108747</v>
      </c>
      <c r="AA141" s="4">
        <f t="shared" si="79"/>
        <v>0.18847320950441238</v>
      </c>
      <c r="AB141" s="4">
        <f t="shared" si="80"/>
        <v>0.81408401961776256</v>
      </c>
      <c r="AC141">
        <f t="shared" si="81"/>
        <v>900.87956656322433</v>
      </c>
      <c r="AD141">
        <f t="shared" si="82"/>
        <v>838.15879503203291</v>
      </c>
      <c r="AE141">
        <f t="shared" si="83"/>
        <v>29.539698758008228</v>
      </c>
      <c r="AF141">
        <f t="shared" si="84"/>
        <v>29.870588976914593</v>
      </c>
      <c r="AG141">
        <f t="shared" si="85"/>
        <v>60.12941102308541</v>
      </c>
      <c r="AH141">
        <f t="shared" si="86"/>
        <v>9.2655698758298908E-3</v>
      </c>
      <c r="AI141">
        <f t="shared" si="87"/>
        <v>60.138676592961239</v>
      </c>
      <c r="AJ141">
        <f t="shared" si="88"/>
        <v>245.26470764680849</v>
      </c>
    </row>
    <row r="142" spans="4:36" x14ac:dyDescent="0.25">
      <c r="D142" s="3">
        <f t="shared" si="60"/>
        <v>40350</v>
      </c>
      <c r="E142" s="4">
        <f t="shared" si="89"/>
        <v>0.58749999999999913</v>
      </c>
      <c r="F142" s="4"/>
      <c r="G142" s="4"/>
      <c r="H142" s="7">
        <f t="shared" si="61"/>
        <v>2455369.3791666664</v>
      </c>
      <c r="I142" s="5">
        <f t="shared" si="62"/>
        <v>0.10470579511749263</v>
      </c>
      <c r="K142">
        <f t="shared" si="63"/>
        <v>89.955693216063992</v>
      </c>
      <c r="L142">
        <f t="shared" si="64"/>
        <v>4126.8382924039934</v>
      </c>
      <c r="M142">
        <f t="shared" si="65"/>
        <v>1.6704231093440089E-2</v>
      </c>
      <c r="N142">
        <f t="shared" si="66"/>
        <v>0.42716309212525355</v>
      </c>
      <c r="O142">
        <f t="shared" si="67"/>
        <v>90.382856308189247</v>
      </c>
      <c r="P142">
        <f t="shared" si="68"/>
        <v>4127.2654554961182</v>
      </c>
      <c r="Q142">
        <f t="shared" si="69"/>
        <v>1.0162805888837332</v>
      </c>
      <c r="R142">
        <f t="shared" si="70"/>
        <v>90.381832555720038</v>
      </c>
      <c r="S142">
        <f t="shared" si="71"/>
        <v>23.437929498281779</v>
      </c>
      <c r="T142">
        <f t="shared" si="72"/>
        <v>23.438484663367849</v>
      </c>
      <c r="U142">
        <f t="shared" si="73"/>
        <v>90.416170712292313</v>
      </c>
      <c r="V142">
        <f t="shared" si="74"/>
        <v>23.437933073508145</v>
      </c>
      <c r="W142">
        <f t="shared" si="75"/>
        <v>4.303148381596799E-2</v>
      </c>
      <c r="X142">
        <f t="shared" si="76"/>
        <v>-1.8421095448361235</v>
      </c>
      <c r="Y142">
        <f t="shared" si="77"/>
        <v>112.60993335862388</v>
      </c>
      <c r="Z142" s="4">
        <f t="shared" si="78"/>
        <v>0.50127924273946955</v>
      </c>
      <c r="AA142" s="4">
        <f t="shared" si="79"/>
        <v>0.18847387229884766</v>
      </c>
      <c r="AB142" s="4">
        <f t="shared" si="80"/>
        <v>0.8140846131800914</v>
      </c>
      <c r="AC142">
        <f t="shared" si="81"/>
        <v>900.87946686899102</v>
      </c>
      <c r="AD142">
        <f t="shared" si="82"/>
        <v>844.1578904551626</v>
      </c>
      <c r="AE142">
        <f t="shared" si="83"/>
        <v>31.03947261379065</v>
      </c>
      <c r="AF142">
        <f t="shared" si="84"/>
        <v>30.921342783345708</v>
      </c>
      <c r="AG142">
        <f t="shared" si="85"/>
        <v>59.078657216654292</v>
      </c>
      <c r="AH142">
        <f t="shared" si="86"/>
        <v>9.6629156079272374E-3</v>
      </c>
      <c r="AI142">
        <f t="shared" si="87"/>
        <v>59.088320132262218</v>
      </c>
      <c r="AJ142">
        <f t="shared" si="88"/>
        <v>247.02093678049792</v>
      </c>
    </row>
    <row r="143" spans="4:36" x14ac:dyDescent="0.25">
      <c r="D143" s="3">
        <f t="shared" si="60"/>
        <v>40350</v>
      </c>
      <c r="E143" s="4">
        <f t="shared" si="89"/>
        <v>0.59166666666666579</v>
      </c>
      <c r="F143" s="4"/>
      <c r="G143" s="4"/>
      <c r="H143" s="7">
        <f t="shared" si="61"/>
        <v>2455369.3833333333</v>
      </c>
      <c r="I143" s="5">
        <f t="shared" si="62"/>
        <v>0.10470590919461471</v>
      </c>
      <c r="K143">
        <f t="shared" si="63"/>
        <v>89.959800080285277</v>
      </c>
      <c r="L143">
        <f t="shared" si="64"/>
        <v>4126.8423990720448</v>
      </c>
      <c r="M143">
        <f t="shared" si="65"/>
        <v>1.6704231088641601E-2</v>
      </c>
      <c r="N143">
        <f t="shared" si="66"/>
        <v>0.42703202162607506</v>
      </c>
      <c r="O143">
        <f t="shared" si="67"/>
        <v>90.386832101911352</v>
      </c>
      <c r="P143">
        <f t="shared" si="68"/>
        <v>4127.2694310936713</v>
      </c>
      <c r="Q143">
        <f t="shared" si="69"/>
        <v>1.0162808527958112</v>
      </c>
      <c r="R143">
        <f t="shared" si="70"/>
        <v>90.385808353433958</v>
      </c>
      <c r="S143">
        <f t="shared" si="71"/>
        <v>23.437929496798301</v>
      </c>
      <c r="T143">
        <f t="shared" si="72"/>
        <v>23.438484652260652</v>
      </c>
      <c r="U143">
        <f t="shared" si="73"/>
        <v>90.42050402849695</v>
      </c>
      <c r="V143">
        <f t="shared" si="74"/>
        <v>23.437921515905778</v>
      </c>
      <c r="W143">
        <f t="shared" si="75"/>
        <v>4.3031483774023743E-2</v>
      </c>
      <c r="X143">
        <f t="shared" si="76"/>
        <v>-1.8430141100689714</v>
      </c>
      <c r="Y143">
        <f t="shared" si="77"/>
        <v>112.60992076654668</v>
      </c>
      <c r="Z143" s="4">
        <f t="shared" si="78"/>
        <v>0.50127987090977011</v>
      </c>
      <c r="AA143" s="4">
        <f t="shared" si="79"/>
        <v>0.18847453544714043</v>
      </c>
      <c r="AB143" s="4">
        <f t="shared" si="80"/>
        <v>0.81408520637239978</v>
      </c>
      <c r="AC143">
        <f t="shared" si="81"/>
        <v>900.87936613237343</v>
      </c>
      <c r="AD143">
        <f t="shared" si="82"/>
        <v>850.15698588992973</v>
      </c>
      <c r="AE143">
        <f t="shared" si="83"/>
        <v>32.539246472482432</v>
      </c>
      <c r="AF143">
        <f t="shared" si="84"/>
        <v>31.985520497700222</v>
      </c>
      <c r="AG143">
        <f t="shared" si="85"/>
        <v>58.014479502299778</v>
      </c>
      <c r="AH143">
        <f t="shared" si="86"/>
        <v>1.0074292948183145E-2</v>
      </c>
      <c r="AI143">
        <f t="shared" si="87"/>
        <v>58.024553795247961</v>
      </c>
      <c r="AJ143">
        <f t="shared" si="88"/>
        <v>248.6929580315271</v>
      </c>
    </row>
    <row r="144" spans="4:36" x14ac:dyDescent="0.25">
      <c r="D144" s="3">
        <f t="shared" si="60"/>
        <v>40350</v>
      </c>
      <c r="E144" s="4">
        <f t="shared" si="89"/>
        <v>0.59583333333333244</v>
      </c>
      <c r="F144" s="4"/>
      <c r="G144" s="4"/>
      <c r="H144" s="7">
        <f t="shared" si="61"/>
        <v>2455369.3874999997</v>
      </c>
      <c r="I144" s="5">
        <f t="shared" si="62"/>
        <v>0.10470602327172404</v>
      </c>
      <c r="K144">
        <f t="shared" si="63"/>
        <v>89.963906944048631</v>
      </c>
      <c r="L144">
        <f t="shared" si="64"/>
        <v>4126.8465057396379</v>
      </c>
      <c r="M144">
        <f t="shared" si="65"/>
        <v>1.6704231083843116E-2</v>
      </c>
      <c r="N144">
        <f t="shared" si="66"/>
        <v>0.42690094907678866</v>
      </c>
      <c r="O144">
        <f t="shared" si="67"/>
        <v>90.390807893125427</v>
      </c>
      <c r="P144">
        <f t="shared" si="68"/>
        <v>4127.2734066887151</v>
      </c>
      <c r="Q144">
        <f t="shared" si="69"/>
        <v>1.0162811166268149</v>
      </c>
      <c r="R144">
        <f t="shared" si="70"/>
        <v>90.389784148639762</v>
      </c>
      <c r="S144">
        <f t="shared" si="71"/>
        <v>23.437929495314819</v>
      </c>
      <c r="T144">
        <f t="shared" si="72"/>
        <v>23.43848464115344</v>
      </c>
      <c r="U144">
        <f t="shared" si="73"/>
        <v>90.424837341206086</v>
      </c>
      <c r="V144">
        <f t="shared" si="74"/>
        <v>23.437909838709469</v>
      </c>
      <c r="W144">
        <f t="shared" si="75"/>
        <v>4.3031483732079441E-2</v>
      </c>
      <c r="X144">
        <f t="shared" si="76"/>
        <v>-1.8439186634345712</v>
      </c>
      <c r="Y144">
        <f t="shared" si="77"/>
        <v>112.6099080441746</v>
      </c>
      <c r="Z144" s="4">
        <f t="shared" si="78"/>
        <v>0.50128049907182959</v>
      </c>
      <c r="AA144" s="4">
        <f t="shared" si="79"/>
        <v>0.18847519894912235</v>
      </c>
      <c r="AB144" s="4">
        <f t="shared" si="80"/>
        <v>0.81408579919453683</v>
      </c>
      <c r="AC144">
        <f t="shared" si="81"/>
        <v>900.87926435339682</v>
      </c>
      <c r="AD144">
        <f t="shared" si="82"/>
        <v>856.15608133656417</v>
      </c>
      <c r="AE144">
        <f t="shared" si="83"/>
        <v>34.039020334141043</v>
      </c>
      <c r="AF144">
        <f t="shared" si="84"/>
        <v>33.06160652120829</v>
      </c>
      <c r="AG144">
        <f t="shared" si="85"/>
        <v>56.93839347879171</v>
      </c>
      <c r="AH144">
        <f t="shared" si="86"/>
        <v>1.0500045426704758E-2</v>
      </c>
      <c r="AI144">
        <f t="shared" si="87"/>
        <v>56.948893524218413</v>
      </c>
      <c r="AJ144">
        <f t="shared" si="88"/>
        <v>250.28829409872077</v>
      </c>
    </row>
    <row r="145" spans="4:36" x14ac:dyDescent="0.25">
      <c r="D145" s="3">
        <f t="shared" si="60"/>
        <v>40350</v>
      </c>
      <c r="E145" s="4">
        <f t="shared" si="89"/>
        <v>0.59999999999999909</v>
      </c>
      <c r="F145" s="4"/>
      <c r="G145" s="4"/>
      <c r="H145" s="7">
        <f t="shared" si="61"/>
        <v>2455369.3916666666</v>
      </c>
      <c r="I145" s="5">
        <f t="shared" si="62"/>
        <v>0.10470613734884612</v>
      </c>
      <c r="K145">
        <f t="shared" si="63"/>
        <v>89.968013808270825</v>
      </c>
      <c r="L145">
        <f t="shared" si="64"/>
        <v>4126.8506124076885</v>
      </c>
      <c r="M145">
        <f t="shared" si="65"/>
        <v>1.6704231079044628E-2</v>
      </c>
      <c r="N145">
        <f t="shared" si="66"/>
        <v>0.42676987444879388</v>
      </c>
      <c r="O145">
        <f t="shared" si="67"/>
        <v>90.39478368271962</v>
      </c>
      <c r="P145">
        <f t="shared" si="68"/>
        <v>4127.2773822821373</v>
      </c>
      <c r="Q145">
        <f t="shared" si="69"/>
        <v>1.0162813803768018</v>
      </c>
      <c r="R145">
        <f t="shared" si="70"/>
        <v>90.393759942225614</v>
      </c>
      <c r="S145">
        <f t="shared" si="71"/>
        <v>23.437929493831341</v>
      </c>
      <c r="T145">
        <f t="shared" si="72"/>
        <v>23.438484630046229</v>
      </c>
      <c r="U145">
        <f t="shared" si="73"/>
        <v>90.429170651379977</v>
      </c>
      <c r="V145">
        <f t="shared" si="74"/>
        <v>23.437898041916899</v>
      </c>
      <c r="W145">
        <f t="shared" si="75"/>
        <v>4.3031483690135146E-2</v>
      </c>
      <c r="X145">
        <f t="shared" si="76"/>
        <v>-1.844823205106499</v>
      </c>
      <c r="Y145">
        <f t="shared" si="77"/>
        <v>112.60989519150526</v>
      </c>
      <c r="Z145" s="4">
        <f t="shared" si="78"/>
        <v>0.50128112722576834</v>
      </c>
      <c r="AA145" s="4">
        <f t="shared" si="79"/>
        <v>0.1884758628049204</v>
      </c>
      <c r="AB145" s="4">
        <f t="shared" si="80"/>
        <v>0.81408639164661634</v>
      </c>
      <c r="AC145">
        <f t="shared" si="81"/>
        <v>900.87916153204208</v>
      </c>
      <c r="AD145">
        <f t="shared" si="82"/>
        <v>862.1551767948921</v>
      </c>
      <c r="AE145">
        <f t="shared" si="83"/>
        <v>35.538794198723025</v>
      </c>
      <c r="AF145">
        <f t="shared" si="84"/>
        <v>34.148250654468633</v>
      </c>
      <c r="AG145">
        <f t="shared" si="85"/>
        <v>55.851749345531367</v>
      </c>
      <c r="AH145">
        <f t="shared" si="86"/>
        <v>1.0940617525852269E-2</v>
      </c>
      <c r="AI145">
        <f t="shared" si="87"/>
        <v>55.862689963057221</v>
      </c>
      <c r="AJ145">
        <f t="shared" si="88"/>
        <v>251.81377881182945</v>
      </c>
    </row>
    <row r="146" spans="4:36" x14ac:dyDescent="0.25">
      <c r="D146" s="3">
        <f t="shared" si="60"/>
        <v>40350</v>
      </c>
      <c r="E146" s="4">
        <f t="shared" si="89"/>
        <v>0.60416666666666574</v>
      </c>
      <c r="F146" s="4"/>
      <c r="G146" s="4"/>
      <c r="H146" s="7">
        <f t="shared" si="61"/>
        <v>2455369.395833333</v>
      </c>
      <c r="I146" s="5">
        <f t="shared" si="62"/>
        <v>0.10470625142595545</v>
      </c>
      <c r="K146">
        <f t="shared" si="63"/>
        <v>89.97212067203418</v>
      </c>
      <c r="L146">
        <f t="shared" si="64"/>
        <v>4126.8547190752806</v>
      </c>
      <c r="M146">
        <f t="shared" si="65"/>
        <v>1.6704231074246144E-2</v>
      </c>
      <c r="N146">
        <f t="shared" si="66"/>
        <v>0.42663879777196317</v>
      </c>
      <c r="O146">
        <f t="shared" si="67"/>
        <v>90.398759469806137</v>
      </c>
      <c r="P146">
        <f t="shared" si="68"/>
        <v>4127.2813578730529</v>
      </c>
      <c r="Q146">
        <f t="shared" si="69"/>
        <v>1.0162816440457123</v>
      </c>
      <c r="R146">
        <f t="shared" si="70"/>
        <v>90.397735733303733</v>
      </c>
      <c r="S146">
        <f t="shared" si="71"/>
        <v>23.437929492347859</v>
      </c>
      <c r="T146">
        <f t="shared" si="72"/>
        <v>23.438484618939004</v>
      </c>
      <c r="U146">
        <f t="shared" si="73"/>
        <v>90.433503958043119</v>
      </c>
      <c r="V146">
        <f t="shared" si="74"/>
        <v>23.437886125530962</v>
      </c>
      <c r="W146">
        <f t="shared" si="75"/>
        <v>4.3031483648190788E-2</v>
      </c>
      <c r="X146">
        <f t="shared" si="76"/>
        <v>-1.8457277348539505</v>
      </c>
      <c r="Y146">
        <f t="shared" si="77"/>
        <v>112.6098822085419</v>
      </c>
      <c r="Z146" s="4">
        <f t="shared" si="78"/>
        <v>0.50128175537142627</v>
      </c>
      <c r="AA146" s="4">
        <f t="shared" si="79"/>
        <v>0.1884765270143654</v>
      </c>
      <c r="AB146" s="4">
        <f t="shared" si="80"/>
        <v>0.8140869837284872</v>
      </c>
      <c r="AC146">
        <f t="shared" si="81"/>
        <v>900.87905766833524</v>
      </c>
      <c r="AD146">
        <f t="shared" si="82"/>
        <v>868.15427226514464</v>
      </c>
      <c r="AE146">
        <f t="shared" si="83"/>
        <v>37.03856806628616</v>
      </c>
      <c r="AF146">
        <f t="shared" si="84"/>
        <v>35.24424689220757</v>
      </c>
      <c r="AG146">
        <f t="shared" si="85"/>
        <v>54.75575310779243</v>
      </c>
      <c r="AH146">
        <f t="shared" si="86"/>
        <v>1.1396554178693643E-2</v>
      </c>
      <c r="AI146">
        <f t="shared" si="87"/>
        <v>54.767149661971125</v>
      </c>
      <c r="AJ146">
        <f t="shared" si="88"/>
        <v>253.27561284334715</v>
      </c>
    </row>
    <row r="147" spans="4:36" x14ac:dyDescent="0.25">
      <c r="D147" s="3">
        <f t="shared" si="60"/>
        <v>40350</v>
      </c>
      <c r="E147" s="4">
        <f t="shared" si="89"/>
        <v>0.60833333333333239</v>
      </c>
      <c r="F147" s="4"/>
      <c r="G147" s="4"/>
      <c r="H147" s="7">
        <f t="shared" si="61"/>
        <v>2455369.4</v>
      </c>
      <c r="I147" s="5">
        <f t="shared" si="62"/>
        <v>0.10470636550307753</v>
      </c>
      <c r="K147">
        <f t="shared" si="63"/>
        <v>89.976227536255919</v>
      </c>
      <c r="L147">
        <f t="shared" si="64"/>
        <v>4126.8588257433312</v>
      </c>
      <c r="M147">
        <f t="shared" si="65"/>
        <v>1.6704231069447656E-2</v>
      </c>
      <c r="N147">
        <f t="shared" si="66"/>
        <v>0.42650771901766937</v>
      </c>
      <c r="O147">
        <f t="shared" si="67"/>
        <v>90.402735255273583</v>
      </c>
      <c r="P147">
        <f t="shared" si="68"/>
        <v>4127.2853334623487</v>
      </c>
      <c r="Q147">
        <f t="shared" si="69"/>
        <v>1.0162819076336034</v>
      </c>
      <c r="R147">
        <f t="shared" si="70"/>
        <v>90.40171152276271</v>
      </c>
      <c r="S147">
        <f t="shared" si="71"/>
        <v>23.437929490864381</v>
      </c>
      <c r="T147">
        <f t="shared" si="72"/>
        <v>23.438484607831771</v>
      </c>
      <c r="U147">
        <f t="shared" si="73"/>
        <v>90.437837262156165</v>
      </c>
      <c r="V147">
        <f t="shared" si="74"/>
        <v>23.437874089549286</v>
      </c>
      <c r="W147">
        <f t="shared" si="75"/>
        <v>4.3031483606246403E-2</v>
      </c>
      <c r="X147">
        <f t="shared" si="76"/>
        <v>-1.8466322528505494</v>
      </c>
      <c r="Y147">
        <f t="shared" si="77"/>
        <v>112.60986909528205</v>
      </c>
      <c r="Z147" s="4">
        <f t="shared" si="78"/>
        <v>0.50128238350892396</v>
      </c>
      <c r="AA147" s="4">
        <f t="shared" si="79"/>
        <v>0.18847719157758491</v>
      </c>
      <c r="AB147" s="4">
        <f t="shared" si="80"/>
        <v>0.814087575440263</v>
      </c>
      <c r="AC147">
        <f t="shared" si="81"/>
        <v>900.8789527622564</v>
      </c>
      <c r="AD147">
        <f t="shared" si="82"/>
        <v>874.15336774714808</v>
      </c>
      <c r="AE147">
        <f t="shared" si="83"/>
        <v>38.53834193678702</v>
      </c>
      <c r="AF147">
        <f t="shared" si="84"/>
        <v>36.348514898371654</v>
      </c>
      <c r="AG147">
        <f t="shared" si="85"/>
        <v>53.651485101628346</v>
      </c>
      <c r="AH147">
        <f t="shared" si="86"/>
        <v>1.1868501735474222E-2</v>
      </c>
      <c r="AI147">
        <f t="shared" si="87"/>
        <v>53.663353603363817</v>
      </c>
      <c r="AJ147">
        <f t="shared" si="88"/>
        <v>254.6794195322276</v>
      </c>
    </row>
    <row r="148" spans="4:36" x14ac:dyDescent="0.25">
      <c r="D148" s="3">
        <f t="shared" si="60"/>
        <v>40350</v>
      </c>
      <c r="E148" s="4">
        <f t="shared" si="89"/>
        <v>0.61249999999999905</v>
      </c>
      <c r="F148" s="4"/>
      <c r="G148" s="4"/>
      <c r="H148" s="7">
        <f t="shared" si="61"/>
        <v>2455369.4041666663</v>
      </c>
      <c r="I148" s="5">
        <f t="shared" si="62"/>
        <v>0.10470647958018686</v>
      </c>
      <c r="K148">
        <f t="shared" si="63"/>
        <v>89.980334400019274</v>
      </c>
      <c r="L148">
        <f t="shared" si="64"/>
        <v>4126.8629324109233</v>
      </c>
      <c r="M148">
        <f t="shared" si="65"/>
        <v>1.6704231064649171E-2</v>
      </c>
      <c r="N148">
        <f t="shared" si="66"/>
        <v>0.4263766382158114</v>
      </c>
      <c r="O148">
        <f t="shared" si="67"/>
        <v>90.406711038235088</v>
      </c>
      <c r="P148">
        <f t="shared" si="68"/>
        <v>4127.2893090491389</v>
      </c>
      <c r="Q148">
        <f t="shared" si="69"/>
        <v>1.0162821711404155</v>
      </c>
      <c r="R148">
        <f t="shared" si="70"/>
        <v>90.405687309715674</v>
      </c>
      <c r="S148">
        <f t="shared" si="71"/>
        <v>23.437929489380899</v>
      </c>
      <c r="T148">
        <f t="shared" si="72"/>
        <v>23.438484596724532</v>
      </c>
      <c r="U148">
        <f t="shared" si="73"/>
        <v>90.442170562744693</v>
      </c>
      <c r="V148">
        <f t="shared" si="74"/>
        <v>23.437861933974823</v>
      </c>
      <c r="W148">
        <f t="shared" si="75"/>
        <v>4.3031483564301989E-2</v>
      </c>
      <c r="X148">
        <f t="shared" si="76"/>
        <v>-1.8475367588659364</v>
      </c>
      <c r="Y148">
        <f t="shared" si="77"/>
        <v>112.60985585172904</v>
      </c>
      <c r="Z148" s="4">
        <f t="shared" si="78"/>
        <v>0.50128301163810141</v>
      </c>
      <c r="AA148" s="4">
        <f t="shared" si="79"/>
        <v>0.18847785649440962</v>
      </c>
      <c r="AB148" s="4">
        <f t="shared" si="80"/>
        <v>0.81408816678179319</v>
      </c>
      <c r="AC148">
        <f t="shared" si="81"/>
        <v>900.8788468138323</v>
      </c>
      <c r="AD148">
        <f t="shared" si="82"/>
        <v>880.15246324113275</v>
      </c>
      <c r="AE148">
        <f t="shared" si="83"/>
        <v>40.038115810283188</v>
      </c>
      <c r="AF148">
        <f t="shared" si="84"/>
        <v>37.460083875785052</v>
      </c>
      <c r="AG148">
        <f t="shared" si="85"/>
        <v>52.539916124214948</v>
      </c>
      <c r="AH148">
        <f t="shared" si="86"/>
        <v>1.2357210409860179E-2</v>
      </c>
      <c r="AI148">
        <f t="shared" si="87"/>
        <v>52.552273334624807</v>
      </c>
      <c r="AJ148">
        <f t="shared" si="88"/>
        <v>256.03029883170518</v>
      </c>
    </row>
    <row r="149" spans="4:36" x14ac:dyDescent="0.25">
      <c r="D149" s="3">
        <f t="shared" si="60"/>
        <v>40350</v>
      </c>
      <c r="E149" s="4">
        <f t="shared" si="89"/>
        <v>0.6166666666666657</v>
      </c>
      <c r="F149" s="4"/>
      <c r="G149" s="4"/>
      <c r="H149" s="7">
        <f t="shared" si="61"/>
        <v>2455369.4083333332</v>
      </c>
      <c r="I149" s="5">
        <f t="shared" si="62"/>
        <v>0.10470659365730894</v>
      </c>
      <c r="K149">
        <f t="shared" si="63"/>
        <v>89.984441264241468</v>
      </c>
      <c r="L149">
        <f t="shared" si="64"/>
        <v>4126.8670390789739</v>
      </c>
      <c r="M149">
        <f t="shared" si="65"/>
        <v>1.6704231059850683E-2</v>
      </c>
      <c r="N149">
        <f t="shared" si="66"/>
        <v>0.42624555533776154</v>
      </c>
      <c r="O149">
        <f t="shared" si="67"/>
        <v>90.410686819579226</v>
      </c>
      <c r="P149">
        <f t="shared" si="68"/>
        <v>4127.2932846343119</v>
      </c>
      <c r="Q149">
        <f t="shared" si="69"/>
        <v>1.0162824345662058</v>
      </c>
      <c r="R149">
        <f t="shared" si="70"/>
        <v>90.409663095051201</v>
      </c>
      <c r="S149">
        <f t="shared" si="71"/>
        <v>23.437929487897421</v>
      </c>
      <c r="T149">
        <f t="shared" si="72"/>
        <v>23.438484585617282</v>
      </c>
      <c r="U149">
        <f t="shared" si="73"/>
        <v>90.446503860769283</v>
      </c>
      <c r="V149">
        <f t="shared" si="74"/>
        <v>23.437849658805135</v>
      </c>
      <c r="W149">
        <f t="shared" si="75"/>
        <v>4.3031483522357548E-2</v>
      </c>
      <c r="X149">
        <f t="shared" si="76"/>
        <v>-1.8484412530737262</v>
      </c>
      <c r="Y149">
        <f t="shared" si="77"/>
        <v>112.60984247788031</v>
      </c>
      <c r="Z149" s="4">
        <f t="shared" si="78"/>
        <v>0.50128363975907908</v>
      </c>
      <c r="AA149" s="4">
        <f t="shared" si="79"/>
        <v>0.1884785217649671</v>
      </c>
      <c r="AB149" s="4">
        <f t="shared" si="80"/>
        <v>0.81408875775319101</v>
      </c>
      <c r="AC149">
        <f t="shared" si="81"/>
        <v>900.87873982304245</v>
      </c>
      <c r="AD149">
        <f t="shared" si="82"/>
        <v>886.15155874692493</v>
      </c>
      <c r="AE149">
        <f t="shared" si="83"/>
        <v>41.537889686731233</v>
      </c>
      <c r="AF149">
        <f t="shared" si="84"/>
        <v>38.578078548088882</v>
      </c>
      <c r="AG149">
        <f t="shared" si="85"/>
        <v>51.421921451911118</v>
      </c>
      <c r="AH149">
        <f t="shared" si="86"/>
        <v>1.2863538235733203E-2</v>
      </c>
      <c r="AI149">
        <f t="shared" si="87"/>
        <v>51.434784990146852</v>
      </c>
      <c r="AJ149">
        <f t="shared" si="88"/>
        <v>257.33287820331071</v>
      </c>
    </row>
    <row r="150" spans="4:36" x14ac:dyDescent="0.25">
      <c r="D150" s="3">
        <f t="shared" si="60"/>
        <v>40350</v>
      </c>
      <c r="E150" s="4">
        <f t="shared" si="89"/>
        <v>0.62083333333333235</v>
      </c>
      <c r="F150" s="4"/>
      <c r="G150" s="4"/>
      <c r="H150" s="7">
        <f t="shared" si="61"/>
        <v>2455369.4124999996</v>
      </c>
      <c r="I150" s="5">
        <f t="shared" si="62"/>
        <v>0.10470670773441827</v>
      </c>
      <c r="K150">
        <f t="shared" si="63"/>
        <v>89.988548128004823</v>
      </c>
      <c r="L150">
        <f t="shared" si="64"/>
        <v>4126.8711457465661</v>
      </c>
      <c r="M150">
        <f t="shared" si="65"/>
        <v>1.6704231055052195E-2</v>
      </c>
      <c r="N150">
        <f t="shared" si="66"/>
        <v>0.42611447041341971</v>
      </c>
      <c r="O150">
        <f t="shared" si="67"/>
        <v>90.414662598418246</v>
      </c>
      <c r="P150">
        <f t="shared" si="68"/>
        <v>4127.2972602169793</v>
      </c>
      <c r="Q150">
        <f t="shared" si="69"/>
        <v>1.0162826979109147</v>
      </c>
      <c r="R150">
        <f t="shared" si="70"/>
        <v>90.413638877881539</v>
      </c>
      <c r="S150">
        <f t="shared" si="71"/>
        <v>23.437929486413942</v>
      </c>
      <c r="T150">
        <f t="shared" si="72"/>
        <v>23.438484574510028</v>
      </c>
      <c r="U150">
        <f t="shared" si="73"/>
        <v>90.45083715525459</v>
      </c>
      <c r="V150">
        <f t="shared" si="74"/>
        <v>23.437837264043242</v>
      </c>
      <c r="W150">
        <f t="shared" si="75"/>
        <v>4.3031483480413087E-2</v>
      </c>
      <c r="X150">
        <f t="shared" si="76"/>
        <v>-1.8493457352432519</v>
      </c>
      <c r="Y150">
        <f t="shared" si="77"/>
        <v>112.60982897373927</v>
      </c>
      <c r="Z150" s="4">
        <f t="shared" si="78"/>
        <v>0.50128426787169678</v>
      </c>
      <c r="AA150" s="4">
        <f t="shared" si="79"/>
        <v>0.1884791873890877</v>
      </c>
      <c r="AB150" s="4">
        <f t="shared" si="80"/>
        <v>0.81408934835430591</v>
      </c>
      <c r="AC150">
        <f t="shared" si="81"/>
        <v>900.87863178991415</v>
      </c>
      <c r="AD150">
        <f t="shared" si="82"/>
        <v>892.15065426475542</v>
      </c>
      <c r="AE150">
        <f t="shared" si="83"/>
        <v>43.037663566188854</v>
      </c>
      <c r="AF150">
        <f t="shared" si="84"/>
        <v>39.701706989897581</v>
      </c>
      <c r="AG150">
        <f t="shared" si="85"/>
        <v>50.298293010102419</v>
      </c>
      <c r="AH150">
        <f t="shared" si="86"/>
        <v>1.3388456591766811E-2</v>
      </c>
      <c r="AI150">
        <f t="shared" si="87"/>
        <v>50.311681466694189</v>
      </c>
      <c r="AJ150">
        <f t="shared" si="88"/>
        <v>258.59135983536584</v>
      </c>
    </row>
    <row r="151" spans="4:36" x14ac:dyDescent="0.25">
      <c r="D151" s="3">
        <f t="shared" si="60"/>
        <v>40350</v>
      </c>
      <c r="E151" s="4">
        <f t="shared" si="89"/>
        <v>0.624999999999999</v>
      </c>
      <c r="F151" s="4"/>
      <c r="G151" s="4"/>
      <c r="H151" s="7">
        <f t="shared" si="61"/>
        <v>2455369.4166666665</v>
      </c>
      <c r="I151" s="5">
        <f t="shared" si="62"/>
        <v>0.10470682181154035</v>
      </c>
      <c r="K151">
        <f t="shared" si="63"/>
        <v>89.992654992226107</v>
      </c>
      <c r="L151">
        <f t="shared" si="64"/>
        <v>4126.8752524146175</v>
      </c>
      <c r="M151">
        <f t="shared" si="65"/>
        <v>1.6704231050253711E-2</v>
      </c>
      <c r="N151">
        <f t="shared" si="66"/>
        <v>0.42598338341413094</v>
      </c>
      <c r="O151">
        <f t="shared" si="67"/>
        <v>90.418638375640242</v>
      </c>
      <c r="P151">
        <f t="shared" si="68"/>
        <v>4127.3012357980315</v>
      </c>
      <c r="Q151">
        <f t="shared" si="69"/>
        <v>1.0162829611745996</v>
      </c>
      <c r="R151">
        <f t="shared" si="70"/>
        <v>90.417614659094781</v>
      </c>
      <c r="S151">
        <f t="shared" si="71"/>
        <v>23.437929484930461</v>
      </c>
      <c r="T151">
        <f t="shared" si="72"/>
        <v>23.43848456340276</v>
      </c>
      <c r="U151">
        <f t="shared" si="73"/>
        <v>90.455170447160654</v>
      </c>
      <c r="V151">
        <f t="shared" si="74"/>
        <v>23.437824749686651</v>
      </c>
      <c r="W151">
        <f t="shared" si="75"/>
        <v>4.3031483438468562E-2</v>
      </c>
      <c r="X151">
        <f t="shared" si="76"/>
        <v>-1.8502502055478312</v>
      </c>
      <c r="Y151">
        <f t="shared" si="77"/>
        <v>112.60981533930331</v>
      </c>
      <c r="Z151" s="4">
        <f t="shared" si="78"/>
        <v>0.50128489597607484</v>
      </c>
      <c r="AA151" s="4">
        <f t="shared" si="79"/>
        <v>0.18847985336689899</v>
      </c>
      <c r="AB151" s="4">
        <f t="shared" si="80"/>
        <v>0.81408993858525069</v>
      </c>
      <c r="AC151">
        <f t="shared" si="81"/>
        <v>900.87852271442648</v>
      </c>
      <c r="AD151">
        <f t="shared" si="82"/>
        <v>898.14974979445071</v>
      </c>
      <c r="AE151">
        <f t="shared" si="83"/>
        <v>44.537437448612678</v>
      </c>
      <c r="AF151">
        <f t="shared" si="84"/>
        <v>40.830250063254347</v>
      </c>
      <c r="AG151">
        <f t="shared" si="85"/>
        <v>49.169749936745653</v>
      </c>
      <c r="AH151">
        <f t="shared" si="86"/>
        <v>1.3933057381990221E-2</v>
      </c>
      <c r="AI151">
        <f t="shared" si="87"/>
        <v>49.183682994127643</v>
      </c>
      <c r="AJ151">
        <f t="shared" si="88"/>
        <v>259.80956393271708</v>
      </c>
    </row>
    <row r="152" spans="4:36" x14ac:dyDescent="0.25">
      <c r="D152" s="3">
        <f t="shared" si="60"/>
        <v>40350</v>
      </c>
      <c r="E152" s="4">
        <f t="shared" si="89"/>
        <v>0.62916666666666565</v>
      </c>
      <c r="F152" s="4"/>
      <c r="G152" s="4"/>
      <c r="H152" s="7">
        <f t="shared" si="61"/>
        <v>2455369.4208333334</v>
      </c>
      <c r="I152" s="5">
        <f t="shared" si="62"/>
        <v>0.10470693588866244</v>
      </c>
      <c r="K152">
        <f t="shared" si="63"/>
        <v>89.996761856448757</v>
      </c>
      <c r="L152">
        <f t="shared" si="64"/>
        <v>4126.8793590826681</v>
      </c>
      <c r="M152">
        <f t="shared" si="65"/>
        <v>1.6704231045455223E-2</v>
      </c>
      <c r="N152">
        <f t="shared" si="66"/>
        <v>0.42585229435521532</v>
      </c>
      <c r="O152">
        <f t="shared" si="67"/>
        <v>90.422614150803966</v>
      </c>
      <c r="P152">
        <f t="shared" si="68"/>
        <v>4127.3052113770236</v>
      </c>
      <c r="Q152">
        <f t="shared" si="69"/>
        <v>1.01628322435723</v>
      </c>
      <c r="R152">
        <f t="shared" si="70"/>
        <v>90.421590438249694</v>
      </c>
      <c r="S152">
        <f t="shared" si="71"/>
        <v>23.437929483446982</v>
      </c>
      <c r="T152">
        <f t="shared" si="72"/>
        <v>23.438484552295488</v>
      </c>
      <c r="U152">
        <f t="shared" si="73"/>
        <v>90.459503735998751</v>
      </c>
      <c r="V152">
        <f t="shared" si="74"/>
        <v>23.437812115737028</v>
      </c>
      <c r="W152">
        <f t="shared" si="75"/>
        <v>4.3031483396524038E-2</v>
      </c>
      <c r="X152">
        <f t="shared" si="76"/>
        <v>-1.8511546638589618</v>
      </c>
      <c r="Y152">
        <f t="shared" si="77"/>
        <v>112.60980157457439</v>
      </c>
      <c r="Z152" s="4">
        <f t="shared" si="78"/>
        <v>0.50128552407212434</v>
      </c>
      <c r="AA152" s="4">
        <f t="shared" si="79"/>
        <v>0.18848051969830659</v>
      </c>
      <c r="AB152" s="4">
        <f t="shared" si="80"/>
        <v>0.8140905284459421</v>
      </c>
      <c r="AC152">
        <f t="shared" si="81"/>
        <v>900.87841259659513</v>
      </c>
      <c r="AD152">
        <f t="shared" si="82"/>
        <v>904.14884533613952</v>
      </c>
      <c r="AE152">
        <f t="shared" si="83"/>
        <v>46.037211334034879</v>
      </c>
      <c r="AF152">
        <f t="shared" si="84"/>
        <v>41.963052245178353</v>
      </c>
      <c r="AG152">
        <f t="shared" si="85"/>
        <v>48.036947754821647</v>
      </c>
      <c r="AH152">
        <f t="shared" si="86"/>
        <v>1.4498561997857314E-2</v>
      </c>
      <c r="AI152">
        <f t="shared" si="87"/>
        <v>48.051446316819501</v>
      </c>
      <c r="AJ152">
        <f t="shared" si="88"/>
        <v>260.99096806582332</v>
      </c>
    </row>
    <row r="153" spans="4:36" x14ac:dyDescent="0.25">
      <c r="D153" s="3">
        <f t="shared" si="60"/>
        <v>40350</v>
      </c>
      <c r="E153" s="4">
        <f t="shared" si="89"/>
        <v>0.6333333333333323</v>
      </c>
      <c r="F153" s="4"/>
      <c r="G153" s="4"/>
      <c r="H153" s="7">
        <f t="shared" si="61"/>
        <v>2455369.4249999998</v>
      </c>
      <c r="I153" s="5">
        <f t="shared" si="62"/>
        <v>0.10470704996577176</v>
      </c>
      <c r="K153">
        <f t="shared" si="63"/>
        <v>90.000868720212111</v>
      </c>
      <c r="L153">
        <f t="shared" si="64"/>
        <v>4126.8834657502603</v>
      </c>
      <c r="M153">
        <f t="shared" si="65"/>
        <v>1.6704231040656738E-2</v>
      </c>
      <c r="N153">
        <f t="shared" si="66"/>
        <v>0.42572120325191587</v>
      </c>
      <c r="O153">
        <f t="shared" si="67"/>
        <v>90.426589923464022</v>
      </c>
      <c r="P153">
        <f t="shared" si="68"/>
        <v>4127.3091869535119</v>
      </c>
      <c r="Q153">
        <f t="shared" si="69"/>
        <v>1.0162834874587749</v>
      </c>
      <c r="R153">
        <f t="shared" si="70"/>
        <v>90.425566214900854</v>
      </c>
      <c r="S153">
        <f t="shared" si="71"/>
        <v>23.437929481963501</v>
      </c>
      <c r="T153">
        <f t="shared" si="72"/>
        <v>23.438484541188206</v>
      </c>
      <c r="U153">
        <f t="shared" si="73"/>
        <v>90.463837021275566</v>
      </c>
      <c r="V153">
        <f t="shared" si="74"/>
        <v>23.437799362196067</v>
      </c>
      <c r="W153">
        <f t="shared" si="75"/>
        <v>4.3031483354579465E-2</v>
      </c>
      <c r="X153">
        <f t="shared" si="76"/>
        <v>-1.8520591100463075</v>
      </c>
      <c r="Y153">
        <f t="shared" si="77"/>
        <v>112.60978767955444</v>
      </c>
      <c r="Z153" s="4">
        <f t="shared" si="78"/>
        <v>0.50128615215975447</v>
      </c>
      <c r="AA153" s="4">
        <f t="shared" si="79"/>
        <v>0.18848118638321437</v>
      </c>
      <c r="AB153" s="4">
        <f t="shared" si="80"/>
        <v>0.81409111793629463</v>
      </c>
      <c r="AC153">
        <f t="shared" si="81"/>
        <v>900.87830143643555</v>
      </c>
      <c r="AD153">
        <f t="shared" si="82"/>
        <v>910.14794088995222</v>
      </c>
      <c r="AE153">
        <f t="shared" si="83"/>
        <v>47.536985222488056</v>
      </c>
      <c r="AF153">
        <f t="shared" si="84"/>
        <v>43.099513655600866</v>
      </c>
      <c r="AG153">
        <f t="shared" si="85"/>
        <v>46.900486344399134</v>
      </c>
      <c r="AH153">
        <f t="shared" si="86"/>
        <v>1.508633222951444E-2</v>
      </c>
      <c r="AI153">
        <f t="shared" si="87"/>
        <v>46.915572676628649</v>
      </c>
      <c r="AJ153">
        <f t="shared" si="88"/>
        <v>262.13874271516625</v>
      </c>
    </row>
    <row r="154" spans="4:36" x14ac:dyDescent="0.25">
      <c r="D154" s="3">
        <f t="shared" si="60"/>
        <v>40350</v>
      </c>
      <c r="E154" s="4">
        <f t="shared" si="89"/>
        <v>0.63749999999999896</v>
      </c>
      <c r="F154" s="4"/>
      <c r="G154" s="4"/>
      <c r="H154" s="7">
        <f t="shared" si="61"/>
        <v>2455369.4291666667</v>
      </c>
      <c r="I154" s="5">
        <f t="shared" si="62"/>
        <v>0.10470716404289385</v>
      </c>
      <c r="K154">
        <f t="shared" si="63"/>
        <v>90.004975584434305</v>
      </c>
      <c r="L154">
        <f t="shared" si="64"/>
        <v>4126.8875724183108</v>
      </c>
      <c r="M154">
        <f t="shared" si="65"/>
        <v>1.670423103585825E-2</v>
      </c>
      <c r="N154">
        <f t="shared" si="66"/>
        <v>0.42559011007560232</v>
      </c>
      <c r="O154">
        <f t="shared" si="67"/>
        <v>90.430565694509909</v>
      </c>
      <c r="P154">
        <f t="shared" si="68"/>
        <v>4127.3131625283868</v>
      </c>
      <c r="Q154">
        <f t="shared" si="69"/>
        <v>1.0162837504792921</v>
      </c>
      <c r="R154">
        <f t="shared" si="70"/>
        <v>90.429541989937789</v>
      </c>
      <c r="S154">
        <f t="shared" si="71"/>
        <v>23.437929480480022</v>
      </c>
      <c r="T154">
        <f t="shared" si="72"/>
        <v>23.43848453008092</v>
      </c>
      <c r="U154">
        <f t="shared" si="73"/>
        <v>90.468170303952775</v>
      </c>
      <c r="V154">
        <f t="shared" si="74"/>
        <v>23.437786489061203</v>
      </c>
      <c r="W154">
        <f t="shared" si="75"/>
        <v>4.3031483312634886E-2</v>
      </c>
      <c r="X154">
        <f t="shared" si="76"/>
        <v>-1.8529635442838011</v>
      </c>
      <c r="Y154">
        <f t="shared" si="77"/>
        <v>112.6097736542408</v>
      </c>
      <c r="Z154" s="4">
        <f t="shared" si="78"/>
        <v>0.50128678023908591</v>
      </c>
      <c r="AA154" s="4">
        <f t="shared" si="79"/>
        <v>0.18848185342175033</v>
      </c>
      <c r="AB154" s="4">
        <f t="shared" si="80"/>
        <v>0.81409170705642153</v>
      </c>
      <c r="AC154">
        <f t="shared" si="81"/>
        <v>900.87818923392638</v>
      </c>
      <c r="AD154">
        <f t="shared" si="82"/>
        <v>916.14703645571467</v>
      </c>
      <c r="AE154">
        <f t="shared" si="83"/>
        <v>49.036759113928667</v>
      </c>
      <c r="AF154">
        <f t="shared" si="84"/>
        <v>44.239083119738012</v>
      </c>
      <c r="AG154">
        <f t="shared" si="85"/>
        <v>45.760916880261988</v>
      </c>
      <c r="AH154">
        <f t="shared" si="86"/>
        <v>1.5697883343770317E-2</v>
      </c>
      <c r="AI154">
        <f t="shared" si="87"/>
        <v>45.776614763605757</v>
      </c>
      <c r="AJ154">
        <f t="shared" si="88"/>
        <v>263.25578323485672</v>
      </c>
    </row>
    <row r="155" spans="4:36" x14ac:dyDescent="0.25">
      <c r="D155" s="3">
        <f t="shared" si="60"/>
        <v>40350</v>
      </c>
      <c r="E155" s="4">
        <f t="shared" si="89"/>
        <v>0.64166666666666561</v>
      </c>
      <c r="F155" s="4"/>
      <c r="G155" s="4"/>
      <c r="H155" s="7">
        <f t="shared" si="61"/>
        <v>2455369.4333333331</v>
      </c>
      <c r="I155" s="5">
        <f t="shared" si="62"/>
        <v>0.10470727812000317</v>
      </c>
      <c r="K155">
        <f t="shared" si="63"/>
        <v>90.00908244819675</v>
      </c>
      <c r="L155">
        <f t="shared" si="64"/>
        <v>4126.8916790859039</v>
      </c>
      <c r="M155">
        <f t="shared" si="65"/>
        <v>1.6704231031059762E-2</v>
      </c>
      <c r="N155">
        <f t="shared" si="66"/>
        <v>0.42545901485612508</v>
      </c>
      <c r="O155">
        <f t="shared" si="67"/>
        <v>90.434541463052881</v>
      </c>
      <c r="P155">
        <f t="shared" si="68"/>
        <v>4127.3171381007596</v>
      </c>
      <c r="Q155">
        <f t="shared" si="69"/>
        <v>1.0162840134187217</v>
      </c>
      <c r="R155">
        <f t="shared" si="70"/>
        <v>90.433517762471737</v>
      </c>
      <c r="S155">
        <f t="shared" si="71"/>
        <v>23.437929478996541</v>
      </c>
      <c r="T155">
        <f t="shared" si="72"/>
        <v>23.43848451897362</v>
      </c>
      <c r="U155">
        <f t="shared" si="73"/>
        <v>90.472503583053864</v>
      </c>
      <c r="V155">
        <f t="shared" si="74"/>
        <v>23.437773496335602</v>
      </c>
      <c r="W155">
        <f t="shared" si="75"/>
        <v>4.3031483270690243E-2</v>
      </c>
      <c r="X155">
        <f t="shared" si="76"/>
        <v>-1.8538679663402327</v>
      </c>
      <c r="Y155">
        <f t="shared" si="77"/>
        <v>112.60975949863702</v>
      </c>
      <c r="Z155" s="4">
        <f t="shared" si="78"/>
        <v>0.50128740830995844</v>
      </c>
      <c r="AA155" s="4">
        <f t="shared" si="79"/>
        <v>0.1884825208137445</v>
      </c>
      <c r="AB155" s="4">
        <f t="shared" si="80"/>
        <v>0.81409229580617237</v>
      </c>
      <c r="AC155">
        <f t="shared" si="81"/>
        <v>900.87807598909615</v>
      </c>
      <c r="AD155">
        <f t="shared" si="82"/>
        <v>922.14613203365832</v>
      </c>
      <c r="AE155">
        <f t="shared" si="83"/>
        <v>50.53653300841458</v>
      </c>
      <c r="AF155">
        <f t="shared" si="84"/>
        <v>45.381252121018136</v>
      </c>
      <c r="AG155">
        <f t="shared" si="85"/>
        <v>44.618747878981864</v>
      </c>
      <c r="AH155">
        <f t="shared" si="86"/>
        <v>1.6334899604338295E-2</v>
      </c>
      <c r="AI155">
        <f t="shared" si="87"/>
        <v>44.635082778586202</v>
      </c>
      <c r="AJ155">
        <f t="shared" si="88"/>
        <v>264.34473850451008</v>
      </c>
    </row>
    <row r="156" spans="4:36" x14ac:dyDescent="0.25">
      <c r="D156" s="3">
        <f t="shared" si="60"/>
        <v>40350</v>
      </c>
      <c r="E156" s="4">
        <f t="shared" si="89"/>
        <v>0.64583333333333226</v>
      </c>
      <c r="F156" s="4"/>
      <c r="G156" s="4"/>
      <c r="H156" s="7">
        <f t="shared" si="61"/>
        <v>2455369.4375</v>
      </c>
      <c r="I156" s="5">
        <f t="shared" si="62"/>
        <v>0.10470739219712526</v>
      </c>
      <c r="K156">
        <f t="shared" si="63"/>
        <v>90.013189312418945</v>
      </c>
      <c r="L156">
        <f t="shared" si="64"/>
        <v>4126.8957857539554</v>
      </c>
      <c r="M156">
        <f t="shared" si="65"/>
        <v>1.6704231026261278E-2</v>
      </c>
      <c r="N156">
        <f t="shared" si="66"/>
        <v>0.42532791756493105</v>
      </c>
      <c r="O156">
        <f t="shared" si="67"/>
        <v>90.438517229983873</v>
      </c>
      <c r="P156">
        <f t="shared" si="68"/>
        <v>4127.3211136715199</v>
      </c>
      <c r="Q156">
        <f t="shared" si="69"/>
        <v>1.0162842762771211</v>
      </c>
      <c r="R156">
        <f t="shared" si="70"/>
        <v>90.437493533393635</v>
      </c>
      <c r="S156">
        <f t="shared" si="71"/>
        <v>23.437929477513062</v>
      </c>
      <c r="T156">
        <f t="shared" si="72"/>
        <v>23.438484507866313</v>
      </c>
      <c r="U156">
        <f t="shared" si="73"/>
        <v>90.476836859542018</v>
      </c>
      <c r="V156">
        <f t="shared" si="74"/>
        <v>23.437760384016638</v>
      </c>
      <c r="W156">
        <f t="shared" si="75"/>
        <v>4.3031483228745587E-2</v>
      </c>
      <c r="X156">
        <f t="shared" si="76"/>
        <v>-1.8547723763903488</v>
      </c>
      <c r="Y156">
        <f t="shared" si="77"/>
        <v>112.60974521274036</v>
      </c>
      <c r="Z156" s="4">
        <f t="shared" si="78"/>
        <v>0.50128803637249331</v>
      </c>
      <c r="AA156" s="4">
        <f t="shared" si="79"/>
        <v>0.18848318855932561</v>
      </c>
      <c r="AB156" s="4">
        <f t="shared" si="80"/>
        <v>0.81409288418566095</v>
      </c>
      <c r="AC156">
        <f t="shared" si="81"/>
        <v>900.87796170192291</v>
      </c>
      <c r="AD156">
        <f t="shared" si="82"/>
        <v>928.14522762360809</v>
      </c>
      <c r="AE156">
        <f t="shared" si="83"/>
        <v>52.036306905902023</v>
      </c>
      <c r="AF156">
        <f t="shared" si="84"/>
        <v>46.525549519763018</v>
      </c>
      <c r="AG156">
        <f t="shared" si="85"/>
        <v>43.474450480236982</v>
      </c>
      <c r="AH156">
        <f t="shared" si="86"/>
        <v>1.6999252578326005E-2</v>
      </c>
      <c r="AI156">
        <f t="shared" si="87"/>
        <v>43.491449732815305</v>
      </c>
      <c r="AJ156">
        <f t="shared" si="88"/>
        <v>265.40803655541743</v>
      </c>
    </row>
    <row r="157" spans="4:36" x14ac:dyDescent="0.25">
      <c r="D157" s="3">
        <f t="shared" si="60"/>
        <v>40350</v>
      </c>
      <c r="E157" s="4">
        <f t="shared" si="89"/>
        <v>0.64999999999999891</v>
      </c>
      <c r="F157" s="4"/>
      <c r="G157" s="4"/>
      <c r="H157" s="7">
        <f t="shared" si="61"/>
        <v>2455369.4416666664</v>
      </c>
      <c r="I157" s="5">
        <f t="shared" si="62"/>
        <v>0.10470750627423459</v>
      </c>
      <c r="K157">
        <f t="shared" si="63"/>
        <v>90.017296176182299</v>
      </c>
      <c r="L157">
        <f t="shared" si="64"/>
        <v>4126.8998924215466</v>
      </c>
      <c r="M157">
        <f t="shared" si="65"/>
        <v>1.670423102146279E-2</v>
      </c>
      <c r="N157">
        <f t="shared" si="66"/>
        <v>0.42519681823194933</v>
      </c>
      <c r="O157">
        <f t="shared" si="67"/>
        <v>90.442492994414252</v>
      </c>
      <c r="P157">
        <f t="shared" si="68"/>
        <v>4127.3250892397782</v>
      </c>
      <c r="Q157">
        <f t="shared" si="69"/>
        <v>1.0162845390544304</v>
      </c>
      <c r="R157">
        <f t="shared" si="70"/>
        <v>90.441469301814848</v>
      </c>
      <c r="S157">
        <f t="shared" si="71"/>
        <v>23.437929476029581</v>
      </c>
      <c r="T157">
        <f t="shared" si="72"/>
        <v>23.438484496758999</v>
      </c>
      <c r="U157">
        <f t="shared" si="73"/>
        <v>90.48117013244088</v>
      </c>
      <c r="V157">
        <f t="shared" si="74"/>
        <v>23.437747152107519</v>
      </c>
      <c r="W157">
        <f t="shared" si="75"/>
        <v>4.303148318680089E-2</v>
      </c>
      <c r="X157">
        <f t="shared" si="76"/>
        <v>-1.8556767742032878</v>
      </c>
      <c r="Y157">
        <f t="shared" si="77"/>
        <v>112.60973079655447</v>
      </c>
      <c r="Z157" s="4">
        <f t="shared" si="78"/>
        <v>0.50128866442652997</v>
      </c>
      <c r="AA157" s="4">
        <f t="shared" si="79"/>
        <v>0.18848385665832312</v>
      </c>
      <c r="AB157" s="4">
        <f t="shared" si="80"/>
        <v>0.81409347219473682</v>
      </c>
      <c r="AC157">
        <f t="shared" si="81"/>
        <v>900.87784637243578</v>
      </c>
      <c r="AD157">
        <f t="shared" si="82"/>
        <v>934.14432322579512</v>
      </c>
      <c r="AE157">
        <f t="shared" si="83"/>
        <v>53.53608080644878</v>
      </c>
      <c r="AF157">
        <f t="shared" si="84"/>
        <v>47.67153693123997</v>
      </c>
      <c r="AG157">
        <f t="shared" si="85"/>
        <v>42.32846306876003</v>
      </c>
      <c r="AH157">
        <f t="shared" si="86"/>
        <v>1.7693022655872616E-2</v>
      </c>
      <c r="AI157">
        <f t="shared" si="87"/>
        <v>42.346156091415899</v>
      </c>
      <c r="AJ157">
        <f t="shared" si="88"/>
        <v>266.44790745820541</v>
      </c>
    </row>
    <row r="158" spans="4:36" x14ac:dyDescent="0.25">
      <c r="D158" s="3">
        <f t="shared" si="60"/>
        <v>40350</v>
      </c>
      <c r="E158" s="4">
        <f t="shared" si="89"/>
        <v>0.65416666666666556</v>
      </c>
      <c r="F158" s="4"/>
      <c r="G158" s="4"/>
      <c r="H158" s="7">
        <f t="shared" si="61"/>
        <v>2455369.4458333333</v>
      </c>
      <c r="I158" s="5">
        <f t="shared" si="62"/>
        <v>0.10470762035135667</v>
      </c>
      <c r="K158">
        <f t="shared" si="63"/>
        <v>90.021403040404948</v>
      </c>
      <c r="L158">
        <f t="shared" si="64"/>
        <v>4126.9039990895981</v>
      </c>
      <c r="M158">
        <f t="shared" si="65"/>
        <v>1.6704231016664305E-2</v>
      </c>
      <c r="N158">
        <f t="shared" si="66"/>
        <v>0.42506571682844407</v>
      </c>
      <c r="O158">
        <f t="shared" si="67"/>
        <v>90.44646875723339</v>
      </c>
      <c r="P158">
        <f t="shared" si="68"/>
        <v>4127.3290648064267</v>
      </c>
      <c r="Q158">
        <f t="shared" si="69"/>
        <v>1.0162848017507073</v>
      </c>
      <c r="R158">
        <f t="shared" si="70"/>
        <v>90.44544506862475</v>
      </c>
      <c r="S158">
        <f t="shared" si="71"/>
        <v>23.437929474546102</v>
      </c>
      <c r="T158">
        <f t="shared" si="72"/>
        <v>23.438484485651678</v>
      </c>
      <c r="U158">
        <f t="shared" si="73"/>
        <v>90.485503402711942</v>
      </c>
      <c r="V158">
        <f t="shared" si="74"/>
        <v>23.437733800605571</v>
      </c>
      <c r="W158">
        <f t="shared" si="75"/>
        <v>4.3031483144856164E-2</v>
      </c>
      <c r="X158">
        <f t="shared" si="76"/>
        <v>-1.8565811599525075</v>
      </c>
      <c r="Y158">
        <f t="shared" si="77"/>
        <v>112.6097162500765</v>
      </c>
      <c r="Z158" s="4">
        <f t="shared" si="78"/>
        <v>0.50128929247218934</v>
      </c>
      <c r="AA158" s="4">
        <f t="shared" si="79"/>
        <v>0.18848452511086572</v>
      </c>
      <c r="AB158" s="4">
        <f t="shared" si="80"/>
        <v>0.81409405983351291</v>
      </c>
      <c r="AC158">
        <f t="shared" si="81"/>
        <v>900.87773000061202</v>
      </c>
      <c r="AD158">
        <f t="shared" si="82"/>
        <v>940.14341884004591</v>
      </c>
      <c r="AE158">
        <f t="shared" si="83"/>
        <v>55.035854710011478</v>
      </c>
      <c r="AF158">
        <f t="shared" si="84"/>
        <v>48.818804670684443</v>
      </c>
      <c r="AG158">
        <f t="shared" si="85"/>
        <v>41.181195329315557</v>
      </c>
      <c r="AH158">
        <f t="shared" si="86"/>
        <v>1.8418524308934897E-2</v>
      </c>
      <c r="AI158">
        <f t="shared" si="87"/>
        <v>41.199613853624491</v>
      </c>
      <c r="AJ158">
        <f t="shared" si="88"/>
        <v>267.46640374703702</v>
      </c>
    </row>
    <row r="159" spans="4:36" x14ac:dyDescent="0.25">
      <c r="D159" s="3">
        <f t="shared" si="60"/>
        <v>40350</v>
      </c>
      <c r="E159" s="4">
        <f t="shared" si="89"/>
        <v>0.65833333333333222</v>
      </c>
      <c r="F159" s="4"/>
      <c r="G159" s="4"/>
      <c r="H159" s="7">
        <f t="shared" si="61"/>
        <v>2455369.4499999997</v>
      </c>
      <c r="I159" s="5">
        <f t="shared" si="62"/>
        <v>0.104707734428466</v>
      </c>
      <c r="K159">
        <f t="shared" si="63"/>
        <v>90.025509904167393</v>
      </c>
      <c r="L159">
        <f t="shared" si="64"/>
        <v>4126.9081057571893</v>
      </c>
      <c r="M159">
        <f t="shared" si="65"/>
        <v>1.6704231011865817E-2</v>
      </c>
      <c r="N159">
        <f t="shared" si="66"/>
        <v>0.4249346133844234</v>
      </c>
      <c r="O159">
        <f t="shared" si="67"/>
        <v>90.450444517551816</v>
      </c>
      <c r="P159">
        <f t="shared" si="68"/>
        <v>4127.3330403705741</v>
      </c>
      <c r="Q159">
        <f t="shared" si="69"/>
        <v>1.0162850643658912</v>
      </c>
      <c r="R159">
        <f t="shared" si="70"/>
        <v>90.449420832933868</v>
      </c>
      <c r="S159">
        <f t="shared" si="71"/>
        <v>23.437929473062621</v>
      </c>
      <c r="T159">
        <f t="shared" si="72"/>
        <v>23.438484474544346</v>
      </c>
      <c r="U159">
        <f t="shared" si="73"/>
        <v>90.489836669377922</v>
      </c>
      <c r="V159">
        <f t="shared" si="74"/>
        <v>23.437720329514072</v>
      </c>
      <c r="W159">
        <f t="shared" si="75"/>
        <v>4.3031483102911418E-2</v>
      </c>
      <c r="X159">
        <f t="shared" si="76"/>
        <v>-1.8574855334071629</v>
      </c>
      <c r="Y159">
        <f t="shared" si="77"/>
        <v>112.60970157331018</v>
      </c>
      <c r="Z159" s="4">
        <f t="shared" si="78"/>
        <v>0.50128992050931065</v>
      </c>
      <c r="AA159" s="4">
        <f t="shared" si="79"/>
        <v>0.18848519391678237</v>
      </c>
      <c r="AB159" s="4">
        <f t="shared" si="80"/>
        <v>0.81409464710183888</v>
      </c>
      <c r="AC159">
        <f t="shared" si="81"/>
        <v>900.8776125864814</v>
      </c>
      <c r="AD159">
        <f t="shared" si="82"/>
        <v>946.14251446659125</v>
      </c>
      <c r="AE159">
        <f t="shared" si="83"/>
        <v>56.535628616647813</v>
      </c>
      <c r="AF159">
        <f t="shared" si="84"/>
        <v>49.966968187179354</v>
      </c>
      <c r="AG159">
        <f t="shared" si="85"/>
        <v>40.033031812820646</v>
      </c>
      <c r="AH159">
        <f t="shared" si="86"/>
        <v>1.9178335737865204E-2</v>
      </c>
      <c r="AI159">
        <f t="shared" si="87"/>
        <v>40.052210148558508</v>
      </c>
      <c r="AJ159">
        <f t="shared" si="88"/>
        <v>268.46541863958538</v>
      </c>
    </row>
    <row r="160" spans="4:36" x14ac:dyDescent="0.25">
      <c r="D160" s="3">
        <f t="shared" si="60"/>
        <v>40350</v>
      </c>
      <c r="E160" s="4">
        <f t="shared" si="89"/>
        <v>0.66249999999999887</v>
      </c>
      <c r="F160" s="4"/>
      <c r="G160" s="4"/>
      <c r="H160" s="7">
        <f t="shared" si="61"/>
        <v>2455369.4541666666</v>
      </c>
      <c r="I160" s="5">
        <f t="shared" si="62"/>
        <v>0.10470784850558808</v>
      </c>
      <c r="K160">
        <f t="shared" si="63"/>
        <v>90.029616768389587</v>
      </c>
      <c r="L160">
        <f t="shared" si="64"/>
        <v>4126.9122124252408</v>
      </c>
      <c r="M160">
        <f t="shared" si="65"/>
        <v>1.6704231007067333E-2</v>
      </c>
      <c r="N160">
        <f t="shared" si="66"/>
        <v>0.4248035078711504</v>
      </c>
      <c r="O160">
        <f t="shared" si="67"/>
        <v>90.454420276260734</v>
      </c>
      <c r="P160">
        <f t="shared" si="68"/>
        <v>4127.3370159331116</v>
      </c>
      <c r="Q160">
        <f t="shared" si="69"/>
        <v>1.0162853269000403</v>
      </c>
      <c r="R160">
        <f t="shared" si="70"/>
        <v>90.453396595633421</v>
      </c>
      <c r="S160">
        <f t="shared" si="71"/>
        <v>23.437929471579142</v>
      </c>
      <c r="T160">
        <f t="shared" si="72"/>
        <v>23.438484463437007</v>
      </c>
      <c r="U160">
        <f t="shared" si="73"/>
        <v>90.494169933402304</v>
      </c>
      <c r="V160">
        <f t="shared" si="74"/>
        <v>23.43770673883029</v>
      </c>
      <c r="W160">
        <f t="shared" si="75"/>
        <v>4.3031483060966623E-2</v>
      </c>
      <c r="X160">
        <f t="shared" si="76"/>
        <v>-1.8583898947413635</v>
      </c>
      <c r="Y160">
        <f t="shared" si="77"/>
        <v>112.60968676625266</v>
      </c>
      <c r="Z160" s="4">
        <f t="shared" si="78"/>
        <v>0.5012905485380148</v>
      </c>
      <c r="AA160" s="4">
        <f t="shared" si="79"/>
        <v>0.18848586307620185</v>
      </c>
      <c r="AB160" s="4">
        <f t="shared" si="80"/>
        <v>0.81409523399982775</v>
      </c>
      <c r="AC160">
        <f t="shared" si="81"/>
        <v>900.87749413002132</v>
      </c>
      <c r="AD160">
        <f t="shared" si="82"/>
        <v>952.14161010525709</v>
      </c>
      <c r="AE160">
        <f t="shared" si="83"/>
        <v>58.035402526314272</v>
      </c>
      <c r="AF160">
        <f t="shared" si="84"/>
        <v>51.115664918362143</v>
      </c>
      <c r="AG160">
        <f t="shared" si="85"/>
        <v>38.884335081637857</v>
      </c>
      <c r="AH160">
        <f t="shared" si="86"/>
        <v>1.9975333704199801E-2</v>
      </c>
      <c r="AI160">
        <f t="shared" si="87"/>
        <v>38.90431041534206</v>
      </c>
      <c r="AJ160">
        <f t="shared" si="88"/>
        <v>269.44670229049666</v>
      </c>
    </row>
    <row r="161" spans="4:36" x14ac:dyDescent="0.25">
      <c r="D161" s="3">
        <f t="shared" si="60"/>
        <v>40350</v>
      </c>
      <c r="E161" s="4">
        <f t="shared" si="89"/>
        <v>0.66666666666666552</v>
      </c>
      <c r="F161" s="4"/>
      <c r="G161" s="4"/>
      <c r="H161" s="7">
        <f t="shared" si="61"/>
        <v>2455369.458333333</v>
      </c>
      <c r="I161" s="5">
        <f t="shared" si="62"/>
        <v>0.10470796258269741</v>
      </c>
      <c r="K161">
        <f t="shared" si="63"/>
        <v>90.033723632152942</v>
      </c>
      <c r="L161">
        <f t="shared" si="64"/>
        <v>4126.916319092833</v>
      </c>
      <c r="M161">
        <f t="shared" si="65"/>
        <v>1.6704231002268845E-2</v>
      </c>
      <c r="N161">
        <f t="shared" si="66"/>
        <v>0.42467240031860831</v>
      </c>
      <c r="O161">
        <f t="shared" si="67"/>
        <v>90.458396032471555</v>
      </c>
      <c r="P161">
        <f t="shared" si="68"/>
        <v>4127.3409914931517</v>
      </c>
      <c r="Q161">
        <f t="shared" si="69"/>
        <v>1.0162855893530942</v>
      </c>
      <c r="R161">
        <f t="shared" si="70"/>
        <v>90.457372355834792</v>
      </c>
      <c r="S161">
        <f t="shared" si="71"/>
        <v>23.437929470095664</v>
      </c>
      <c r="T161">
        <f t="shared" si="72"/>
        <v>23.438484452329664</v>
      </c>
      <c r="U161">
        <f t="shared" si="73"/>
        <v>90.498503193808787</v>
      </c>
      <c r="V161">
        <f t="shared" si="74"/>
        <v>23.437693028557547</v>
      </c>
      <c r="W161">
        <f t="shared" si="75"/>
        <v>4.3031483019021828E-2</v>
      </c>
      <c r="X161">
        <f t="shared" si="76"/>
        <v>-1.8592942437244822</v>
      </c>
      <c r="Y161">
        <f t="shared" si="77"/>
        <v>112.60967182890768</v>
      </c>
      <c r="Z161" s="4">
        <f t="shared" si="78"/>
        <v>0.50129117655814193</v>
      </c>
      <c r="AA161" s="4">
        <f t="shared" si="79"/>
        <v>0.18848653258895393</v>
      </c>
      <c r="AB161" s="4">
        <f t="shared" si="80"/>
        <v>0.81409582052732987</v>
      </c>
      <c r="AC161">
        <f t="shared" si="81"/>
        <v>900.87737463126143</v>
      </c>
      <c r="AD161">
        <f t="shared" si="82"/>
        <v>958.14070575627386</v>
      </c>
      <c r="AE161">
        <f t="shared" si="83"/>
        <v>59.535176439068465</v>
      </c>
      <c r="AF161">
        <f t="shared" si="84"/>
        <v>52.264551508772186</v>
      </c>
      <c r="AG161">
        <f t="shared" si="85"/>
        <v>37.735448491227814</v>
      </c>
      <c r="AH161">
        <f t="shared" si="86"/>
        <v>2.0812734536002832E-2</v>
      </c>
      <c r="AI161">
        <f t="shared" si="87"/>
        <v>37.756261225763815</v>
      </c>
      <c r="AJ161">
        <f t="shared" si="88"/>
        <v>270.41187629586301</v>
      </c>
    </row>
    <row r="162" spans="4:36" x14ac:dyDescent="0.25">
      <c r="D162" s="3">
        <f t="shared" si="60"/>
        <v>40350</v>
      </c>
      <c r="E162" s="4">
        <f t="shared" si="89"/>
        <v>0.67083333333333217</v>
      </c>
      <c r="F162" s="4"/>
      <c r="G162" s="4"/>
      <c r="H162" s="7">
        <f t="shared" si="61"/>
        <v>2455369.4624999999</v>
      </c>
      <c r="I162" s="5">
        <f t="shared" si="62"/>
        <v>0.10470807665981949</v>
      </c>
      <c r="K162">
        <f t="shared" si="63"/>
        <v>90.037830496375136</v>
      </c>
      <c r="L162">
        <f t="shared" si="64"/>
        <v>4126.9204257608835</v>
      </c>
      <c r="M162">
        <f t="shared" si="65"/>
        <v>1.6704230997470357E-2</v>
      </c>
      <c r="N162">
        <f t="shared" si="66"/>
        <v>0.42454129069813712</v>
      </c>
      <c r="O162">
        <f t="shared" si="67"/>
        <v>90.462371787073266</v>
      </c>
      <c r="P162">
        <f t="shared" si="68"/>
        <v>4127.344967051582</v>
      </c>
      <c r="Q162">
        <f t="shared" si="69"/>
        <v>1.0162858517251108</v>
      </c>
      <c r="R162">
        <f t="shared" si="70"/>
        <v>90.461348114426997</v>
      </c>
      <c r="S162">
        <f t="shared" si="71"/>
        <v>23.437929468612182</v>
      </c>
      <c r="T162">
        <f t="shared" si="72"/>
        <v>23.438484441222304</v>
      </c>
      <c r="U162">
        <f t="shared" si="73"/>
        <v>90.502836451558437</v>
      </c>
      <c r="V162">
        <f t="shared" si="74"/>
        <v>23.437679198693054</v>
      </c>
      <c r="W162">
        <f t="shared" si="75"/>
        <v>4.3031482977076964E-2</v>
      </c>
      <c r="X162">
        <f t="shared" si="76"/>
        <v>-1.8601985805301524</v>
      </c>
      <c r="Y162">
        <f t="shared" si="77"/>
        <v>112.6096567612723</v>
      </c>
      <c r="Z162" s="4">
        <f t="shared" si="78"/>
        <v>0.50129180456981259</v>
      </c>
      <c r="AA162" s="4">
        <f t="shared" si="79"/>
        <v>0.18848720245516731</v>
      </c>
      <c r="AB162" s="4">
        <f t="shared" si="80"/>
        <v>0.81409640668445782</v>
      </c>
      <c r="AC162">
        <f t="shared" si="81"/>
        <v>900.87725409017844</v>
      </c>
      <c r="AD162">
        <f t="shared" si="82"/>
        <v>964.13980141946809</v>
      </c>
      <c r="AE162">
        <f t="shared" si="83"/>
        <v>61.034950354867021</v>
      </c>
      <c r="AF162">
        <f t="shared" si="84"/>
        <v>53.41330134171988</v>
      </c>
      <c r="AG162">
        <f t="shared" si="85"/>
        <v>36.58669865828012</v>
      </c>
      <c r="AH162">
        <f t="shared" si="86"/>
        <v>2.1694142526000194E-2</v>
      </c>
      <c r="AI162">
        <f t="shared" si="87"/>
        <v>36.608392800806122</v>
      </c>
      <c r="AJ162">
        <f t="shared" si="88"/>
        <v>271.36244664372805</v>
      </c>
    </row>
    <row r="163" spans="4:36" x14ac:dyDescent="0.25">
      <c r="D163" s="3">
        <f t="shared" si="60"/>
        <v>40350</v>
      </c>
      <c r="E163" s="4">
        <f t="shared" si="89"/>
        <v>0.67499999999999882</v>
      </c>
      <c r="F163" s="4"/>
      <c r="G163" s="4"/>
      <c r="H163" s="7">
        <f t="shared" si="61"/>
        <v>2455369.4666666663</v>
      </c>
      <c r="I163" s="5">
        <f t="shared" si="62"/>
        <v>0.10470819073692882</v>
      </c>
      <c r="K163">
        <f t="shared" si="63"/>
        <v>90.041937360137581</v>
      </c>
      <c r="L163">
        <f t="shared" si="64"/>
        <v>4126.9245324284757</v>
      </c>
      <c r="M163">
        <f t="shared" si="65"/>
        <v>1.6704230992671872E-2</v>
      </c>
      <c r="N163">
        <f t="shared" si="66"/>
        <v>0.42441017903964312</v>
      </c>
      <c r="O163">
        <f t="shared" si="67"/>
        <v>90.466347539177221</v>
      </c>
      <c r="P163">
        <f t="shared" si="68"/>
        <v>4127.3489426075157</v>
      </c>
      <c r="Q163">
        <f t="shared" si="69"/>
        <v>1.0162861140160298</v>
      </c>
      <c r="R163">
        <f t="shared" si="70"/>
        <v>90.465323870521374</v>
      </c>
      <c r="S163">
        <f t="shared" si="71"/>
        <v>23.437929467128704</v>
      </c>
      <c r="T163">
        <f t="shared" si="72"/>
        <v>23.438484430114944</v>
      </c>
      <c r="U163">
        <f t="shared" si="73"/>
        <v>90.507169705674841</v>
      </c>
      <c r="V163">
        <f t="shared" si="74"/>
        <v>23.437665249240215</v>
      </c>
      <c r="W163">
        <f t="shared" si="75"/>
        <v>4.30314829351321E-2</v>
      </c>
      <c r="X163">
        <f t="shared" si="76"/>
        <v>-1.8611029049274068</v>
      </c>
      <c r="Y163">
        <f t="shared" si="77"/>
        <v>112.60964156335041</v>
      </c>
      <c r="Z163" s="4">
        <f t="shared" si="78"/>
        <v>0.50129243257286638</v>
      </c>
      <c r="AA163" s="4">
        <f t="shared" si="79"/>
        <v>0.18848787267467082</v>
      </c>
      <c r="AB163" s="4">
        <f t="shared" si="80"/>
        <v>0.81409699247106193</v>
      </c>
      <c r="AC163">
        <f t="shared" si="81"/>
        <v>900.87713250680326</v>
      </c>
      <c r="AD163">
        <f t="shared" si="82"/>
        <v>970.13889709507089</v>
      </c>
      <c r="AE163">
        <f t="shared" si="83"/>
        <v>62.534724273767722</v>
      </c>
      <c r="AF163">
        <f t="shared" si="84"/>
        <v>54.561602342787651</v>
      </c>
      <c r="AG163">
        <f t="shared" si="85"/>
        <v>35.438397657212349</v>
      </c>
      <c r="AH163">
        <f t="shared" si="86"/>
        <v>2.2623607239881369E-2</v>
      </c>
      <c r="AI163">
        <f t="shared" si="87"/>
        <v>35.461021264452228</v>
      </c>
      <c r="AJ163">
        <f t="shared" si="88"/>
        <v>272.29981528642656</v>
      </c>
    </row>
    <row r="164" spans="4:36" x14ac:dyDescent="0.25">
      <c r="D164" s="3">
        <f t="shared" si="60"/>
        <v>40350</v>
      </c>
      <c r="E164" s="4">
        <f t="shared" si="89"/>
        <v>0.67916666666666548</v>
      </c>
      <c r="F164" s="4"/>
      <c r="G164" s="4"/>
      <c r="H164" s="7">
        <f t="shared" si="61"/>
        <v>2455369.4708333332</v>
      </c>
      <c r="I164" s="5">
        <f t="shared" si="62"/>
        <v>0.1047083048140509</v>
      </c>
      <c r="K164">
        <f t="shared" si="63"/>
        <v>90.04604422436023</v>
      </c>
      <c r="L164">
        <f t="shared" si="64"/>
        <v>4126.9286390965262</v>
      </c>
      <c r="M164">
        <f t="shared" si="65"/>
        <v>1.6704230987873384E-2</v>
      </c>
      <c r="N164">
        <f t="shared" si="66"/>
        <v>0.4242790653144915</v>
      </c>
      <c r="O164">
        <f t="shared" si="67"/>
        <v>90.470323289674724</v>
      </c>
      <c r="P164">
        <f t="shared" si="68"/>
        <v>4127.3529181618405</v>
      </c>
      <c r="Q164">
        <f t="shared" si="69"/>
        <v>1.0162863762259089</v>
      </c>
      <c r="R164">
        <f t="shared" si="70"/>
        <v>90.469299625009228</v>
      </c>
      <c r="S164">
        <f t="shared" si="71"/>
        <v>23.437929465645222</v>
      </c>
      <c r="T164">
        <f t="shared" si="72"/>
        <v>23.438484419007569</v>
      </c>
      <c r="U164">
        <f t="shared" si="73"/>
        <v>90.511502957121635</v>
      </c>
      <c r="V164">
        <f t="shared" si="74"/>
        <v>23.437651180196184</v>
      </c>
      <c r="W164">
        <f t="shared" si="75"/>
        <v>4.3031482893187173E-2</v>
      </c>
      <c r="X164">
        <f t="shared" si="76"/>
        <v>-1.8620072170908</v>
      </c>
      <c r="Y164">
        <f t="shared" si="77"/>
        <v>112.60962623513898</v>
      </c>
      <c r="Z164" s="4">
        <f t="shared" si="78"/>
        <v>0.50129306056742418</v>
      </c>
      <c r="AA164" s="4">
        <f t="shared" si="79"/>
        <v>0.18848854324759368</v>
      </c>
      <c r="AB164" s="4">
        <f t="shared" si="80"/>
        <v>0.81409757788725468</v>
      </c>
      <c r="AC164">
        <f t="shared" si="81"/>
        <v>900.8770098811118</v>
      </c>
      <c r="AD164">
        <f t="shared" si="82"/>
        <v>976.13799278290753</v>
      </c>
      <c r="AE164">
        <f t="shared" si="83"/>
        <v>64.034498195726883</v>
      </c>
      <c r="AF164">
        <f t="shared" si="84"/>
        <v>55.709155017892691</v>
      </c>
      <c r="AG164">
        <f t="shared" si="85"/>
        <v>34.290844982107309</v>
      </c>
      <c r="AH164">
        <f t="shared" si="86"/>
        <v>2.3605691628237915E-2</v>
      </c>
      <c r="AI164">
        <f t="shared" si="87"/>
        <v>34.31445067373555</v>
      </c>
      <c r="AJ164">
        <f t="shared" si="88"/>
        <v>273.22529049033841</v>
      </c>
    </row>
    <row r="165" spans="4:36" x14ac:dyDescent="0.25">
      <c r="D165" s="3">
        <f t="shared" si="60"/>
        <v>40350</v>
      </c>
      <c r="E165" s="4">
        <f t="shared" si="89"/>
        <v>0.68333333333333213</v>
      </c>
      <c r="F165" s="4"/>
      <c r="G165" s="4"/>
      <c r="H165" s="7">
        <f t="shared" si="61"/>
        <v>2455369.4749999996</v>
      </c>
      <c r="I165" s="5">
        <f t="shared" si="62"/>
        <v>0.10470841889116023</v>
      </c>
      <c r="K165">
        <f t="shared" si="63"/>
        <v>90.05015108812313</v>
      </c>
      <c r="L165">
        <f t="shared" si="64"/>
        <v>4126.9327457641193</v>
      </c>
      <c r="M165">
        <f t="shared" si="65"/>
        <v>1.67042309830749E-2</v>
      </c>
      <c r="N165">
        <f t="shared" si="66"/>
        <v>0.42414794955256324</v>
      </c>
      <c r="O165">
        <f t="shared" si="67"/>
        <v>90.474299037675692</v>
      </c>
      <c r="P165">
        <f t="shared" si="68"/>
        <v>4127.3568937136715</v>
      </c>
      <c r="Q165">
        <f t="shared" si="69"/>
        <v>1.016286638354688</v>
      </c>
      <c r="R165">
        <f t="shared" si="70"/>
        <v>90.473275377000476</v>
      </c>
      <c r="S165">
        <f t="shared" si="71"/>
        <v>23.437929464161744</v>
      </c>
      <c r="T165">
        <f t="shared" si="72"/>
        <v>23.438484407900191</v>
      </c>
      <c r="U165">
        <f t="shared" si="73"/>
        <v>90.515836204920859</v>
      </c>
      <c r="V165">
        <f t="shared" si="74"/>
        <v>23.4376369915644</v>
      </c>
      <c r="W165">
        <f t="shared" si="75"/>
        <v>4.3031482851242246E-2</v>
      </c>
      <c r="X165">
        <f t="shared" si="76"/>
        <v>-1.8629115167887706</v>
      </c>
      <c r="Y165">
        <f t="shared" si="77"/>
        <v>112.60961077664189</v>
      </c>
      <c r="Z165" s="4">
        <f t="shared" si="78"/>
        <v>0.50129368855332546</v>
      </c>
      <c r="AA165" s="4">
        <f t="shared" si="79"/>
        <v>0.18848921417376469</v>
      </c>
      <c r="AB165" s="4">
        <f t="shared" si="80"/>
        <v>0.81409816293288628</v>
      </c>
      <c r="AC165">
        <f t="shared" si="81"/>
        <v>900.87688621313509</v>
      </c>
      <c r="AD165">
        <f t="shared" si="82"/>
        <v>982.13708848320948</v>
      </c>
      <c r="AE165">
        <f t="shared" si="83"/>
        <v>65.53427212080237</v>
      </c>
      <c r="AF165">
        <f t="shared" si="84"/>
        <v>56.855670695145797</v>
      </c>
      <c r="AG165">
        <f t="shared" si="85"/>
        <v>33.144329304854203</v>
      </c>
      <c r="AH165">
        <f t="shared" si="86"/>
        <v>2.4645553319420168E-2</v>
      </c>
      <c r="AI165">
        <f t="shared" si="87"/>
        <v>33.168974858173627</v>
      </c>
      <c r="AJ165">
        <f t="shared" si="88"/>
        <v>274.14009610226412</v>
      </c>
    </row>
    <row r="166" spans="4:36" x14ac:dyDescent="0.25">
      <c r="D166" s="3">
        <f t="shared" si="60"/>
        <v>40350</v>
      </c>
      <c r="E166" s="4">
        <f t="shared" si="89"/>
        <v>0.68749999999999878</v>
      </c>
      <c r="F166" s="4"/>
      <c r="G166" s="4"/>
      <c r="H166" s="7">
        <f t="shared" si="61"/>
        <v>2455369.4791666665</v>
      </c>
      <c r="I166" s="5">
        <f t="shared" si="62"/>
        <v>0.10470853296828231</v>
      </c>
      <c r="K166">
        <f t="shared" si="63"/>
        <v>90.054257952345779</v>
      </c>
      <c r="L166">
        <f t="shared" si="64"/>
        <v>4126.9368524321708</v>
      </c>
      <c r="M166">
        <f t="shared" si="65"/>
        <v>1.6704230978276412E-2</v>
      </c>
      <c r="N166">
        <f t="shared" si="66"/>
        <v>0.42401683172524868</v>
      </c>
      <c r="O166">
        <f t="shared" si="67"/>
        <v>90.478274784071033</v>
      </c>
      <c r="P166">
        <f t="shared" si="68"/>
        <v>4127.3608692638963</v>
      </c>
      <c r="Q166">
        <f t="shared" si="69"/>
        <v>1.0162869004024249</v>
      </c>
      <c r="R166">
        <f t="shared" si="70"/>
        <v>90.477251127386026</v>
      </c>
      <c r="S166">
        <f t="shared" si="71"/>
        <v>23.437929462678262</v>
      </c>
      <c r="T166">
        <f t="shared" si="72"/>
        <v>23.438484396792802</v>
      </c>
      <c r="U166">
        <f t="shared" si="73"/>
        <v>90.520169450035681</v>
      </c>
      <c r="V166">
        <f t="shared" si="74"/>
        <v>23.437622683341967</v>
      </c>
      <c r="W166">
        <f t="shared" si="75"/>
        <v>4.3031482809297278E-2</v>
      </c>
      <c r="X166">
        <f t="shared" si="76"/>
        <v>-1.863815804195823</v>
      </c>
      <c r="Y166">
        <f t="shared" si="77"/>
        <v>112.60959518785616</v>
      </c>
      <c r="Z166" s="4">
        <f t="shared" si="78"/>
        <v>0.50129431653069156</v>
      </c>
      <c r="AA166" s="4">
        <f t="shared" si="79"/>
        <v>0.18848988545331335</v>
      </c>
      <c r="AB166" s="4">
        <f t="shared" si="80"/>
        <v>0.81409874760806977</v>
      </c>
      <c r="AC166">
        <f t="shared" si="81"/>
        <v>900.87676150284926</v>
      </c>
      <c r="AD166">
        <f t="shared" si="82"/>
        <v>988.13618419580246</v>
      </c>
      <c r="AE166">
        <f t="shared" si="83"/>
        <v>67.034046048950614</v>
      </c>
      <c r="AF166">
        <f t="shared" si="84"/>
        <v>58.000869942916587</v>
      </c>
      <c r="AG166">
        <f t="shared" si="85"/>
        <v>31.999130057083413</v>
      </c>
      <c r="AH166">
        <f t="shared" si="86"/>
        <v>2.5749042092889984E-2</v>
      </c>
      <c r="AI166">
        <f t="shared" si="87"/>
        <v>32.024879099176303</v>
      </c>
      <c r="AJ166">
        <f t="shared" si="88"/>
        <v>275.04537985460843</v>
      </c>
    </row>
    <row r="167" spans="4:36" x14ac:dyDescent="0.25">
      <c r="D167" s="3">
        <f t="shared" si="60"/>
        <v>40350</v>
      </c>
      <c r="E167" s="4">
        <f t="shared" si="89"/>
        <v>0.69166666666666543</v>
      </c>
      <c r="F167" s="4"/>
      <c r="G167" s="4"/>
      <c r="H167" s="7">
        <f t="shared" si="61"/>
        <v>2455369.4833333334</v>
      </c>
      <c r="I167" s="5">
        <f t="shared" si="62"/>
        <v>0.10470864704540439</v>
      </c>
      <c r="K167">
        <f t="shared" si="63"/>
        <v>90.058364816567064</v>
      </c>
      <c r="L167">
        <f t="shared" si="64"/>
        <v>4126.9409591002213</v>
      </c>
      <c r="M167">
        <f t="shared" si="65"/>
        <v>1.6704230973477924E-2</v>
      </c>
      <c r="N167">
        <f t="shared" si="66"/>
        <v>0.42388571184781954</v>
      </c>
      <c r="O167">
        <f t="shared" si="67"/>
        <v>90.48225052841488</v>
      </c>
      <c r="P167">
        <f t="shared" si="68"/>
        <v>4127.3648448120694</v>
      </c>
      <c r="Q167">
        <f t="shared" si="69"/>
        <v>1.0162871623690886</v>
      </c>
      <c r="R167">
        <f t="shared" si="70"/>
        <v>90.481226875720026</v>
      </c>
      <c r="S167">
        <f t="shared" si="71"/>
        <v>23.437929461194784</v>
      </c>
      <c r="T167">
        <f t="shared" si="72"/>
        <v>23.438484385685406</v>
      </c>
      <c r="U167">
        <f t="shared" si="73"/>
        <v>90.524502691972316</v>
      </c>
      <c r="V167">
        <f t="shared" si="74"/>
        <v>23.437608255530773</v>
      </c>
      <c r="W167">
        <f t="shared" si="75"/>
        <v>4.3031482767352275E-2</v>
      </c>
      <c r="X167">
        <f t="shared" si="76"/>
        <v>-1.8647200791816019</v>
      </c>
      <c r="Y167">
        <f t="shared" si="77"/>
        <v>112.60957946878395</v>
      </c>
      <c r="Z167" s="4">
        <f t="shared" si="78"/>
        <v>0.50129494449943168</v>
      </c>
      <c r="AA167" s="4">
        <f t="shared" si="79"/>
        <v>0.18849055708614293</v>
      </c>
      <c r="AB167" s="4">
        <f t="shared" si="80"/>
        <v>0.81409933191272044</v>
      </c>
      <c r="AC167">
        <f t="shared" si="81"/>
        <v>900.87663575027159</v>
      </c>
      <c r="AD167">
        <f t="shared" si="82"/>
        <v>994.13527992081663</v>
      </c>
      <c r="AE167">
        <f t="shared" si="83"/>
        <v>68.533819980204157</v>
      </c>
      <c r="AF167">
        <f t="shared" si="84"/>
        <v>59.14448114140594</v>
      </c>
      <c r="AG167">
        <f t="shared" si="85"/>
        <v>30.85551885859406</v>
      </c>
      <c r="AH167">
        <f t="shared" si="86"/>
        <v>2.6922817343980623E-2</v>
      </c>
      <c r="AI167">
        <f t="shared" si="87"/>
        <v>30.88244167593804</v>
      </c>
      <c r="AJ167">
        <f t="shared" si="88"/>
        <v>275.94222081835744</v>
      </c>
    </row>
    <row r="168" spans="4:36" x14ac:dyDescent="0.25">
      <c r="D168" s="3">
        <f t="shared" si="60"/>
        <v>40350</v>
      </c>
      <c r="E168" s="4">
        <f t="shared" si="89"/>
        <v>0.69583333333333208</v>
      </c>
      <c r="F168" s="4"/>
      <c r="G168" s="4"/>
      <c r="H168" s="7">
        <f t="shared" si="61"/>
        <v>2455369.4874999998</v>
      </c>
      <c r="I168" s="5">
        <f t="shared" si="62"/>
        <v>0.10470876112251372</v>
      </c>
      <c r="K168">
        <f t="shared" si="63"/>
        <v>90.062471680330418</v>
      </c>
      <c r="L168">
        <f t="shared" si="64"/>
        <v>4126.9450657678135</v>
      </c>
      <c r="M168">
        <f t="shared" si="65"/>
        <v>1.6704230968679439E-2</v>
      </c>
      <c r="N168">
        <f t="shared" si="66"/>
        <v>0.42375458993557424</v>
      </c>
      <c r="O168">
        <f t="shared" si="67"/>
        <v>90.486226270265988</v>
      </c>
      <c r="P168">
        <f t="shared" si="68"/>
        <v>4127.3688203577494</v>
      </c>
      <c r="Q168">
        <f t="shared" si="69"/>
        <v>1.0162874242546487</v>
      </c>
      <c r="R168">
        <f t="shared" si="70"/>
        <v>90.4852026215612</v>
      </c>
      <c r="S168">
        <f t="shared" si="71"/>
        <v>23.437929459711302</v>
      </c>
      <c r="T168">
        <f t="shared" si="72"/>
        <v>23.438484374578</v>
      </c>
      <c r="U168">
        <f t="shared" si="73"/>
        <v>90.528835930241968</v>
      </c>
      <c r="V168">
        <f t="shared" si="74"/>
        <v>23.437593708132738</v>
      </c>
      <c r="W168">
        <f t="shared" si="75"/>
        <v>4.3031482725407237E-2</v>
      </c>
      <c r="X168">
        <f t="shared" si="76"/>
        <v>-1.8656243416175062</v>
      </c>
      <c r="Y168">
        <f t="shared" si="77"/>
        <v>112.60956361942748</v>
      </c>
      <c r="Z168" s="4">
        <f t="shared" si="78"/>
        <v>0.50129557245945666</v>
      </c>
      <c r="AA168" s="4">
        <f t="shared" si="79"/>
        <v>0.1884912290721581</v>
      </c>
      <c r="AB168" s="4">
        <f t="shared" si="80"/>
        <v>0.81409991584675523</v>
      </c>
      <c r="AC168">
        <f t="shared" si="81"/>
        <v>900.87650895541981</v>
      </c>
      <c r="AD168">
        <f t="shared" si="82"/>
        <v>1000.1343756583807</v>
      </c>
      <c r="AE168">
        <f t="shared" si="83"/>
        <v>70.033593914595173</v>
      </c>
      <c r="AF168">
        <f t="shared" si="84"/>
        <v>60.286239187165812</v>
      </c>
      <c r="AG168">
        <f t="shared" si="85"/>
        <v>29.713760812834188</v>
      </c>
      <c r="AH168">
        <f t="shared" si="86"/>
        <v>2.8174490411938074E-2</v>
      </c>
      <c r="AI168">
        <f t="shared" si="87"/>
        <v>29.741935303246127</v>
      </c>
      <c r="AJ168">
        <f t="shared" si="88"/>
        <v>276.83163609908888</v>
      </c>
    </row>
    <row r="169" spans="4:36" x14ac:dyDescent="0.25">
      <c r="D169" s="3">
        <f t="shared" si="60"/>
        <v>40350</v>
      </c>
      <c r="E169" s="4">
        <f t="shared" si="89"/>
        <v>0.69999999999999873</v>
      </c>
      <c r="F169" s="4"/>
      <c r="G169" s="4"/>
      <c r="H169" s="7">
        <f t="shared" si="61"/>
        <v>2455369.4916666667</v>
      </c>
      <c r="I169" s="5">
        <f t="shared" si="62"/>
        <v>0.1047088751996358</v>
      </c>
      <c r="K169">
        <f t="shared" si="63"/>
        <v>90.066578544553067</v>
      </c>
      <c r="L169">
        <f t="shared" si="64"/>
        <v>4126.9491724358641</v>
      </c>
      <c r="M169">
        <f t="shared" si="65"/>
        <v>1.6704230963880951E-2</v>
      </c>
      <c r="N169">
        <f t="shared" si="66"/>
        <v>0.42362346595984984</v>
      </c>
      <c r="O169">
        <f t="shared" si="67"/>
        <v>90.490202010512917</v>
      </c>
      <c r="P169">
        <f t="shared" si="68"/>
        <v>4127.3727959018242</v>
      </c>
      <c r="Q169">
        <f t="shared" si="69"/>
        <v>1.0162876860591628</v>
      </c>
      <c r="R169">
        <f t="shared" si="70"/>
        <v>90.489178365798139</v>
      </c>
      <c r="S169">
        <f t="shared" si="71"/>
        <v>23.437929458227824</v>
      </c>
      <c r="T169">
        <f t="shared" si="72"/>
        <v>23.438484363470589</v>
      </c>
      <c r="U169">
        <f t="shared" si="73"/>
        <v>90.53316916580529</v>
      </c>
      <c r="V169">
        <f t="shared" si="74"/>
        <v>23.437579041144897</v>
      </c>
      <c r="W169">
        <f t="shared" si="75"/>
        <v>4.3031482683462179E-2</v>
      </c>
      <c r="X169">
        <f t="shared" si="76"/>
        <v>-1.8665285916769792</v>
      </c>
      <c r="Y169">
        <f t="shared" si="77"/>
        <v>112.60954763978364</v>
      </c>
      <c r="Z169" s="4">
        <f t="shared" si="78"/>
        <v>0.50129620041088685</v>
      </c>
      <c r="AA169" s="4">
        <f t="shared" si="79"/>
        <v>0.18849190141148786</v>
      </c>
      <c r="AB169" s="4">
        <f t="shared" si="80"/>
        <v>0.81410049941028584</v>
      </c>
      <c r="AC169">
        <f t="shared" si="81"/>
        <v>900.87638111826914</v>
      </c>
      <c r="AD169">
        <f t="shared" si="82"/>
        <v>1006.1334714083212</v>
      </c>
      <c r="AE169">
        <f t="shared" si="83"/>
        <v>71.533367852080289</v>
      </c>
      <c r="AF169">
        <f t="shared" si="84"/>
        <v>61.425884313372912</v>
      </c>
      <c r="AG169">
        <f t="shared" si="85"/>
        <v>28.574115686627088</v>
      </c>
      <c r="AH169">
        <f t="shared" si="86"/>
        <v>2.9512798046330255E-2</v>
      </c>
      <c r="AI169">
        <f t="shared" si="87"/>
        <v>28.603628484673418</v>
      </c>
      <c r="AJ169">
        <f t="shared" si="88"/>
        <v>277.71458686049641</v>
      </c>
    </row>
    <row r="170" spans="4:36" x14ac:dyDescent="0.25">
      <c r="D170" s="3">
        <f t="shared" si="60"/>
        <v>40350</v>
      </c>
      <c r="E170" s="4">
        <f t="shared" si="89"/>
        <v>0.70416666666666539</v>
      </c>
      <c r="F170" s="4"/>
      <c r="G170" s="4"/>
      <c r="H170" s="7">
        <f t="shared" si="61"/>
        <v>2455369.4958333331</v>
      </c>
      <c r="I170" s="5">
        <f t="shared" si="62"/>
        <v>0.10470898927674513</v>
      </c>
      <c r="K170">
        <f t="shared" si="63"/>
        <v>90.070685408315967</v>
      </c>
      <c r="L170">
        <f t="shared" si="64"/>
        <v>4126.9532791034562</v>
      </c>
      <c r="M170">
        <f t="shared" si="65"/>
        <v>1.6704230959082467E-2</v>
      </c>
      <c r="N170">
        <f t="shared" si="66"/>
        <v>0.42349233995055574</v>
      </c>
      <c r="O170">
        <f t="shared" si="67"/>
        <v>90.494177748266523</v>
      </c>
      <c r="P170">
        <f t="shared" si="68"/>
        <v>4127.3767714434071</v>
      </c>
      <c r="Q170">
        <f t="shared" si="69"/>
        <v>1.016287947782571</v>
      </c>
      <c r="R170">
        <f t="shared" si="70"/>
        <v>90.493154107541685</v>
      </c>
      <c r="S170">
        <f t="shared" si="71"/>
        <v>23.437929456744342</v>
      </c>
      <c r="T170">
        <f t="shared" si="72"/>
        <v>23.438484352363165</v>
      </c>
      <c r="U170">
        <f t="shared" si="73"/>
        <v>90.537502397685358</v>
      </c>
      <c r="V170">
        <f t="shared" si="74"/>
        <v>23.43756425457082</v>
      </c>
      <c r="W170">
        <f t="shared" si="75"/>
        <v>4.3031482641517078E-2</v>
      </c>
      <c r="X170">
        <f t="shared" si="76"/>
        <v>-1.8674328291289166</v>
      </c>
      <c r="Y170">
        <f t="shared" si="77"/>
        <v>112.6095315298565</v>
      </c>
      <c r="Z170" s="4">
        <f t="shared" si="78"/>
        <v>0.50129682835356182</v>
      </c>
      <c r="AA170" s="4">
        <f t="shared" si="79"/>
        <v>0.18849257410396042</v>
      </c>
      <c r="AB170" s="4">
        <f t="shared" si="80"/>
        <v>0.81410108260316316</v>
      </c>
      <c r="AC170">
        <f t="shared" si="81"/>
        <v>900.87625223885198</v>
      </c>
      <c r="AD170">
        <f t="shared" si="82"/>
        <v>1012.1325671708693</v>
      </c>
      <c r="AE170">
        <f t="shared" si="83"/>
        <v>73.033141792717316</v>
      </c>
      <c r="AF170">
        <f t="shared" si="84"/>
        <v>62.563161010982554</v>
      </c>
      <c r="AG170">
        <f t="shared" si="85"/>
        <v>27.436838989017446</v>
      </c>
      <c r="AH170">
        <f t="shared" si="86"/>
        <v>3.0947815155548543E-2</v>
      </c>
      <c r="AI170">
        <f t="shared" si="87"/>
        <v>27.467786804172995</v>
      </c>
      <c r="AJ170">
        <f t="shared" si="88"/>
        <v>278.59198374981656</v>
      </c>
    </row>
    <row r="171" spans="4:36" x14ac:dyDescent="0.25">
      <c r="D171" s="3">
        <f t="shared" si="60"/>
        <v>40350</v>
      </c>
      <c r="E171" s="4">
        <f t="shared" si="89"/>
        <v>0.70833333333333204</v>
      </c>
      <c r="F171" s="4"/>
      <c r="G171" s="4"/>
      <c r="H171" s="7">
        <f t="shared" si="61"/>
        <v>2455369.5</v>
      </c>
      <c r="I171" s="5">
        <f t="shared" si="62"/>
        <v>0.10470910335386721</v>
      </c>
      <c r="K171">
        <f t="shared" si="63"/>
        <v>90.074792272537707</v>
      </c>
      <c r="L171">
        <f t="shared" si="64"/>
        <v>4126.9573857715068</v>
      </c>
      <c r="M171">
        <f t="shared" si="65"/>
        <v>1.6704230954283979E-2</v>
      </c>
      <c r="N171">
        <f t="shared" si="66"/>
        <v>0.4233612118790539</v>
      </c>
      <c r="O171">
        <f t="shared" si="67"/>
        <v>90.498153484416761</v>
      </c>
      <c r="P171">
        <f t="shared" si="68"/>
        <v>4127.3807469833855</v>
      </c>
      <c r="Q171">
        <f t="shared" si="69"/>
        <v>1.0162882094249306</v>
      </c>
      <c r="R171">
        <f t="shared" si="70"/>
        <v>90.497129847681776</v>
      </c>
      <c r="S171">
        <f t="shared" si="71"/>
        <v>23.437929455260864</v>
      </c>
      <c r="T171">
        <f t="shared" si="72"/>
        <v>23.438484341255737</v>
      </c>
      <c r="U171">
        <f t="shared" si="73"/>
        <v>90.541835626844261</v>
      </c>
      <c r="V171">
        <f t="shared" si="74"/>
        <v>23.437549348407504</v>
      </c>
      <c r="W171">
        <f t="shared" si="75"/>
        <v>4.303148259957195E-2</v>
      </c>
      <c r="X171">
        <f t="shared" si="76"/>
        <v>-1.8683370541473712</v>
      </c>
      <c r="Y171">
        <f t="shared" si="77"/>
        <v>112.6095152896429</v>
      </c>
      <c r="Z171" s="4">
        <f t="shared" si="78"/>
        <v>0.50129745628760236</v>
      </c>
      <c r="AA171" s="4">
        <f t="shared" si="79"/>
        <v>0.18849324714970539</v>
      </c>
      <c r="AB171" s="4">
        <f t="shared" si="80"/>
        <v>0.81410166542549933</v>
      </c>
      <c r="AC171">
        <f t="shared" si="81"/>
        <v>900.8761223171432</v>
      </c>
      <c r="AD171">
        <f t="shared" si="82"/>
        <v>1018.1316629458508</v>
      </c>
      <c r="AE171">
        <f t="shared" si="83"/>
        <v>74.532915736462712</v>
      </c>
      <c r="AF171">
        <f t="shared" si="84"/>
        <v>63.697817037244498</v>
      </c>
      <c r="AG171">
        <f t="shared" si="85"/>
        <v>26.302182962755502</v>
      </c>
      <c r="AH171">
        <f t="shared" si="86"/>
        <v>3.2491217491637948E-2</v>
      </c>
      <c r="AI171">
        <f t="shared" si="87"/>
        <v>26.334674180247141</v>
      </c>
      <c r="AJ171">
        <f t="shared" si="88"/>
        <v>279.46469179006533</v>
      </c>
    </row>
    <row r="172" spans="4:36" x14ac:dyDescent="0.25">
      <c r="D172" s="3">
        <f t="shared" si="60"/>
        <v>40350</v>
      </c>
      <c r="E172" s="4">
        <f t="shared" si="89"/>
        <v>0.71249999999999869</v>
      </c>
      <c r="F172" s="4"/>
      <c r="G172" s="4"/>
      <c r="H172" s="7">
        <f t="shared" si="61"/>
        <v>2455369.5041666664</v>
      </c>
      <c r="I172" s="5">
        <f t="shared" si="62"/>
        <v>0.10470921743097654</v>
      </c>
      <c r="K172">
        <f t="shared" si="63"/>
        <v>90.078899136301061</v>
      </c>
      <c r="L172">
        <f t="shared" si="64"/>
        <v>4126.9614924390989</v>
      </c>
      <c r="M172">
        <f t="shared" si="65"/>
        <v>1.6704230949485494E-2</v>
      </c>
      <c r="N172">
        <f t="shared" si="66"/>
        <v>0.42323008177525495</v>
      </c>
      <c r="O172">
        <f t="shared" si="67"/>
        <v>90.50212921807632</v>
      </c>
      <c r="P172">
        <f t="shared" si="68"/>
        <v>4127.3847225208738</v>
      </c>
      <c r="Q172">
        <f t="shared" si="69"/>
        <v>1.0162884709861819</v>
      </c>
      <c r="R172">
        <f t="shared" si="70"/>
        <v>90.501105585331132</v>
      </c>
      <c r="S172">
        <f t="shared" si="71"/>
        <v>23.437929453777382</v>
      </c>
      <c r="T172">
        <f t="shared" si="72"/>
        <v>23.438484330148299</v>
      </c>
      <c r="U172">
        <f t="shared" si="73"/>
        <v>90.54616885230709</v>
      </c>
      <c r="V172">
        <f t="shared" si="74"/>
        <v>23.437534322658575</v>
      </c>
      <c r="W172">
        <f t="shared" si="75"/>
        <v>4.3031482557626802E-2</v>
      </c>
      <c r="X172">
        <f t="shared" si="76"/>
        <v>-1.8692412665018912</v>
      </c>
      <c r="Y172">
        <f t="shared" si="77"/>
        <v>112.60949891914689</v>
      </c>
      <c r="Z172" s="4">
        <f t="shared" si="78"/>
        <v>0.50129808421284849</v>
      </c>
      <c r="AA172" s="4">
        <f t="shared" si="79"/>
        <v>0.18849392054855157</v>
      </c>
      <c r="AB172" s="4">
        <f t="shared" si="80"/>
        <v>0.81410224787714536</v>
      </c>
      <c r="AC172">
        <f t="shared" si="81"/>
        <v>900.8759913531751</v>
      </c>
      <c r="AD172">
        <f t="shared" si="82"/>
        <v>1024.1307587334964</v>
      </c>
      <c r="AE172">
        <f t="shared" si="83"/>
        <v>76.032689683374088</v>
      </c>
      <c r="AF172">
        <f t="shared" si="84"/>
        <v>64.829602500801514</v>
      </c>
      <c r="AG172">
        <f t="shared" si="85"/>
        <v>25.170397499198486</v>
      </c>
      <c r="AH172">
        <f t="shared" si="86"/>
        <v>3.4156608333419915E-2</v>
      </c>
      <c r="AI172">
        <f t="shared" si="87"/>
        <v>25.204554107531905</v>
      </c>
      <c r="AJ172">
        <f t="shared" si="88"/>
        <v>280.3335347970438</v>
      </c>
    </row>
    <row r="173" spans="4:36" x14ac:dyDescent="0.25">
      <c r="D173" s="3">
        <f t="shared" si="60"/>
        <v>40350</v>
      </c>
      <c r="E173" s="4">
        <f t="shared" si="89"/>
        <v>0.71666666666666534</v>
      </c>
      <c r="F173" s="4"/>
      <c r="G173" s="4"/>
      <c r="H173" s="7">
        <f t="shared" si="61"/>
        <v>2455369.5083333333</v>
      </c>
      <c r="I173" s="5">
        <f t="shared" si="62"/>
        <v>0.10470933150809862</v>
      </c>
      <c r="K173">
        <f t="shared" si="63"/>
        <v>90.083006000523255</v>
      </c>
      <c r="L173">
        <f t="shared" si="64"/>
        <v>4126.9655991071504</v>
      </c>
      <c r="M173">
        <f t="shared" si="65"/>
        <v>1.6704230944687006E-2</v>
      </c>
      <c r="N173">
        <f t="shared" si="66"/>
        <v>0.4230989496104936</v>
      </c>
      <c r="O173">
        <f t="shared" si="67"/>
        <v>90.506104950133746</v>
      </c>
      <c r="P173">
        <f t="shared" si="68"/>
        <v>4127.3886980567613</v>
      </c>
      <c r="Q173">
        <f t="shared" si="69"/>
        <v>1.0162887324663823</v>
      </c>
      <c r="R173">
        <f t="shared" si="70"/>
        <v>90.505081321378299</v>
      </c>
      <c r="S173">
        <f t="shared" si="71"/>
        <v>23.437929452293904</v>
      </c>
      <c r="T173">
        <f t="shared" si="72"/>
        <v>23.438484319040853</v>
      </c>
      <c r="U173">
        <f t="shared" si="73"/>
        <v>90.550502075034473</v>
      </c>
      <c r="V173">
        <f t="shared" si="74"/>
        <v>23.437519177320961</v>
      </c>
      <c r="W173">
        <f t="shared" si="75"/>
        <v>4.3031482515681611E-2</v>
      </c>
      <c r="X173">
        <f t="shared" si="76"/>
        <v>-1.8701454663659196</v>
      </c>
      <c r="Y173">
        <f t="shared" si="77"/>
        <v>112.6094824183653</v>
      </c>
      <c r="Z173" s="4">
        <f t="shared" si="78"/>
        <v>0.50129871212942079</v>
      </c>
      <c r="AA173" s="4">
        <f t="shared" si="79"/>
        <v>0.18849459430062826</v>
      </c>
      <c r="AB173" s="4">
        <f t="shared" si="80"/>
        <v>0.81410282995821337</v>
      </c>
      <c r="AC173">
        <f t="shared" si="81"/>
        <v>900.87585934692243</v>
      </c>
      <c r="AD173">
        <f t="shared" si="82"/>
        <v>1030.1298545336322</v>
      </c>
      <c r="AE173">
        <f t="shared" si="83"/>
        <v>77.532463633408042</v>
      </c>
      <c r="AF173">
        <f t="shared" si="84"/>
        <v>65.958269012915281</v>
      </c>
      <c r="AG173">
        <f t="shared" si="85"/>
        <v>24.041730987084719</v>
      </c>
      <c r="AH173">
        <f t="shared" si="86"/>
        <v>3.5959927894664963E-2</v>
      </c>
      <c r="AI173">
        <f t="shared" si="87"/>
        <v>24.077690914979385</v>
      </c>
      <c r="AJ173">
        <f t="shared" si="88"/>
        <v>281.19929937109475</v>
      </c>
    </row>
    <row r="174" spans="4:36" x14ac:dyDescent="0.25">
      <c r="D174" s="3">
        <f t="shared" si="60"/>
        <v>40350</v>
      </c>
      <c r="E174" s="4">
        <f t="shared" si="89"/>
        <v>0.72083333333333199</v>
      </c>
      <c r="F174" s="4"/>
      <c r="G174" s="4"/>
      <c r="H174" s="7">
        <f t="shared" si="61"/>
        <v>2455369.5124999997</v>
      </c>
      <c r="I174" s="5">
        <f t="shared" si="62"/>
        <v>0.10470944558520795</v>
      </c>
      <c r="K174">
        <f t="shared" si="63"/>
        <v>90.08711286428661</v>
      </c>
      <c r="L174">
        <f t="shared" si="64"/>
        <v>4126.9697057747426</v>
      </c>
      <c r="M174">
        <f t="shared" si="65"/>
        <v>1.6704230939888518E-2</v>
      </c>
      <c r="N174">
        <f t="shared" si="66"/>
        <v>0.42296781541473349</v>
      </c>
      <c r="O174">
        <f t="shared" si="67"/>
        <v>90.510080679701346</v>
      </c>
      <c r="P174">
        <f t="shared" si="68"/>
        <v>4127.3926735901578</v>
      </c>
      <c r="Q174">
        <f t="shared" si="69"/>
        <v>1.0162889938654718</v>
      </c>
      <c r="R174">
        <f t="shared" si="70"/>
        <v>90.509057054935553</v>
      </c>
      <c r="S174">
        <f t="shared" si="71"/>
        <v>23.437929450810426</v>
      </c>
      <c r="T174">
        <f t="shared" si="72"/>
        <v>23.4384843079334</v>
      </c>
      <c r="U174">
        <f t="shared" si="73"/>
        <v>90.554835294051017</v>
      </c>
      <c r="V174">
        <f t="shared" si="74"/>
        <v>23.437503912398345</v>
      </c>
      <c r="W174">
        <f t="shared" si="75"/>
        <v>4.3031482473736393E-2</v>
      </c>
      <c r="X174">
        <f t="shared" si="76"/>
        <v>-1.871049653509073</v>
      </c>
      <c r="Y174">
        <f t="shared" si="77"/>
        <v>112.6094657873023</v>
      </c>
      <c r="Z174" s="4">
        <f t="shared" si="78"/>
        <v>0.50129934003715904</v>
      </c>
      <c r="AA174" s="4">
        <f t="shared" si="79"/>
        <v>0.18849526840576375</v>
      </c>
      <c r="AB174" s="4">
        <f t="shared" si="80"/>
        <v>0.81410341166855438</v>
      </c>
      <c r="AC174">
        <f t="shared" si="81"/>
        <v>900.87572629841839</v>
      </c>
      <c r="AD174">
        <f t="shared" si="82"/>
        <v>1036.1289503464891</v>
      </c>
      <c r="AE174">
        <f t="shared" si="83"/>
        <v>79.032237586622273</v>
      </c>
      <c r="AF174">
        <f t="shared" si="84"/>
        <v>67.083568896806753</v>
      </c>
      <c r="AG174">
        <f t="shared" si="85"/>
        <v>22.916431103193247</v>
      </c>
      <c r="AH174">
        <f t="shared" si="86"/>
        <v>3.7919970643094596E-2</v>
      </c>
      <c r="AI174">
        <f t="shared" si="87"/>
        <v>22.954351073836342</v>
      </c>
      <c r="AJ174">
        <f t="shared" si="88"/>
        <v>282.0627385085138</v>
      </c>
    </row>
    <row r="175" spans="4:36" x14ac:dyDescent="0.25">
      <c r="D175" s="3">
        <f t="shared" si="60"/>
        <v>40350</v>
      </c>
      <c r="E175" s="4">
        <f t="shared" si="89"/>
        <v>0.72499999999999865</v>
      </c>
      <c r="F175" s="4"/>
      <c r="G175" s="4"/>
      <c r="H175" s="7">
        <f t="shared" si="61"/>
        <v>2455369.5166666666</v>
      </c>
      <c r="I175" s="5">
        <f t="shared" si="62"/>
        <v>0.10470955966233003</v>
      </c>
      <c r="K175">
        <f t="shared" si="63"/>
        <v>90.091219728508349</v>
      </c>
      <c r="L175">
        <f t="shared" si="64"/>
        <v>4126.9738124427931</v>
      </c>
      <c r="M175">
        <f t="shared" si="65"/>
        <v>1.6704230935090034E-2</v>
      </c>
      <c r="N175">
        <f t="shared" si="66"/>
        <v>0.42283667915930873</v>
      </c>
      <c r="O175">
        <f t="shared" si="67"/>
        <v>90.514056407667653</v>
      </c>
      <c r="P175">
        <f t="shared" si="68"/>
        <v>4127.3966491219526</v>
      </c>
      <c r="Q175">
        <f t="shared" si="69"/>
        <v>1.0162892551835079</v>
      </c>
      <c r="R175">
        <f t="shared" si="70"/>
        <v>90.513032786891443</v>
      </c>
      <c r="S175">
        <f t="shared" si="71"/>
        <v>23.437929449326944</v>
      </c>
      <c r="T175">
        <f t="shared" si="72"/>
        <v>23.438484296825937</v>
      </c>
      <c r="U175">
        <f t="shared" si="73"/>
        <v>90.559168510317335</v>
      </c>
      <c r="V175">
        <f t="shared" si="74"/>
        <v>23.437488527887623</v>
      </c>
      <c r="W175">
        <f t="shared" si="75"/>
        <v>4.303148243179114E-2</v>
      </c>
      <c r="X175">
        <f t="shared" si="76"/>
        <v>-1.8719538281047885</v>
      </c>
      <c r="Y175">
        <f t="shared" si="77"/>
        <v>112.6094490259546</v>
      </c>
      <c r="Z175" s="4">
        <f t="shared" si="78"/>
        <v>0.50129996793618392</v>
      </c>
      <c r="AA175" s="4">
        <f t="shared" si="79"/>
        <v>0.18849594286408777</v>
      </c>
      <c r="AB175" s="4">
        <f t="shared" si="80"/>
        <v>0.81410399300828007</v>
      </c>
      <c r="AC175">
        <f t="shared" si="81"/>
        <v>900.87559220763683</v>
      </c>
      <c r="AD175">
        <f t="shared" si="82"/>
        <v>1042.1280461718932</v>
      </c>
      <c r="AE175">
        <f t="shared" si="83"/>
        <v>80.532011542973294</v>
      </c>
      <c r="AF175">
        <f t="shared" si="84"/>
        <v>68.20525444704036</v>
      </c>
      <c r="AG175">
        <f t="shared" si="85"/>
        <v>21.79474555295964</v>
      </c>
      <c r="AH175">
        <f t="shared" si="86"/>
        <v>4.0059044747099377E-2</v>
      </c>
      <c r="AI175">
        <f t="shared" si="87"/>
        <v>21.834804597706739</v>
      </c>
      <c r="AJ175">
        <f t="shared" si="88"/>
        <v>282.92457487107254</v>
      </c>
    </row>
    <row r="176" spans="4:36" x14ac:dyDescent="0.25">
      <c r="D176" s="3">
        <f t="shared" si="60"/>
        <v>40350</v>
      </c>
      <c r="E176" s="4">
        <f t="shared" si="89"/>
        <v>0.7291666666666653</v>
      </c>
      <c r="F176" s="4"/>
      <c r="G176" s="4"/>
      <c r="H176" s="7">
        <f t="shared" si="61"/>
        <v>2455369.520833333</v>
      </c>
      <c r="I176" s="5">
        <f t="shared" si="62"/>
        <v>0.10470967373943937</v>
      </c>
      <c r="K176">
        <f t="shared" si="63"/>
        <v>90.095326592271704</v>
      </c>
      <c r="L176">
        <f t="shared" si="64"/>
        <v>4126.9779191103853</v>
      </c>
      <c r="M176">
        <f t="shared" si="65"/>
        <v>1.6704230930291546E-2</v>
      </c>
      <c r="N176">
        <f t="shared" si="66"/>
        <v>0.42270554087413154</v>
      </c>
      <c r="O176">
        <f t="shared" si="67"/>
        <v>90.518032133145837</v>
      </c>
      <c r="P176">
        <f t="shared" si="68"/>
        <v>4127.400624651259</v>
      </c>
      <c r="Q176">
        <f t="shared" si="69"/>
        <v>1.0162895164204306</v>
      </c>
      <c r="R176">
        <f t="shared" si="70"/>
        <v>90.517008516359155</v>
      </c>
      <c r="S176">
        <f t="shared" si="71"/>
        <v>23.437929447843466</v>
      </c>
      <c r="T176">
        <f t="shared" si="72"/>
        <v>23.43848428571847</v>
      </c>
      <c r="U176">
        <f t="shared" si="73"/>
        <v>90.563501722859002</v>
      </c>
      <c r="V176">
        <f t="shared" si="74"/>
        <v>23.437473023792528</v>
      </c>
      <c r="W176">
        <f t="shared" si="75"/>
        <v>4.3031482389845874E-2</v>
      </c>
      <c r="X176">
        <f t="shared" si="76"/>
        <v>-1.8728579899228006</v>
      </c>
      <c r="Y176">
        <f t="shared" si="77"/>
        <v>112.60943213432643</v>
      </c>
      <c r="Z176" s="4">
        <f t="shared" si="78"/>
        <v>0.50130059582633524</v>
      </c>
      <c r="AA176" s="4">
        <f t="shared" si="79"/>
        <v>0.18849661767542852</v>
      </c>
      <c r="AB176" s="4">
        <f t="shared" si="80"/>
        <v>0.8141045739772419</v>
      </c>
      <c r="AC176">
        <f t="shared" si="81"/>
        <v>900.8754570746114</v>
      </c>
      <c r="AD176">
        <f t="shared" si="82"/>
        <v>1048.1271420100752</v>
      </c>
      <c r="AE176">
        <f t="shared" si="83"/>
        <v>82.031785502518801</v>
      </c>
      <c r="AF176">
        <f t="shared" si="84"/>
        <v>69.323077233001115</v>
      </c>
      <c r="AG176">
        <f t="shared" si="85"/>
        <v>20.676922766998885</v>
      </c>
      <c r="AH176">
        <f t="shared" si="86"/>
        <v>4.2403820646309223E-2</v>
      </c>
      <c r="AI176">
        <f t="shared" si="87"/>
        <v>20.719326587645195</v>
      </c>
      <c r="AJ176">
        <f t="shared" si="88"/>
        <v>283.7855037483759</v>
      </c>
    </row>
    <row r="177" spans="4:36" x14ac:dyDescent="0.25">
      <c r="D177" s="3">
        <f t="shared" si="60"/>
        <v>40350</v>
      </c>
      <c r="E177" s="4">
        <f t="shared" si="89"/>
        <v>0.73333333333333195</v>
      </c>
      <c r="F177" s="4"/>
      <c r="G177" s="4"/>
      <c r="H177" s="7">
        <f t="shared" si="61"/>
        <v>2455369.5249999999</v>
      </c>
      <c r="I177" s="5">
        <f t="shared" si="62"/>
        <v>0.10470978781656144</v>
      </c>
      <c r="K177">
        <f t="shared" si="63"/>
        <v>90.099433456493898</v>
      </c>
      <c r="L177">
        <f t="shared" si="64"/>
        <v>4126.9820257784368</v>
      </c>
      <c r="M177">
        <f t="shared" si="65"/>
        <v>1.6704230925493061E-2</v>
      </c>
      <c r="N177">
        <f t="shared" si="66"/>
        <v>0.4225744005305353</v>
      </c>
      <c r="O177">
        <f t="shared" si="67"/>
        <v>90.522007857024434</v>
      </c>
      <c r="P177">
        <f t="shared" si="68"/>
        <v>4127.4046001789675</v>
      </c>
      <c r="Q177">
        <f t="shared" si="69"/>
        <v>1.0162897775762976</v>
      </c>
      <c r="R177">
        <f t="shared" si="70"/>
        <v>90.520984244227208</v>
      </c>
      <c r="S177">
        <f t="shared" si="71"/>
        <v>23.437929446359984</v>
      </c>
      <c r="T177">
        <f t="shared" si="72"/>
        <v>23.438484274610989</v>
      </c>
      <c r="U177">
        <f t="shared" si="73"/>
        <v>90.567834932636643</v>
      </c>
      <c r="V177">
        <f t="shared" si="74"/>
        <v>23.437457400109881</v>
      </c>
      <c r="W177">
        <f t="shared" si="75"/>
        <v>4.3031482347900558E-2</v>
      </c>
      <c r="X177">
        <f t="shared" si="76"/>
        <v>-1.873762139136528</v>
      </c>
      <c r="Y177">
        <f t="shared" si="77"/>
        <v>112.60941511241447</v>
      </c>
      <c r="Z177" s="4">
        <f t="shared" si="78"/>
        <v>0.50130122370773367</v>
      </c>
      <c r="AA177" s="4">
        <f t="shared" si="79"/>
        <v>0.18849729283991568</v>
      </c>
      <c r="AB177" s="4">
        <f t="shared" si="80"/>
        <v>0.81410515457555166</v>
      </c>
      <c r="AC177">
        <f t="shared" si="81"/>
        <v>900.87532089931574</v>
      </c>
      <c r="AD177">
        <f t="shared" si="82"/>
        <v>1054.1262378608615</v>
      </c>
      <c r="AE177">
        <f t="shared" si="83"/>
        <v>83.531559465215366</v>
      </c>
      <c r="AF177">
        <f t="shared" si="84"/>
        <v>70.436787440198273</v>
      </c>
      <c r="AG177">
        <f t="shared" si="85"/>
        <v>19.563212559801727</v>
      </c>
      <c r="AH177">
        <f t="shared" si="86"/>
        <v>4.4986434026268528E-2</v>
      </c>
      <c r="AI177">
        <f t="shared" si="87"/>
        <v>19.608198993827994</v>
      </c>
      <c r="AJ177">
        <f t="shared" si="88"/>
        <v>284.64619574252259</v>
      </c>
    </row>
    <row r="178" spans="4:36" x14ac:dyDescent="0.25">
      <c r="D178" s="3">
        <f t="shared" si="60"/>
        <v>40350</v>
      </c>
      <c r="E178" s="4">
        <f t="shared" si="89"/>
        <v>0.7374999999999986</v>
      </c>
      <c r="F178" s="4"/>
      <c r="G178" s="4"/>
      <c r="H178" s="7">
        <f t="shared" si="61"/>
        <v>2455369.5291666663</v>
      </c>
      <c r="I178" s="5">
        <f t="shared" si="62"/>
        <v>0.10470990189367078</v>
      </c>
      <c r="K178">
        <f t="shared" si="63"/>
        <v>90.103540320257707</v>
      </c>
      <c r="L178">
        <f t="shared" si="64"/>
        <v>4126.9861324460289</v>
      </c>
      <c r="M178">
        <f t="shared" si="65"/>
        <v>1.6704230920694573E-2</v>
      </c>
      <c r="N178">
        <f t="shared" si="66"/>
        <v>0.4224432581584851</v>
      </c>
      <c r="O178">
        <f t="shared" si="67"/>
        <v>90.525983578416188</v>
      </c>
      <c r="P178">
        <f t="shared" si="68"/>
        <v>4127.4085757041876</v>
      </c>
      <c r="Q178">
        <f t="shared" si="69"/>
        <v>1.0162900386510489</v>
      </c>
      <c r="R178">
        <f t="shared" si="70"/>
        <v>90.524959969608332</v>
      </c>
      <c r="S178">
        <f t="shared" si="71"/>
        <v>23.437929444876506</v>
      </c>
      <c r="T178">
        <f t="shared" si="72"/>
        <v>23.438484263503504</v>
      </c>
      <c r="U178">
        <f t="shared" si="73"/>
        <v>90.572168138675309</v>
      </c>
      <c r="V178">
        <f t="shared" si="74"/>
        <v>23.437441656843486</v>
      </c>
      <c r="W178">
        <f t="shared" si="75"/>
        <v>4.3031482305955222E-2</v>
      </c>
      <c r="X178">
        <f t="shared" si="76"/>
        <v>-1.8746662755157744</v>
      </c>
      <c r="Y178">
        <f t="shared" si="77"/>
        <v>112.60939796022299</v>
      </c>
      <c r="Z178" s="4">
        <f t="shared" si="78"/>
        <v>0.50130185158021923</v>
      </c>
      <c r="AA178" s="4">
        <f t="shared" si="79"/>
        <v>0.18849796835737759</v>
      </c>
      <c r="AB178" s="4">
        <f t="shared" si="80"/>
        <v>0.81410573480306092</v>
      </c>
      <c r="AC178">
        <f t="shared" si="81"/>
        <v>900.87518368178394</v>
      </c>
      <c r="AD178">
        <f t="shared" si="82"/>
        <v>1060.1253337244823</v>
      </c>
      <c r="AE178">
        <f t="shared" si="83"/>
        <v>85.031333431120572</v>
      </c>
      <c r="AF178">
        <f t="shared" si="84"/>
        <v>71.546133245015866</v>
      </c>
      <c r="AG178">
        <f t="shared" si="85"/>
        <v>18.453866754984134</v>
      </c>
      <c r="AH178">
        <f t="shared" si="86"/>
        <v>4.7845934964083632E-2</v>
      </c>
      <c r="AI178">
        <f t="shared" si="87"/>
        <v>18.501712689948217</v>
      </c>
      <c r="AJ178">
        <f t="shared" si="88"/>
        <v>285.50729920182846</v>
      </c>
    </row>
    <row r="179" spans="4:36" x14ac:dyDescent="0.25">
      <c r="D179" s="3">
        <f t="shared" si="60"/>
        <v>40350</v>
      </c>
      <c r="E179" s="4">
        <f t="shared" si="89"/>
        <v>0.74166666666666525</v>
      </c>
      <c r="F179" s="4"/>
      <c r="G179" s="4"/>
      <c r="H179" s="7">
        <f t="shared" si="61"/>
        <v>2455369.5333333332</v>
      </c>
      <c r="I179" s="5">
        <f t="shared" si="62"/>
        <v>0.10471001597079285</v>
      </c>
      <c r="K179">
        <f t="shared" si="63"/>
        <v>90.107647184478537</v>
      </c>
      <c r="L179">
        <f t="shared" si="64"/>
        <v>4126.9902391140795</v>
      </c>
      <c r="M179">
        <f t="shared" si="65"/>
        <v>1.6704230915896085E-2</v>
      </c>
      <c r="N179">
        <f t="shared" si="66"/>
        <v>0.42231211372931354</v>
      </c>
      <c r="O179">
        <f t="shared" si="67"/>
        <v>90.529959298207856</v>
      </c>
      <c r="P179">
        <f t="shared" si="68"/>
        <v>4127.4125512278088</v>
      </c>
      <c r="Q179">
        <f t="shared" si="69"/>
        <v>1.0162902996447418</v>
      </c>
      <c r="R179">
        <f t="shared" si="70"/>
        <v>90.528935693389315</v>
      </c>
      <c r="S179">
        <f t="shared" si="71"/>
        <v>23.437929443393024</v>
      </c>
      <c r="T179">
        <f t="shared" si="72"/>
        <v>23.438484252396005</v>
      </c>
      <c r="U179">
        <f t="shared" si="73"/>
        <v>90.576501341933721</v>
      </c>
      <c r="V179">
        <f t="shared" si="74"/>
        <v>23.43742579399013</v>
      </c>
      <c r="W179">
        <f t="shared" si="75"/>
        <v>4.3031482264009831E-2</v>
      </c>
      <c r="X179">
        <f t="shared" si="76"/>
        <v>-1.8755703992333086</v>
      </c>
      <c r="Y179">
        <f t="shared" si="77"/>
        <v>112.60938067774867</v>
      </c>
      <c r="Z179" s="4">
        <f t="shared" si="78"/>
        <v>0.50130247944391204</v>
      </c>
      <c r="AA179" s="4">
        <f t="shared" si="79"/>
        <v>0.18849864422794349</v>
      </c>
      <c r="AB179" s="4">
        <f t="shared" si="80"/>
        <v>0.81410631465988059</v>
      </c>
      <c r="AC179">
        <f t="shared" si="81"/>
        <v>900.8750454219894</v>
      </c>
      <c r="AD179">
        <f t="shared" si="82"/>
        <v>1066.1244296007646</v>
      </c>
      <c r="AE179">
        <f t="shared" si="83"/>
        <v>86.531107400191161</v>
      </c>
      <c r="AF179">
        <f t="shared" si="84"/>
        <v>72.650860218036911</v>
      </c>
      <c r="AG179">
        <f t="shared" si="85"/>
        <v>17.349139781963089</v>
      </c>
      <c r="AH179">
        <f t="shared" si="86"/>
        <v>5.1030213835612015E-2</v>
      </c>
      <c r="AI179">
        <f t="shared" si="87"/>
        <v>17.400169995798702</v>
      </c>
      <c r="AJ179">
        <f t="shared" si="88"/>
        <v>286.36944242603045</v>
      </c>
    </row>
    <row r="180" spans="4:36" x14ac:dyDescent="0.25">
      <c r="D180" s="3">
        <f t="shared" si="60"/>
        <v>40350</v>
      </c>
      <c r="E180" s="4">
        <f t="shared" si="89"/>
        <v>0.7458333333333319</v>
      </c>
      <c r="F180" s="4"/>
      <c r="G180" s="4"/>
      <c r="H180" s="7">
        <f t="shared" si="61"/>
        <v>2455369.5374999996</v>
      </c>
      <c r="I180" s="5">
        <f t="shared" si="62"/>
        <v>0.10471013004790219</v>
      </c>
      <c r="K180">
        <f t="shared" si="63"/>
        <v>90.111754048242346</v>
      </c>
      <c r="L180">
        <f t="shared" si="64"/>
        <v>4126.9943457816726</v>
      </c>
      <c r="M180">
        <f t="shared" si="65"/>
        <v>1.6704230911097601E-2</v>
      </c>
      <c r="N180">
        <f t="shared" si="66"/>
        <v>0.42218096727290849</v>
      </c>
      <c r="O180">
        <f t="shared" si="67"/>
        <v>90.533935015515254</v>
      </c>
      <c r="P180">
        <f t="shared" si="68"/>
        <v>4127.4165267489452</v>
      </c>
      <c r="Q180">
        <f t="shared" si="69"/>
        <v>1.0162905605573169</v>
      </c>
      <c r="R180">
        <f t="shared" si="70"/>
        <v>90.532911414685955</v>
      </c>
      <c r="S180">
        <f t="shared" si="71"/>
        <v>23.437929441909546</v>
      </c>
      <c r="T180">
        <f t="shared" si="72"/>
        <v>23.438484241288503</v>
      </c>
      <c r="U180">
        <f t="shared" si="73"/>
        <v>90.580834541440325</v>
      </c>
      <c r="V180">
        <f t="shared" si="74"/>
        <v>23.437409811553639</v>
      </c>
      <c r="W180">
        <f t="shared" si="75"/>
        <v>4.3031482222064425E-2</v>
      </c>
      <c r="X180">
        <f t="shared" si="76"/>
        <v>-1.8764745100597386</v>
      </c>
      <c r="Y180">
        <f t="shared" si="77"/>
        <v>112.60936326499579</v>
      </c>
      <c r="Z180" s="4">
        <f t="shared" si="78"/>
        <v>0.50130310729865257</v>
      </c>
      <c r="AA180" s="4">
        <f t="shared" si="79"/>
        <v>0.18849932045144202</v>
      </c>
      <c r="AB180" s="4">
        <f t="shared" si="80"/>
        <v>0.81410689414586312</v>
      </c>
      <c r="AC180">
        <f t="shared" si="81"/>
        <v>900.87490611996634</v>
      </c>
      <c r="AD180">
        <f t="shared" si="82"/>
        <v>1072.1235254899382</v>
      </c>
      <c r="AE180">
        <f t="shared" si="83"/>
        <v>88.030881372484544</v>
      </c>
      <c r="AF180">
        <f t="shared" si="84"/>
        <v>73.750710752782467</v>
      </c>
      <c r="AG180">
        <f t="shared" si="85"/>
        <v>16.249289247217533</v>
      </c>
      <c r="AH180">
        <f t="shared" si="86"/>
        <v>5.459859217910859E-2</v>
      </c>
      <c r="AI180">
        <f t="shared" si="87"/>
        <v>16.303887839396641</v>
      </c>
      <c r="AJ180">
        <f t="shared" si="88"/>
        <v>287.23323566346141</v>
      </c>
    </row>
    <row r="181" spans="4:36" x14ac:dyDescent="0.25">
      <c r="D181" s="3">
        <f t="shared" si="60"/>
        <v>40350</v>
      </c>
      <c r="E181" s="4">
        <f t="shared" si="89"/>
        <v>0.74999999999999856</v>
      </c>
      <c r="F181" s="4"/>
      <c r="G181" s="4"/>
      <c r="H181" s="7">
        <f t="shared" si="61"/>
        <v>2455369.5416666665</v>
      </c>
      <c r="I181" s="5">
        <f t="shared" si="62"/>
        <v>0.10471024412502426</v>
      </c>
      <c r="K181">
        <f t="shared" si="63"/>
        <v>90.115860912464086</v>
      </c>
      <c r="L181">
        <f t="shared" si="64"/>
        <v>4126.9984524497222</v>
      </c>
      <c r="M181">
        <f t="shared" si="65"/>
        <v>1.6704230906299113E-2</v>
      </c>
      <c r="N181">
        <f t="shared" si="66"/>
        <v>0.42204981876070563</v>
      </c>
      <c r="O181">
        <f t="shared" si="67"/>
        <v>90.537910731224798</v>
      </c>
      <c r="P181">
        <f t="shared" si="68"/>
        <v>4127.4205022684828</v>
      </c>
      <c r="Q181">
        <f t="shared" si="69"/>
        <v>1.0162908213888309</v>
      </c>
      <c r="R181">
        <f t="shared" si="70"/>
        <v>90.536887134384685</v>
      </c>
      <c r="S181">
        <f t="shared" si="71"/>
        <v>23.437929440426064</v>
      </c>
      <c r="T181">
        <f t="shared" si="72"/>
        <v>23.43848423018099</v>
      </c>
      <c r="U181">
        <f t="shared" si="73"/>
        <v>90.58516773815343</v>
      </c>
      <c r="V181">
        <f t="shared" si="74"/>
        <v>23.437393709530763</v>
      </c>
      <c r="W181">
        <f t="shared" si="75"/>
        <v>4.3031482180118992E-2</v>
      </c>
      <c r="X181">
        <f t="shared" si="76"/>
        <v>-1.8773786081681205</v>
      </c>
      <c r="Y181">
        <f t="shared" si="77"/>
        <v>112.60934572196099</v>
      </c>
      <c r="Z181" s="4">
        <f t="shared" si="78"/>
        <v>0.50130373514456117</v>
      </c>
      <c r="AA181" s="4">
        <f t="shared" si="79"/>
        <v>0.18849999702800285</v>
      </c>
      <c r="AB181" s="4">
        <f t="shared" si="80"/>
        <v>0.81410747326111954</v>
      </c>
      <c r="AC181">
        <f t="shared" si="81"/>
        <v>900.87476577568793</v>
      </c>
      <c r="AD181">
        <f t="shared" si="82"/>
        <v>1078.1226213918299</v>
      </c>
      <c r="AE181">
        <f t="shared" si="83"/>
        <v>89.530655347957463</v>
      </c>
      <c r="AF181">
        <f t="shared" si="84"/>
        <v>74.845423516095551</v>
      </c>
      <c r="AG181">
        <f t="shared" si="85"/>
        <v>15.154576483904449</v>
      </c>
      <c r="AH181">
        <f t="shared" si="86"/>
        <v>5.8625353125869299E-2</v>
      </c>
      <c r="AI181">
        <f t="shared" si="87"/>
        <v>15.213201837030319</v>
      </c>
      <c r="AJ181">
        <f t="shared" si="88"/>
        <v>288.09927291703082</v>
      </c>
    </row>
    <row r="182" spans="4:36" x14ac:dyDescent="0.25">
      <c r="D182" s="3">
        <f t="shared" si="60"/>
        <v>40350</v>
      </c>
      <c r="E182" s="4">
        <f t="shared" si="89"/>
        <v>0.75416666666666521</v>
      </c>
      <c r="F182" s="4"/>
      <c r="G182" s="4"/>
      <c r="H182" s="7">
        <f t="shared" si="61"/>
        <v>2455369.5458333334</v>
      </c>
      <c r="I182" s="5">
        <f t="shared" si="62"/>
        <v>0.10471035820214634</v>
      </c>
      <c r="K182">
        <f t="shared" si="63"/>
        <v>90.119967776686735</v>
      </c>
      <c r="L182">
        <f t="shared" si="64"/>
        <v>4127.0025591177737</v>
      </c>
      <c r="M182">
        <f t="shared" si="65"/>
        <v>1.6704230901500628E-2</v>
      </c>
      <c r="N182">
        <f t="shared" si="66"/>
        <v>0.42191866820785018</v>
      </c>
      <c r="O182">
        <f t="shared" si="67"/>
        <v>90.541886444894587</v>
      </c>
      <c r="P182">
        <f t="shared" si="68"/>
        <v>4127.4244777859813</v>
      </c>
      <c r="Q182">
        <f t="shared" si="69"/>
        <v>1.0162910821392539</v>
      </c>
      <c r="R182">
        <f t="shared" si="70"/>
        <v>90.540862852043574</v>
      </c>
      <c r="S182">
        <f t="shared" si="71"/>
        <v>23.437929438942586</v>
      </c>
      <c r="T182">
        <f t="shared" si="72"/>
        <v>23.438484219073469</v>
      </c>
      <c r="U182">
        <f t="shared" si="73"/>
        <v>90.589500931583501</v>
      </c>
      <c r="V182">
        <f t="shared" si="74"/>
        <v>23.437377487923573</v>
      </c>
      <c r="W182">
        <f t="shared" si="75"/>
        <v>4.3031482138173517E-2</v>
      </c>
      <c r="X182">
        <f t="shared" si="76"/>
        <v>-1.8782826934290249</v>
      </c>
      <c r="Y182">
        <f t="shared" si="77"/>
        <v>112.60932804864663</v>
      </c>
      <c r="Z182" s="4">
        <f t="shared" si="78"/>
        <v>0.50130436298154801</v>
      </c>
      <c r="AA182" s="4">
        <f t="shared" si="79"/>
        <v>0.18850067395752962</v>
      </c>
      <c r="AB182" s="4">
        <f t="shared" si="80"/>
        <v>0.81410805200556635</v>
      </c>
      <c r="AC182">
        <f t="shared" si="81"/>
        <v>900.87462438917305</v>
      </c>
      <c r="AD182">
        <f t="shared" si="82"/>
        <v>1084.1217173065688</v>
      </c>
      <c r="AE182">
        <f t="shared" si="83"/>
        <v>91.030429326642206</v>
      </c>
      <c r="AF182">
        <f t="shared" si="84"/>
        <v>75.934732917971942</v>
      </c>
      <c r="AG182">
        <f t="shared" si="85"/>
        <v>14.065267082028058</v>
      </c>
      <c r="AH182">
        <f t="shared" si="86"/>
        <v>6.3204616890800897E-2</v>
      </c>
      <c r="AI182">
        <f t="shared" si="87"/>
        <v>14.128471698918858</v>
      </c>
      <c r="AJ182">
        <f t="shared" si="88"/>
        <v>288.96813357449628</v>
      </c>
    </row>
    <row r="183" spans="4:36" x14ac:dyDescent="0.25">
      <c r="D183" s="3">
        <f t="shared" si="60"/>
        <v>40350</v>
      </c>
      <c r="E183" s="4">
        <f t="shared" si="89"/>
        <v>0.75833333333333186</v>
      </c>
      <c r="F183" s="4"/>
      <c r="G183" s="4"/>
      <c r="H183" s="7">
        <f t="shared" si="61"/>
        <v>2455369.5499999998</v>
      </c>
      <c r="I183" s="5">
        <f t="shared" si="62"/>
        <v>0.10471047227925569</v>
      </c>
      <c r="K183">
        <f t="shared" si="63"/>
        <v>90.124074640449635</v>
      </c>
      <c r="L183">
        <f t="shared" si="64"/>
        <v>4127.0066657853667</v>
      </c>
      <c r="M183">
        <f t="shared" si="65"/>
        <v>1.670423089670214E-2</v>
      </c>
      <c r="N183">
        <f t="shared" si="66"/>
        <v>0.42178751562972217</v>
      </c>
      <c r="O183">
        <f t="shared" si="67"/>
        <v>90.545862156079352</v>
      </c>
      <c r="P183">
        <f t="shared" si="68"/>
        <v>4127.4284533009968</v>
      </c>
      <c r="Q183">
        <f t="shared" si="69"/>
        <v>1.0162913428085554</v>
      </c>
      <c r="R183">
        <f t="shared" si="70"/>
        <v>90.544838567217369</v>
      </c>
      <c r="S183">
        <f t="shared" si="71"/>
        <v>23.437929437459104</v>
      </c>
      <c r="T183">
        <f t="shared" si="72"/>
        <v>23.438484207965942</v>
      </c>
      <c r="U183">
        <f t="shared" si="73"/>
        <v>90.59383412123745</v>
      </c>
      <c r="V183">
        <f t="shared" si="74"/>
        <v>23.437361146734212</v>
      </c>
      <c r="W183">
        <f t="shared" si="75"/>
        <v>4.3031482096228021E-2</v>
      </c>
      <c r="X183">
        <f t="shared" si="76"/>
        <v>-1.8791867657127455</v>
      </c>
      <c r="Y183">
        <f t="shared" si="77"/>
        <v>112.60931024505521</v>
      </c>
      <c r="Z183" s="4">
        <f t="shared" si="78"/>
        <v>0.50130499080952273</v>
      </c>
      <c r="AA183" s="4">
        <f t="shared" si="79"/>
        <v>0.1885013512399249</v>
      </c>
      <c r="AB183" s="4">
        <f t="shared" si="80"/>
        <v>0.81410863037912051</v>
      </c>
      <c r="AC183">
        <f t="shared" si="81"/>
        <v>900.8744819604417</v>
      </c>
      <c r="AD183">
        <f t="shared" si="82"/>
        <v>1090.1208132342852</v>
      </c>
      <c r="AE183">
        <f t="shared" si="83"/>
        <v>92.530203308571288</v>
      </c>
      <c r="AF183">
        <f t="shared" si="84"/>
        <v>77.018368598088529</v>
      </c>
      <c r="AG183">
        <f t="shared" si="85"/>
        <v>12.981631401911471</v>
      </c>
      <c r="AH183">
        <f t="shared" si="86"/>
        <v>6.8457166191081706E-2</v>
      </c>
      <c r="AI183">
        <f t="shared" si="87"/>
        <v>13.050088568102552</v>
      </c>
      <c r="AJ183">
        <f t="shared" si="88"/>
        <v>289.84038387550055</v>
      </c>
    </row>
    <row r="184" spans="4:36" x14ac:dyDescent="0.25">
      <c r="D184" s="3">
        <f t="shared" si="60"/>
        <v>40350</v>
      </c>
      <c r="E184" s="4">
        <f t="shared" si="89"/>
        <v>0.76249999999999851</v>
      </c>
      <c r="F184" s="4"/>
      <c r="G184" s="4"/>
      <c r="H184" s="7">
        <f t="shared" si="61"/>
        <v>2455369.5541666667</v>
      </c>
      <c r="I184" s="5">
        <f t="shared" si="62"/>
        <v>0.10471058635637776</v>
      </c>
      <c r="K184">
        <f t="shared" si="63"/>
        <v>90.128181504671375</v>
      </c>
      <c r="L184">
        <f t="shared" si="64"/>
        <v>4127.0107724534164</v>
      </c>
      <c r="M184">
        <f t="shared" si="65"/>
        <v>1.6704230891903652E-2</v>
      </c>
      <c r="N184">
        <f t="shared" si="66"/>
        <v>0.42165636099770387</v>
      </c>
      <c r="O184">
        <f t="shared" si="67"/>
        <v>90.549837865669076</v>
      </c>
      <c r="P184">
        <f t="shared" si="68"/>
        <v>4127.4324288144144</v>
      </c>
      <c r="Q184">
        <f t="shared" si="69"/>
        <v>1.0162916033967919</v>
      </c>
      <c r="R184">
        <f t="shared" si="70"/>
        <v>90.548814280796066</v>
      </c>
      <c r="S184">
        <f t="shared" si="71"/>
        <v>23.437929435975626</v>
      </c>
      <c r="T184">
        <f t="shared" si="72"/>
        <v>23.438484196858408</v>
      </c>
      <c r="U184">
        <f t="shared" si="73"/>
        <v>90.598167308077421</v>
      </c>
      <c r="V184">
        <f t="shared" si="74"/>
        <v>23.437344685959332</v>
      </c>
      <c r="W184">
        <f t="shared" si="75"/>
        <v>4.3031482054282505E-2</v>
      </c>
      <c r="X184">
        <f t="shared" si="76"/>
        <v>-1.8800908251934032</v>
      </c>
      <c r="Y184">
        <f t="shared" si="77"/>
        <v>112.60929231118325</v>
      </c>
      <c r="Z184" s="4">
        <f t="shared" si="78"/>
        <v>0.50130561862860645</v>
      </c>
      <c r="AA184" s="4">
        <f t="shared" si="79"/>
        <v>0.18850202887531964</v>
      </c>
      <c r="AB184" s="4">
        <f t="shared" si="80"/>
        <v>0.81410920838189327</v>
      </c>
      <c r="AC184">
        <f t="shared" si="81"/>
        <v>900.87433848946603</v>
      </c>
      <c r="AD184">
        <f t="shared" si="82"/>
        <v>1096.1199091748047</v>
      </c>
      <c r="AE184">
        <f t="shared" si="83"/>
        <v>94.029977293701165</v>
      </c>
      <c r="AF184">
        <f t="shared" si="84"/>
        <v>78.096054927285834</v>
      </c>
      <c r="AG184">
        <f t="shared" si="85"/>
        <v>11.903945072714166</v>
      </c>
      <c r="AH184">
        <f t="shared" si="86"/>
        <v>7.4540129838270963E-2</v>
      </c>
      <c r="AI184">
        <f t="shared" si="87"/>
        <v>11.978485202552436</v>
      </c>
      <c r="AJ184">
        <f t="shared" si="88"/>
        <v>290.71657822649911</v>
      </c>
    </row>
    <row r="185" spans="4:36" x14ac:dyDescent="0.25">
      <c r="D185" s="3">
        <f t="shared" si="60"/>
        <v>40350</v>
      </c>
      <c r="E185" s="4">
        <f t="shared" si="89"/>
        <v>0.76666666666666516</v>
      </c>
      <c r="F185" s="4"/>
      <c r="G185" s="4"/>
      <c r="H185" s="7">
        <f t="shared" si="61"/>
        <v>2455369.5583333331</v>
      </c>
      <c r="I185" s="5">
        <f t="shared" si="62"/>
        <v>0.1047107004334871</v>
      </c>
      <c r="K185">
        <f t="shared" si="63"/>
        <v>90.132288368435184</v>
      </c>
      <c r="L185">
        <f t="shared" si="64"/>
        <v>4127.0148791210095</v>
      </c>
      <c r="M185">
        <f t="shared" si="65"/>
        <v>1.6704230887105168E-2</v>
      </c>
      <c r="N185">
        <f t="shared" si="66"/>
        <v>0.42152520434160751</v>
      </c>
      <c r="O185">
        <f t="shared" si="67"/>
        <v>90.553813572776789</v>
      </c>
      <c r="P185">
        <f t="shared" si="68"/>
        <v>4127.4364043253508</v>
      </c>
      <c r="Q185">
        <f t="shared" si="69"/>
        <v>1.0162918639039047</v>
      </c>
      <c r="R185">
        <f t="shared" si="70"/>
        <v>90.552789991892681</v>
      </c>
      <c r="S185">
        <f t="shared" si="71"/>
        <v>23.437929434492148</v>
      </c>
      <c r="T185">
        <f t="shared" si="72"/>
        <v>23.438484185750863</v>
      </c>
      <c r="U185">
        <f t="shared" si="73"/>
        <v>90.602500491128865</v>
      </c>
      <c r="V185">
        <f t="shared" si="74"/>
        <v>23.437328105602912</v>
      </c>
      <c r="W185">
        <f t="shared" si="75"/>
        <v>4.303148201233694E-2</v>
      </c>
      <c r="X185">
        <f t="shared" si="76"/>
        <v>-1.8809948716403091</v>
      </c>
      <c r="Y185">
        <f t="shared" si="77"/>
        <v>112.60927424703523</v>
      </c>
      <c r="Z185" s="4">
        <f t="shared" si="78"/>
        <v>0.50130624643863908</v>
      </c>
      <c r="AA185" s="4">
        <f t="shared" si="79"/>
        <v>0.1885027068635412</v>
      </c>
      <c r="AB185" s="4">
        <f t="shared" si="80"/>
        <v>0.81410978601373696</v>
      </c>
      <c r="AC185">
        <f t="shared" si="81"/>
        <v>900.87419397628184</v>
      </c>
      <c r="AD185">
        <f t="shared" si="82"/>
        <v>1102.1190051283575</v>
      </c>
      <c r="AE185">
        <f t="shared" si="83"/>
        <v>95.529751282089364</v>
      </c>
      <c r="AF185">
        <f t="shared" si="84"/>
        <v>79.167510522622564</v>
      </c>
      <c r="AG185">
        <f t="shared" si="85"/>
        <v>10.832489477377436</v>
      </c>
      <c r="AH185">
        <f t="shared" si="86"/>
        <v>8.1660887460318368E-2</v>
      </c>
      <c r="AI185">
        <f t="shared" si="87"/>
        <v>10.914150364837754</v>
      </c>
      <c r="AJ185">
        <f t="shared" si="88"/>
        <v>291.59726037298071</v>
      </c>
    </row>
    <row r="186" spans="4:36" x14ac:dyDescent="0.25">
      <c r="D186" s="3">
        <f t="shared" si="60"/>
        <v>40350</v>
      </c>
      <c r="E186" s="4">
        <f t="shared" si="89"/>
        <v>0.77083333333333182</v>
      </c>
      <c r="F186" s="4"/>
      <c r="G186" s="4"/>
      <c r="H186" s="7">
        <f t="shared" si="61"/>
        <v>2455369.5625</v>
      </c>
      <c r="I186" s="5">
        <f t="shared" si="62"/>
        <v>0.10471081451060917</v>
      </c>
      <c r="K186">
        <f t="shared" si="63"/>
        <v>90.136395232656923</v>
      </c>
      <c r="L186">
        <f t="shared" si="64"/>
        <v>4127.01898578906</v>
      </c>
      <c r="M186">
        <f t="shared" si="65"/>
        <v>1.670423088230668E-2</v>
      </c>
      <c r="N186">
        <f t="shared" si="66"/>
        <v>0.42139404563286675</v>
      </c>
      <c r="O186">
        <f t="shared" si="67"/>
        <v>90.557789278289789</v>
      </c>
      <c r="P186">
        <f t="shared" si="68"/>
        <v>4127.440379834693</v>
      </c>
      <c r="Q186">
        <f t="shared" si="69"/>
        <v>1.0162921243299505</v>
      </c>
      <c r="R186">
        <f t="shared" si="70"/>
        <v>90.556765701394511</v>
      </c>
      <c r="S186">
        <f t="shared" si="71"/>
        <v>23.437929433008666</v>
      </c>
      <c r="T186">
        <f t="shared" si="72"/>
        <v>23.43848417464331</v>
      </c>
      <c r="U186">
        <f t="shared" si="73"/>
        <v>90.606833671351012</v>
      </c>
      <c r="V186">
        <f t="shared" si="74"/>
        <v>23.437311405661561</v>
      </c>
      <c r="W186">
        <f t="shared" si="75"/>
        <v>4.3031481970391347E-2</v>
      </c>
      <c r="X186">
        <f t="shared" si="76"/>
        <v>-1.8818989052268291</v>
      </c>
      <c r="Y186">
        <f t="shared" si="77"/>
        <v>112.60925605260759</v>
      </c>
      <c r="Z186" s="4">
        <f t="shared" si="78"/>
        <v>0.50130687423974085</v>
      </c>
      <c r="AA186" s="4">
        <f t="shared" si="79"/>
        <v>0.18850338520471976</v>
      </c>
      <c r="AB186" s="4">
        <f t="shared" si="80"/>
        <v>0.81411036327476194</v>
      </c>
      <c r="AC186">
        <f t="shared" si="81"/>
        <v>900.87404842086073</v>
      </c>
      <c r="AD186">
        <f t="shared" si="82"/>
        <v>1108.118101094771</v>
      </c>
      <c r="AE186">
        <f t="shared" si="83"/>
        <v>97.029525273692741</v>
      </c>
      <c r="AF186">
        <f t="shared" si="84"/>
        <v>80.232447774372559</v>
      </c>
      <c r="AG186">
        <f t="shared" si="85"/>
        <v>9.7675522256274405</v>
      </c>
      <c r="AH186">
        <f t="shared" si="86"/>
        <v>9.0097210288806462E-2</v>
      </c>
      <c r="AI186">
        <f t="shared" si="87"/>
        <v>9.8576494359162474</v>
      </c>
      <c r="AJ186">
        <f t="shared" si="88"/>
        <v>292.48296443624747</v>
      </c>
    </row>
    <row r="187" spans="4:36" x14ac:dyDescent="0.25">
      <c r="D187" s="3">
        <f t="shared" si="60"/>
        <v>40350</v>
      </c>
      <c r="E187" s="4">
        <f t="shared" si="89"/>
        <v>0.77499999999999847</v>
      </c>
      <c r="F187" s="4"/>
      <c r="G187" s="4"/>
      <c r="H187" s="7">
        <f t="shared" si="61"/>
        <v>2455369.5666666664</v>
      </c>
      <c r="I187" s="5">
        <f t="shared" si="62"/>
        <v>0.10471092858771851</v>
      </c>
      <c r="K187">
        <f t="shared" si="63"/>
        <v>90.140502096419823</v>
      </c>
      <c r="L187">
        <f t="shared" si="64"/>
        <v>4127.0230924566522</v>
      </c>
      <c r="M187">
        <f t="shared" si="65"/>
        <v>1.6704230877508195E-2</v>
      </c>
      <c r="N187">
        <f t="shared" si="66"/>
        <v>0.42126288490137248</v>
      </c>
      <c r="O187">
        <f t="shared" si="67"/>
        <v>90.56176498132119</v>
      </c>
      <c r="P187">
        <f t="shared" si="68"/>
        <v>4127.444355341554</v>
      </c>
      <c r="Q187">
        <f t="shared" si="69"/>
        <v>1.0162923846748699</v>
      </c>
      <c r="R187">
        <f t="shared" si="70"/>
        <v>90.560741408414671</v>
      </c>
      <c r="S187">
        <f t="shared" si="71"/>
        <v>23.437929431525188</v>
      </c>
      <c r="T187">
        <f t="shared" si="72"/>
        <v>23.438484163535751</v>
      </c>
      <c r="U187">
        <f t="shared" si="73"/>
        <v>90.611166847769368</v>
      </c>
      <c r="V187">
        <f t="shared" si="74"/>
        <v>23.437294586139302</v>
      </c>
      <c r="W187">
        <f t="shared" si="75"/>
        <v>4.3031481928445733E-2</v>
      </c>
      <c r="X187">
        <f t="shared" si="76"/>
        <v>-1.8828029257226133</v>
      </c>
      <c r="Y187">
        <f t="shared" si="77"/>
        <v>112.60923772790487</v>
      </c>
      <c r="Z187" s="4">
        <f t="shared" si="78"/>
        <v>0.50130750203175189</v>
      </c>
      <c r="AA187" s="4">
        <f t="shared" si="79"/>
        <v>0.18850406389868279</v>
      </c>
      <c r="AB187" s="4">
        <f t="shared" si="80"/>
        <v>0.814110940164821</v>
      </c>
      <c r="AC187">
        <f t="shared" si="81"/>
        <v>900.87390182323895</v>
      </c>
      <c r="AD187">
        <f t="shared" si="82"/>
        <v>1114.1171970742751</v>
      </c>
      <c r="AE187">
        <f t="shared" si="83"/>
        <v>98.529299268568764</v>
      </c>
      <c r="AF187">
        <f t="shared" si="84"/>
        <v>81.290572384619907</v>
      </c>
      <c r="AG187">
        <f t="shared" si="85"/>
        <v>8.7094276153800934</v>
      </c>
      <c r="AH187">
        <f t="shared" si="86"/>
        <v>0.10022648768080972</v>
      </c>
      <c r="AI187">
        <f t="shared" si="87"/>
        <v>8.8096541030609039</v>
      </c>
      <c r="AJ187">
        <f t="shared" si="88"/>
        <v>293.37421582149466</v>
      </c>
    </row>
    <row r="188" spans="4:36" x14ac:dyDescent="0.25">
      <c r="D188" s="3">
        <f t="shared" si="60"/>
        <v>40350</v>
      </c>
      <c r="E188" s="4">
        <f t="shared" si="89"/>
        <v>0.77916666666666512</v>
      </c>
      <c r="F188" s="4"/>
      <c r="G188" s="4"/>
      <c r="H188" s="7">
        <f t="shared" si="61"/>
        <v>2455369.5708333333</v>
      </c>
      <c r="I188" s="5">
        <f t="shared" si="62"/>
        <v>0.10471104266484059</v>
      </c>
      <c r="K188">
        <f t="shared" si="63"/>
        <v>90.144608960642472</v>
      </c>
      <c r="L188">
        <f t="shared" si="64"/>
        <v>4127.0271991247027</v>
      </c>
      <c r="M188">
        <f t="shared" si="65"/>
        <v>1.6704230872709707E-2</v>
      </c>
      <c r="N188">
        <f t="shared" si="66"/>
        <v>0.42113172211847955</v>
      </c>
      <c r="O188">
        <f t="shared" si="67"/>
        <v>90.565740682760946</v>
      </c>
      <c r="P188">
        <f t="shared" si="68"/>
        <v>4127.4483308468216</v>
      </c>
      <c r="Q188">
        <f t="shared" si="69"/>
        <v>1.01629264493872</v>
      </c>
      <c r="R188">
        <f t="shared" si="70"/>
        <v>90.564717113843116</v>
      </c>
      <c r="S188">
        <f t="shared" si="71"/>
        <v>23.437929430041706</v>
      </c>
      <c r="T188">
        <f t="shared" si="72"/>
        <v>23.438484152428178</v>
      </c>
      <c r="U188">
        <f t="shared" si="73"/>
        <v>90.615500021346122</v>
      </c>
      <c r="V188">
        <f t="shared" si="74"/>
        <v>23.437277647032701</v>
      </c>
      <c r="W188">
        <f t="shared" si="75"/>
        <v>4.3031481886500064E-2</v>
      </c>
      <c r="X188">
        <f t="shared" si="76"/>
        <v>-1.8837069333016587</v>
      </c>
      <c r="Y188">
        <f t="shared" si="77"/>
        <v>112.60921927292348</v>
      </c>
      <c r="Z188" s="4">
        <f t="shared" si="78"/>
        <v>0.50130812981479289</v>
      </c>
      <c r="AA188" s="4">
        <f t="shared" si="79"/>
        <v>0.18850474294556102</v>
      </c>
      <c r="AB188" s="4">
        <f t="shared" si="80"/>
        <v>0.81411151668402471</v>
      </c>
      <c r="AC188">
        <f t="shared" si="81"/>
        <v>900.87375418338786</v>
      </c>
      <c r="AD188">
        <f t="shared" si="82"/>
        <v>1120.116293066696</v>
      </c>
      <c r="AE188">
        <f t="shared" si="83"/>
        <v>100.029073266674</v>
      </c>
      <c r="AF188">
        <f t="shared" si="84"/>
        <v>82.341582916368495</v>
      </c>
      <c r="AG188">
        <f t="shared" si="85"/>
        <v>7.6584170836315053</v>
      </c>
      <c r="AH188">
        <f t="shared" si="86"/>
        <v>0.11256766813615879</v>
      </c>
      <c r="AI188">
        <f t="shared" si="87"/>
        <v>7.7709847517676645</v>
      </c>
      <c r="AJ188">
        <f t="shared" si="88"/>
        <v>294.27153200160052</v>
      </c>
    </row>
    <row r="189" spans="4:36" x14ac:dyDescent="0.25">
      <c r="D189" s="3">
        <f t="shared" si="60"/>
        <v>40350</v>
      </c>
      <c r="E189" s="4">
        <f t="shared" si="89"/>
        <v>0.78333333333333177</v>
      </c>
      <c r="F189" s="4"/>
      <c r="G189" s="4"/>
      <c r="H189" s="7">
        <f t="shared" si="61"/>
        <v>2455369.5749999997</v>
      </c>
      <c r="I189" s="5">
        <f t="shared" si="62"/>
        <v>0.10471115674194992</v>
      </c>
      <c r="K189">
        <f t="shared" si="63"/>
        <v>90.148715824405826</v>
      </c>
      <c r="L189">
        <f t="shared" si="64"/>
        <v>4127.0313057922949</v>
      </c>
      <c r="M189">
        <f t="shared" si="65"/>
        <v>1.6704230867911219E-2</v>
      </c>
      <c r="N189">
        <f t="shared" si="66"/>
        <v>0.42100055731410596</v>
      </c>
      <c r="O189">
        <f t="shared" si="67"/>
        <v>90.569716381719928</v>
      </c>
      <c r="P189">
        <f t="shared" si="68"/>
        <v>4127.452306349609</v>
      </c>
      <c r="Q189">
        <f t="shared" si="69"/>
        <v>1.0162929051214411</v>
      </c>
      <c r="R189">
        <f t="shared" si="70"/>
        <v>90.568692816790715</v>
      </c>
      <c r="S189">
        <f t="shared" si="71"/>
        <v>23.437929428558228</v>
      </c>
      <c r="T189">
        <f t="shared" si="72"/>
        <v>23.438484141320604</v>
      </c>
      <c r="U189">
        <f t="shared" si="73"/>
        <v>90.619833191104306</v>
      </c>
      <c r="V189">
        <f t="shared" si="74"/>
        <v>23.437260588345847</v>
      </c>
      <c r="W189">
        <f t="shared" si="75"/>
        <v>4.3031481844554395E-2</v>
      </c>
      <c r="X189">
        <f t="shared" si="76"/>
        <v>-1.8846109277329213</v>
      </c>
      <c r="Y189">
        <f t="shared" si="77"/>
        <v>112.60920068766805</v>
      </c>
      <c r="Z189" s="4">
        <f t="shared" si="78"/>
        <v>0.50130875758870341</v>
      </c>
      <c r="AA189" s="4">
        <f t="shared" si="79"/>
        <v>0.18850542234518103</v>
      </c>
      <c r="AB189" s="4">
        <f t="shared" si="80"/>
        <v>0.81411209283222585</v>
      </c>
      <c r="AC189">
        <f t="shared" si="81"/>
        <v>900.8736055013444</v>
      </c>
      <c r="AD189">
        <f t="shared" si="82"/>
        <v>1126.1153890722649</v>
      </c>
      <c r="AE189">
        <f t="shared" si="83"/>
        <v>101.52884726806622</v>
      </c>
      <c r="AF189">
        <f t="shared" si="84"/>
        <v>83.385170353474194</v>
      </c>
      <c r="AG189">
        <f t="shared" si="85"/>
        <v>6.6148296465258056</v>
      </c>
      <c r="AH189">
        <f t="shared" si="86"/>
        <v>0.1278397715093828</v>
      </c>
      <c r="AI189">
        <f t="shared" si="87"/>
        <v>6.742669418035188</v>
      </c>
      <c r="AJ189">
        <f t="shared" si="88"/>
        <v>295.17542318087021</v>
      </c>
    </row>
    <row r="190" spans="4:36" x14ac:dyDescent="0.25">
      <c r="D190" s="3">
        <f t="shared" si="60"/>
        <v>40350</v>
      </c>
      <c r="E190" s="4">
        <f t="shared" si="89"/>
        <v>0.78749999999999842</v>
      </c>
      <c r="F190" s="4"/>
      <c r="G190" s="4"/>
      <c r="H190" s="7">
        <f t="shared" si="61"/>
        <v>2455369.5791666666</v>
      </c>
      <c r="I190" s="5">
        <f t="shared" si="62"/>
        <v>0.104711270819072</v>
      </c>
      <c r="K190">
        <f t="shared" si="63"/>
        <v>90.152822688628021</v>
      </c>
      <c r="L190">
        <f t="shared" si="64"/>
        <v>4127.0354124603464</v>
      </c>
      <c r="M190">
        <f t="shared" si="65"/>
        <v>1.6704230863112735E-2</v>
      </c>
      <c r="N190">
        <f t="shared" si="66"/>
        <v>0.42086939045957916</v>
      </c>
      <c r="O190">
        <f t="shared" si="67"/>
        <v>90.573692079087607</v>
      </c>
      <c r="P190">
        <f t="shared" si="68"/>
        <v>4127.4562818508057</v>
      </c>
      <c r="Q190">
        <f t="shared" si="69"/>
        <v>1.0162931652230904</v>
      </c>
      <c r="R190">
        <f t="shared" si="70"/>
        <v>90.572668518146941</v>
      </c>
      <c r="S190">
        <f t="shared" si="71"/>
        <v>23.437929427074746</v>
      </c>
      <c r="T190">
        <f t="shared" si="72"/>
        <v>23.438484130213016</v>
      </c>
      <c r="U190">
        <f t="shared" si="73"/>
        <v>90.624166358005567</v>
      </c>
      <c r="V190">
        <f t="shared" si="74"/>
        <v>23.43724341007524</v>
      </c>
      <c r="W190">
        <f t="shared" si="75"/>
        <v>4.303148180260867E-2</v>
      </c>
      <c r="X190">
        <f t="shared" si="76"/>
        <v>-1.8855149091901215</v>
      </c>
      <c r="Y190">
        <f t="shared" si="77"/>
        <v>112.60918197213491</v>
      </c>
      <c r="Z190" s="4">
        <f t="shared" si="78"/>
        <v>0.50130938535360425</v>
      </c>
      <c r="AA190" s="4">
        <f t="shared" si="79"/>
        <v>0.18850610209767393</v>
      </c>
      <c r="AB190" s="4">
        <f t="shared" si="80"/>
        <v>0.81411266860953457</v>
      </c>
      <c r="AC190">
        <f t="shared" si="81"/>
        <v>900.87345577707924</v>
      </c>
      <c r="AD190">
        <f t="shared" si="82"/>
        <v>1132.1144850908076</v>
      </c>
      <c r="AE190">
        <f t="shared" si="83"/>
        <v>103.02862127270191</v>
      </c>
      <c r="AF190">
        <f t="shared" si="84"/>
        <v>84.421017670959557</v>
      </c>
      <c r="AG190">
        <f t="shared" si="85"/>
        <v>5.5789823290404428</v>
      </c>
      <c r="AH190">
        <f t="shared" si="86"/>
        <v>0.1470447203963825</v>
      </c>
      <c r="AI190">
        <f t="shared" si="87"/>
        <v>5.7260270494368255</v>
      </c>
      <c r="AJ190">
        <f t="shared" si="88"/>
        <v>296.08639284082329</v>
      </c>
    </row>
    <row r="191" spans="4:36" x14ac:dyDescent="0.25">
      <c r="D191" s="3">
        <f t="shared" si="60"/>
        <v>40350</v>
      </c>
      <c r="E191" s="4">
        <f t="shared" si="89"/>
        <v>0.79166666666666508</v>
      </c>
      <c r="F191" s="4"/>
      <c r="G191" s="4"/>
      <c r="H191" s="7">
        <f t="shared" si="61"/>
        <v>2455369.583333333</v>
      </c>
      <c r="I191" s="5">
        <f t="shared" si="62"/>
        <v>0.10471138489618133</v>
      </c>
      <c r="K191">
        <f t="shared" si="63"/>
        <v>90.156929552391375</v>
      </c>
      <c r="L191">
        <f t="shared" si="64"/>
        <v>4127.0395191279385</v>
      </c>
      <c r="M191">
        <f t="shared" si="65"/>
        <v>1.6704230858314247E-2</v>
      </c>
      <c r="N191">
        <f t="shared" si="66"/>
        <v>0.42073822158487051</v>
      </c>
      <c r="O191">
        <f t="shared" si="67"/>
        <v>90.577667773976245</v>
      </c>
      <c r="P191">
        <f t="shared" si="68"/>
        <v>4127.4602573495231</v>
      </c>
      <c r="Q191">
        <f t="shared" si="69"/>
        <v>1.0162934252436084</v>
      </c>
      <c r="R191">
        <f t="shared" si="70"/>
        <v>90.576644217024068</v>
      </c>
      <c r="S191">
        <f t="shared" si="71"/>
        <v>23.437929425591268</v>
      </c>
      <c r="T191">
        <f t="shared" si="72"/>
        <v>23.438484119105421</v>
      </c>
      <c r="U191">
        <f t="shared" si="73"/>
        <v>90.628499521074517</v>
      </c>
      <c r="V191">
        <f t="shared" si="74"/>
        <v>23.437226112225016</v>
      </c>
      <c r="W191">
        <f t="shared" si="75"/>
        <v>4.3031481760662918E-2</v>
      </c>
      <c r="X191">
        <f t="shared" si="76"/>
        <v>-1.8864188774429385</v>
      </c>
      <c r="Y191">
        <f t="shared" si="77"/>
        <v>112.60916312632872</v>
      </c>
      <c r="Z191" s="4">
        <f t="shared" si="78"/>
        <v>0.50131001310933543</v>
      </c>
      <c r="AA191" s="4">
        <f t="shared" si="79"/>
        <v>0.18850678220286676</v>
      </c>
      <c r="AB191" s="4">
        <f t="shared" si="80"/>
        <v>0.81411324401580409</v>
      </c>
      <c r="AC191">
        <f t="shared" si="81"/>
        <v>900.87330501062979</v>
      </c>
      <c r="AD191">
        <f t="shared" si="82"/>
        <v>1138.1135811225547</v>
      </c>
      <c r="AE191">
        <f t="shared" si="83"/>
        <v>104.52839528063868</v>
      </c>
      <c r="AF191">
        <f t="shared" si="84"/>
        <v>85.448799416650715</v>
      </c>
      <c r="AG191">
        <f t="shared" si="85"/>
        <v>4.551200583349285</v>
      </c>
      <c r="AH191">
        <f t="shared" si="86"/>
        <v>0.17157287398983581</v>
      </c>
      <c r="AI191">
        <f t="shared" si="87"/>
        <v>4.7227734573391205</v>
      </c>
      <c r="AJ191">
        <f t="shared" si="88"/>
        <v>297.00493817014552</v>
      </c>
    </row>
    <row r="192" spans="4:36" x14ac:dyDescent="0.25">
      <c r="D192" s="3">
        <f t="shared" si="60"/>
        <v>40350</v>
      </c>
      <c r="E192" s="4">
        <f t="shared" si="89"/>
        <v>0.79583333333333173</v>
      </c>
      <c r="F192" s="4"/>
      <c r="G192" s="4"/>
      <c r="H192" s="7">
        <f t="shared" si="61"/>
        <v>2455369.5874999999</v>
      </c>
      <c r="I192" s="5">
        <f t="shared" si="62"/>
        <v>0.10471149897330341</v>
      </c>
      <c r="K192">
        <f t="shared" si="63"/>
        <v>90.16103641661266</v>
      </c>
      <c r="L192">
        <f t="shared" si="64"/>
        <v>4127.04362579599</v>
      </c>
      <c r="M192">
        <f t="shared" si="65"/>
        <v>1.6704230853515762E-2</v>
      </c>
      <c r="N192">
        <f t="shared" si="66"/>
        <v>0.42060705066128068</v>
      </c>
      <c r="O192">
        <f t="shared" si="67"/>
        <v>90.581643467273935</v>
      </c>
      <c r="P192">
        <f t="shared" si="68"/>
        <v>4127.4642328466516</v>
      </c>
      <c r="Q192">
        <f t="shared" si="69"/>
        <v>1.0162936851830524</v>
      </c>
      <c r="R192">
        <f t="shared" si="70"/>
        <v>90.580619914310162</v>
      </c>
      <c r="S192">
        <f t="shared" si="71"/>
        <v>23.437929424107786</v>
      </c>
      <c r="T192">
        <f t="shared" si="72"/>
        <v>23.438484107997819</v>
      </c>
      <c r="U192">
        <f t="shared" si="73"/>
        <v>90.632832681271211</v>
      </c>
      <c r="V192">
        <f t="shared" si="74"/>
        <v>23.437208694791646</v>
      </c>
      <c r="W192">
        <f t="shared" si="75"/>
        <v>4.3031481718717145E-2</v>
      </c>
      <c r="X192">
        <f t="shared" si="76"/>
        <v>-1.88732283266448</v>
      </c>
      <c r="Y192">
        <f t="shared" si="77"/>
        <v>112.60914415024581</v>
      </c>
      <c r="Z192" s="4">
        <f t="shared" si="78"/>
        <v>0.50131064085601706</v>
      </c>
      <c r="AA192" s="4">
        <f t="shared" si="79"/>
        <v>0.1885074626608898</v>
      </c>
      <c r="AB192" s="4">
        <f t="shared" si="80"/>
        <v>0.81411381905114433</v>
      </c>
      <c r="AC192">
        <f t="shared" si="81"/>
        <v>900.87315320196649</v>
      </c>
      <c r="AD192">
        <f t="shared" si="82"/>
        <v>1144.1126771673332</v>
      </c>
      <c r="AE192">
        <f t="shared" si="83"/>
        <v>106.02816929183331</v>
      </c>
      <c r="AF192">
        <f t="shared" si="84"/>
        <v>86.468181304350452</v>
      </c>
      <c r="AG192">
        <f t="shared" si="85"/>
        <v>3.5318186956495481</v>
      </c>
      <c r="AH192">
        <f t="shared" si="86"/>
        <v>0.20604463584706059</v>
      </c>
      <c r="AI192">
        <f t="shared" si="87"/>
        <v>3.7378633314966088</v>
      </c>
      <c r="AJ192">
        <f t="shared" si="88"/>
        <v>297.93155037891734</v>
      </c>
    </row>
    <row r="193" spans="4:36" x14ac:dyDescent="0.25">
      <c r="D193" s="3">
        <f t="shared" si="60"/>
        <v>40350</v>
      </c>
      <c r="E193" s="4">
        <f t="shared" si="89"/>
        <v>0.79999999999999838</v>
      </c>
      <c r="F193" s="4"/>
      <c r="G193" s="4"/>
      <c r="H193" s="7">
        <f t="shared" si="61"/>
        <v>2455369.5916666663</v>
      </c>
      <c r="I193" s="5">
        <f t="shared" si="62"/>
        <v>0.10471161305041274</v>
      </c>
      <c r="K193">
        <f t="shared" si="63"/>
        <v>90.165143280376014</v>
      </c>
      <c r="L193">
        <f t="shared" si="64"/>
        <v>4127.0477324635813</v>
      </c>
      <c r="M193">
        <f t="shared" si="65"/>
        <v>1.6704230848717274E-2</v>
      </c>
      <c r="N193">
        <f t="shared" si="66"/>
        <v>0.42047587771880762</v>
      </c>
      <c r="O193">
        <f t="shared" si="67"/>
        <v>90.585619158094829</v>
      </c>
      <c r="P193">
        <f t="shared" si="68"/>
        <v>4127.4682083412999</v>
      </c>
      <c r="Q193">
        <f t="shared" si="69"/>
        <v>1.0162939450413626</v>
      </c>
      <c r="R193">
        <f t="shared" si="70"/>
        <v>90.584595609119404</v>
      </c>
      <c r="S193">
        <f t="shared" si="71"/>
        <v>23.437929422624308</v>
      </c>
      <c r="T193">
        <f t="shared" si="72"/>
        <v>23.43848409689021</v>
      </c>
      <c r="U193">
        <f t="shared" si="73"/>
        <v>90.637165837622348</v>
      </c>
      <c r="V193">
        <f t="shared" si="74"/>
        <v>23.43719115777931</v>
      </c>
      <c r="W193">
        <f t="shared" si="75"/>
        <v>4.3031481676771337E-2</v>
      </c>
      <c r="X193">
        <f t="shared" si="76"/>
        <v>-1.8882267746251908</v>
      </c>
      <c r="Y193">
        <f t="shared" si="77"/>
        <v>112.60912504389086</v>
      </c>
      <c r="Z193" s="4">
        <f t="shared" si="78"/>
        <v>0.50131126859348962</v>
      </c>
      <c r="AA193" s="4">
        <f t="shared" si="79"/>
        <v>0.18850814347157058</v>
      </c>
      <c r="AB193" s="4">
        <f t="shared" si="80"/>
        <v>0.81411439371540872</v>
      </c>
      <c r="AC193">
        <f t="shared" si="81"/>
        <v>900.87300035112685</v>
      </c>
      <c r="AD193">
        <f t="shared" si="82"/>
        <v>1150.1117732253726</v>
      </c>
      <c r="AE193">
        <f t="shared" si="83"/>
        <v>107.52794330634316</v>
      </c>
      <c r="AF193">
        <f t="shared" si="84"/>
        <v>87.478819820135612</v>
      </c>
      <c r="AG193">
        <f t="shared" si="85"/>
        <v>2.5211801798643876</v>
      </c>
      <c r="AH193">
        <f t="shared" si="86"/>
        <v>0.25264762608368763</v>
      </c>
      <c r="AI193">
        <f t="shared" si="87"/>
        <v>2.7738278059480752</v>
      </c>
      <c r="AJ193">
        <f t="shared" si="88"/>
        <v>298.86671489743537</v>
      </c>
    </row>
    <row r="194" spans="4:36" x14ac:dyDescent="0.25">
      <c r="D194" s="3">
        <f t="shared" ref="D194:D241" si="90">$B$7</f>
        <v>40350</v>
      </c>
      <c r="E194" s="4">
        <f t="shared" si="89"/>
        <v>0.80416666666666503</v>
      </c>
      <c r="F194" s="4"/>
      <c r="G194" s="4"/>
      <c r="H194" s="7">
        <f t="shared" ref="H194:H241" si="91">D194+2415018.5+E194-$B$5/24</f>
        <v>2455369.5958333332</v>
      </c>
      <c r="I194" s="5">
        <f t="shared" ref="I194:I257" si="92">(H194-2451545)/36525</f>
        <v>0.10471172712753482</v>
      </c>
      <c r="K194">
        <f t="shared" ref="K194:K241" si="93">MOD(280.46646+I194*(36000.76983+I194*0.0003032),360)</f>
        <v>90.169250144598209</v>
      </c>
      <c r="L194">
        <f t="shared" ref="L194:L241" si="94">357.52911+I194*(35999.05029-0.0001537*I194)</f>
        <v>4127.0518391316327</v>
      </c>
      <c r="M194">
        <f t="shared" ref="M194:M241" si="95">0.016708634-I194*(0.000042037+0.0000001267*I194)</f>
        <v>1.6704230843918786E-2</v>
      </c>
      <c r="N194">
        <f t="shared" ref="N194:N241" si="96">SIN(RADIANS(L194))*(1.914602-I194*(0.004817+0.000014*I194))+SIN(RADIANS(2*L194))*(0.019993-0.000101*I194)+SIN(RADIANS(3*L194))*0.000289</f>
        <v>0.42034470272869917</v>
      </c>
      <c r="O194">
        <f t="shared" ref="O194:O257" si="97">K194+N194</f>
        <v>90.589594847326907</v>
      </c>
      <c r="P194">
        <f t="shared" ref="P194:P241" si="98">L194+N194</f>
        <v>4127.4721838343612</v>
      </c>
      <c r="Q194">
        <f t="shared" ref="Q194:Q257" si="99">(1.000001018*(1-M194*M194))/(1+M194*COS(RADIANS(P194)))</f>
        <v>1.0162942048185961</v>
      </c>
      <c r="R194">
        <f t="shared" ref="R194:R241" si="100">O194-0.00569-0.00478*SIN(RADIANS(125.04-1934.136*I194))</f>
        <v>90.588571302339759</v>
      </c>
      <c r="S194">
        <f t="shared" ref="S194:S241" si="101">23+(26+((21.448-I194*(46.815+I194*(0.00059-I194*0.001813))))/60)/60</f>
        <v>23.437929421140826</v>
      </c>
      <c r="T194">
        <f t="shared" ref="T194:T257" si="102">S194+0.00256*COS(RADIANS(125.04-1934.136*I194))</f>
        <v>23.438484085782591</v>
      </c>
      <c r="U194">
        <f t="shared" ref="U194:U257" si="103">DEGREES(ATAN2(COS(RADIANS(R194)),COS(RADIANS(T194))*SIN(RADIANS(R194))))</f>
        <v>90.641498991087929</v>
      </c>
      <c r="V194">
        <f t="shared" ref="V194:V241" si="104">DEGREES(ASIN(SIN(RADIANS(T194))*SIN(RADIANS(R194))))</f>
        <v>23.437173501184407</v>
      </c>
      <c r="W194">
        <f t="shared" ref="W194:W241" si="105">TAN(RADIANS(T194/2))*TAN(RADIANS(T194/2))</f>
        <v>4.3031481634825494E-2</v>
      </c>
      <c r="X194">
        <f t="shared" ref="X194:X257" si="106">4*DEGREES(W194*SIN(2*RADIANS(K194))-2*M194*SIN(RADIANS(L194))+4*M194*W194*SIN(RADIANS(L194))*COS(2*RADIANS(K194))-0.5*W194*W194*SIN(4*RADIANS(K194))-1.25*M194*M194*SIN(2*RADIANS(L194)))</f>
        <v>-1.8891307034979554</v>
      </c>
      <c r="Y194">
        <f t="shared" ref="Y194:Y241" si="107">DEGREES(ACOS(COS(RADIANS(90.833))/(COS(RADIANS($B$3))*COS(RADIANS(V194)))-TAN(RADIANS($B$3))*TAN(RADIANS(V194))))</f>
        <v>112.60910580726014</v>
      </c>
      <c r="Z194" s="4">
        <f t="shared" ref="Z194:Z241" si="108">(720-4*$B$4-X194+$B$5*60)/1440</f>
        <v>0.50131189632187367</v>
      </c>
      <c r="AA194" s="4">
        <f t="shared" ref="AA194:AA257" si="109">Z194-Y194*4/1440</f>
        <v>0.18850882463503998</v>
      </c>
      <c r="AB194" s="4">
        <f t="shared" ref="AB194:AB241" si="110">Z194+Y194*4/1440</f>
        <v>0.81411496800870742</v>
      </c>
      <c r="AC194">
        <f t="shared" ref="AC194:AC241" si="111">8*Y194</f>
        <v>900.87284645808109</v>
      </c>
      <c r="AD194">
        <f t="shared" ref="AD194:AD241" si="112">MOD(E194*1440+X194+4*$B$4-60*$B$5,1440)</f>
        <v>1156.1108692964997</v>
      </c>
      <c r="AE194">
        <f t="shared" ref="AE194:AE257" si="113">IF(AD194/4&lt;0,AD194/4+180,AD194/4-180)</f>
        <v>109.02771732412492</v>
      </c>
      <c r="AF194">
        <f t="shared" ref="AF194:AF257" si="114">DEGREES(ACOS(SIN(RADIANS($B$3))*SIN(RADIANS(V194))+COS(RADIANS($B$3))*COS(RADIANS(V194))*COS(RADIANS(AE194))))</f>
        <v>88.480361842682598</v>
      </c>
      <c r="AG194">
        <f t="shared" ref="AG194:AG257" si="115">90-AF194</f>
        <v>1.5196381573174023</v>
      </c>
      <c r="AH194">
        <f t="shared" ref="AH194:AH257" si="116">IF(AG194&gt;85,0,IF(AG194&gt;5,58.1/TAN(RADIANS(AG194))-0.07/POWER(TAN(RADIANS(AG194)),3)+0.000086/POWER(TAN(RADIANS(AG194)),5),IF(AG194&gt;-0.575,1735+AG194*(-518.2+AG194*(103.4+AG194*(-12.79+AG194*0.711))),-20.772/TAN(RADIANS(AG194)))))/3600</f>
        <v>0.31811468170806267</v>
      </c>
      <c r="AI194">
        <f t="shared" ref="AI194:AI257" si="117">AG194+AH194</f>
        <v>1.8377528390254649</v>
      </c>
      <c r="AJ194">
        <f t="shared" ref="AJ194:AJ241" si="118">IF(AE194&gt;0,MOD(DEGREES(ACOS(((SIN(RADIANS($B$3))*COS(RADIANS(AF194)))-SIN(RADIANS(V194)))/(COS(RADIANS($B$3))*SIN(RADIANS(AF194)))))+180,360),MOD(540-DEGREES(ACOS(((SIN(RADIANS($B$3))*COS(RADIANS(AF194)))-SIN(RADIANS(V194)))/(COS(RADIANS($B$3))*SIN(RADIANS(AF194))))),360))</f>
        <v>299.81091145807062</v>
      </c>
    </row>
    <row r="195" spans="4:36" x14ac:dyDescent="0.25">
      <c r="D195" s="3">
        <f t="shared" si="90"/>
        <v>40350</v>
      </c>
      <c r="E195" s="4">
        <f t="shared" ref="E195:E241" si="119">E194+0.1/24</f>
        <v>0.80833333333333168</v>
      </c>
      <c r="F195" s="4"/>
      <c r="G195" s="4"/>
      <c r="H195" s="7">
        <f t="shared" si="91"/>
        <v>2455369.5999999996</v>
      </c>
      <c r="I195" s="5">
        <f t="shared" si="92"/>
        <v>0.10471184120464415</v>
      </c>
      <c r="K195">
        <f t="shared" si="93"/>
        <v>90.173357008361563</v>
      </c>
      <c r="L195">
        <f t="shared" si="94"/>
        <v>4127.0559457992249</v>
      </c>
      <c r="M195">
        <f t="shared" si="95"/>
        <v>1.6704230839120301E-2</v>
      </c>
      <c r="N195">
        <f t="shared" si="96"/>
        <v>0.42021352572092829</v>
      </c>
      <c r="O195">
        <f t="shared" si="97"/>
        <v>90.593570534082488</v>
      </c>
      <c r="P195">
        <f t="shared" si="98"/>
        <v>4127.4761593249459</v>
      </c>
      <c r="Q195">
        <f t="shared" si="99"/>
        <v>1.0162944645146936</v>
      </c>
      <c r="R195">
        <f t="shared" si="100"/>
        <v>90.592546993083545</v>
      </c>
      <c r="S195">
        <f t="shared" si="101"/>
        <v>23.437929419657348</v>
      </c>
      <c r="T195">
        <f t="shared" si="102"/>
        <v>23.438484074674964</v>
      </c>
      <c r="U195">
        <f t="shared" si="103"/>
        <v>90.645832140692576</v>
      </c>
      <c r="V195">
        <f t="shared" si="104"/>
        <v>23.437155725011209</v>
      </c>
      <c r="W195">
        <f t="shared" si="105"/>
        <v>4.3031481592879631E-2</v>
      </c>
      <c r="X195">
        <f t="shared" si="106"/>
        <v>-1.8900346190524653</v>
      </c>
      <c r="Y195">
        <f t="shared" si="107"/>
        <v>112.60908644035845</v>
      </c>
      <c r="Z195" s="4">
        <f t="shared" si="108"/>
        <v>0.50131252404100857</v>
      </c>
      <c r="AA195" s="4">
        <f t="shared" si="109"/>
        <v>0.188509506151124</v>
      </c>
      <c r="AB195" s="4">
        <f t="shared" si="110"/>
        <v>0.81411554193089319</v>
      </c>
      <c r="AC195">
        <f t="shared" si="111"/>
        <v>900.87269152286763</v>
      </c>
      <c r="AD195">
        <f t="shared" si="112"/>
        <v>1162.1099653809454</v>
      </c>
      <c r="AE195">
        <f t="shared" si="113"/>
        <v>110.52749134523634</v>
      </c>
      <c r="AF195">
        <f t="shared" si="114"/>
        <v>89.472444279897204</v>
      </c>
      <c r="AG195">
        <f t="shared" si="115"/>
        <v>0.5275557201027965</v>
      </c>
      <c r="AH195">
        <f t="shared" si="116"/>
        <v>0.4134932113664308</v>
      </c>
      <c r="AI195">
        <f t="shared" si="117"/>
        <v>0.9410489314692273</v>
      </c>
      <c r="AJ195">
        <f t="shared" si="118"/>
        <v>300.76461405896987</v>
      </c>
    </row>
    <row r="196" spans="4:36" x14ac:dyDescent="0.25">
      <c r="D196" s="3">
        <f t="shared" si="90"/>
        <v>40350</v>
      </c>
      <c r="E196" s="4">
        <f t="shared" si="119"/>
        <v>0.81249999999999833</v>
      </c>
      <c r="F196" s="4"/>
      <c r="G196" s="4"/>
      <c r="H196" s="7">
        <f t="shared" si="91"/>
        <v>2455369.6041666665</v>
      </c>
      <c r="I196" s="5">
        <f t="shared" si="92"/>
        <v>0.10471195528176623</v>
      </c>
      <c r="K196">
        <f t="shared" si="93"/>
        <v>90.177463872583303</v>
      </c>
      <c r="L196">
        <f t="shared" si="94"/>
        <v>4127.0600524672755</v>
      </c>
      <c r="M196">
        <f t="shared" si="95"/>
        <v>1.6704230834321813E-2</v>
      </c>
      <c r="N196">
        <f t="shared" si="96"/>
        <v>0.42008234666687183</v>
      </c>
      <c r="O196">
        <f t="shared" si="97"/>
        <v>90.597546219250177</v>
      </c>
      <c r="P196">
        <f t="shared" si="98"/>
        <v>4127.4801348139426</v>
      </c>
      <c r="Q196">
        <f t="shared" si="99"/>
        <v>1.016294724129712</v>
      </c>
      <c r="R196">
        <f t="shared" si="100"/>
        <v>90.596522682239367</v>
      </c>
      <c r="S196">
        <f t="shared" si="101"/>
        <v>23.437929418173866</v>
      </c>
      <c r="T196">
        <f t="shared" si="102"/>
        <v>23.438484063567326</v>
      </c>
      <c r="U196">
        <f t="shared" si="103"/>
        <v>90.650165287396987</v>
      </c>
      <c r="V196">
        <f t="shared" si="104"/>
        <v>23.437137829256038</v>
      </c>
      <c r="W196">
        <f t="shared" si="105"/>
        <v>4.3031481550933705E-2</v>
      </c>
      <c r="X196">
        <f t="shared" si="106"/>
        <v>-1.8909385214623142</v>
      </c>
      <c r="Y196">
        <f t="shared" si="107"/>
        <v>112.60906694318194</v>
      </c>
      <c r="Z196" s="4">
        <f t="shared" si="108"/>
        <v>0.50131315175101543</v>
      </c>
      <c r="AA196" s="4">
        <f t="shared" si="109"/>
        <v>0.18851018801995445</v>
      </c>
      <c r="AB196" s="4">
        <f t="shared" si="110"/>
        <v>0.81411611548207641</v>
      </c>
      <c r="AC196">
        <f t="shared" si="111"/>
        <v>900.87253554545555</v>
      </c>
      <c r="AD196">
        <f t="shared" si="112"/>
        <v>1168.1090614785353</v>
      </c>
      <c r="AE196">
        <f t="shared" si="113"/>
        <v>112.02726536963382</v>
      </c>
      <c r="AF196">
        <f t="shared" si="114"/>
        <v>90.454693723488489</v>
      </c>
      <c r="AG196">
        <f t="shared" si="115"/>
        <v>-0.45469372348848935</v>
      </c>
      <c r="AH196">
        <f t="shared" si="116"/>
        <v>0.55367572078096039</v>
      </c>
      <c r="AI196">
        <f t="shared" si="117"/>
        <v>9.8981997292471036E-2</v>
      </c>
      <c r="AJ196">
        <f t="shared" si="118"/>
        <v>301.72829080667009</v>
      </c>
    </row>
    <row r="197" spans="4:36" x14ac:dyDescent="0.25">
      <c r="D197" s="3">
        <f t="shared" si="90"/>
        <v>40350</v>
      </c>
      <c r="E197" s="4">
        <f t="shared" si="119"/>
        <v>0.81666666666666499</v>
      </c>
      <c r="F197" s="4"/>
      <c r="G197" s="4"/>
      <c r="H197" s="7">
        <f t="shared" si="91"/>
        <v>2455369.6083333334</v>
      </c>
      <c r="I197" s="5">
        <f t="shared" si="92"/>
        <v>0.10471206935888831</v>
      </c>
      <c r="K197">
        <f t="shared" si="93"/>
        <v>90.181570736805497</v>
      </c>
      <c r="L197">
        <f t="shared" si="94"/>
        <v>4127.0641591353269</v>
      </c>
      <c r="M197">
        <f t="shared" si="95"/>
        <v>1.6704230829523325E-2</v>
      </c>
      <c r="N197">
        <f t="shared" si="96"/>
        <v>0.41995116558175655</v>
      </c>
      <c r="O197">
        <f t="shared" si="97"/>
        <v>90.601521902387248</v>
      </c>
      <c r="P197">
        <f t="shared" si="98"/>
        <v>4127.4841103009085</v>
      </c>
      <c r="Q197">
        <f t="shared" si="99"/>
        <v>1.0162949836636208</v>
      </c>
      <c r="R197">
        <f t="shared" si="100"/>
        <v>90.600498369364516</v>
      </c>
      <c r="S197">
        <f t="shared" si="101"/>
        <v>23.437929416690388</v>
      </c>
      <c r="T197">
        <f t="shared" si="102"/>
        <v>23.438484052459685</v>
      </c>
      <c r="U197">
        <f t="shared" si="103"/>
        <v>90.654498430710774</v>
      </c>
      <c r="V197">
        <f t="shared" si="104"/>
        <v>23.437119813921214</v>
      </c>
      <c r="W197">
        <f t="shared" si="105"/>
        <v>4.3031481508987793E-2</v>
      </c>
      <c r="X197">
        <f t="shared" si="106"/>
        <v>-1.8918424105981255</v>
      </c>
      <c r="Y197">
        <f t="shared" si="107"/>
        <v>112.60904731573332</v>
      </c>
      <c r="Z197" s="4">
        <f t="shared" si="108"/>
        <v>0.50131377945180433</v>
      </c>
      <c r="AA197" s="4">
        <f t="shared" si="109"/>
        <v>0.18851087024143398</v>
      </c>
      <c r="AB197" s="4">
        <f t="shared" si="110"/>
        <v>0.81411668866217468</v>
      </c>
      <c r="AC197">
        <f t="shared" si="111"/>
        <v>900.87237852586657</v>
      </c>
      <c r="AD197">
        <f t="shared" si="112"/>
        <v>1174.1081575893993</v>
      </c>
      <c r="AE197">
        <f t="shared" si="113"/>
        <v>113.52703939734982</v>
      </c>
      <c r="AF197">
        <f t="shared" si="114"/>
        <v>91.426726124493342</v>
      </c>
      <c r="AG197">
        <f t="shared" si="115"/>
        <v>-1.4267261244933422</v>
      </c>
      <c r="AH197">
        <f t="shared" si="116"/>
        <v>0.23166907020119651</v>
      </c>
      <c r="AI197">
        <f t="shared" si="117"/>
        <v>-1.1950570542921457</v>
      </c>
      <c r="AJ197">
        <f t="shared" si="118"/>
        <v>302.70240363521987</v>
      </c>
    </row>
    <row r="198" spans="4:36" x14ac:dyDescent="0.25">
      <c r="D198" s="3">
        <f t="shared" si="90"/>
        <v>40350</v>
      </c>
      <c r="E198" s="4">
        <f t="shared" si="119"/>
        <v>0.82083333333333164</v>
      </c>
      <c r="F198" s="4"/>
      <c r="G198" s="4"/>
      <c r="H198" s="7">
        <f t="shared" si="91"/>
        <v>2455369.6124999998</v>
      </c>
      <c r="I198" s="5">
        <f t="shared" si="92"/>
        <v>0.10471218343599764</v>
      </c>
      <c r="K198">
        <f t="shared" si="93"/>
        <v>90.185677600568852</v>
      </c>
      <c r="L198">
        <f t="shared" si="94"/>
        <v>4127.0682658029182</v>
      </c>
      <c r="M198">
        <f t="shared" si="95"/>
        <v>1.6704230824724841E-2</v>
      </c>
      <c r="N198">
        <f t="shared" si="96"/>
        <v>0.41981998248094016</v>
      </c>
      <c r="O198">
        <f t="shared" si="97"/>
        <v>90.605497583049797</v>
      </c>
      <c r="P198">
        <f t="shared" si="98"/>
        <v>4127.4880857853996</v>
      </c>
      <c r="Q198">
        <f t="shared" si="99"/>
        <v>1.0162952431163903</v>
      </c>
      <c r="R198">
        <f t="shared" si="100"/>
        <v>90.604474054015057</v>
      </c>
      <c r="S198">
        <f t="shared" si="101"/>
        <v>23.437929415206909</v>
      </c>
      <c r="T198">
        <f t="shared" si="102"/>
        <v>23.438484041352037</v>
      </c>
      <c r="U198">
        <f t="shared" si="103"/>
        <v>90.658831570142283</v>
      </c>
      <c r="V198">
        <f t="shared" si="104"/>
        <v>23.437101679009064</v>
      </c>
      <c r="W198">
        <f t="shared" si="105"/>
        <v>4.3031481467041846E-2</v>
      </c>
      <c r="X198">
        <f t="shared" si="106"/>
        <v>-1.8927462863305835</v>
      </c>
      <c r="Y198">
        <f t="shared" si="107"/>
        <v>112.60902755801528</v>
      </c>
      <c r="Z198" s="4">
        <f t="shared" si="108"/>
        <v>0.50131440714328512</v>
      </c>
      <c r="AA198" s="4">
        <f t="shared" si="109"/>
        <v>0.18851155281546489</v>
      </c>
      <c r="AB198" s="4">
        <f t="shared" si="110"/>
        <v>0.81411726147110541</v>
      </c>
      <c r="AC198">
        <f t="shared" si="111"/>
        <v>900.87222046412228</v>
      </c>
      <c r="AD198">
        <f t="shared" si="112"/>
        <v>1180.107253713667</v>
      </c>
      <c r="AE198">
        <f t="shared" si="113"/>
        <v>115.02681342841674</v>
      </c>
      <c r="AF198">
        <f t="shared" si="114"/>
        <v>92.38814649228803</v>
      </c>
      <c r="AG198">
        <f t="shared" si="115"/>
        <v>-2.3881464922880298</v>
      </c>
      <c r="AH198">
        <f t="shared" si="116"/>
        <v>0.13835213934699708</v>
      </c>
      <c r="AI198">
        <f t="shared" si="117"/>
        <v>-2.2497943529410325</v>
      </c>
      <c r="AJ198">
        <f t="shared" si="118"/>
        <v>303.68740789795464</v>
      </c>
    </row>
    <row r="199" spans="4:36" x14ac:dyDescent="0.25">
      <c r="D199" s="3">
        <f t="shared" si="90"/>
        <v>40350</v>
      </c>
      <c r="E199" s="4">
        <f t="shared" si="119"/>
        <v>0.82499999999999829</v>
      </c>
      <c r="F199" s="4"/>
      <c r="G199" s="4"/>
      <c r="H199" s="7">
        <f t="shared" si="91"/>
        <v>2455369.6166666667</v>
      </c>
      <c r="I199" s="5">
        <f t="shared" si="92"/>
        <v>0.10471229751311972</v>
      </c>
      <c r="K199">
        <f t="shared" si="93"/>
        <v>90.189784464791046</v>
      </c>
      <c r="L199">
        <f t="shared" si="94"/>
        <v>4127.0723724709696</v>
      </c>
      <c r="M199">
        <f t="shared" si="95"/>
        <v>1.6704230819926353E-2</v>
      </c>
      <c r="N199">
        <f t="shared" si="96"/>
        <v>0.419688797335668</v>
      </c>
      <c r="O199">
        <f t="shared" si="97"/>
        <v>90.609473262126713</v>
      </c>
      <c r="P199">
        <f t="shared" si="98"/>
        <v>4127.4920612683054</v>
      </c>
      <c r="Q199">
        <f t="shared" si="99"/>
        <v>1.0162955024880769</v>
      </c>
      <c r="R199">
        <f t="shared" si="100"/>
        <v>90.608449737079908</v>
      </c>
      <c r="S199">
        <f t="shared" si="101"/>
        <v>23.437929413723428</v>
      </c>
      <c r="T199">
        <f t="shared" si="102"/>
        <v>23.438484030244375</v>
      </c>
      <c r="U199">
        <f t="shared" si="103"/>
        <v>90.663164706652481</v>
      </c>
      <c r="V199">
        <f t="shared" si="104"/>
        <v>23.437083424515858</v>
      </c>
      <c r="W199">
        <f t="shared" si="105"/>
        <v>4.303148142509583E-2</v>
      </c>
      <c r="X199">
        <f t="shared" si="106"/>
        <v>-1.8936501488328836</v>
      </c>
      <c r="Y199">
        <f t="shared" si="107"/>
        <v>112.60900767002393</v>
      </c>
      <c r="Z199" s="4">
        <f t="shared" si="108"/>
        <v>0.50131503482557838</v>
      </c>
      <c r="AA199" s="4">
        <f t="shared" si="109"/>
        <v>0.18851223574217857</v>
      </c>
      <c r="AB199" s="4">
        <f t="shared" si="110"/>
        <v>0.81411783390897818</v>
      </c>
      <c r="AC199">
        <f t="shared" si="111"/>
        <v>900.87206136019142</v>
      </c>
      <c r="AD199">
        <f t="shared" si="112"/>
        <v>1186.1063498511646</v>
      </c>
      <c r="AE199">
        <f t="shared" si="113"/>
        <v>116.52658746279116</v>
      </c>
      <c r="AF199">
        <f t="shared" si="114"/>
        <v>93.338548620582017</v>
      </c>
      <c r="AG199">
        <f t="shared" si="115"/>
        <v>-3.3385486205820172</v>
      </c>
      <c r="AH199">
        <f t="shared" si="116"/>
        <v>9.8911967215620761E-2</v>
      </c>
      <c r="AI199">
        <f t="shared" si="117"/>
        <v>-3.2396366533663965</v>
      </c>
      <c r="AJ199">
        <f t="shared" si="118"/>
        <v>304.6837518283063</v>
      </c>
    </row>
    <row r="200" spans="4:36" x14ac:dyDescent="0.25">
      <c r="D200" s="3">
        <f t="shared" si="90"/>
        <v>40350</v>
      </c>
      <c r="E200" s="4">
        <f t="shared" si="119"/>
        <v>0.82916666666666494</v>
      </c>
      <c r="F200" s="4"/>
      <c r="G200" s="4"/>
      <c r="H200" s="7">
        <f t="shared" si="91"/>
        <v>2455369.6208333331</v>
      </c>
      <c r="I200" s="5">
        <f t="shared" si="92"/>
        <v>0.10471241159022905</v>
      </c>
      <c r="K200">
        <f t="shared" si="93"/>
        <v>90.193891328553946</v>
      </c>
      <c r="L200">
        <f t="shared" si="94"/>
        <v>4127.0764791385618</v>
      </c>
      <c r="M200">
        <f t="shared" si="95"/>
        <v>1.6704230815127868E-2</v>
      </c>
      <c r="N200">
        <f t="shared" si="96"/>
        <v>0.41955761017594156</v>
      </c>
      <c r="O200">
        <f t="shared" si="97"/>
        <v>90.613448938729888</v>
      </c>
      <c r="P200">
        <f t="shared" si="98"/>
        <v>4127.4960367487374</v>
      </c>
      <c r="Q200">
        <f t="shared" si="99"/>
        <v>1.0162957617786212</v>
      </c>
      <c r="R200">
        <f t="shared" si="100"/>
        <v>90.612425417670934</v>
      </c>
      <c r="S200">
        <f t="shared" si="101"/>
        <v>23.437929412239949</v>
      </c>
      <c r="T200">
        <f t="shared" si="102"/>
        <v>23.438484019136709</v>
      </c>
      <c r="U200">
        <f t="shared" si="103"/>
        <v>90.667497839265579</v>
      </c>
      <c r="V200">
        <f t="shared" si="104"/>
        <v>23.437065050446009</v>
      </c>
      <c r="W200">
        <f t="shared" si="105"/>
        <v>4.3031481383149821E-2</v>
      </c>
      <c r="X200">
        <f t="shared" si="106"/>
        <v>-1.8945539978746857</v>
      </c>
      <c r="Y200">
        <f t="shared" si="107"/>
        <v>112.60898765176422</v>
      </c>
      <c r="Z200" s="4">
        <f t="shared" si="108"/>
        <v>0.50131566249852411</v>
      </c>
      <c r="AA200" s="4">
        <f t="shared" si="109"/>
        <v>0.18851291902140127</v>
      </c>
      <c r="AB200" s="4">
        <f t="shared" si="110"/>
        <v>0.814118405975647</v>
      </c>
      <c r="AC200">
        <f t="shared" si="111"/>
        <v>900.87190121411379</v>
      </c>
      <c r="AD200">
        <f t="shared" si="112"/>
        <v>1192.1054460021228</v>
      </c>
      <c r="AE200">
        <f t="shared" si="113"/>
        <v>118.0263615005307</v>
      </c>
      <c r="AF200">
        <f t="shared" si="114"/>
        <v>94.277514844300072</v>
      </c>
      <c r="AG200">
        <f t="shared" si="115"/>
        <v>-4.2775148443000717</v>
      </c>
      <c r="AH200">
        <f t="shared" si="116"/>
        <v>7.7143440561236593E-2</v>
      </c>
      <c r="AI200">
        <f t="shared" si="117"/>
        <v>-4.2003714037388349</v>
      </c>
      <c r="AJ200">
        <f t="shared" si="118"/>
        <v>305.69187586577664</v>
      </c>
    </row>
    <row r="201" spans="4:36" x14ac:dyDescent="0.25">
      <c r="D201" s="3">
        <f t="shared" si="90"/>
        <v>40350</v>
      </c>
      <c r="E201" s="4">
        <f t="shared" si="119"/>
        <v>0.83333333333333159</v>
      </c>
      <c r="F201" s="4"/>
      <c r="G201" s="4"/>
      <c r="H201" s="7">
        <f t="shared" si="91"/>
        <v>2455369.625</v>
      </c>
      <c r="I201" s="5">
        <f t="shared" si="92"/>
        <v>0.10471252566735113</v>
      </c>
      <c r="K201">
        <f t="shared" si="93"/>
        <v>90.19799819277614</v>
      </c>
      <c r="L201">
        <f t="shared" si="94"/>
        <v>4127.0805858066133</v>
      </c>
      <c r="M201">
        <f t="shared" si="95"/>
        <v>1.670423081032938E-2</v>
      </c>
      <c r="N201">
        <f t="shared" si="96"/>
        <v>0.41942642097305732</v>
      </c>
      <c r="O201">
        <f t="shared" si="97"/>
        <v>90.617424613749193</v>
      </c>
      <c r="P201">
        <f t="shared" si="98"/>
        <v>4127.500012227586</v>
      </c>
      <c r="Q201">
        <f t="shared" si="99"/>
        <v>1.0162960209880807</v>
      </c>
      <c r="R201">
        <f t="shared" si="100"/>
        <v>90.616401096678032</v>
      </c>
      <c r="S201">
        <f t="shared" si="101"/>
        <v>23.437929410756468</v>
      </c>
      <c r="T201">
        <f t="shared" si="102"/>
        <v>23.438484008029029</v>
      </c>
      <c r="U201">
        <f t="shared" si="103"/>
        <v>90.671830968943624</v>
      </c>
      <c r="V201">
        <f t="shared" si="104"/>
        <v>23.4370465567957</v>
      </c>
      <c r="W201">
        <f t="shared" si="105"/>
        <v>4.3031481341203742E-2</v>
      </c>
      <c r="X201">
        <f t="shared" si="106"/>
        <v>-1.8954578336297214</v>
      </c>
      <c r="Y201">
        <f t="shared" si="107"/>
        <v>112.60896750323221</v>
      </c>
      <c r="Z201" s="4">
        <f t="shared" si="108"/>
        <v>0.50131629016224288</v>
      </c>
      <c r="AA201" s="4">
        <f t="shared" si="109"/>
        <v>0.18851360265326456</v>
      </c>
      <c r="AB201" s="4">
        <f t="shared" si="110"/>
        <v>0.81411897767122121</v>
      </c>
      <c r="AC201">
        <f t="shared" si="111"/>
        <v>900.87174002585766</v>
      </c>
      <c r="AD201">
        <f t="shared" si="112"/>
        <v>1198.1045421663678</v>
      </c>
      <c r="AE201">
        <f t="shared" si="113"/>
        <v>119.52613554159194</v>
      </c>
      <c r="AF201">
        <f t="shared" si="114"/>
        <v>95.204615831187155</v>
      </c>
      <c r="AG201">
        <f t="shared" si="115"/>
        <v>-5.2046158311871551</v>
      </c>
      <c r="AH201">
        <f t="shared" si="116"/>
        <v>6.3345087034955477E-2</v>
      </c>
      <c r="AI201">
        <f t="shared" si="117"/>
        <v>-5.1412707441521999</v>
      </c>
      <c r="AJ201">
        <f t="shared" si="118"/>
        <v>306.71221184242916</v>
      </c>
    </row>
    <row r="202" spans="4:36" x14ac:dyDescent="0.25">
      <c r="D202" s="3">
        <f t="shared" si="90"/>
        <v>40350</v>
      </c>
      <c r="E202" s="4">
        <f t="shared" si="119"/>
        <v>0.83749999999999825</v>
      </c>
      <c r="F202" s="4"/>
      <c r="G202" s="4"/>
      <c r="H202" s="7">
        <f t="shared" si="91"/>
        <v>2455369.6291666664</v>
      </c>
      <c r="I202" s="5">
        <f t="shared" si="92"/>
        <v>0.10471263974446046</v>
      </c>
      <c r="K202">
        <f t="shared" si="93"/>
        <v>90.202105056539494</v>
      </c>
      <c r="L202">
        <f t="shared" si="94"/>
        <v>4127.0846924742054</v>
      </c>
      <c r="M202">
        <f t="shared" si="95"/>
        <v>1.6704230805530892E-2</v>
      </c>
      <c r="N202">
        <f t="shared" si="96"/>
        <v>0.41929522975699168</v>
      </c>
      <c r="O202">
        <f t="shared" si="97"/>
        <v>90.621400286296492</v>
      </c>
      <c r="P202">
        <f t="shared" si="98"/>
        <v>4127.5039877039626</v>
      </c>
      <c r="Q202">
        <f t="shared" si="99"/>
        <v>1.0162962801163955</v>
      </c>
      <c r="R202">
        <f t="shared" si="100"/>
        <v>90.620376773213053</v>
      </c>
      <c r="S202">
        <f t="shared" si="101"/>
        <v>23.437929409272989</v>
      </c>
      <c r="T202">
        <f t="shared" si="102"/>
        <v>23.438483996921345</v>
      </c>
      <c r="U202">
        <f t="shared" si="103"/>
        <v>90.676164094710799</v>
      </c>
      <c r="V202">
        <f t="shared" si="104"/>
        <v>23.437027943569401</v>
      </c>
      <c r="W202">
        <f t="shared" si="105"/>
        <v>4.3031481299257664E-2</v>
      </c>
      <c r="X202">
        <f t="shared" si="106"/>
        <v>-1.8963616558675473</v>
      </c>
      <c r="Y202">
        <f t="shared" si="107"/>
        <v>112.60894722443287</v>
      </c>
      <c r="Z202" s="4">
        <f t="shared" si="108"/>
        <v>0.50131691781657473</v>
      </c>
      <c r="AA202" s="4">
        <f t="shared" si="109"/>
        <v>0.18851428663759456</v>
      </c>
      <c r="AB202" s="4">
        <f t="shared" si="110"/>
        <v>0.81411954899555483</v>
      </c>
      <c r="AC202">
        <f t="shared" si="111"/>
        <v>900.87157779546294</v>
      </c>
      <c r="AD202">
        <f t="shared" si="112"/>
        <v>1204.1036383441299</v>
      </c>
      <c r="AE202">
        <f t="shared" si="113"/>
        <v>121.02590958603247</v>
      </c>
      <c r="AF202">
        <f t="shared" si="114"/>
        <v>96.11941041323125</v>
      </c>
      <c r="AG202">
        <f t="shared" si="115"/>
        <v>-6.1194104132312503</v>
      </c>
      <c r="AH202">
        <f t="shared" si="116"/>
        <v>5.3818688860818871E-2</v>
      </c>
      <c r="AI202">
        <f t="shared" si="117"/>
        <v>-6.0655917243704316</v>
      </c>
      <c r="AJ202">
        <f t="shared" si="118"/>
        <v>307.74518202627843</v>
      </c>
    </row>
    <row r="203" spans="4:36" x14ac:dyDescent="0.25">
      <c r="D203" s="3">
        <f t="shared" si="90"/>
        <v>40350</v>
      </c>
      <c r="E203" s="4">
        <f t="shared" si="119"/>
        <v>0.8416666666666649</v>
      </c>
      <c r="F203" s="4"/>
      <c r="G203" s="4"/>
      <c r="H203" s="7">
        <f t="shared" si="91"/>
        <v>2455369.6333333333</v>
      </c>
      <c r="I203" s="5">
        <f t="shared" si="92"/>
        <v>0.10471275382158254</v>
      </c>
      <c r="K203">
        <f t="shared" si="93"/>
        <v>90.206211920761689</v>
      </c>
      <c r="L203">
        <f t="shared" si="94"/>
        <v>4127.088799142256</v>
      </c>
      <c r="M203">
        <f t="shared" si="95"/>
        <v>1.6704230800732408E-2</v>
      </c>
      <c r="N203">
        <f t="shared" si="96"/>
        <v>0.41916403649906631</v>
      </c>
      <c r="O203">
        <f t="shared" si="97"/>
        <v>90.625375957260758</v>
      </c>
      <c r="P203">
        <f t="shared" si="98"/>
        <v>4127.5079631787548</v>
      </c>
      <c r="Q203">
        <f t="shared" si="99"/>
        <v>1.0162965391636225</v>
      </c>
      <c r="R203">
        <f t="shared" si="100"/>
        <v>90.62435244816497</v>
      </c>
      <c r="S203">
        <f t="shared" si="101"/>
        <v>23.437929407789508</v>
      </c>
      <c r="T203">
        <f t="shared" si="102"/>
        <v>23.438483985813651</v>
      </c>
      <c r="U203">
        <f t="shared" si="103"/>
        <v>90.680497217528142</v>
      </c>
      <c r="V203">
        <f t="shared" si="104"/>
        <v>23.437009210763271</v>
      </c>
      <c r="W203">
        <f t="shared" si="105"/>
        <v>4.303148125731153E-2</v>
      </c>
      <c r="X203">
        <f t="shared" si="106"/>
        <v>-1.8972654647616745</v>
      </c>
      <c r="Y203">
        <f t="shared" si="107"/>
        <v>112.60892681536224</v>
      </c>
      <c r="Z203" s="4">
        <f t="shared" si="108"/>
        <v>0.50131754546163998</v>
      </c>
      <c r="AA203" s="4">
        <f t="shared" si="109"/>
        <v>0.18851497097452263</v>
      </c>
      <c r="AB203" s="4">
        <f t="shared" si="110"/>
        <v>0.81412011994875733</v>
      </c>
      <c r="AC203">
        <f t="shared" si="111"/>
        <v>900.87141452289791</v>
      </c>
      <c r="AD203">
        <f t="shared" si="112"/>
        <v>1210.1027345352359</v>
      </c>
      <c r="AE203">
        <f t="shared" si="113"/>
        <v>122.52568363380897</v>
      </c>
      <c r="AF203">
        <f t="shared" si="114"/>
        <v>97.021445462539205</v>
      </c>
      <c r="AG203">
        <f t="shared" si="115"/>
        <v>-7.0214454625392051</v>
      </c>
      <c r="AH203">
        <f t="shared" si="116"/>
        <v>4.6847909004078966E-2</v>
      </c>
      <c r="AI203">
        <f t="shared" si="117"/>
        <v>-6.9745975535351263</v>
      </c>
      <c r="AJ203">
        <f t="shared" si="118"/>
        <v>308.79119801696913</v>
      </c>
    </row>
    <row r="204" spans="4:36" x14ac:dyDescent="0.25">
      <c r="D204" s="3">
        <f t="shared" si="90"/>
        <v>40350</v>
      </c>
      <c r="E204" s="4">
        <f t="shared" si="119"/>
        <v>0.84583333333333155</v>
      </c>
      <c r="F204" s="4"/>
      <c r="G204" s="4"/>
      <c r="H204" s="7">
        <f t="shared" si="91"/>
        <v>2455369.6374999997</v>
      </c>
      <c r="I204" s="5">
        <f t="shared" si="92"/>
        <v>0.10471286789869187</v>
      </c>
      <c r="K204">
        <f t="shared" si="93"/>
        <v>90.210318784524134</v>
      </c>
      <c r="L204">
        <f t="shared" si="94"/>
        <v>4127.0929058098482</v>
      </c>
      <c r="M204">
        <f t="shared" si="95"/>
        <v>1.670423079593392E-2</v>
      </c>
      <c r="N204">
        <f t="shared" si="96"/>
        <v>0.41903284122920637</v>
      </c>
      <c r="O204">
        <f t="shared" si="97"/>
        <v>90.629351625753344</v>
      </c>
      <c r="P204">
        <f t="shared" si="98"/>
        <v>4127.5119386510778</v>
      </c>
      <c r="Q204">
        <f t="shared" si="99"/>
        <v>1.0162967981297029</v>
      </c>
      <c r="R204">
        <f t="shared" si="100"/>
        <v>90.628328120645136</v>
      </c>
      <c r="S204">
        <f t="shared" si="101"/>
        <v>23.437929406306029</v>
      </c>
      <c r="T204">
        <f t="shared" si="102"/>
        <v>23.438483974705953</v>
      </c>
      <c r="U204">
        <f t="shared" si="103"/>
        <v>90.684830336419267</v>
      </c>
      <c r="V204">
        <f t="shared" si="104"/>
        <v>23.436990358381834</v>
      </c>
      <c r="W204">
        <f t="shared" si="105"/>
        <v>4.3031481215365402E-2</v>
      </c>
      <c r="X204">
        <f t="shared" si="106"/>
        <v>-1.8981692600812754</v>
      </c>
      <c r="Y204">
        <f t="shared" si="107"/>
        <v>112.60890627602539</v>
      </c>
      <c r="Z204" s="4">
        <f t="shared" si="108"/>
        <v>0.50131817309727866</v>
      </c>
      <c r="AA204" s="4">
        <f t="shared" si="109"/>
        <v>0.18851565566387479</v>
      </c>
      <c r="AB204" s="4">
        <f t="shared" si="110"/>
        <v>0.81412069053068259</v>
      </c>
      <c r="AC204">
        <f t="shared" si="111"/>
        <v>900.87125020820315</v>
      </c>
      <c r="AD204">
        <f t="shared" si="112"/>
        <v>1216.1018307399163</v>
      </c>
      <c r="AE204">
        <f t="shared" si="113"/>
        <v>124.02545768497907</v>
      </c>
      <c r="AF204">
        <f t="shared" si="114"/>
        <v>97.910255817654871</v>
      </c>
      <c r="AG204">
        <f t="shared" si="115"/>
        <v>-7.9102558176548712</v>
      </c>
      <c r="AH204">
        <f t="shared" si="116"/>
        <v>4.1527547070360139E-2</v>
      </c>
      <c r="AI204">
        <f t="shared" si="117"/>
        <v>-7.8687282705845112</v>
      </c>
      <c r="AJ204">
        <f t="shared" si="118"/>
        <v>309.85065949067314</v>
      </c>
    </row>
    <row r="205" spans="4:36" x14ac:dyDescent="0.25">
      <c r="D205" s="3">
        <f t="shared" si="90"/>
        <v>40350</v>
      </c>
      <c r="E205" s="4">
        <f t="shared" si="119"/>
        <v>0.8499999999999982</v>
      </c>
      <c r="F205" s="4"/>
      <c r="G205" s="4"/>
      <c r="H205" s="7">
        <f t="shared" si="91"/>
        <v>2455369.6416666666</v>
      </c>
      <c r="I205" s="5">
        <f t="shared" si="92"/>
        <v>0.10471298197581395</v>
      </c>
      <c r="K205">
        <f t="shared" si="93"/>
        <v>90.214425648746328</v>
      </c>
      <c r="L205">
        <f t="shared" si="94"/>
        <v>4127.0970124778996</v>
      </c>
      <c r="M205">
        <f t="shared" si="95"/>
        <v>1.6704230791135435E-2</v>
      </c>
      <c r="N205">
        <f t="shared" si="96"/>
        <v>0.41890164391873275</v>
      </c>
      <c r="O205">
        <f t="shared" si="97"/>
        <v>90.633327292665058</v>
      </c>
      <c r="P205">
        <f t="shared" si="98"/>
        <v>4127.5159141218182</v>
      </c>
      <c r="Q205">
        <f t="shared" si="99"/>
        <v>1.0162970570146932</v>
      </c>
      <c r="R205">
        <f t="shared" si="100"/>
        <v>90.632303791544373</v>
      </c>
      <c r="S205">
        <f t="shared" si="101"/>
        <v>23.437929404822547</v>
      </c>
      <c r="T205">
        <f t="shared" si="102"/>
        <v>23.438483963598241</v>
      </c>
      <c r="U205">
        <f t="shared" si="103"/>
        <v>90.689163452347259</v>
      </c>
      <c r="V205">
        <f t="shared" si="104"/>
        <v>23.43697138642116</v>
      </c>
      <c r="W205">
        <f t="shared" si="105"/>
        <v>4.3031481173419213E-2</v>
      </c>
      <c r="X205">
        <f t="shared" si="106"/>
        <v>-1.8990730420005129</v>
      </c>
      <c r="Y205">
        <f t="shared" si="107"/>
        <v>112.60888560641823</v>
      </c>
      <c r="Z205" s="4">
        <f t="shared" si="108"/>
        <v>0.50131880072361146</v>
      </c>
      <c r="AA205" s="4">
        <f t="shared" si="109"/>
        <v>0.18851634070578305</v>
      </c>
      <c r="AB205" s="4">
        <f t="shared" si="110"/>
        <v>0.81412126074143987</v>
      </c>
      <c r="AC205">
        <f t="shared" si="111"/>
        <v>900.87108485134581</v>
      </c>
      <c r="AD205">
        <f t="shared" si="112"/>
        <v>1222.100926957997</v>
      </c>
      <c r="AE205">
        <f t="shared" si="113"/>
        <v>125.52523173949925</v>
      </c>
      <c r="AF205">
        <f t="shared" si="114"/>
        <v>98.785364265851683</v>
      </c>
      <c r="AG205">
        <f t="shared" si="115"/>
        <v>-8.7853642658516833</v>
      </c>
      <c r="AH205">
        <f t="shared" si="116"/>
        <v>3.7335011142950424E-2</v>
      </c>
      <c r="AI205">
        <f t="shared" si="117"/>
        <v>-8.748029254708733</v>
      </c>
      <c r="AJ205">
        <f t="shared" si="118"/>
        <v>310.92395279049242</v>
      </c>
    </row>
    <row r="206" spans="4:36" x14ac:dyDescent="0.25">
      <c r="D206" s="3">
        <f t="shared" si="90"/>
        <v>40350</v>
      </c>
      <c r="E206" s="4">
        <f t="shared" si="119"/>
        <v>0.85416666666666485</v>
      </c>
      <c r="F206" s="4"/>
      <c r="G206" s="4"/>
      <c r="H206" s="7">
        <f t="shared" si="91"/>
        <v>2455369.645833333</v>
      </c>
      <c r="I206" s="5">
        <f t="shared" si="92"/>
        <v>0.10471309605292328</v>
      </c>
      <c r="K206">
        <f t="shared" si="93"/>
        <v>90.218532512509682</v>
      </c>
      <c r="L206">
        <f t="shared" si="94"/>
        <v>4127.1011191454909</v>
      </c>
      <c r="M206">
        <f t="shared" si="95"/>
        <v>1.6704230786336947E-2</v>
      </c>
      <c r="N206">
        <f t="shared" si="96"/>
        <v>0.4187704445976495</v>
      </c>
      <c r="O206">
        <f t="shared" si="97"/>
        <v>90.637302957107337</v>
      </c>
      <c r="P206">
        <f t="shared" si="98"/>
        <v>4127.5198895900885</v>
      </c>
      <c r="Q206">
        <f t="shared" si="99"/>
        <v>1.0162973158185342</v>
      </c>
      <c r="R206">
        <f t="shared" si="100"/>
        <v>90.636279459974091</v>
      </c>
      <c r="S206">
        <f t="shared" si="101"/>
        <v>23.437929403339069</v>
      </c>
      <c r="T206">
        <f t="shared" si="102"/>
        <v>23.438483952490525</v>
      </c>
      <c r="U206">
        <f t="shared" si="103"/>
        <v>90.693496564335803</v>
      </c>
      <c r="V206">
        <f t="shared" si="104"/>
        <v>23.436952294885842</v>
      </c>
      <c r="W206">
        <f t="shared" si="105"/>
        <v>4.3031481131472989E-2</v>
      </c>
      <c r="X206">
        <f t="shared" si="106"/>
        <v>-1.8999768102888992</v>
      </c>
      <c r="Y206">
        <f t="shared" si="107"/>
        <v>112.60886480654594</v>
      </c>
      <c r="Z206" s="4">
        <f t="shared" si="108"/>
        <v>0.50131942834047849</v>
      </c>
      <c r="AA206" s="4">
        <f t="shared" si="109"/>
        <v>0.18851702610007309</v>
      </c>
      <c r="AB206" s="4">
        <f t="shared" si="110"/>
        <v>0.81412183058088394</v>
      </c>
      <c r="AC206">
        <f t="shared" si="111"/>
        <v>900.8709184523675</v>
      </c>
      <c r="AD206">
        <f t="shared" si="112"/>
        <v>1228.1000231897085</v>
      </c>
      <c r="AE206">
        <f t="shared" si="113"/>
        <v>127.02500579742713</v>
      </c>
      <c r="AF206">
        <f t="shared" si="114"/>
        <v>99.646281588228405</v>
      </c>
      <c r="AG206">
        <f t="shared" si="115"/>
        <v>-9.6462815882284048</v>
      </c>
      <c r="AH206">
        <f t="shared" si="116"/>
        <v>3.3947501153108489E-2</v>
      </c>
      <c r="AI206">
        <f t="shared" si="117"/>
        <v>-9.6123340870752969</v>
      </c>
      <c r="AJ206">
        <f t="shared" si="118"/>
        <v>312.01144936065623</v>
      </c>
    </row>
    <row r="207" spans="4:36" x14ac:dyDescent="0.25">
      <c r="D207" s="3">
        <f t="shared" si="90"/>
        <v>40350</v>
      </c>
      <c r="E207" s="4">
        <f t="shared" si="119"/>
        <v>0.85833333333333151</v>
      </c>
      <c r="F207" s="4"/>
      <c r="G207" s="4"/>
      <c r="H207" s="7">
        <f t="shared" si="91"/>
        <v>2455369.65</v>
      </c>
      <c r="I207" s="5">
        <f t="shared" si="92"/>
        <v>0.10471321013004536</v>
      </c>
      <c r="K207">
        <f t="shared" si="93"/>
        <v>90.222639376732332</v>
      </c>
      <c r="L207">
        <f t="shared" si="94"/>
        <v>4127.1052258135423</v>
      </c>
      <c r="M207">
        <f t="shared" si="95"/>
        <v>1.6704230781538459E-2</v>
      </c>
      <c r="N207">
        <f t="shared" si="96"/>
        <v>0.41863924323719853</v>
      </c>
      <c r="O207">
        <f t="shared" si="97"/>
        <v>90.641278619969526</v>
      </c>
      <c r="P207">
        <f t="shared" si="98"/>
        <v>4127.5238650567799</v>
      </c>
      <c r="Q207">
        <f t="shared" si="99"/>
        <v>1.0162975745412828</v>
      </c>
      <c r="R207">
        <f t="shared" si="100"/>
        <v>90.640255126823661</v>
      </c>
      <c r="S207">
        <f t="shared" si="101"/>
        <v>23.437929401855587</v>
      </c>
      <c r="T207">
        <f t="shared" si="102"/>
        <v>23.438483941382799</v>
      </c>
      <c r="U207">
        <f t="shared" si="103"/>
        <v>90.697829673346419</v>
      </c>
      <c r="V207">
        <f t="shared" si="104"/>
        <v>23.43693308377193</v>
      </c>
      <c r="W207">
        <f t="shared" si="105"/>
        <v>4.3031481089526757E-2</v>
      </c>
      <c r="X207">
        <f t="shared" si="106"/>
        <v>-1.9008805651197749</v>
      </c>
      <c r="Y207">
        <f t="shared" si="107"/>
        <v>112.60884387640438</v>
      </c>
      <c r="Z207" s="4">
        <f t="shared" si="108"/>
        <v>0.50132005594799978</v>
      </c>
      <c r="AA207" s="4">
        <f t="shared" si="109"/>
        <v>0.18851771184687649</v>
      </c>
      <c r="AB207" s="4">
        <f t="shared" si="110"/>
        <v>0.81412240004912306</v>
      </c>
      <c r="AC207">
        <f t="shared" si="111"/>
        <v>900.87075101123503</v>
      </c>
      <c r="AD207">
        <f t="shared" si="112"/>
        <v>1234.0991194348776</v>
      </c>
      <c r="AE207">
        <f t="shared" si="113"/>
        <v>128.5247798587194</v>
      </c>
      <c r="AF207">
        <f t="shared" si="114"/>
        <v>100.49250667396177</v>
      </c>
      <c r="AG207">
        <f t="shared" si="115"/>
        <v>-10.492506673961771</v>
      </c>
      <c r="AH207">
        <f t="shared" si="116"/>
        <v>3.1154872935034304E-2</v>
      </c>
      <c r="AI207">
        <f t="shared" si="117"/>
        <v>-10.461351801026737</v>
      </c>
      <c r="AJ207">
        <f t="shared" si="118"/>
        <v>313.11350402261724</v>
      </c>
    </row>
    <row r="208" spans="4:36" x14ac:dyDescent="0.25">
      <c r="D208" s="3">
        <f t="shared" si="90"/>
        <v>40350</v>
      </c>
      <c r="E208" s="4">
        <f t="shared" si="119"/>
        <v>0.86249999999999816</v>
      </c>
      <c r="F208" s="4"/>
      <c r="G208" s="4"/>
      <c r="H208" s="7">
        <f t="shared" si="91"/>
        <v>2455369.6541666663</v>
      </c>
      <c r="I208" s="5">
        <f t="shared" si="92"/>
        <v>0.10471332420715469</v>
      </c>
      <c r="K208">
        <f t="shared" si="93"/>
        <v>90.226746240494776</v>
      </c>
      <c r="L208">
        <f t="shared" si="94"/>
        <v>4127.1093324811336</v>
      </c>
      <c r="M208">
        <f t="shared" si="95"/>
        <v>1.6704230776739975E-2</v>
      </c>
      <c r="N208">
        <f t="shared" si="96"/>
        <v>0.41850803986741103</v>
      </c>
      <c r="O208">
        <f t="shared" si="97"/>
        <v>90.645254280362181</v>
      </c>
      <c r="P208">
        <f t="shared" si="98"/>
        <v>4127.5278405210011</v>
      </c>
      <c r="Q208">
        <f t="shared" si="99"/>
        <v>1.0162978331828798</v>
      </c>
      <c r="R208">
        <f t="shared" si="100"/>
        <v>90.644230791203611</v>
      </c>
      <c r="S208">
        <f t="shared" si="101"/>
        <v>23.437929400372109</v>
      </c>
      <c r="T208">
        <f t="shared" si="102"/>
        <v>23.438483930275066</v>
      </c>
      <c r="U208">
        <f t="shared" si="103"/>
        <v>90.702162778401785</v>
      </c>
      <c r="V208">
        <f t="shared" si="104"/>
        <v>23.436913753084042</v>
      </c>
      <c r="W208">
        <f t="shared" si="105"/>
        <v>4.3031481047580478E-2</v>
      </c>
      <c r="X208">
        <f t="shared" si="106"/>
        <v>-1.90178430626243</v>
      </c>
      <c r="Y208">
        <f t="shared" si="107"/>
        <v>112.60882281599875</v>
      </c>
      <c r="Z208" s="4">
        <f t="shared" si="108"/>
        <v>0.50132068354601556</v>
      </c>
      <c r="AA208" s="4">
        <f t="shared" si="109"/>
        <v>0.18851839794601905</v>
      </c>
      <c r="AB208" s="4">
        <f t="shared" si="110"/>
        <v>0.81412296914601212</v>
      </c>
      <c r="AC208">
        <f t="shared" si="111"/>
        <v>900.87058252799</v>
      </c>
      <c r="AD208">
        <f t="shared" si="112"/>
        <v>1240.0982156937348</v>
      </c>
      <c r="AE208">
        <f t="shared" si="113"/>
        <v>130.0245539234337</v>
      </c>
      <c r="AF208">
        <f t="shared" si="114"/>
        <v>101.32352671126446</v>
      </c>
      <c r="AG208">
        <f t="shared" si="115"/>
        <v>-11.323526711264464</v>
      </c>
      <c r="AH208">
        <f t="shared" si="116"/>
        <v>2.881444780048821E-2</v>
      </c>
      <c r="AI208">
        <f t="shared" si="117"/>
        <v>-11.294712263463975</v>
      </c>
      <c r="AJ208">
        <f t="shared" si="118"/>
        <v>314.23045309371429</v>
      </c>
    </row>
    <row r="209" spans="4:36" x14ac:dyDescent="0.25">
      <c r="D209" s="3">
        <f t="shared" si="90"/>
        <v>40350</v>
      </c>
      <c r="E209" s="4">
        <f t="shared" si="119"/>
        <v>0.86666666666666481</v>
      </c>
      <c r="F209" s="4"/>
      <c r="G209" s="4"/>
      <c r="H209" s="7">
        <f t="shared" si="91"/>
        <v>2455369.6583333332</v>
      </c>
      <c r="I209" s="5">
        <f t="shared" si="92"/>
        <v>0.10471343828427677</v>
      </c>
      <c r="K209">
        <f t="shared" si="93"/>
        <v>90.230853104716971</v>
      </c>
      <c r="L209">
        <f t="shared" si="94"/>
        <v>4127.1134391491851</v>
      </c>
      <c r="M209">
        <f t="shared" si="95"/>
        <v>1.6704230771941487E-2</v>
      </c>
      <c r="N209">
        <f t="shared" si="96"/>
        <v>0.41837683445950191</v>
      </c>
      <c r="O209">
        <f t="shared" si="97"/>
        <v>90.649229939176479</v>
      </c>
      <c r="P209">
        <f t="shared" si="98"/>
        <v>4127.5318159836443</v>
      </c>
      <c r="Q209">
        <f t="shared" si="99"/>
        <v>1.0162980917433819</v>
      </c>
      <c r="R209">
        <f t="shared" si="100"/>
        <v>90.648206454005148</v>
      </c>
      <c r="S209">
        <f t="shared" si="101"/>
        <v>23.437929398888631</v>
      </c>
      <c r="T209">
        <f t="shared" si="102"/>
        <v>23.438483919167325</v>
      </c>
      <c r="U209">
        <f t="shared" si="103"/>
        <v>90.706495880465397</v>
      </c>
      <c r="V209">
        <f t="shared" si="104"/>
        <v>23.436894302818178</v>
      </c>
      <c r="W209">
        <f t="shared" si="105"/>
        <v>4.3031481005634177E-2</v>
      </c>
      <c r="X209">
        <f t="shared" si="106"/>
        <v>-1.9026880338907464</v>
      </c>
      <c r="Y209">
        <f t="shared" si="107"/>
        <v>112.60880162532487</v>
      </c>
      <c r="Z209" s="4">
        <f t="shared" si="108"/>
        <v>0.5013213111346464</v>
      </c>
      <c r="AA209" s="4">
        <f t="shared" si="109"/>
        <v>0.18851908439763287</v>
      </c>
      <c r="AB209" s="4">
        <f t="shared" si="110"/>
        <v>0.81412353787165992</v>
      </c>
      <c r="AC209">
        <f t="shared" si="111"/>
        <v>900.87041300259898</v>
      </c>
      <c r="AD209">
        <f t="shared" si="112"/>
        <v>1246.0973119661064</v>
      </c>
      <c r="AE209">
        <f t="shared" si="113"/>
        <v>131.5243279915266</v>
      </c>
      <c r="AF209">
        <f t="shared" si="114"/>
        <v>102.13881746205924</v>
      </c>
      <c r="AG209">
        <f t="shared" si="115"/>
        <v>-12.138817462059237</v>
      </c>
      <c r="AH209">
        <f t="shared" si="116"/>
        <v>2.6825960246099113E-2</v>
      </c>
      <c r="AI209">
        <f t="shared" si="117"/>
        <v>-12.111991501813138</v>
      </c>
      <c r="AJ209">
        <f t="shared" si="118"/>
        <v>315.36261234944487</v>
      </c>
    </row>
    <row r="210" spans="4:36" x14ac:dyDescent="0.25">
      <c r="D210" s="3">
        <f t="shared" si="90"/>
        <v>40350</v>
      </c>
      <c r="E210" s="4">
        <f t="shared" si="119"/>
        <v>0.87083333333333146</v>
      </c>
      <c r="F210" s="4"/>
      <c r="G210" s="4"/>
      <c r="H210" s="7">
        <f t="shared" si="91"/>
        <v>2455369.6624999996</v>
      </c>
      <c r="I210" s="5">
        <f t="shared" si="92"/>
        <v>0.1047135523613861</v>
      </c>
      <c r="K210">
        <f t="shared" si="93"/>
        <v>90.234959968480325</v>
      </c>
      <c r="L210">
        <f t="shared" si="94"/>
        <v>4127.1175458167772</v>
      </c>
      <c r="M210">
        <f t="shared" si="95"/>
        <v>1.6704230767143002E-2</v>
      </c>
      <c r="N210">
        <f t="shared" si="96"/>
        <v>0.41824562704352919</v>
      </c>
      <c r="O210">
        <f t="shared" si="97"/>
        <v>90.653205595523858</v>
      </c>
      <c r="P210">
        <f t="shared" si="98"/>
        <v>4127.5357914438209</v>
      </c>
      <c r="Q210">
        <f t="shared" si="99"/>
        <v>1.0162983502227299</v>
      </c>
      <c r="R210">
        <f t="shared" si="100"/>
        <v>90.652182114339695</v>
      </c>
      <c r="S210">
        <f t="shared" si="101"/>
        <v>23.437929397405149</v>
      </c>
      <c r="T210">
        <f t="shared" si="102"/>
        <v>23.438483908059574</v>
      </c>
      <c r="U210">
        <f t="shared" si="103"/>
        <v>90.710828978560983</v>
      </c>
      <c r="V210">
        <f t="shared" si="104"/>
        <v>23.436874732979017</v>
      </c>
      <c r="W210">
        <f t="shared" si="105"/>
        <v>4.3031480963687835E-2</v>
      </c>
      <c r="X210">
        <f t="shared" si="106"/>
        <v>-1.9035917477744637</v>
      </c>
      <c r="Y210">
        <f t="shared" si="107"/>
        <v>112.60878030438805</v>
      </c>
      <c r="Z210" s="4">
        <f t="shared" si="108"/>
        <v>0.50132193871373232</v>
      </c>
      <c r="AA210" s="4">
        <f t="shared" si="109"/>
        <v>0.18851977120154328</v>
      </c>
      <c r="AB210" s="4">
        <f t="shared" si="110"/>
        <v>0.81412410622592135</v>
      </c>
      <c r="AC210">
        <f t="shared" si="111"/>
        <v>900.87024243510439</v>
      </c>
      <c r="AD210">
        <f t="shared" si="112"/>
        <v>1252.0964082522228</v>
      </c>
      <c r="AE210">
        <f t="shared" si="113"/>
        <v>133.02410206305569</v>
      </c>
      <c r="AF210">
        <f t="shared" si="114"/>
        <v>102.9378436284112</v>
      </c>
      <c r="AG210">
        <f t="shared" si="115"/>
        <v>-12.937843628411201</v>
      </c>
      <c r="AH210">
        <f t="shared" si="116"/>
        <v>2.5116897862010268E-2</v>
      </c>
      <c r="AI210">
        <f t="shared" si="117"/>
        <v>-12.91272673054919</v>
      </c>
      <c r="AJ210">
        <f t="shared" si="118"/>
        <v>316.51027483360485</v>
      </c>
    </row>
    <row r="211" spans="4:36" x14ac:dyDescent="0.25">
      <c r="D211" s="3">
        <f t="shared" si="90"/>
        <v>40350</v>
      </c>
      <c r="E211" s="4">
        <f t="shared" si="119"/>
        <v>0.87499999999999811</v>
      </c>
      <c r="F211" s="4"/>
      <c r="G211" s="4"/>
      <c r="H211" s="7">
        <f t="shared" si="91"/>
        <v>2455369.6666666665</v>
      </c>
      <c r="I211" s="5">
        <f t="shared" si="92"/>
        <v>0.10471366643850819</v>
      </c>
      <c r="K211">
        <f t="shared" si="93"/>
        <v>90.23906683270252</v>
      </c>
      <c r="L211">
        <f t="shared" si="94"/>
        <v>4127.1216524848287</v>
      </c>
      <c r="M211">
        <f t="shared" si="95"/>
        <v>1.6704230762344514E-2</v>
      </c>
      <c r="N211">
        <f t="shared" si="96"/>
        <v>0.41811441759075901</v>
      </c>
      <c r="O211">
        <f t="shared" si="97"/>
        <v>90.657181250293277</v>
      </c>
      <c r="P211">
        <f t="shared" si="98"/>
        <v>4127.5397669024196</v>
      </c>
      <c r="Q211">
        <f t="shared" si="99"/>
        <v>1.0162986086209806</v>
      </c>
      <c r="R211">
        <f t="shared" si="100"/>
        <v>90.656157773096211</v>
      </c>
      <c r="S211">
        <f t="shared" si="101"/>
        <v>23.437929395921671</v>
      </c>
      <c r="T211">
        <f t="shared" si="102"/>
        <v>23.438483896951816</v>
      </c>
      <c r="U211">
        <f t="shared" si="103"/>
        <v>90.715162073649552</v>
      </c>
      <c r="V211">
        <f t="shared" si="104"/>
        <v>23.43685504356251</v>
      </c>
      <c r="W211">
        <f t="shared" si="105"/>
        <v>4.3031480921741465E-2</v>
      </c>
      <c r="X211">
        <f t="shared" si="106"/>
        <v>-1.9044954480868574</v>
      </c>
      <c r="Y211">
        <f t="shared" si="107"/>
        <v>112.60875885318399</v>
      </c>
      <c r="Z211" s="4">
        <f t="shared" si="108"/>
        <v>0.50132256628339367</v>
      </c>
      <c r="AA211" s="4">
        <f t="shared" si="109"/>
        <v>0.18852045835788261</v>
      </c>
      <c r="AB211" s="4">
        <f t="shared" si="110"/>
        <v>0.81412467420890477</v>
      </c>
      <c r="AC211">
        <f t="shared" si="111"/>
        <v>900.87007082547188</v>
      </c>
      <c r="AD211">
        <f t="shared" si="112"/>
        <v>1258.0955045519104</v>
      </c>
      <c r="AE211">
        <f t="shared" si="113"/>
        <v>134.5238761379776</v>
      </c>
      <c r="AF211">
        <f t="shared" si="114"/>
        <v>103.72005931809545</v>
      </c>
      <c r="AG211">
        <f t="shared" si="115"/>
        <v>-13.720059318095451</v>
      </c>
      <c r="AH211">
        <f t="shared" si="116"/>
        <v>2.3633529322072324E-2</v>
      </c>
      <c r="AI211">
        <f t="shared" si="117"/>
        <v>-13.696425788773379</v>
      </c>
      <c r="AJ211">
        <f t="shared" si="118"/>
        <v>317.67370852156273</v>
      </c>
    </row>
    <row r="212" spans="4:36" x14ac:dyDescent="0.25">
      <c r="D212" s="3">
        <f t="shared" si="90"/>
        <v>40350</v>
      </c>
      <c r="E212" s="4">
        <f t="shared" si="119"/>
        <v>0.87916666666666476</v>
      </c>
      <c r="F212" s="4"/>
      <c r="G212" s="4"/>
      <c r="H212" s="7">
        <f t="shared" si="91"/>
        <v>2455369.6708333334</v>
      </c>
      <c r="I212" s="5">
        <f t="shared" si="92"/>
        <v>0.10471378051563027</v>
      </c>
      <c r="K212">
        <f t="shared" si="93"/>
        <v>90.243173696924259</v>
      </c>
      <c r="L212">
        <f t="shared" si="94"/>
        <v>4127.1257591528793</v>
      </c>
      <c r="M212">
        <f t="shared" si="95"/>
        <v>1.6704230757546026E-2</v>
      </c>
      <c r="N212">
        <f t="shared" si="96"/>
        <v>0.41798320611652562</v>
      </c>
      <c r="O212">
        <f t="shared" si="97"/>
        <v>90.661156903040791</v>
      </c>
      <c r="P212">
        <f t="shared" si="98"/>
        <v>4127.5437423589956</v>
      </c>
      <c r="Q212">
        <f t="shared" si="99"/>
        <v>1.0162988669381037</v>
      </c>
      <c r="R212">
        <f t="shared" si="100"/>
        <v>90.660133429830765</v>
      </c>
      <c r="S212">
        <f t="shared" si="101"/>
        <v>23.437929394438189</v>
      </c>
      <c r="T212">
        <f t="shared" si="102"/>
        <v>23.438483885844047</v>
      </c>
      <c r="U212">
        <f t="shared" si="103"/>
        <v>90.719495165239451</v>
      </c>
      <c r="V212">
        <f t="shared" si="104"/>
        <v>23.436835234571163</v>
      </c>
      <c r="W212">
        <f t="shared" si="105"/>
        <v>4.303148087979506E-2</v>
      </c>
      <c r="X212">
        <f t="shared" si="106"/>
        <v>-1.9053991346985331</v>
      </c>
      <c r="Y212">
        <f t="shared" si="107"/>
        <v>112.60873727171567</v>
      </c>
      <c r="Z212" s="4">
        <f t="shared" si="108"/>
        <v>0.50132319384354063</v>
      </c>
      <c r="AA212" s="4">
        <f t="shared" si="109"/>
        <v>0.18852114586655266</v>
      </c>
      <c r="AB212" s="4">
        <f t="shared" si="110"/>
        <v>0.81412524182052859</v>
      </c>
      <c r="AC212">
        <f t="shared" si="111"/>
        <v>900.86989817372535</v>
      </c>
      <c r="AD212">
        <f t="shared" si="112"/>
        <v>1264.0946008652988</v>
      </c>
      <c r="AE212">
        <f t="shared" si="113"/>
        <v>136.02365021632471</v>
      </c>
      <c r="AF212">
        <f t="shared" si="114"/>
        <v>104.48490861746211</v>
      </c>
      <c r="AG212">
        <f t="shared" si="115"/>
        <v>-14.484908617462111</v>
      </c>
      <c r="AH212">
        <f t="shared" si="116"/>
        <v>2.233520208200878E-2</v>
      </c>
      <c r="AI212">
        <f t="shared" si="117"/>
        <v>-14.462573415380103</v>
      </c>
      <c r="AJ212">
        <f t="shared" si="118"/>
        <v>318.85315384585408</v>
      </c>
    </row>
    <row r="213" spans="4:36" x14ac:dyDescent="0.25">
      <c r="D213" s="3">
        <f t="shared" si="90"/>
        <v>40350</v>
      </c>
      <c r="E213" s="4">
        <f t="shared" si="119"/>
        <v>0.88333333333333142</v>
      </c>
      <c r="F213" s="4"/>
      <c r="G213" s="4"/>
      <c r="H213" s="7">
        <f t="shared" si="91"/>
        <v>2455369.6749999998</v>
      </c>
      <c r="I213" s="5">
        <f t="shared" si="92"/>
        <v>0.1047138945927396</v>
      </c>
      <c r="K213">
        <f t="shared" si="93"/>
        <v>90.247280560687614</v>
      </c>
      <c r="L213">
        <f t="shared" si="94"/>
        <v>4127.1298658204714</v>
      </c>
      <c r="M213">
        <f t="shared" si="95"/>
        <v>1.6704230752747542E-2</v>
      </c>
      <c r="N213">
        <f t="shared" si="96"/>
        <v>0.41785199263608613</v>
      </c>
      <c r="O213">
        <f t="shared" si="97"/>
        <v>90.665132553323701</v>
      </c>
      <c r="P213">
        <f t="shared" si="98"/>
        <v>4127.5477178131077</v>
      </c>
      <c r="Q213">
        <f t="shared" si="99"/>
        <v>1.0162991251740694</v>
      </c>
      <c r="R213">
        <f t="shared" si="100"/>
        <v>90.66410908410063</v>
      </c>
      <c r="S213">
        <f t="shared" si="101"/>
        <v>23.437929392954711</v>
      </c>
      <c r="T213">
        <f t="shared" si="102"/>
        <v>23.438483874736274</v>
      </c>
      <c r="U213">
        <f t="shared" si="103"/>
        <v>90.723828252840306</v>
      </c>
      <c r="V213">
        <f t="shared" si="104"/>
        <v>23.436815306007539</v>
      </c>
      <c r="W213">
        <f t="shared" si="105"/>
        <v>4.3031480837848642E-2</v>
      </c>
      <c r="X213">
        <f t="shared" si="106"/>
        <v>-1.9063028074802415</v>
      </c>
      <c r="Y213">
        <f t="shared" si="107"/>
        <v>112.60871555998602</v>
      </c>
      <c r="Z213" s="4">
        <f t="shared" si="108"/>
        <v>0.50132382139408349</v>
      </c>
      <c r="AA213" s="4">
        <f t="shared" si="109"/>
        <v>0.18852183372745562</v>
      </c>
      <c r="AB213" s="4">
        <f t="shared" si="110"/>
        <v>0.8141258090607113</v>
      </c>
      <c r="AC213">
        <f t="shared" si="111"/>
        <v>900.86972447988819</v>
      </c>
      <c r="AD213">
        <f t="shared" si="112"/>
        <v>1270.0936971925171</v>
      </c>
      <c r="AE213">
        <f t="shared" si="113"/>
        <v>137.52342429812927</v>
      </c>
      <c r="AF213">
        <f t="shared" si="114"/>
        <v>105.23182627897819</v>
      </c>
      <c r="AG213">
        <f t="shared" si="115"/>
        <v>-15.23182627897819</v>
      </c>
      <c r="AH213">
        <f t="shared" si="116"/>
        <v>2.1190599223255117E-2</v>
      </c>
      <c r="AI213">
        <f t="shared" si="117"/>
        <v>-15.210635679754935</v>
      </c>
      <c r="AJ213">
        <f t="shared" si="118"/>
        <v>320.04882109513073</v>
      </c>
    </row>
    <row r="214" spans="4:36" x14ac:dyDescent="0.25">
      <c r="D214" s="3">
        <f t="shared" si="90"/>
        <v>40350</v>
      </c>
      <c r="E214" s="4">
        <f t="shared" si="119"/>
        <v>0.88749999999999807</v>
      </c>
      <c r="F214" s="4"/>
      <c r="G214" s="4"/>
      <c r="H214" s="7">
        <f t="shared" si="91"/>
        <v>2455369.6791666667</v>
      </c>
      <c r="I214" s="5">
        <f t="shared" si="92"/>
        <v>0.10471400866986168</v>
      </c>
      <c r="K214">
        <f t="shared" si="93"/>
        <v>90.251387424909808</v>
      </c>
      <c r="L214">
        <f t="shared" si="94"/>
        <v>4127.1339724885229</v>
      </c>
      <c r="M214">
        <f t="shared" si="95"/>
        <v>1.6704230747949054E-2</v>
      </c>
      <c r="N214">
        <f t="shared" si="96"/>
        <v>0.41772077712075745</v>
      </c>
      <c r="O214">
        <f t="shared" si="97"/>
        <v>90.669108202030571</v>
      </c>
      <c r="P214">
        <f t="shared" si="98"/>
        <v>4127.5516932656437</v>
      </c>
      <c r="Q214">
        <f t="shared" si="99"/>
        <v>1.016299383328934</v>
      </c>
      <c r="R214">
        <f t="shared" si="100"/>
        <v>90.668084736794384</v>
      </c>
      <c r="S214">
        <f t="shared" si="101"/>
        <v>23.437929391471229</v>
      </c>
      <c r="T214">
        <f t="shared" si="102"/>
        <v>23.438483863628491</v>
      </c>
      <c r="U214">
        <f t="shared" si="103"/>
        <v>90.728161337412743</v>
      </c>
      <c r="V214">
        <f t="shared" si="104"/>
        <v>23.436795257867512</v>
      </c>
      <c r="W214">
        <f t="shared" si="105"/>
        <v>4.3031480795902188E-2</v>
      </c>
      <c r="X214">
        <f t="shared" si="106"/>
        <v>-1.907206466605317</v>
      </c>
      <c r="Y214">
        <f t="shared" si="107"/>
        <v>112.60869371799076</v>
      </c>
      <c r="Z214" s="4">
        <f t="shared" si="108"/>
        <v>0.50132444893514261</v>
      </c>
      <c r="AA214" s="4">
        <f t="shared" si="109"/>
        <v>0.18852252194072383</v>
      </c>
      <c r="AB214" s="4">
        <f t="shared" si="110"/>
        <v>0.81412637592956139</v>
      </c>
      <c r="AC214">
        <f t="shared" si="111"/>
        <v>900.86954974392609</v>
      </c>
      <c r="AD214">
        <f t="shared" si="112"/>
        <v>1276.0927935333918</v>
      </c>
      <c r="AE214">
        <f t="shared" si="113"/>
        <v>139.02319838334796</v>
      </c>
      <c r="AF214">
        <f t="shared" si="114"/>
        <v>105.9602385309833</v>
      </c>
      <c r="AG214">
        <f t="shared" si="115"/>
        <v>-15.960238530983304</v>
      </c>
      <c r="AH214">
        <f t="shared" si="116"/>
        <v>2.0175212708935138E-2</v>
      </c>
      <c r="AI214">
        <f t="shared" si="117"/>
        <v>-15.940063318274369</v>
      </c>
      <c r="AJ214">
        <f t="shared" si="118"/>
        <v>321.26088770155849</v>
      </c>
    </row>
    <row r="215" spans="4:36" x14ac:dyDescent="0.25">
      <c r="D215" s="3">
        <f t="shared" si="90"/>
        <v>40350</v>
      </c>
      <c r="E215" s="4">
        <f t="shared" si="119"/>
        <v>0.89166666666666472</v>
      </c>
      <c r="F215" s="4"/>
      <c r="G215" s="4"/>
      <c r="H215" s="7">
        <f t="shared" si="91"/>
        <v>2455369.6833333331</v>
      </c>
      <c r="I215" s="5">
        <f t="shared" si="92"/>
        <v>0.10471412274697101</v>
      </c>
      <c r="K215">
        <f t="shared" si="93"/>
        <v>90.255494288673162</v>
      </c>
      <c r="L215">
        <f t="shared" si="94"/>
        <v>4127.1380791561141</v>
      </c>
      <c r="M215">
        <f t="shared" si="95"/>
        <v>1.6704230743150566E-2</v>
      </c>
      <c r="N215">
        <f t="shared" si="96"/>
        <v>0.41758955960054783</v>
      </c>
      <c r="O215">
        <f t="shared" si="97"/>
        <v>90.673083848273706</v>
      </c>
      <c r="P215">
        <f t="shared" si="98"/>
        <v>4127.555668715715</v>
      </c>
      <c r="Q215">
        <f t="shared" si="99"/>
        <v>1.0162996414026388</v>
      </c>
      <c r="R215">
        <f t="shared" si="100"/>
        <v>90.672060387024345</v>
      </c>
      <c r="S215">
        <f t="shared" si="101"/>
        <v>23.437929389987751</v>
      </c>
      <c r="T215">
        <f t="shared" si="102"/>
        <v>23.438483852520701</v>
      </c>
      <c r="U215">
        <f t="shared" si="103"/>
        <v>90.732494417981428</v>
      </c>
      <c r="V215">
        <f t="shared" si="104"/>
        <v>23.436775090155894</v>
      </c>
      <c r="W215">
        <f t="shared" si="105"/>
        <v>4.3031480753955693E-2</v>
      </c>
      <c r="X215">
        <f t="shared" si="106"/>
        <v>-1.9081101118436168</v>
      </c>
      <c r="Y215">
        <f t="shared" si="107"/>
        <v>112.60867174573529</v>
      </c>
      <c r="Z215" s="4">
        <f t="shared" si="108"/>
        <v>0.50132507646655811</v>
      </c>
      <c r="AA215" s="4">
        <f t="shared" si="109"/>
        <v>0.18852321050618231</v>
      </c>
      <c r="AB215" s="4">
        <f t="shared" si="110"/>
        <v>0.81412694242693395</v>
      </c>
      <c r="AC215">
        <f t="shared" si="111"/>
        <v>900.86937396588235</v>
      </c>
      <c r="AD215">
        <f t="shared" si="112"/>
        <v>1282.0918898881537</v>
      </c>
      <c r="AE215">
        <f t="shared" si="113"/>
        <v>140.52297247203842</v>
      </c>
      <c r="AF215">
        <f t="shared" si="114"/>
        <v>106.66956401672562</v>
      </c>
      <c r="AG215">
        <f t="shared" si="115"/>
        <v>-16.669564016725616</v>
      </c>
      <c r="AH215">
        <f t="shared" si="116"/>
        <v>1.9269595590981143E-2</v>
      </c>
      <c r="AI215">
        <f t="shared" si="117"/>
        <v>-16.650294421134635</v>
      </c>
      <c r="AJ215">
        <f t="shared" si="118"/>
        <v>322.48949543543648</v>
      </c>
    </row>
    <row r="216" spans="4:36" x14ac:dyDescent="0.25">
      <c r="D216" s="3">
        <f t="shared" si="90"/>
        <v>40350</v>
      </c>
      <c r="E216" s="4">
        <f t="shared" si="119"/>
        <v>0.89583333333333137</v>
      </c>
      <c r="F216" s="4"/>
      <c r="G216" s="4"/>
      <c r="H216" s="7">
        <f t="shared" si="91"/>
        <v>2455369.6875</v>
      </c>
      <c r="I216" s="5">
        <f t="shared" si="92"/>
        <v>0.10471423682409309</v>
      </c>
      <c r="K216">
        <f t="shared" si="93"/>
        <v>90.259601152894447</v>
      </c>
      <c r="L216">
        <f t="shared" si="94"/>
        <v>4127.1421858241656</v>
      </c>
      <c r="M216">
        <f t="shared" si="95"/>
        <v>1.6704230738352081E-2</v>
      </c>
      <c r="N216">
        <f t="shared" si="96"/>
        <v>0.41745834004669519</v>
      </c>
      <c r="O216">
        <f t="shared" si="97"/>
        <v>90.67705949294114</v>
      </c>
      <c r="P216">
        <f t="shared" si="98"/>
        <v>4127.5596441642119</v>
      </c>
      <c r="Q216">
        <f t="shared" si="99"/>
        <v>1.0162998993952399</v>
      </c>
      <c r="R216">
        <f t="shared" si="100"/>
        <v>90.676036035678536</v>
      </c>
      <c r="S216">
        <f t="shared" si="101"/>
        <v>23.437929388504269</v>
      </c>
      <c r="T216">
        <f t="shared" si="102"/>
        <v>23.4384838414129</v>
      </c>
      <c r="U216">
        <f t="shared" si="103"/>
        <v>90.73682749550639</v>
      </c>
      <c r="V216">
        <f t="shared" si="104"/>
        <v>23.436754802868521</v>
      </c>
      <c r="W216">
        <f t="shared" si="105"/>
        <v>4.3031480712009171E-2</v>
      </c>
      <c r="X216">
        <f t="shared" si="106"/>
        <v>-1.9090137433679673</v>
      </c>
      <c r="Y216">
        <f t="shared" si="107"/>
        <v>112.60864964321527</v>
      </c>
      <c r="Z216" s="4">
        <f t="shared" si="108"/>
        <v>0.50132570398845</v>
      </c>
      <c r="AA216" s="4">
        <f t="shared" si="109"/>
        <v>0.18852389942396314</v>
      </c>
      <c r="AB216" s="4">
        <f t="shared" si="110"/>
        <v>0.81412750855293692</v>
      </c>
      <c r="AC216">
        <f t="shared" si="111"/>
        <v>900.86919714572218</v>
      </c>
      <c r="AD216">
        <f t="shared" si="112"/>
        <v>1288.0909862566293</v>
      </c>
      <c r="AE216">
        <f t="shared" si="113"/>
        <v>142.02274656415733</v>
      </c>
      <c r="AF216">
        <f t="shared" si="114"/>
        <v>107.35921486874417</v>
      </c>
      <c r="AG216">
        <f t="shared" si="115"/>
        <v>-17.359214868744175</v>
      </c>
      <c r="AH216">
        <f t="shared" si="116"/>
        <v>1.8458126723719142E-2</v>
      </c>
      <c r="AI216">
        <f t="shared" si="117"/>
        <v>-17.340756742020456</v>
      </c>
      <c r="AJ216">
        <f t="shared" si="118"/>
        <v>323.73474752901848</v>
      </c>
    </row>
    <row r="217" spans="4:36" x14ac:dyDescent="0.25">
      <c r="D217" s="3">
        <f t="shared" si="90"/>
        <v>40350</v>
      </c>
      <c r="E217" s="4">
        <f t="shared" si="119"/>
        <v>0.89999999999999802</v>
      </c>
      <c r="F217" s="4"/>
      <c r="G217" s="4"/>
      <c r="H217" s="7">
        <f t="shared" si="91"/>
        <v>2455369.6916666664</v>
      </c>
      <c r="I217" s="5">
        <f t="shared" si="92"/>
        <v>0.10471435090120242</v>
      </c>
      <c r="K217">
        <f t="shared" si="93"/>
        <v>90.263708016657802</v>
      </c>
      <c r="L217">
        <f t="shared" si="94"/>
        <v>4127.1462924917578</v>
      </c>
      <c r="M217">
        <f t="shared" si="95"/>
        <v>1.6704230733553593E-2</v>
      </c>
      <c r="N217">
        <f t="shared" si="96"/>
        <v>0.41732711848920867</v>
      </c>
      <c r="O217">
        <f t="shared" si="97"/>
        <v>90.681035135147013</v>
      </c>
      <c r="P217">
        <f t="shared" si="98"/>
        <v>4127.5636196102469</v>
      </c>
      <c r="Q217">
        <f t="shared" si="99"/>
        <v>1.016300157306679</v>
      </c>
      <c r="R217">
        <f t="shared" si="100"/>
        <v>90.680011681871093</v>
      </c>
      <c r="S217">
        <f t="shared" si="101"/>
        <v>23.437929387020791</v>
      </c>
      <c r="T217">
        <f t="shared" si="102"/>
        <v>23.438483830305092</v>
      </c>
      <c r="U217">
        <f t="shared" si="103"/>
        <v>90.741160569014284</v>
      </c>
      <c r="V217">
        <f t="shared" si="104"/>
        <v>23.43673439601023</v>
      </c>
      <c r="W217">
        <f t="shared" si="105"/>
        <v>4.3031480670062613E-2</v>
      </c>
      <c r="X217">
        <f t="shared" si="106"/>
        <v>-1.9099173609488884</v>
      </c>
      <c r="Y217">
        <f t="shared" si="107"/>
        <v>112.60862741043616</v>
      </c>
      <c r="Z217" s="4">
        <f t="shared" si="108"/>
        <v>0.50132633150065886</v>
      </c>
      <c r="AA217" s="4">
        <f t="shared" si="109"/>
        <v>0.18852458869389177</v>
      </c>
      <c r="AB217" s="4">
        <f t="shared" si="110"/>
        <v>0.81412807430742595</v>
      </c>
      <c r="AC217">
        <f t="shared" si="111"/>
        <v>900.86901928348925</v>
      </c>
      <c r="AD217">
        <f t="shared" si="112"/>
        <v>1294.0900826390482</v>
      </c>
      <c r="AE217">
        <f t="shared" si="113"/>
        <v>143.52252065976205</v>
      </c>
      <c r="AF217">
        <f t="shared" si="114"/>
        <v>108.02859792437992</v>
      </c>
      <c r="AG217">
        <f t="shared" si="115"/>
        <v>-18.028597924379923</v>
      </c>
      <c r="AH217">
        <f t="shared" si="116"/>
        <v>1.7728120846910604E-2</v>
      </c>
      <c r="AI217">
        <f t="shared" si="117"/>
        <v>-18.010869803533012</v>
      </c>
      <c r="AJ217">
        <f t="shared" si="118"/>
        <v>324.99670575692045</v>
      </c>
    </row>
    <row r="218" spans="4:36" x14ac:dyDescent="0.25">
      <c r="D218" s="3">
        <f t="shared" si="90"/>
        <v>40350</v>
      </c>
      <c r="E218" s="4">
        <f t="shared" si="119"/>
        <v>0.90416666666666468</v>
      </c>
      <c r="F218" s="4"/>
      <c r="G218" s="4"/>
      <c r="H218" s="7">
        <f t="shared" si="91"/>
        <v>2455369.6958333333</v>
      </c>
      <c r="I218" s="5">
        <f t="shared" si="92"/>
        <v>0.1047144649783245</v>
      </c>
      <c r="K218">
        <f t="shared" si="93"/>
        <v>90.267814880880451</v>
      </c>
      <c r="L218">
        <f t="shared" si="94"/>
        <v>4127.1503991598083</v>
      </c>
      <c r="M218">
        <f t="shared" si="95"/>
        <v>1.6704230728755105E-2</v>
      </c>
      <c r="N218">
        <f t="shared" si="96"/>
        <v>0.41719589489940329</v>
      </c>
      <c r="O218">
        <f t="shared" si="97"/>
        <v>90.685010775779858</v>
      </c>
      <c r="P218">
        <f t="shared" si="98"/>
        <v>4127.5675950547075</v>
      </c>
      <c r="Q218">
        <f t="shared" si="99"/>
        <v>1.0163004151370121</v>
      </c>
      <c r="R218">
        <f t="shared" si="100"/>
        <v>90.683987326490552</v>
      </c>
      <c r="S218">
        <f t="shared" si="101"/>
        <v>23.437929385537309</v>
      </c>
      <c r="T218">
        <f t="shared" si="102"/>
        <v>23.438483819197273</v>
      </c>
      <c r="U218">
        <f t="shared" si="103"/>
        <v>90.745493639465707</v>
      </c>
      <c r="V218">
        <f t="shared" si="104"/>
        <v>23.436713869576813</v>
      </c>
      <c r="W218">
        <f t="shared" si="105"/>
        <v>4.3031480628116014E-2</v>
      </c>
      <c r="X218">
        <f t="shared" si="106"/>
        <v>-1.9108209647597016</v>
      </c>
      <c r="Y218">
        <f t="shared" si="107"/>
        <v>112.60860504739352</v>
      </c>
      <c r="Z218" s="4">
        <f t="shared" si="108"/>
        <v>0.50132695900330537</v>
      </c>
      <c r="AA218" s="4">
        <f t="shared" si="109"/>
        <v>0.18852527831610116</v>
      </c>
      <c r="AB218" s="4">
        <f t="shared" si="110"/>
        <v>0.81412863969050964</v>
      </c>
      <c r="AC218">
        <f t="shared" si="111"/>
        <v>900.8688403791482</v>
      </c>
      <c r="AD218">
        <f t="shared" si="112"/>
        <v>1300.0891790352373</v>
      </c>
      <c r="AE218">
        <f t="shared" si="113"/>
        <v>145.02229475880932</v>
      </c>
      <c r="AF218">
        <f t="shared" si="114"/>
        <v>108.67711608645631</v>
      </c>
      <c r="AG218">
        <f t="shared" si="115"/>
        <v>-18.677116086456309</v>
      </c>
      <c r="AH218">
        <f t="shared" si="116"/>
        <v>1.7069176424006384E-2</v>
      </c>
      <c r="AI218">
        <f t="shared" si="117"/>
        <v>-18.660046910032303</v>
      </c>
      <c r="AJ218">
        <f t="shared" si="118"/>
        <v>326.2753875034947</v>
      </c>
    </row>
    <row r="219" spans="4:36" x14ac:dyDescent="0.25">
      <c r="D219" s="3">
        <f t="shared" si="90"/>
        <v>40350</v>
      </c>
      <c r="E219" s="4">
        <f t="shared" si="119"/>
        <v>0.90833333333333133</v>
      </c>
      <c r="F219" s="4"/>
      <c r="G219" s="4"/>
      <c r="H219" s="7">
        <f t="shared" si="91"/>
        <v>2455369.6999999997</v>
      </c>
      <c r="I219" s="5">
        <f t="shared" si="92"/>
        <v>0.10471457905543383</v>
      </c>
      <c r="K219">
        <f t="shared" si="93"/>
        <v>90.27192174464335</v>
      </c>
      <c r="L219">
        <f t="shared" si="94"/>
        <v>4127.1545058274005</v>
      </c>
      <c r="M219">
        <f t="shared" si="95"/>
        <v>1.6704230723956621E-2</v>
      </c>
      <c r="N219">
        <f t="shared" si="96"/>
        <v>0.41706466930721131</v>
      </c>
      <c r="O219">
        <f t="shared" si="97"/>
        <v>90.688986413950559</v>
      </c>
      <c r="P219">
        <f t="shared" si="98"/>
        <v>4127.5715704967079</v>
      </c>
      <c r="Q219">
        <f t="shared" si="99"/>
        <v>1.0163006728861803</v>
      </c>
      <c r="R219">
        <f t="shared" si="100"/>
        <v>90.687962968647795</v>
      </c>
      <c r="S219">
        <f t="shared" si="101"/>
        <v>23.437929384053831</v>
      </c>
      <c r="T219">
        <f t="shared" si="102"/>
        <v>23.438483808089451</v>
      </c>
      <c r="U219">
        <f t="shared" si="103"/>
        <v>90.749826705883748</v>
      </c>
      <c r="V219">
        <f t="shared" si="104"/>
        <v>23.436693223573201</v>
      </c>
      <c r="W219">
        <f t="shared" si="105"/>
        <v>4.3031480586169409E-2</v>
      </c>
      <c r="X219">
        <f t="shared" si="106"/>
        <v>-1.9117245545694574</v>
      </c>
      <c r="Y219">
        <f t="shared" si="107"/>
        <v>112.60858255409296</v>
      </c>
      <c r="Z219" s="4">
        <f t="shared" si="108"/>
        <v>0.50132758649622877</v>
      </c>
      <c r="AA219" s="4">
        <f t="shared" si="109"/>
        <v>0.18852596829041501</v>
      </c>
      <c r="AB219" s="4">
        <f t="shared" si="110"/>
        <v>0.81412920470204253</v>
      </c>
      <c r="AC219">
        <f t="shared" si="111"/>
        <v>900.8686604327437</v>
      </c>
      <c r="AD219">
        <f t="shared" si="112"/>
        <v>1306.0882754454276</v>
      </c>
      <c r="AE219">
        <f t="shared" si="113"/>
        <v>146.5220688613569</v>
      </c>
      <c r="AF219">
        <f t="shared" si="114"/>
        <v>109.3041698324367</v>
      </c>
      <c r="AG219">
        <f t="shared" si="115"/>
        <v>-19.304169832436699</v>
      </c>
      <c r="AH219">
        <f t="shared" si="116"/>
        <v>1.6472690312241522E-2</v>
      </c>
      <c r="AI219">
        <f t="shared" si="117"/>
        <v>-19.287697142124458</v>
      </c>
      <c r="AJ219">
        <f t="shared" si="118"/>
        <v>327.57076285339645</v>
      </c>
    </row>
    <row r="220" spans="4:36" x14ac:dyDescent="0.25">
      <c r="D220" s="3">
        <f t="shared" si="90"/>
        <v>40350</v>
      </c>
      <c r="E220" s="4">
        <f t="shared" si="119"/>
        <v>0.91249999999999798</v>
      </c>
      <c r="F220" s="4"/>
      <c r="G220" s="4"/>
      <c r="H220" s="7">
        <f t="shared" si="91"/>
        <v>2455369.7041666666</v>
      </c>
      <c r="I220" s="5">
        <f t="shared" si="92"/>
        <v>0.10471469313255591</v>
      </c>
      <c r="K220">
        <f t="shared" si="93"/>
        <v>90.27602860886509</v>
      </c>
      <c r="L220">
        <f t="shared" si="94"/>
        <v>4127.1586124954511</v>
      </c>
      <c r="M220">
        <f t="shared" si="95"/>
        <v>1.6704230719158133E-2</v>
      </c>
      <c r="N220">
        <f t="shared" si="96"/>
        <v>0.41693344168397284</v>
      </c>
      <c r="O220">
        <f t="shared" si="97"/>
        <v>90.692962050549056</v>
      </c>
      <c r="P220">
        <f t="shared" si="98"/>
        <v>4127.5755459371348</v>
      </c>
      <c r="Q220">
        <f t="shared" si="99"/>
        <v>1.0163009305542403</v>
      </c>
      <c r="R220">
        <f t="shared" si="100"/>
        <v>90.691938609232764</v>
      </c>
      <c r="S220">
        <f t="shared" si="101"/>
        <v>23.437929382570349</v>
      </c>
      <c r="T220">
        <f t="shared" si="102"/>
        <v>23.438483796981618</v>
      </c>
      <c r="U220">
        <f t="shared" si="103"/>
        <v>90.754159769230526</v>
      </c>
      <c r="V220">
        <f t="shared" si="104"/>
        <v>23.43667245799509</v>
      </c>
      <c r="W220">
        <f t="shared" si="105"/>
        <v>4.3031480544222761E-2</v>
      </c>
      <c r="X220">
        <f t="shared" si="106"/>
        <v>-1.912628130552066</v>
      </c>
      <c r="Y220">
        <f t="shared" si="107"/>
        <v>112.60855993052996</v>
      </c>
      <c r="Z220" s="4">
        <f t="shared" si="108"/>
        <v>0.50132821397955007</v>
      </c>
      <c r="AA220" s="4">
        <f t="shared" si="109"/>
        <v>0.18852665861696682</v>
      </c>
      <c r="AB220" s="4">
        <f t="shared" si="110"/>
        <v>0.81412976934213332</v>
      </c>
      <c r="AC220">
        <f t="shared" si="111"/>
        <v>900.86847944423971</v>
      </c>
      <c r="AD220">
        <f t="shared" si="112"/>
        <v>1312.087371869445</v>
      </c>
      <c r="AE220">
        <f t="shared" si="113"/>
        <v>148.02184296736124</v>
      </c>
      <c r="AF220">
        <f t="shared" si="114"/>
        <v>109.90915887313507</v>
      </c>
      <c r="AG220">
        <f t="shared" si="115"/>
        <v>-19.90915887313507</v>
      </c>
      <c r="AH220">
        <f t="shared" si="116"/>
        <v>1.593149153543762E-2</v>
      </c>
      <c r="AI220">
        <f t="shared" si="117"/>
        <v>-19.893227381599633</v>
      </c>
      <c r="AJ220">
        <f t="shared" si="118"/>
        <v>328.8827517445464</v>
      </c>
    </row>
    <row r="221" spans="4:36" x14ac:dyDescent="0.25">
      <c r="D221" s="3">
        <f t="shared" si="90"/>
        <v>40350</v>
      </c>
      <c r="E221" s="4">
        <f t="shared" si="119"/>
        <v>0.91666666666666463</v>
      </c>
      <c r="F221" s="4"/>
      <c r="G221" s="4"/>
      <c r="H221" s="7">
        <f t="shared" si="91"/>
        <v>2455369.708333333</v>
      </c>
      <c r="I221" s="5">
        <f t="shared" si="92"/>
        <v>0.10471480720966524</v>
      </c>
      <c r="K221">
        <f t="shared" si="93"/>
        <v>90.280135472628444</v>
      </c>
      <c r="L221">
        <f t="shared" si="94"/>
        <v>4127.1627191630441</v>
      </c>
      <c r="M221">
        <f t="shared" si="95"/>
        <v>1.6704230714359648E-2</v>
      </c>
      <c r="N221">
        <f t="shared" si="96"/>
        <v>0.41680221205959478</v>
      </c>
      <c r="O221">
        <f t="shared" si="97"/>
        <v>90.696937684688038</v>
      </c>
      <c r="P221">
        <f t="shared" si="98"/>
        <v>4127.5795213751035</v>
      </c>
      <c r="Q221">
        <f t="shared" si="99"/>
        <v>1.0163011881411335</v>
      </c>
      <c r="R221">
        <f t="shared" si="100"/>
        <v>90.695914247358161</v>
      </c>
      <c r="S221">
        <f t="shared" si="101"/>
        <v>23.437929381086871</v>
      </c>
      <c r="T221">
        <f t="shared" si="102"/>
        <v>23.438483785873778</v>
      </c>
      <c r="U221">
        <f t="shared" si="103"/>
        <v>90.758492828531132</v>
      </c>
      <c r="V221">
        <f t="shared" si="104"/>
        <v>23.43665157284746</v>
      </c>
      <c r="W221">
        <f t="shared" si="105"/>
        <v>4.3031480502276079E-2</v>
      </c>
      <c r="X221">
        <f t="shared" si="106"/>
        <v>-1.9135316924771233</v>
      </c>
      <c r="Y221">
        <f t="shared" si="107"/>
        <v>112.60853717671016</v>
      </c>
      <c r="Z221" s="4">
        <f t="shared" si="108"/>
        <v>0.50132884145310908</v>
      </c>
      <c r="AA221" s="4">
        <f t="shared" si="109"/>
        <v>0.18852734929558085</v>
      </c>
      <c r="AB221" s="4">
        <f t="shared" si="110"/>
        <v>0.81413033361063736</v>
      </c>
      <c r="AC221">
        <f t="shared" si="111"/>
        <v>900.86829741368126</v>
      </c>
      <c r="AD221">
        <f t="shared" si="112"/>
        <v>1318.0864683075199</v>
      </c>
      <c r="AE221">
        <f t="shared" si="113"/>
        <v>149.52161707687998</v>
      </c>
      <c r="AF221">
        <f t="shared" si="114"/>
        <v>110.4914839607367</v>
      </c>
      <c r="AG221">
        <f t="shared" si="115"/>
        <v>-20.491483960736701</v>
      </c>
      <c r="AH221">
        <f t="shared" si="116"/>
        <v>1.5439561426045417E-2</v>
      </c>
      <c r="AI221">
        <f t="shared" si="117"/>
        <v>-20.476044399310656</v>
      </c>
      <c r="AJ221">
        <f t="shared" si="118"/>
        <v>330.2112212283547</v>
      </c>
    </row>
    <row r="222" spans="4:36" x14ac:dyDescent="0.25">
      <c r="D222" s="3">
        <f t="shared" si="90"/>
        <v>40350</v>
      </c>
      <c r="E222" s="4">
        <f t="shared" si="119"/>
        <v>0.92083333333333128</v>
      </c>
      <c r="F222" s="4"/>
      <c r="G222" s="4"/>
      <c r="H222" s="7">
        <f t="shared" si="91"/>
        <v>2455369.7124999999</v>
      </c>
      <c r="I222" s="5">
        <f t="shared" si="92"/>
        <v>0.10471492128678732</v>
      </c>
      <c r="K222">
        <f t="shared" si="93"/>
        <v>90.284242336850639</v>
      </c>
      <c r="L222">
        <f t="shared" si="94"/>
        <v>4127.1668258310947</v>
      </c>
      <c r="M222">
        <f t="shared" si="95"/>
        <v>1.670423070956116E-2</v>
      </c>
      <c r="N222">
        <f t="shared" si="96"/>
        <v>0.41667098040546846</v>
      </c>
      <c r="O222">
        <f t="shared" si="97"/>
        <v>90.700913317256109</v>
      </c>
      <c r="P222">
        <f t="shared" si="98"/>
        <v>4127.5834968115005</v>
      </c>
      <c r="Q222">
        <f t="shared" si="99"/>
        <v>1.0163014456469157</v>
      </c>
      <c r="R222">
        <f t="shared" si="100"/>
        <v>90.699889883912562</v>
      </c>
      <c r="S222">
        <f t="shared" si="101"/>
        <v>23.437929379603393</v>
      </c>
      <c r="T222">
        <f t="shared" si="102"/>
        <v>23.438483774765931</v>
      </c>
      <c r="U222">
        <f t="shared" si="103"/>
        <v>90.762825884746206</v>
      </c>
      <c r="V222">
        <f t="shared" si="104"/>
        <v>23.436630568126002</v>
      </c>
      <c r="W222">
        <f t="shared" si="105"/>
        <v>4.3031480460329383E-2</v>
      </c>
      <c r="X222">
        <f t="shared" si="106"/>
        <v>-1.9144352405182739</v>
      </c>
      <c r="Y222">
        <f t="shared" si="107"/>
        <v>112.60851429262901</v>
      </c>
      <c r="Z222" s="4">
        <f t="shared" si="108"/>
        <v>0.50132946891702657</v>
      </c>
      <c r="AA222" s="4">
        <f t="shared" si="109"/>
        <v>0.18852804032639042</v>
      </c>
      <c r="AB222" s="4">
        <f t="shared" si="110"/>
        <v>0.81413089750766265</v>
      </c>
      <c r="AC222">
        <f t="shared" si="111"/>
        <v>900.86811434103208</v>
      </c>
      <c r="AD222">
        <f t="shared" si="112"/>
        <v>1324.0855647594788</v>
      </c>
      <c r="AE222">
        <f t="shared" si="113"/>
        <v>151.02139118986969</v>
      </c>
      <c r="AF222">
        <f t="shared" si="114"/>
        <v>111.05054884315979</v>
      </c>
      <c r="AG222">
        <f t="shared" si="115"/>
        <v>-21.050548843159788</v>
      </c>
      <c r="AH222">
        <f t="shared" si="116"/>
        <v>1.4991817300064226E-2</v>
      </c>
      <c r="AI222">
        <f t="shared" si="117"/>
        <v>-21.035557025859724</v>
      </c>
      <c r="AJ222">
        <f t="shared" si="118"/>
        <v>331.55598288449829</v>
      </c>
    </row>
    <row r="223" spans="4:36" x14ac:dyDescent="0.25">
      <c r="D223" s="3">
        <f t="shared" si="90"/>
        <v>40350</v>
      </c>
      <c r="E223" s="4">
        <f t="shared" si="119"/>
        <v>0.92499999999999793</v>
      </c>
      <c r="F223" s="4"/>
      <c r="G223" s="4"/>
      <c r="H223" s="7">
        <f t="shared" si="91"/>
        <v>2455369.7166666663</v>
      </c>
      <c r="I223" s="5">
        <f t="shared" si="92"/>
        <v>0.10471503536389665</v>
      </c>
      <c r="K223">
        <f t="shared" si="93"/>
        <v>90.288349200613993</v>
      </c>
      <c r="L223">
        <f t="shared" si="94"/>
        <v>4127.1709324986869</v>
      </c>
      <c r="M223">
        <f t="shared" si="95"/>
        <v>1.6704230704762672E-2</v>
      </c>
      <c r="N223">
        <f t="shared" si="96"/>
        <v>0.41653974675147587</v>
      </c>
      <c r="O223">
        <f t="shared" si="97"/>
        <v>90.704888947365475</v>
      </c>
      <c r="P223">
        <f t="shared" si="98"/>
        <v>4127.5874722454382</v>
      </c>
      <c r="Q223">
        <f t="shared" si="99"/>
        <v>1.0163017030715287</v>
      </c>
      <c r="R223">
        <f t="shared" si="100"/>
        <v>90.7038655180082</v>
      </c>
      <c r="S223">
        <f t="shared" si="101"/>
        <v>23.437929378119911</v>
      </c>
      <c r="T223">
        <f t="shared" si="102"/>
        <v>23.438483763658073</v>
      </c>
      <c r="U223">
        <f t="shared" si="103"/>
        <v>90.767158936900316</v>
      </c>
      <c r="V223">
        <f t="shared" si="104"/>
        <v>23.436609443835717</v>
      </c>
      <c r="W223">
        <f t="shared" si="105"/>
        <v>4.3031480418382645E-2</v>
      </c>
      <c r="X223">
        <f t="shared" si="106"/>
        <v>-1.9153387744448505</v>
      </c>
      <c r="Y223">
        <f t="shared" si="107"/>
        <v>112.60849127829219</v>
      </c>
      <c r="Z223" s="4">
        <f t="shared" si="108"/>
        <v>0.50133009637114223</v>
      </c>
      <c r="AA223" s="4">
        <f t="shared" si="109"/>
        <v>0.18852873170921947</v>
      </c>
      <c r="AB223" s="4">
        <f t="shared" si="110"/>
        <v>0.814131461033065</v>
      </c>
      <c r="AC223">
        <f t="shared" si="111"/>
        <v>900.86793022633753</v>
      </c>
      <c r="AD223">
        <f t="shared" si="112"/>
        <v>1330.0846612255523</v>
      </c>
      <c r="AE223">
        <f t="shared" si="113"/>
        <v>152.52116530638807</v>
      </c>
      <c r="AF223">
        <f t="shared" si="114"/>
        <v>111.5857623598949</v>
      </c>
      <c r="AG223">
        <f t="shared" si="115"/>
        <v>-21.5857623598949</v>
      </c>
      <c r="AH223">
        <f t="shared" si="116"/>
        <v>1.4583943481691614E-2</v>
      </c>
      <c r="AI223">
        <f t="shared" si="117"/>
        <v>-21.571178416413208</v>
      </c>
      <c r="AJ223">
        <f t="shared" si="118"/>
        <v>332.91679044239373</v>
      </c>
    </row>
    <row r="224" spans="4:36" x14ac:dyDescent="0.25">
      <c r="D224" s="3">
        <f t="shared" si="90"/>
        <v>40350</v>
      </c>
      <c r="E224" s="4">
        <f t="shared" si="119"/>
        <v>0.92916666666666459</v>
      </c>
      <c r="F224" s="4"/>
      <c r="G224" s="4"/>
      <c r="H224" s="7">
        <f t="shared" si="91"/>
        <v>2455369.7208333332</v>
      </c>
      <c r="I224" s="5">
        <f t="shared" si="92"/>
        <v>0.10471514944101873</v>
      </c>
      <c r="K224">
        <f t="shared" si="93"/>
        <v>90.292456064835733</v>
      </c>
      <c r="L224">
        <f t="shared" si="94"/>
        <v>4127.1750391667383</v>
      </c>
      <c r="M224">
        <f t="shared" si="95"/>
        <v>1.6704230699964188E-2</v>
      </c>
      <c r="N224">
        <f t="shared" si="96"/>
        <v>0.4164085110689813</v>
      </c>
      <c r="O224">
        <f t="shared" si="97"/>
        <v>90.708864575904713</v>
      </c>
      <c r="P224">
        <f t="shared" si="98"/>
        <v>4127.5914476778071</v>
      </c>
      <c r="Q224">
        <f t="shared" si="99"/>
        <v>1.0163019604150283</v>
      </c>
      <c r="R224">
        <f t="shared" si="100"/>
        <v>90.707841150533639</v>
      </c>
      <c r="S224">
        <f t="shared" si="101"/>
        <v>23.437929376636433</v>
      </c>
      <c r="T224">
        <f t="shared" si="102"/>
        <v>23.438483752550209</v>
      </c>
      <c r="U224">
        <f t="shared" si="103"/>
        <v>90.771491985954086</v>
      </c>
      <c r="V224">
        <f t="shared" si="104"/>
        <v>23.436588199972245</v>
      </c>
      <c r="W224">
        <f t="shared" si="105"/>
        <v>4.3031480376435872E-2</v>
      </c>
      <c r="X224">
        <f t="shared" si="106"/>
        <v>-1.9162422944303688</v>
      </c>
      <c r="Y224">
        <f t="shared" si="107"/>
        <v>112.60846813369513</v>
      </c>
      <c r="Z224" s="4">
        <f t="shared" si="108"/>
        <v>0.50133072381557653</v>
      </c>
      <c r="AA224" s="4">
        <f t="shared" si="109"/>
        <v>0.18852942344420121</v>
      </c>
      <c r="AB224" s="4">
        <f t="shared" si="110"/>
        <v>0.81413202418695185</v>
      </c>
      <c r="AC224">
        <f t="shared" si="111"/>
        <v>900.86774506956101</v>
      </c>
      <c r="AD224">
        <f t="shared" si="112"/>
        <v>1336.0837577055668</v>
      </c>
      <c r="AE224">
        <f t="shared" si="113"/>
        <v>154.02093942639169</v>
      </c>
      <c r="AF224">
        <f t="shared" si="114"/>
        <v>112.09654067129519</v>
      </c>
      <c r="AG224">
        <f t="shared" si="115"/>
        <v>-22.096540671295188</v>
      </c>
      <c r="AH224">
        <f t="shared" si="116"/>
        <v>1.4212258045181879E-2</v>
      </c>
      <c r="AI224">
        <f t="shared" si="117"/>
        <v>-22.082328413250007</v>
      </c>
      <c r="AJ224">
        <f t="shared" si="118"/>
        <v>334.29333766268473</v>
      </c>
    </row>
    <row r="225" spans="4:36" x14ac:dyDescent="0.25">
      <c r="D225" s="3">
        <f t="shared" si="90"/>
        <v>40350</v>
      </c>
      <c r="E225" s="4">
        <f t="shared" si="119"/>
        <v>0.93333333333333124</v>
      </c>
      <c r="F225" s="4"/>
      <c r="G225" s="4"/>
      <c r="H225" s="7">
        <f t="shared" si="91"/>
        <v>2455369.7249999996</v>
      </c>
      <c r="I225" s="5">
        <f t="shared" si="92"/>
        <v>0.10471526351812806</v>
      </c>
      <c r="K225">
        <f t="shared" si="93"/>
        <v>90.296562928598632</v>
      </c>
      <c r="L225">
        <f t="shared" si="94"/>
        <v>4127.1791458343296</v>
      </c>
      <c r="M225">
        <f t="shared" si="95"/>
        <v>1.67042306951657E-2</v>
      </c>
      <c r="N225">
        <f t="shared" si="96"/>
        <v>0.41627727338797177</v>
      </c>
      <c r="O225">
        <f t="shared" si="97"/>
        <v>90.712840201986609</v>
      </c>
      <c r="P225">
        <f t="shared" si="98"/>
        <v>4127.5954231077176</v>
      </c>
      <c r="Q225">
        <f t="shared" si="99"/>
        <v>1.0163022176773564</v>
      </c>
      <c r="R225">
        <f t="shared" si="100"/>
        <v>90.711816780601666</v>
      </c>
      <c r="S225">
        <f t="shared" si="101"/>
        <v>23.437929375152951</v>
      </c>
      <c r="T225">
        <f t="shared" si="102"/>
        <v>23.438483741442333</v>
      </c>
      <c r="U225">
        <f t="shared" si="103"/>
        <v>90.775825030932694</v>
      </c>
      <c r="V225">
        <f t="shared" si="104"/>
        <v>23.43656683654066</v>
      </c>
      <c r="W225">
        <f t="shared" si="105"/>
        <v>4.3031480334489072E-2</v>
      </c>
      <c r="X225">
        <f t="shared" si="106"/>
        <v>-1.9171458002447879</v>
      </c>
      <c r="Y225">
        <f t="shared" si="107"/>
        <v>112.60844485884354</v>
      </c>
      <c r="Z225" s="4">
        <f t="shared" si="108"/>
        <v>0.50133135125016992</v>
      </c>
      <c r="AA225" s="4">
        <f t="shared" si="109"/>
        <v>0.18853011553116006</v>
      </c>
      <c r="AB225" s="4">
        <f t="shared" si="110"/>
        <v>0.81413258696917978</v>
      </c>
      <c r="AC225">
        <f t="shared" si="111"/>
        <v>900.86755887074833</v>
      </c>
      <c r="AD225">
        <f t="shared" si="112"/>
        <v>1342.0828541997523</v>
      </c>
      <c r="AE225">
        <f t="shared" si="113"/>
        <v>155.52071354993808</v>
      </c>
      <c r="AF225">
        <f t="shared" si="114"/>
        <v>112.58230961091263</v>
      </c>
      <c r="AG225">
        <f t="shared" si="115"/>
        <v>-22.582309610912631</v>
      </c>
      <c r="AH225">
        <f t="shared" si="116"/>
        <v>1.3873606801605289E-2</v>
      </c>
      <c r="AI225">
        <f t="shared" si="117"/>
        <v>-22.568436004111025</v>
      </c>
      <c r="AJ225">
        <f t="shared" si="118"/>
        <v>335.68525653533391</v>
      </c>
    </row>
    <row r="226" spans="4:36" x14ac:dyDescent="0.25">
      <c r="D226" s="3">
        <f t="shared" si="90"/>
        <v>40350</v>
      </c>
      <c r="E226" s="4">
        <f t="shared" si="119"/>
        <v>0.93749999999999789</v>
      </c>
      <c r="F226" s="4"/>
      <c r="G226" s="4"/>
      <c r="H226" s="7">
        <f t="shared" si="91"/>
        <v>2455369.7291666665</v>
      </c>
      <c r="I226" s="5">
        <f t="shared" si="92"/>
        <v>0.10471537759525014</v>
      </c>
      <c r="K226">
        <f t="shared" si="93"/>
        <v>90.300669792821282</v>
      </c>
      <c r="L226">
        <f t="shared" si="94"/>
        <v>4127.183252502381</v>
      </c>
      <c r="M226">
        <f t="shared" si="95"/>
        <v>1.6704230690367212E-2</v>
      </c>
      <c r="N226">
        <f t="shared" si="96"/>
        <v>0.41614603367968062</v>
      </c>
      <c r="O226">
        <f t="shared" si="97"/>
        <v>90.716815826500962</v>
      </c>
      <c r="P226">
        <f t="shared" si="98"/>
        <v>4127.599398536061</v>
      </c>
      <c r="Q226">
        <f t="shared" si="99"/>
        <v>1.0163024748585687</v>
      </c>
      <c r="R226">
        <f t="shared" si="100"/>
        <v>90.715792409102079</v>
      </c>
      <c r="S226">
        <f t="shared" si="101"/>
        <v>23.437929373669473</v>
      </c>
      <c r="T226">
        <f t="shared" si="102"/>
        <v>23.438483730334454</v>
      </c>
      <c r="U226">
        <f t="shared" si="103"/>
        <v>90.780158072798102</v>
      </c>
      <c r="V226">
        <f t="shared" si="104"/>
        <v>23.436545353536527</v>
      </c>
      <c r="W226">
        <f t="shared" si="105"/>
        <v>4.3031480292542244E-2</v>
      </c>
      <c r="X226">
        <f t="shared" si="106"/>
        <v>-1.9180492920615453</v>
      </c>
      <c r="Y226">
        <f t="shared" si="107"/>
        <v>112.6084214537328</v>
      </c>
      <c r="Z226" s="4">
        <f t="shared" si="108"/>
        <v>0.50133197867504276</v>
      </c>
      <c r="AA226" s="4">
        <f t="shared" si="109"/>
        <v>0.18853080797022942</v>
      </c>
      <c r="AB226" s="4">
        <f t="shared" si="110"/>
        <v>0.81413314937985604</v>
      </c>
      <c r="AC226">
        <f t="shared" si="111"/>
        <v>900.86737162986242</v>
      </c>
      <c r="AD226">
        <f t="shared" si="112"/>
        <v>1348.0819507079354</v>
      </c>
      <c r="AE226">
        <f t="shared" si="113"/>
        <v>157.02048767698386</v>
      </c>
      <c r="AF226">
        <f t="shared" si="114"/>
        <v>113.04250714702084</v>
      </c>
      <c r="AG226">
        <f t="shared" si="115"/>
        <v>-23.042507147020842</v>
      </c>
      <c r="AH226">
        <f t="shared" si="116"/>
        <v>1.356527828576872E-2</v>
      </c>
      <c r="AI226">
        <f t="shared" si="117"/>
        <v>-23.028941868735075</v>
      </c>
      <c r="AJ226">
        <f t="shared" si="118"/>
        <v>337.09211585005045</v>
      </c>
    </row>
    <row r="227" spans="4:36" x14ac:dyDescent="0.25">
      <c r="D227" s="3">
        <f t="shared" si="90"/>
        <v>40350</v>
      </c>
      <c r="E227" s="4">
        <f t="shared" si="119"/>
        <v>0.94166666666666454</v>
      </c>
      <c r="F227" s="4"/>
      <c r="G227" s="4"/>
      <c r="H227" s="7">
        <f t="shared" si="91"/>
        <v>2455369.7333333334</v>
      </c>
      <c r="I227" s="5">
        <f t="shared" si="92"/>
        <v>0.10471549167237222</v>
      </c>
      <c r="K227">
        <f t="shared" si="93"/>
        <v>90.304776657043476</v>
      </c>
      <c r="L227">
        <f t="shared" si="94"/>
        <v>4127.1873591704325</v>
      </c>
      <c r="M227">
        <f t="shared" si="95"/>
        <v>1.6704230685568727E-2</v>
      </c>
      <c r="N227">
        <f t="shared" si="96"/>
        <v>0.41601479195944568</v>
      </c>
      <c r="O227">
        <f t="shared" si="97"/>
        <v>90.720791449002917</v>
      </c>
      <c r="P227">
        <f t="shared" si="98"/>
        <v>4127.6033739623917</v>
      </c>
      <c r="Q227">
        <f t="shared" si="99"/>
        <v>1.0163027319586357</v>
      </c>
      <c r="R227">
        <f t="shared" si="100"/>
        <v>90.719768035590022</v>
      </c>
      <c r="S227">
        <f t="shared" si="101"/>
        <v>23.437929372185991</v>
      </c>
      <c r="T227">
        <f t="shared" si="102"/>
        <v>23.438483719226561</v>
      </c>
      <c r="U227">
        <f t="shared" si="103"/>
        <v>90.784491111057633</v>
      </c>
      <c r="V227">
        <f t="shared" si="104"/>
        <v>23.436523750962568</v>
      </c>
      <c r="W227">
        <f t="shared" si="105"/>
        <v>4.3031480250595361E-2</v>
      </c>
      <c r="X227">
        <f t="shared" si="106"/>
        <v>-1.918952769750943</v>
      </c>
      <c r="Y227">
        <f t="shared" si="107"/>
        <v>112.60839791836607</v>
      </c>
      <c r="Z227" s="4">
        <f t="shared" si="108"/>
        <v>0.50133260609010477</v>
      </c>
      <c r="AA227" s="4">
        <f t="shared" si="109"/>
        <v>0.18853150076131014</v>
      </c>
      <c r="AB227" s="4">
        <f t="shared" si="110"/>
        <v>0.81413371141889934</v>
      </c>
      <c r="AC227">
        <f t="shared" si="111"/>
        <v>900.86718334692853</v>
      </c>
      <c r="AD227">
        <f t="shared" si="112"/>
        <v>1354.0810472302462</v>
      </c>
      <c r="AE227">
        <f t="shared" si="113"/>
        <v>158.52026180756155</v>
      </c>
      <c r="AF227">
        <f t="shared" si="114"/>
        <v>113.47658593679121</v>
      </c>
      <c r="AG227">
        <f t="shared" si="115"/>
        <v>-23.47658593679121</v>
      </c>
      <c r="AH227">
        <f t="shared" si="116"/>
        <v>1.3284935088750964E-2</v>
      </c>
      <c r="AI227">
        <f t="shared" si="117"/>
        <v>-23.463301001702458</v>
      </c>
      <c r="AJ227">
        <f t="shared" si="118"/>
        <v>338.51342019565669</v>
      </c>
    </row>
    <row r="228" spans="4:36" x14ac:dyDescent="0.25">
      <c r="D228" s="3">
        <f t="shared" si="90"/>
        <v>40350</v>
      </c>
      <c r="E228" s="4">
        <f t="shared" si="119"/>
        <v>0.94583333333333119</v>
      </c>
      <c r="F228" s="4"/>
      <c r="G228" s="4"/>
      <c r="H228" s="7">
        <f t="shared" si="91"/>
        <v>2455369.7374999998</v>
      </c>
      <c r="I228" s="5">
        <f t="shared" si="92"/>
        <v>0.10471560574948155</v>
      </c>
      <c r="K228">
        <f t="shared" si="93"/>
        <v>90.308883520805921</v>
      </c>
      <c r="L228">
        <f t="shared" si="94"/>
        <v>4127.1914658380238</v>
      </c>
      <c r="M228">
        <f t="shared" si="95"/>
        <v>1.6704230680770239E-2</v>
      </c>
      <c r="N228">
        <f t="shared" si="96"/>
        <v>0.41588354824260571</v>
      </c>
      <c r="O228">
        <f t="shared" si="97"/>
        <v>90.724767069048525</v>
      </c>
      <c r="P228">
        <f t="shared" si="98"/>
        <v>4127.6073493862659</v>
      </c>
      <c r="Q228">
        <f t="shared" si="99"/>
        <v>1.016302988977527</v>
      </c>
      <c r="R228">
        <f t="shared" si="100"/>
        <v>90.723743659621547</v>
      </c>
      <c r="S228">
        <f t="shared" si="101"/>
        <v>23.437929370702513</v>
      </c>
      <c r="T228">
        <f t="shared" si="102"/>
        <v>23.438483708118664</v>
      </c>
      <c r="U228">
        <f t="shared" si="103"/>
        <v>90.78882414521955</v>
      </c>
      <c r="V228">
        <f t="shared" si="104"/>
        <v>23.436502028821565</v>
      </c>
      <c r="W228">
        <f t="shared" si="105"/>
        <v>4.303148020864847E-2</v>
      </c>
      <c r="X228">
        <f t="shared" si="106"/>
        <v>-1.9198562331836182</v>
      </c>
      <c r="Y228">
        <f t="shared" si="107"/>
        <v>112.60837425274657</v>
      </c>
      <c r="Z228" s="4">
        <f t="shared" si="108"/>
        <v>0.50133323349526637</v>
      </c>
      <c r="AA228" s="4">
        <f t="shared" si="109"/>
        <v>0.18853219390430365</v>
      </c>
      <c r="AB228" s="4">
        <f t="shared" si="110"/>
        <v>0.8141342730862291</v>
      </c>
      <c r="AC228">
        <f t="shared" si="111"/>
        <v>900.86699402197257</v>
      </c>
      <c r="AD228">
        <f t="shared" si="112"/>
        <v>1360.0801437668133</v>
      </c>
      <c r="AE228">
        <f t="shared" si="113"/>
        <v>160.02003594170333</v>
      </c>
      <c r="AF228">
        <f t="shared" si="114"/>
        <v>113.88401595313088</v>
      </c>
      <c r="AG228">
        <f t="shared" si="115"/>
        <v>-23.884015953130884</v>
      </c>
      <c r="AH228">
        <f t="shared" si="116"/>
        <v>1.3030558031736996E-2</v>
      </c>
      <c r="AI228">
        <f t="shared" si="117"/>
        <v>-23.870985395099147</v>
      </c>
      <c r="AJ228">
        <f t="shared" si="118"/>
        <v>339.94860944154573</v>
      </c>
    </row>
    <row r="229" spans="4:36" x14ac:dyDescent="0.25">
      <c r="D229" s="3">
        <f t="shared" si="90"/>
        <v>40350</v>
      </c>
      <c r="E229" s="4">
        <f t="shared" si="119"/>
        <v>0.94999999999999785</v>
      </c>
      <c r="F229" s="4"/>
      <c r="G229" s="4"/>
      <c r="H229" s="7">
        <f t="shared" si="91"/>
        <v>2455369.7416666667</v>
      </c>
      <c r="I229" s="5">
        <f t="shared" si="92"/>
        <v>0.10471571982660363</v>
      </c>
      <c r="K229">
        <f t="shared" si="93"/>
        <v>90.31299038502857</v>
      </c>
      <c r="L229">
        <f t="shared" si="94"/>
        <v>4127.1955725060752</v>
      </c>
      <c r="M229">
        <f t="shared" si="95"/>
        <v>1.6704230675971751E-2</v>
      </c>
      <c r="N229">
        <f t="shared" si="96"/>
        <v>0.41575230250039263</v>
      </c>
      <c r="O229">
        <f t="shared" si="97"/>
        <v>90.728742687528964</v>
      </c>
      <c r="P229">
        <f t="shared" si="98"/>
        <v>4127.6113248085758</v>
      </c>
      <c r="Q229">
        <f t="shared" si="99"/>
        <v>1.0163032459152996</v>
      </c>
      <c r="R229">
        <f t="shared" si="100"/>
        <v>90.727719282087847</v>
      </c>
      <c r="S229">
        <f t="shared" si="101"/>
        <v>23.437929369219031</v>
      </c>
      <c r="T229">
        <f t="shared" si="102"/>
        <v>23.438483697010756</v>
      </c>
      <c r="U229">
        <f t="shared" si="103"/>
        <v>90.793157176247377</v>
      </c>
      <c r="V229">
        <f t="shared" si="104"/>
        <v>23.436480187108987</v>
      </c>
      <c r="W229">
        <f t="shared" si="105"/>
        <v>4.3031480166701538E-2</v>
      </c>
      <c r="X229">
        <f t="shared" si="106"/>
        <v>-1.9207596825334916</v>
      </c>
      <c r="Y229">
        <f t="shared" si="107"/>
        <v>112.60835045686956</v>
      </c>
      <c r="Z229" s="4">
        <f t="shared" si="108"/>
        <v>0.50133386089064835</v>
      </c>
      <c r="AA229" s="4">
        <f t="shared" si="109"/>
        <v>0.18853288739934404</v>
      </c>
      <c r="AB229" s="4">
        <f t="shared" si="110"/>
        <v>0.81413483438195267</v>
      </c>
      <c r="AC229">
        <f t="shared" si="111"/>
        <v>900.86680365495647</v>
      </c>
      <c r="AD229">
        <f t="shared" si="112"/>
        <v>1366.0792403174632</v>
      </c>
      <c r="AE229">
        <f t="shared" si="113"/>
        <v>161.51981007936581</v>
      </c>
      <c r="AF229">
        <f t="shared" si="114"/>
        <v>114.26428716139078</v>
      </c>
      <c r="AG229">
        <f t="shared" si="115"/>
        <v>-24.264287161390783</v>
      </c>
      <c r="AH229">
        <f t="shared" si="116"/>
        <v>1.2800400517796646E-2</v>
      </c>
      <c r="AI229">
        <f t="shared" si="117"/>
        <v>-24.251486760872986</v>
      </c>
      <c r="AJ229">
        <f t="shared" si="118"/>
        <v>341.39705875151367</v>
      </c>
    </row>
    <row r="230" spans="4:36" x14ac:dyDescent="0.25">
      <c r="D230" s="3">
        <f t="shared" si="90"/>
        <v>40350</v>
      </c>
      <c r="E230" s="4">
        <f t="shared" si="119"/>
        <v>0.9541666666666645</v>
      </c>
      <c r="F230" s="4"/>
      <c r="G230" s="4"/>
      <c r="H230" s="7">
        <f t="shared" si="91"/>
        <v>2455369.7458333331</v>
      </c>
      <c r="I230" s="5">
        <f t="shared" si="92"/>
        <v>0.10471583390371296</v>
      </c>
      <c r="K230">
        <f t="shared" si="93"/>
        <v>90.31709724879147</v>
      </c>
      <c r="L230">
        <f t="shared" si="94"/>
        <v>4127.1996791736665</v>
      </c>
      <c r="M230">
        <f t="shared" si="95"/>
        <v>1.6704230671173267E-2</v>
      </c>
      <c r="N230">
        <f t="shared" si="96"/>
        <v>0.41562105476284794</v>
      </c>
      <c r="O230">
        <f t="shared" si="97"/>
        <v>90.732718303554321</v>
      </c>
      <c r="P230">
        <f t="shared" si="98"/>
        <v>4127.6153002284291</v>
      </c>
      <c r="Q230">
        <f t="shared" si="99"/>
        <v>1.0163035027718941</v>
      </c>
      <c r="R230">
        <f t="shared" si="100"/>
        <v>90.73169490209898</v>
      </c>
      <c r="S230">
        <f t="shared" si="101"/>
        <v>23.437929367735553</v>
      </c>
      <c r="T230">
        <f t="shared" si="102"/>
        <v>23.438483685902845</v>
      </c>
      <c r="U230">
        <f t="shared" si="103"/>
        <v>90.797490203163292</v>
      </c>
      <c r="V230">
        <f t="shared" si="104"/>
        <v>23.436458225830087</v>
      </c>
      <c r="W230">
        <f t="shared" si="105"/>
        <v>4.3031480124754599E-2</v>
      </c>
      <c r="X230">
        <f t="shared" si="106"/>
        <v>-1.9216631175697818</v>
      </c>
      <c r="Y230">
        <f t="shared" si="107"/>
        <v>112.60832653074098</v>
      </c>
      <c r="Z230" s="4">
        <f t="shared" si="108"/>
        <v>0.50133448827609017</v>
      </c>
      <c r="AA230" s="4">
        <f t="shared" si="109"/>
        <v>0.18853358124625413</v>
      </c>
      <c r="AB230" s="4">
        <f t="shared" si="110"/>
        <v>0.81413539530592627</v>
      </c>
      <c r="AC230">
        <f t="shared" si="111"/>
        <v>900.86661224592785</v>
      </c>
      <c r="AD230">
        <f t="shared" si="112"/>
        <v>1372.078336882427</v>
      </c>
      <c r="AE230">
        <f t="shared" si="113"/>
        <v>163.01958422060676</v>
      </c>
      <c r="AF230">
        <f t="shared" si="114"/>
        <v>114.61691222025728</v>
      </c>
      <c r="AG230">
        <f t="shared" si="115"/>
        <v>-24.616912220257277</v>
      </c>
      <c r="AH230">
        <f t="shared" si="116"/>
        <v>1.259295102023617E-2</v>
      </c>
      <c r="AI230">
        <f t="shared" si="117"/>
        <v>-24.604319269237042</v>
      </c>
      <c r="AJ230">
        <f t="shared" si="118"/>
        <v>342.85807917485295</v>
      </c>
    </row>
    <row r="231" spans="4:36" x14ac:dyDescent="0.25">
      <c r="D231" s="3">
        <f t="shared" si="90"/>
        <v>40350</v>
      </c>
      <c r="E231" s="4">
        <f t="shared" si="119"/>
        <v>0.95833333333333115</v>
      </c>
      <c r="F231" s="4"/>
      <c r="G231" s="4"/>
      <c r="H231" s="7">
        <f t="shared" si="91"/>
        <v>2455369.75</v>
      </c>
      <c r="I231" s="5">
        <f t="shared" si="92"/>
        <v>0.10471594798083504</v>
      </c>
      <c r="K231">
        <f t="shared" si="93"/>
        <v>90.321204113014119</v>
      </c>
      <c r="L231">
        <f t="shared" si="94"/>
        <v>4127.2037858417179</v>
      </c>
      <c r="M231">
        <f t="shared" si="95"/>
        <v>1.6704230666374779E-2</v>
      </c>
      <c r="N231">
        <f t="shared" si="96"/>
        <v>0.41548980500120258</v>
      </c>
      <c r="O231">
        <f t="shared" si="97"/>
        <v>90.73669391801532</v>
      </c>
      <c r="P231">
        <f t="shared" si="98"/>
        <v>4127.619275646719</v>
      </c>
      <c r="Q231">
        <f t="shared" si="99"/>
        <v>1.0163037595473674</v>
      </c>
      <c r="R231">
        <f t="shared" si="100"/>
        <v>90.735670520545696</v>
      </c>
      <c r="S231">
        <f t="shared" si="101"/>
        <v>23.437929366252071</v>
      </c>
      <c r="T231">
        <f t="shared" si="102"/>
        <v>23.43848367479492</v>
      </c>
      <c r="U231">
        <f t="shared" si="103"/>
        <v>90.801823226930324</v>
      </c>
      <c r="V231">
        <f t="shared" si="104"/>
        <v>23.436436144980263</v>
      </c>
      <c r="W231">
        <f t="shared" si="105"/>
        <v>4.3031480082807612E-2</v>
      </c>
      <c r="X231">
        <f t="shared" si="106"/>
        <v>-1.9225665384662385</v>
      </c>
      <c r="Y231">
        <f t="shared" si="107"/>
        <v>112.60830247435601</v>
      </c>
      <c r="Z231" s="4">
        <f t="shared" si="108"/>
        <v>0.50133511565171274</v>
      </c>
      <c r="AA231" s="4">
        <f t="shared" si="109"/>
        <v>0.18853427544516826</v>
      </c>
      <c r="AB231" s="4">
        <f t="shared" si="110"/>
        <v>0.81413595585825727</v>
      </c>
      <c r="AC231">
        <f t="shared" si="111"/>
        <v>900.86641979484807</v>
      </c>
      <c r="AD231">
        <f t="shared" si="112"/>
        <v>1378.0774334615305</v>
      </c>
      <c r="AE231">
        <f t="shared" si="113"/>
        <v>164.51935836538263</v>
      </c>
      <c r="AF231">
        <f t="shared" si="114"/>
        <v>114.9414291784221</v>
      </c>
      <c r="AG231">
        <f t="shared" si="115"/>
        <v>-24.941429178422098</v>
      </c>
      <c r="AH231">
        <f t="shared" si="116"/>
        <v>1.2406902130862483E-2</v>
      </c>
      <c r="AI231">
        <f t="shared" si="117"/>
        <v>-24.929022276291235</v>
      </c>
      <c r="AJ231">
        <f t="shared" si="118"/>
        <v>344.33091885156523</v>
      </c>
    </row>
    <row r="232" spans="4:36" x14ac:dyDescent="0.25">
      <c r="D232" s="3">
        <f t="shared" si="90"/>
        <v>40350</v>
      </c>
      <c r="E232" s="4">
        <f t="shared" si="119"/>
        <v>0.9624999999999978</v>
      </c>
      <c r="F232" s="4"/>
      <c r="G232" s="4"/>
      <c r="H232" s="7">
        <f t="shared" si="91"/>
        <v>2455369.7541666664</v>
      </c>
      <c r="I232" s="5">
        <f t="shared" si="92"/>
        <v>0.10471606205794437</v>
      </c>
      <c r="K232">
        <f t="shared" si="93"/>
        <v>90.325310976776564</v>
      </c>
      <c r="L232">
        <f t="shared" si="94"/>
        <v>4127.2078925093101</v>
      </c>
      <c r="M232">
        <f t="shared" si="95"/>
        <v>1.6704230661576291E-2</v>
      </c>
      <c r="N232">
        <f t="shared" si="96"/>
        <v>0.41535855324547277</v>
      </c>
      <c r="O232">
        <f t="shared" si="97"/>
        <v>90.740669530022032</v>
      </c>
      <c r="P232">
        <f t="shared" si="98"/>
        <v>4127.6232510625559</v>
      </c>
      <c r="Q232">
        <f t="shared" si="99"/>
        <v>1.0163040162416601</v>
      </c>
      <c r="R232">
        <f t="shared" si="100"/>
        <v>90.739646136538056</v>
      </c>
      <c r="S232">
        <f t="shared" si="101"/>
        <v>23.437929364768593</v>
      </c>
      <c r="T232">
        <f t="shared" si="102"/>
        <v>23.438483663686988</v>
      </c>
      <c r="U232">
        <f t="shared" si="103"/>
        <v>90.80615624657068</v>
      </c>
      <c r="V232">
        <f t="shared" si="104"/>
        <v>23.436413944564823</v>
      </c>
      <c r="W232">
        <f t="shared" si="105"/>
        <v>4.3031480040860583E-2</v>
      </c>
      <c r="X232">
        <f t="shared" si="106"/>
        <v>-1.9234699449919721</v>
      </c>
      <c r="Y232">
        <f t="shared" si="107"/>
        <v>112.60827828772064</v>
      </c>
      <c r="Z232" s="4">
        <f t="shared" si="108"/>
        <v>0.50133574301735551</v>
      </c>
      <c r="AA232" s="4">
        <f t="shared" si="109"/>
        <v>0.1885349699959093</v>
      </c>
      <c r="AB232" s="4">
        <f t="shared" si="110"/>
        <v>0.81413651603880166</v>
      </c>
      <c r="AC232">
        <f t="shared" si="111"/>
        <v>900.8662263017651</v>
      </c>
      <c r="AD232">
        <f t="shared" si="112"/>
        <v>1384.0765300550049</v>
      </c>
      <c r="AE232">
        <f t="shared" si="113"/>
        <v>166.01913251375123</v>
      </c>
      <c r="AF232">
        <f t="shared" si="114"/>
        <v>115.23740413665375</v>
      </c>
      <c r="AG232">
        <f t="shared" si="115"/>
        <v>-25.237404136653751</v>
      </c>
      <c r="AH232">
        <f t="shared" si="116"/>
        <v>1.2241124941886823E-2</v>
      </c>
      <c r="AI232">
        <f t="shared" si="117"/>
        <v>-25.225163011711864</v>
      </c>
      <c r="AJ232">
        <f t="shared" si="118"/>
        <v>345.81476486109494</v>
      </c>
    </row>
    <row r="233" spans="4:36" x14ac:dyDescent="0.25">
      <c r="D233" s="3">
        <f t="shared" si="90"/>
        <v>40350</v>
      </c>
      <c r="E233" s="4">
        <f t="shared" si="119"/>
        <v>0.96666666666666445</v>
      </c>
      <c r="F233" s="4"/>
      <c r="G233" s="4"/>
      <c r="H233" s="7">
        <f t="shared" si="91"/>
        <v>2455369.7583333333</v>
      </c>
      <c r="I233" s="5">
        <f t="shared" si="92"/>
        <v>0.10471617613506645</v>
      </c>
      <c r="K233">
        <f t="shared" si="93"/>
        <v>90.329417840998758</v>
      </c>
      <c r="L233">
        <f t="shared" si="94"/>
        <v>4127.2119991773616</v>
      </c>
      <c r="M233">
        <f t="shared" si="95"/>
        <v>1.6704230656777806E-2</v>
      </c>
      <c r="N233">
        <f t="shared" si="96"/>
        <v>0.41522729946694081</v>
      </c>
      <c r="O233">
        <f t="shared" si="97"/>
        <v>90.744645140465693</v>
      </c>
      <c r="P233">
        <f t="shared" si="98"/>
        <v>4127.6272264768286</v>
      </c>
      <c r="Q233">
        <f t="shared" si="99"/>
        <v>1.0163042728548293</v>
      </c>
      <c r="R233">
        <f t="shared" si="100"/>
        <v>90.743621750967293</v>
      </c>
      <c r="S233">
        <f t="shared" si="101"/>
        <v>23.437929363285114</v>
      </c>
      <c r="T233">
        <f t="shared" si="102"/>
        <v>23.438483652579052</v>
      </c>
      <c r="U233">
        <f t="shared" si="103"/>
        <v>90.810489263047856</v>
      </c>
      <c r="V233">
        <f t="shared" si="104"/>
        <v>23.436391624579144</v>
      </c>
      <c r="W233">
        <f t="shared" si="105"/>
        <v>4.303147999891354E-2</v>
      </c>
      <c r="X233">
        <f t="shared" si="106"/>
        <v>-1.9243733373211196</v>
      </c>
      <c r="Y233">
        <f t="shared" si="107"/>
        <v>112.60825397083001</v>
      </c>
      <c r="Z233" s="4">
        <f t="shared" si="108"/>
        <v>0.50133637037313972</v>
      </c>
      <c r="AA233" s="4">
        <f t="shared" si="109"/>
        <v>0.1885356648986119</v>
      </c>
      <c r="AB233" s="4">
        <f t="shared" si="110"/>
        <v>0.81413707584766759</v>
      </c>
      <c r="AC233">
        <f t="shared" si="111"/>
        <v>900.86603176664005</v>
      </c>
      <c r="AD233">
        <f t="shared" si="112"/>
        <v>1390.0756266626756</v>
      </c>
      <c r="AE233">
        <f t="shared" si="113"/>
        <v>167.51890666566891</v>
      </c>
      <c r="AF233">
        <f t="shared" si="114"/>
        <v>115.50443384294492</v>
      </c>
      <c r="AG233">
        <f t="shared" si="115"/>
        <v>-25.50443384294492</v>
      </c>
      <c r="AH233">
        <f t="shared" si="116"/>
        <v>1.2094647802295274E-2</v>
      </c>
      <c r="AI233">
        <f t="shared" si="117"/>
        <v>-25.492339195142623</v>
      </c>
      <c r="AJ233">
        <f t="shared" si="118"/>
        <v>347.3087457319383</v>
      </c>
    </row>
    <row r="234" spans="4:36" x14ac:dyDescent="0.25">
      <c r="D234" s="3">
        <f t="shared" si="90"/>
        <v>40350</v>
      </c>
      <c r="E234" s="4">
        <f t="shared" si="119"/>
        <v>0.97083333333333111</v>
      </c>
      <c r="F234" s="4"/>
      <c r="G234" s="4"/>
      <c r="H234" s="7">
        <f t="shared" si="91"/>
        <v>2455369.7624999997</v>
      </c>
      <c r="I234" s="5">
        <f t="shared" si="92"/>
        <v>0.10471629021217578</v>
      </c>
      <c r="K234">
        <f t="shared" si="93"/>
        <v>90.333524704762112</v>
      </c>
      <c r="L234">
        <f t="shared" si="94"/>
        <v>4127.2161058449537</v>
      </c>
      <c r="M234">
        <f t="shared" si="95"/>
        <v>1.6704230651979318E-2</v>
      </c>
      <c r="N234">
        <f t="shared" si="96"/>
        <v>0.41509604369559799</v>
      </c>
      <c r="O234">
        <f t="shared" si="97"/>
        <v>90.748620748457711</v>
      </c>
      <c r="P234">
        <f t="shared" si="98"/>
        <v>4127.6312018886492</v>
      </c>
      <c r="Q234">
        <f t="shared" si="99"/>
        <v>1.0163045293868156</v>
      </c>
      <c r="R234">
        <f t="shared" si="100"/>
        <v>90.747597362944816</v>
      </c>
      <c r="S234">
        <f t="shared" si="101"/>
        <v>23.437929361801633</v>
      </c>
      <c r="T234">
        <f t="shared" si="102"/>
        <v>23.438483641471102</v>
      </c>
      <c r="U234">
        <f t="shared" si="103"/>
        <v>90.81482227538558</v>
      </c>
      <c r="V234">
        <f t="shared" si="104"/>
        <v>23.43636918502855</v>
      </c>
      <c r="W234">
        <f t="shared" si="105"/>
        <v>4.3031479956966455E-2</v>
      </c>
      <c r="X234">
        <f t="shared" si="106"/>
        <v>-1.9252767152231736</v>
      </c>
      <c r="Y234">
        <f t="shared" si="107"/>
        <v>112.60822952369014</v>
      </c>
      <c r="Z234" s="4">
        <f t="shared" si="108"/>
        <v>0.50133699771890494</v>
      </c>
      <c r="AA234" s="4">
        <f t="shared" si="109"/>
        <v>0.18853636015309899</v>
      </c>
      <c r="AB234" s="4">
        <f t="shared" si="110"/>
        <v>0.81413763528471095</v>
      </c>
      <c r="AC234">
        <f t="shared" si="111"/>
        <v>900.86583618952113</v>
      </c>
      <c r="AD234">
        <f t="shared" si="112"/>
        <v>1396.0747232847737</v>
      </c>
      <c r="AE234">
        <f t="shared" si="113"/>
        <v>169.01868082119341</v>
      </c>
      <c r="AF234">
        <f t="shared" si="114"/>
        <v>115.74214818749772</v>
      </c>
      <c r="AG234">
        <f t="shared" si="115"/>
        <v>-25.742148187497719</v>
      </c>
      <c r="AH234">
        <f t="shared" si="116"/>
        <v>1.1966638694602922E-2</v>
      </c>
      <c r="AI234">
        <f t="shared" si="117"/>
        <v>-25.730181548803117</v>
      </c>
      <c r="AJ234">
        <f t="shared" si="118"/>
        <v>348.81193461923078</v>
      </c>
    </row>
    <row r="235" spans="4:36" x14ac:dyDescent="0.25">
      <c r="D235" s="3">
        <f t="shared" si="90"/>
        <v>40350</v>
      </c>
      <c r="E235" s="4">
        <f t="shared" si="119"/>
        <v>0.97499999999999776</v>
      </c>
      <c r="F235" s="4"/>
      <c r="G235" s="4"/>
      <c r="H235" s="7">
        <f t="shared" si="91"/>
        <v>2455369.7666666666</v>
      </c>
      <c r="I235" s="5">
        <f t="shared" si="92"/>
        <v>0.10471640428929786</v>
      </c>
      <c r="K235">
        <f t="shared" si="93"/>
        <v>90.337631568984307</v>
      </c>
      <c r="L235">
        <f t="shared" si="94"/>
        <v>4127.2202125130043</v>
      </c>
      <c r="M235">
        <f t="shared" si="95"/>
        <v>1.670423064718083E-2</v>
      </c>
      <c r="N235">
        <f t="shared" si="96"/>
        <v>0.41496478590275143</v>
      </c>
      <c r="O235">
        <f t="shared" si="97"/>
        <v>90.752596354887061</v>
      </c>
      <c r="P235">
        <f t="shared" si="98"/>
        <v>4127.6351772989074</v>
      </c>
      <c r="Q235">
        <f t="shared" si="99"/>
        <v>1.0163047858376757</v>
      </c>
      <c r="R235">
        <f t="shared" si="100"/>
        <v>90.7515729733596</v>
      </c>
      <c r="S235">
        <f t="shared" si="101"/>
        <v>23.437929360318154</v>
      </c>
      <c r="T235">
        <f t="shared" si="102"/>
        <v>23.438483630363148</v>
      </c>
      <c r="U235">
        <f t="shared" si="103"/>
        <v>90.819155284544863</v>
      </c>
      <c r="V235">
        <f t="shared" si="104"/>
        <v>23.436346625908385</v>
      </c>
      <c r="W235">
        <f t="shared" si="105"/>
        <v>4.3031479915019349E-2</v>
      </c>
      <c r="X235">
        <f t="shared" si="106"/>
        <v>-1.9261800788715682</v>
      </c>
      <c r="Y235">
        <f t="shared" si="107"/>
        <v>112.6082049462962</v>
      </c>
      <c r="Z235" s="4">
        <f t="shared" si="108"/>
        <v>0.50133762505477186</v>
      </c>
      <c r="AA235" s="4">
        <f t="shared" si="109"/>
        <v>0.18853705575950463</v>
      </c>
      <c r="AB235" s="4">
        <f t="shared" si="110"/>
        <v>0.81413819435003909</v>
      </c>
      <c r="AC235">
        <f t="shared" si="111"/>
        <v>900.86563957036958</v>
      </c>
      <c r="AD235">
        <f t="shared" si="112"/>
        <v>1402.0738199211253</v>
      </c>
      <c r="AE235">
        <f t="shared" si="113"/>
        <v>170.51845498028132</v>
      </c>
      <c r="AF235">
        <f t="shared" si="114"/>
        <v>115.95021256367916</v>
      </c>
      <c r="AG235">
        <f t="shared" si="115"/>
        <v>-25.950212563679159</v>
      </c>
      <c r="AH235">
        <f t="shared" si="116"/>
        <v>1.1856390637242578E-2</v>
      </c>
      <c r="AI235">
        <f t="shared" si="117"/>
        <v>-25.938356173041917</v>
      </c>
      <c r="AJ235">
        <f t="shared" si="118"/>
        <v>350.32335314276645</v>
      </c>
    </row>
    <row r="236" spans="4:36" x14ac:dyDescent="0.25">
      <c r="D236" s="3">
        <f t="shared" si="90"/>
        <v>40350</v>
      </c>
      <c r="E236" s="4">
        <f t="shared" si="119"/>
        <v>0.97916666666666441</v>
      </c>
      <c r="F236" s="4"/>
      <c r="G236" s="4"/>
      <c r="H236" s="7">
        <f t="shared" si="91"/>
        <v>2455369.770833333</v>
      </c>
      <c r="I236" s="5">
        <f t="shared" si="92"/>
        <v>0.10471651836640719</v>
      </c>
      <c r="K236">
        <f t="shared" si="93"/>
        <v>90.341738432746752</v>
      </c>
      <c r="L236">
        <f t="shared" si="94"/>
        <v>4127.2243191805965</v>
      </c>
      <c r="M236">
        <f t="shared" si="95"/>
        <v>1.6704230642382346E-2</v>
      </c>
      <c r="N236">
        <f t="shared" si="96"/>
        <v>0.4148335261183414</v>
      </c>
      <c r="O236">
        <f t="shared" si="97"/>
        <v>90.756571958865095</v>
      </c>
      <c r="P236">
        <f t="shared" si="98"/>
        <v>4127.6391527067144</v>
      </c>
      <c r="Q236">
        <f t="shared" si="99"/>
        <v>1.016305042207351</v>
      </c>
      <c r="R236">
        <f t="shared" si="100"/>
        <v>90.755548581323012</v>
      </c>
      <c r="S236">
        <f t="shared" si="101"/>
        <v>23.437929358834673</v>
      </c>
      <c r="T236">
        <f t="shared" si="102"/>
        <v>23.438483619255184</v>
      </c>
      <c r="U236">
        <f t="shared" si="103"/>
        <v>90.823488289549374</v>
      </c>
      <c r="V236">
        <f t="shared" si="104"/>
        <v>23.436323947224036</v>
      </c>
      <c r="W236">
        <f t="shared" si="105"/>
        <v>4.3031479873072209E-2</v>
      </c>
      <c r="X236">
        <f t="shared" si="106"/>
        <v>-1.9270834280355684</v>
      </c>
      <c r="Y236">
        <f t="shared" si="107"/>
        <v>112.6081802386542</v>
      </c>
      <c r="Z236" s="4">
        <f t="shared" si="108"/>
        <v>0.50133825238058027</v>
      </c>
      <c r="AA236" s="4">
        <f t="shared" si="109"/>
        <v>0.18853775171765197</v>
      </c>
      <c r="AB236" s="4">
        <f t="shared" si="110"/>
        <v>0.81413875304350858</v>
      </c>
      <c r="AC236">
        <f t="shared" si="111"/>
        <v>900.8654419092336</v>
      </c>
      <c r="AD236">
        <f t="shared" si="112"/>
        <v>1408.0729165719613</v>
      </c>
      <c r="AE236">
        <f t="shared" si="113"/>
        <v>172.01822914299032</v>
      </c>
      <c r="AF236">
        <f t="shared" si="114"/>
        <v>116.12833006152312</v>
      </c>
      <c r="AG236">
        <f t="shared" si="115"/>
        <v>-26.128330061523116</v>
      </c>
      <c r="AH236">
        <f t="shared" si="116"/>
        <v>1.1763309642509405E-2</v>
      </c>
      <c r="AI236">
        <f t="shared" si="117"/>
        <v>-26.116566751880605</v>
      </c>
      <c r="AJ236">
        <f t="shared" si="118"/>
        <v>351.84197586572816</v>
      </c>
    </row>
    <row r="237" spans="4:36" x14ac:dyDescent="0.25">
      <c r="D237" s="3">
        <f t="shared" si="90"/>
        <v>40350</v>
      </c>
      <c r="E237" s="4">
        <f t="shared" si="119"/>
        <v>0.98333333333333106</v>
      </c>
      <c r="F237" s="4"/>
      <c r="G237" s="4"/>
      <c r="H237" s="7">
        <f t="shared" si="91"/>
        <v>2455369.7749999999</v>
      </c>
      <c r="I237" s="5">
        <f t="shared" si="92"/>
        <v>0.10471663244352927</v>
      </c>
      <c r="K237">
        <f t="shared" si="93"/>
        <v>90.345845296969401</v>
      </c>
      <c r="L237">
        <f t="shared" si="94"/>
        <v>4127.228425848647</v>
      </c>
      <c r="M237">
        <f t="shared" si="95"/>
        <v>1.6704230637583858E-2</v>
      </c>
      <c r="N237">
        <f t="shared" si="96"/>
        <v>0.41470226431367424</v>
      </c>
      <c r="O237">
        <f t="shared" si="97"/>
        <v>90.760547561283076</v>
      </c>
      <c r="P237">
        <f t="shared" si="98"/>
        <v>4127.6431281129608</v>
      </c>
      <c r="Q237">
        <f t="shared" si="99"/>
        <v>1.0163052984958973</v>
      </c>
      <c r="R237">
        <f t="shared" si="100"/>
        <v>90.759524187726285</v>
      </c>
      <c r="S237">
        <f t="shared" si="101"/>
        <v>23.437929357351194</v>
      </c>
      <c r="T237">
        <f t="shared" si="102"/>
        <v>23.438483608147212</v>
      </c>
      <c r="U237">
        <f t="shared" si="103"/>
        <v>90.827821291362653</v>
      </c>
      <c r="V237">
        <f t="shared" si="104"/>
        <v>23.436301148970774</v>
      </c>
      <c r="W237">
        <f t="shared" si="105"/>
        <v>4.3031479831125027E-2</v>
      </c>
      <c r="X237">
        <f t="shared" si="106"/>
        <v>-1.9279867628894158</v>
      </c>
      <c r="Y237">
        <f t="shared" si="107"/>
        <v>112.60815540075923</v>
      </c>
      <c r="Z237" s="4">
        <f t="shared" si="108"/>
        <v>0.50133887969645086</v>
      </c>
      <c r="AA237" s="4">
        <f t="shared" si="109"/>
        <v>0.18853844802767522</v>
      </c>
      <c r="AB237" s="4">
        <f t="shared" si="110"/>
        <v>0.81413931136522644</v>
      </c>
      <c r="AC237">
        <f t="shared" si="111"/>
        <v>900.86524320607384</v>
      </c>
      <c r="AD237">
        <f t="shared" si="112"/>
        <v>1414.0720132371075</v>
      </c>
      <c r="AE237">
        <f t="shared" si="113"/>
        <v>173.51800330927688</v>
      </c>
      <c r="AF237">
        <f t="shared" si="114"/>
        <v>116.27624346132953</v>
      </c>
      <c r="AG237">
        <f t="shared" si="115"/>
        <v>-26.276243461329528</v>
      </c>
      <c r="AH237">
        <f t="shared" si="116"/>
        <v>1.1686904858810299E-2</v>
      </c>
      <c r="AI237">
        <f t="shared" si="117"/>
        <v>-26.264556556470719</v>
      </c>
      <c r="AJ237">
        <f t="shared" si="118"/>
        <v>353.36673537857382</v>
      </c>
    </row>
    <row r="238" spans="4:36" x14ac:dyDescent="0.25">
      <c r="D238" s="3">
        <f t="shared" si="90"/>
        <v>40350</v>
      </c>
      <c r="E238" s="4">
        <f t="shared" si="119"/>
        <v>0.98749999999999771</v>
      </c>
      <c r="F238" s="4"/>
      <c r="G238" s="4"/>
      <c r="H238" s="7">
        <f t="shared" si="91"/>
        <v>2455369.7791666663</v>
      </c>
      <c r="I238" s="5">
        <f t="shared" si="92"/>
        <v>0.10471674652063861</v>
      </c>
      <c r="K238">
        <f t="shared" si="93"/>
        <v>90.34995216073321</v>
      </c>
      <c r="L238">
        <f t="shared" si="94"/>
        <v>4127.2325325162401</v>
      </c>
      <c r="M238">
        <f t="shared" si="95"/>
        <v>1.6704230632785373E-2</v>
      </c>
      <c r="N238">
        <f t="shared" si="96"/>
        <v>0.41457100051871687</v>
      </c>
      <c r="O238">
        <f t="shared" si="97"/>
        <v>90.76452316125193</v>
      </c>
      <c r="P238">
        <f t="shared" si="98"/>
        <v>4127.6471035167588</v>
      </c>
      <c r="Q238">
        <f t="shared" si="99"/>
        <v>1.0163055547032567</v>
      </c>
      <c r="R238">
        <f t="shared" si="100"/>
        <v>90.763499791680374</v>
      </c>
      <c r="S238">
        <f t="shared" si="101"/>
        <v>23.437929355867713</v>
      </c>
      <c r="T238">
        <f t="shared" si="102"/>
        <v>23.43848359703923</v>
      </c>
      <c r="U238">
        <f t="shared" si="103"/>
        <v>90.832154289007846</v>
      </c>
      <c r="V238">
        <f t="shared" si="104"/>
        <v>23.436278231154038</v>
      </c>
      <c r="W238">
        <f t="shared" si="105"/>
        <v>4.3031479789177818E-2</v>
      </c>
      <c r="X238">
        <f t="shared" si="106"/>
        <v>-1.928890083202341</v>
      </c>
      <c r="Y238">
        <f t="shared" si="107"/>
        <v>112.60813043261743</v>
      </c>
      <c r="Z238" s="4">
        <f t="shared" si="108"/>
        <v>0.50133950700222385</v>
      </c>
      <c r="AA238" s="4">
        <f t="shared" si="109"/>
        <v>0.18853914468939764</v>
      </c>
      <c r="AB238" s="4">
        <f t="shared" si="110"/>
        <v>0.81413986931505011</v>
      </c>
      <c r="AC238">
        <f t="shared" si="111"/>
        <v>900.86504346093943</v>
      </c>
      <c r="AD238">
        <f t="shared" si="112"/>
        <v>1420.0711099167945</v>
      </c>
      <c r="AE238">
        <f t="shared" si="113"/>
        <v>175.01777747919863</v>
      </c>
      <c r="AF238">
        <f t="shared" si="114"/>
        <v>116.3937369968971</v>
      </c>
      <c r="AG238">
        <f t="shared" si="115"/>
        <v>-26.393736996897104</v>
      </c>
      <c r="AH238">
        <f t="shared" si="116"/>
        <v>1.1626780605030074E-2</v>
      </c>
      <c r="AI238">
        <f t="shared" si="117"/>
        <v>-26.382110216292073</v>
      </c>
      <c r="AJ238">
        <f t="shared" si="118"/>
        <v>354.89652794006605</v>
      </c>
    </row>
    <row r="239" spans="4:36" x14ac:dyDescent="0.25">
      <c r="D239" s="3">
        <f t="shared" si="90"/>
        <v>40350</v>
      </c>
      <c r="E239" s="4">
        <f t="shared" si="119"/>
        <v>0.99166666666666436</v>
      </c>
      <c r="F239" s="4"/>
      <c r="G239" s="4"/>
      <c r="H239" s="7">
        <f t="shared" si="91"/>
        <v>2455369.7833333332</v>
      </c>
      <c r="I239" s="5">
        <f t="shared" si="92"/>
        <v>0.10471686059776068</v>
      </c>
      <c r="K239">
        <f t="shared" si="93"/>
        <v>90.35405902495495</v>
      </c>
      <c r="L239">
        <f t="shared" si="94"/>
        <v>4127.2366391842907</v>
      </c>
      <c r="M239">
        <f t="shared" si="95"/>
        <v>1.6704230627986885E-2</v>
      </c>
      <c r="N239">
        <f t="shared" si="96"/>
        <v>0.41443973470482709</v>
      </c>
      <c r="O239">
        <f t="shared" si="97"/>
        <v>90.768498759659778</v>
      </c>
      <c r="P239">
        <f t="shared" si="98"/>
        <v>4127.6510789189952</v>
      </c>
      <c r="Q239">
        <f t="shared" si="99"/>
        <v>1.0163058108294847</v>
      </c>
      <c r="R239">
        <f t="shared" si="100"/>
        <v>90.767475394073386</v>
      </c>
      <c r="S239">
        <f t="shared" si="101"/>
        <v>23.437929354384234</v>
      </c>
      <c r="T239">
        <f t="shared" si="102"/>
        <v>23.438483585931241</v>
      </c>
      <c r="U239">
        <f t="shared" si="103"/>
        <v>90.836487283445109</v>
      </c>
      <c r="V239">
        <f t="shared" si="104"/>
        <v>23.436255193769082</v>
      </c>
      <c r="W239">
        <f t="shared" si="105"/>
        <v>4.303147974723058E-2</v>
      </c>
      <c r="X239">
        <f t="shared" si="106"/>
        <v>-1.9297933891476586</v>
      </c>
      <c r="Y239">
        <f t="shared" si="107"/>
        <v>112.60810533422384</v>
      </c>
      <c r="Z239" s="4">
        <f t="shared" si="108"/>
        <v>0.50134013429801916</v>
      </c>
      <c r="AA239" s="4">
        <f t="shared" si="109"/>
        <v>0.18853984170295296</v>
      </c>
      <c r="AB239" s="4">
        <f t="shared" si="110"/>
        <v>0.81414042689308541</v>
      </c>
      <c r="AC239">
        <f t="shared" si="111"/>
        <v>900.86484267379069</v>
      </c>
      <c r="AD239">
        <f t="shared" si="112"/>
        <v>1426.070206610849</v>
      </c>
      <c r="AE239">
        <f t="shared" si="113"/>
        <v>176.51755165271226</v>
      </c>
      <c r="AF239">
        <f t="shared" si="114"/>
        <v>116.48063786058803</v>
      </c>
      <c r="AG239">
        <f t="shared" si="115"/>
        <v>-26.480637860588033</v>
      </c>
      <c r="AH239">
        <f t="shared" si="116"/>
        <v>1.1582630069086317E-2</v>
      </c>
      <c r="AI239">
        <f t="shared" si="117"/>
        <v>-26.469055230518947</v>
      </c>
      <c r="AJ239">
        <f t="shared" si="118"/>
        <v>356.43021961226356</v>
      </c>
    </row>
    <row r="240" spans="4:36" x14ac:dyDescent="0.25">
      <c r="D240" s="3">
        <f t="shared" si="90"/>
        <v>40350</v>
      </c>
      <c r="E240" s="4">
        <f t="shared" si="119"/>
        <v>0.99583333333333102</v>
      </c>
      <c r="F240" s="4"/>
      <c r="G240" s="4"/>
      <c r="H240" s="7">
        <f t="shared" si="91"/>
        <v>2455369.7874999996</v>
      </c>
      <c r="I240" s="5">
        <f t="shared" si="92"/>
        <v>0.10471697467487003</v>
      </c>
      <c r="K240">
        <f t="shared" si="93"/>
        <v>90.358165888717849</v>
      </c>
      <c r="L240">
        <f t="shared" si="94"/>
        <v>4127.2407458518828</v>
      </c>
      <c r="M240">
        <f t="shared" si="95"/>
        <v>1.6704230623188397E-2</v>
      </c>
      <c r="N240">
        <f t="shared" si="96"/>
        <v>0.41430846690192064</v>
      </c>
      <c r="O240">
        <f t="shared" si="97"/>
        <v>90.772474355619764</v>
      </c>
      <c r="P240">
        <f t="shared" si="98"/>
        <v>4127.655054318785</v>
      </c>
      <c r="Q240">
        <f t="shared" si="99"/>
        <v>1.016306066874523</v>
      </c>
      <c r="R240">
        <f t="shared" si="100"/>
        <v>90.771450994018451</v>
      </c>
      <c r="S240">
        <f t="shared" si="101"/>
        <v>23.437929352900753</v>
      </c>
      <c r="T240">
        <f t="shared" si="102"/>
        <v>23.438483574823245</v>
      </c>
      <c r="U240">
        <f t="shared" si="103"/>
        <v>90.840820273699975</v>
      </c>
      <c r="V240">
        <f t="shared" si="104"/>
        <v>23.436232036821384</v>
      </c>
      <c r="W240">
        <f t="shared" si="105"/>
        <v>4.3031479705283322E-2</v>
      </c>
      <c r="X240">
        <f t="shared" si="106"/>
        <v>-1.9306966804952008</v>
      </c>
      <c r="Y240">
        <f t="shared" si="107"/>
        <v>112.60808010558461</v>
      </c>
      <c r="Z240" s="4">
        <f t="shared" si="108"/>
        <v>0.50134076158367724</v>
      </c>
      <c r="AA240" s="4">
        <f t="shared" si="109"/>
        <v>0.18854053906816443</v>
      </c>
      <c r="AB240" s="4">
        <f t="shared" si="110"/>
        <v>0.81414098409919</v>
      </c>
      <c r="AC240">
        <f t="shared" si="111"/>
        <v>900.86464084467684</v>
      </c>
      <c r="AD240">
        <f t="shared" si="112"/>
        <v>1432.0693033195014</v>
      </c>
      <c r="AE240">
        <f t="shared" si="113"/>
        <v>178.01732582987535</v>
      </c>
      <c r="AF240">
        <f t="shared" si="114"/>
        <v>116.53681742591155</v>
      </c>
      <c r="AG240">
        <f t="shared" si="115"/>
        <v>-26.536817425911551</v>
      </c>
      <c r="AH240">
        <f t="shared" si="116"/>
        <v>1.1554230495764766E-2</v>
      </c>
      <c r="AI240">
        <f t="shared" si="117"/>
        <v>-26.525263195415786</v>
      </c>
      <c r="AJ240">
        <f t="shared" si="118"/>
        <v>357.96665281553248</v>
      </c>
    </row>
    <row r="241" spans="4:36" x14ac:dyDescent="0.25">
      <c r="D241" s="3">
        <f t="shared" si="90"/>
        <v>40350</v>
      </c>
      <c r="E241" s="4">
        <f t="shared" si="119"/>
        <v>0.99999999999999767</v>
      </c>
      <c r="F241" s="4"/>
      <c r="G241" s="4"/>
      <c r="H241" s="7">
        <f t="shared" si="91"/>
        <v>2455369.7916666665</v>
      </c>
      <c r="I241" s="5">
        <f t="shared" si="92"/>
        <v>0.10471708875199209</v>
      </c>
      <c r="K241">
        <f t="shared" si="93"/>
        <v>90.362272752939589</v>
      </c>
      <c r="L241">
        <f t="shared" si="94"/>
        <v>4127.2448525199334</v>
      </c>
      <c r="M241">
        <f t="shared" si="95"/>
        <v>1.6704230618389913E-2</v>
      </c>
      <c r="N241">
        <f t="shared" si="96"/>
        <v>0.41417719708132822</v>
      </c>
      <c r="O241">
        <f t="shared" si="97"/>
        <v>90.776449950020918</v>
      </c>
      <c r="P241">
        <f t="shared" si="98"/>
        <v>4127.6590297170151</v>
      </c>
      <c r="Q241">
        <f t="shared" si="99"/>
        <v>1.0163063228384277</v>
      </c>
      <c r="R241">
        <f t="shared" si="100"/>
        <v>90.775426592404628</v>
      </c>
      <c r="S241">
        <f t="shared" si="101"/>
        <v>23.437929351417274</v>
      </c>
      <c r="T241">
        <f t="shared" si="102"/>
        <v>23.438483563715241</v>
      </c>
      <c r="U241">
        <f t="shared" si="103"/>
        <v>90.845153260733611</v>
      </c>
      <c r="V241">
        <f t="shared" si="104"/>
        <v>23.436208760306133</v>
      </c>
      <c r="W241">
        <f t="shared" si="105"/>
        <v>4.3031479663336029E-2</v>
      </c>
      <c r="X241">
        <f t="shared" si="106"/>
        <v>-1.931599957418489</v>
      </c>
      <c r="Y241">
        <f t="shared" si="107"/>
        <v>112.60805474669473</v>
      </c>
      <c r="Z241" s="4">
        <f t="shared" si="108"/>
        <v>0.50134138885931834</v>
      </c>
      <c r="AA241" s="4">
        <f t="shared" si="109"/>
        <v>0.18854123678516632</v>
      </c>
      <c r="AB241" s="4">
        <f t="shared" si="110"/>
        <v>0.81414154093347035</v>
      </c>
      <c r="AC241">
        <f t="shared" si="111"/>
        <v>900.86443797355787</v>
      </c>
      <c r="AD241">
        <f t="shared" si="112"/>
        <v>1438.0684000425781</v>
      </c>
      <c r="AE241">
        <f t="shared" si="113"/>
        <v>179.51710001064453</v>
      </c>
      <c r="AF241">
        <f t="shared" si="114"/>
        <v>116.56219216749932</v>
      </c>
      <c r="AG241">
        <f t="shared" si="115"/>
        <v>-26.562192167499319</v>
      </c>
      <c r="AH241">
        <f t="shared" si="116"/>
        <v>1.1541439733598852E-2</v>
      </c>
      <c r="AI241">
        <f t="shared" si="117"/>
        <v>-26.550650727765721</v>
      </c>
      <c r="AJ241">
        <f t="shared" si="118"/>
        <v>359.50465321712591</v>
      </c>
    </row>
  </sheetData>
  <mergeCells count="1">
    <mergeCell ref="A1:C1"/>
  </mergeCells>
  <pageMargins left="0.70000000000000007" right="0.70000000000000007" top="1.0457000000000001" bottom="1.0457000000000001" header="0.75000000000000011" footer="0.75000000000000011"/>
  <pageSetup paperSize="0" fitToWidth="0" fitToHeight="0" pageOrder="overThenDown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Cornwall</dc:creator>
  <cp:lastModifiedBy>ASHLEY</cp:lastModifiedBy>
  <cp:revision>6</cp:revision>
  <dcterms:created xsi:type="dcterms:W3CDTF">2010-04-20T12:52:34Z</dcterms:created>
  <dcterms:modified xsi:type="dcterms:W3CDTF">2023-03-11T14:18:49Z</dcterms:modified>
</cp:coreProperties>
</file>