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hleycarreiro/Documents/GitHub/SCTLD_Nutrient_Manuscript/Data Analysis/Thesis Data Analysis/"/>
    </mc:Choice>
  </mc:AlternateContent>
  <xr:revisionPtr revIDLastSave="0" documentId="13_ncr:1_{96863E2E-4BAE-4844-A288-49C78167C957}" xr6:coauthVersionLast="47" xr6:coauthVersionMax="47" xr10:uidLastSave="{00000000-0000-0000-0000-000000000000}"/>
  <bookViews>
    <workbookView xWindow="36440" yWindow="2600" windowWidth="32000" windowHeight="17500" xr2:uid="{6E0E9A45-4B53-3D47-A717-2746EC6F32D1}"/>
  </bookViews>
  <sheets>
    <sheet name="Sheet1" sheetId="1" r:id="rId1"/>
  </sheets>
  <definedNames>
    <definedName name="_xlnm._FilterDatabase" localSheetId="0" hidden="1">Sheet1!$A$1:$U$235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7" i="1" l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9" i="1"/>
  <c r="M30" i="1"/>
  <c r="M31" i="1"/>
  <c r="M32" i="1"/>
  <c r="M33" i="1"/>
  <c r="M34" i="1"/>
  <c r="M35" i="1"/>
  <c r="M36" i="1"/>
  <c r="M28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" i="1"/>
  <c r="L35" i="1" l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U2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54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L48" i="1"/>
  <c r="L69" i="1"/>
  <c r="L43" i="1"/>
  <c r="L41" i="1"/>
  <c r="L235" i="1"/>
  <c r="L209" i="1"/>
  <c r="L183" i="1"/>
  <c r="L79" i="1"/>
  <c r="L53" i="1"/>
  <c r="L157" i="1"/>
  <c r="L131" i="1"/>
  <c r="L105" i="1"/>
  <c r="L234" i="1"/>
  <c r="L208" i="1"/>
  <c r="L182" i="1"/>
  <c r="L78" i="1"/>
  <c r="L52" i="1"/>
  <c r="L156" i="1"/>
  <c r="L130" i="1"/>
  <c r="L104" i="1"/>
  <c r="L233" i="1"/>
  <c r="L207" i="1"/>
  <c r="L181" i="1"/>
  <c r="L77" i="1"/>
  <c r="L51" i="1"/>
  <c r="L155" i="1"/>
  <c r="L129" i="1"/>
  <c r="L103" i="1"/>
  <c r="L232" i="1"/>
  <c r="L206" i="1"/>
  <c r="L180" i="1"/>
  <c r="L76" i="1"/>
  <c r="L50" i="1"/>
  <c r="L154" i="1"/>
  <c r="L128" i="1"/>
  <c r="L102" i="1"/>
  <c r="L231" i="1"/>
  <c r="L205" i="1"/>
  <c r="L179" i="1"/>
  <c r="L75" i="1"/>
  <c r="L49" i="1"/>
  <c r="L153" i="1"/>
  <c r="L127" i="1"/>
  <c r="L101" i="1"/>
  <c r="L230" i="1"/>
  <c r="L204" i="1"/>
  <c r="L178" i="1"/>
  <c r="L74" i="1"/>
  <c r="L152" i="1"/>
  <c r="L126" i="1"/>
  <c r="L100" i="1"/>
  <c r="L229" i="1"/>
  <c r="L203" i="1"/>
  <c r="L177" i="1"/>
  <c r="L73" i="1"/>
  <c r="L151" i="1"/>
  <c r="L125" i="1"/>
  <c r="L99" i="1"/>
  <c r="L47" i="1"/>
  <c r="L228" i="1"/>
  <c r="L202" i="1"/>
  <c r="L176" i="1"/>
  <c r="L72" i="1"/>
  <c r="L46" i="1"/>
  <c r="L150" i="1"/>
  <c r="L124" i="1"/>
  <c r="L98" i="1"/>
  <c r="L227" i="1"/>
  <c r="L201" i="1"/>
  <c r="L175" i="1"/>
  <c r="L71" i="1"/>
  <c r="L149" i="1"/>
  <c r="L123" i="1"/>
  <c r="L97" i="1"/>
  <c r="L45" i="1"/>
  <c r="L226" i="1"/>
  <c r="L200" i="1"/>
  <c r="L174" i="1"/>
  <c r="L70" i="1"/>
  <c r="L148" i="1"/>
  <c r="L122" i="1"/>
  <c r="L96" i="1"/>
  <c r="L44" i="1"/>
  <c r="L225" i="1"/>
  <c r="L199" i="1"/>
  <c r="L173" i="1"/>
  <c r="L147" i="1"/>
  <c r="L121" i="1"/>
  <c r="L95" i="1"/>
  <c r="L224" i="1"/>
  <c r="L198" i="1"/>
  <c r="L172" i="1"/>
  <c r="L68" i="1"/>
  <c r="L146" i="1"/>
  <c r="L120" i="1"/>
  <c r="L94" i="1"/>
  <c r="L42" i="1"/>
  <c r="L223" i="1"/>
  <c r="L197" i="1"/>
  <c r="L171" i="1"/>
  <c r="L67" i="1"/>
  <c r="L145" i="1"/>
  <c r="L119" i="1"/>
  <c r="L93" i="1"/>
  <c r="L222" i="1"/>
  <c r="L196" i="1"/>
  <c r="L170" i="1"/>
  <c r="L66" i="1"/>
  <c r="L144" i="1"/>
  <c r="L118" i="1"/>
  <c r="L92" i="1"/>
  <c r="L40" i="1"/>
  <c r="L221" i="1"/>
  <c r="L195" i="1"/>
  <c r="L169" i="1"/>
  <c r="L65" i="1"/>
  <c r="L143" i="1"/>
  <c r="L117" i="1"/>
  <c r="L91" i="1"/>
  <c r="L39" i="1"/>
  <c r="L220" i="1"/>
  <c r="L194" i="1"/>
  <c r="L168" i="1"/>
  <c r="L64" i="1"/>
  <c r="L142" i="1"/>
  <c r="L116" i="1"/>
  <c r="L90" i="1"/>
  <c r="L38" i="1"/>
  <c r="L219" i="1"/>
  <c r="L193" i="1"/>
  <c r="L167" i="1"/>
  <c r="L141" i="1"/>
  <c r="L115" i="1"/>
  <c r="L89" i="1"/>
  <c r="L63" i="1"/>
  <c r="L37" i="1"/>
  <c r="L218" i="1"/>
  <c r="L192" i="1"/>
  <c r="L166" i="1"/>
  <c r="L62" i="1"/>
  <c r="L140" i="1"/>
  <c r="L114" i="1"/>
  <c r="L88" i="1"/>
  <c r="L36" i="1"/>
  <c r="L217" i="1"/>
  <c r="L191" i="1"/>
  <c r="L165" i="1"/>
  <c r="L61" i="1"/>
  <c r="L139" i="1"/>
  <c r="L113" i="1"/>
  <c r="L87" i="1"/>
  <c r="L190" i="1"/>
  <c r="L164" i="1"/>
  <c r="L60" i="1"/>
  <c r="L138" i="1"/>
  <c r="L112" i="1"/>
  <c r="L86" i="1"/>
  <c r="L34" i="1"/>
  <c r="L215" i="1"/>
  <c r="L189" i="1"/>
  <c r="L163" i="1"/>
  <c r="L59" i="1"/>
  <c r="L137" i="1"/>
  <c r="L111" i="1"/>
  <c r="L85" i="1"/>
  <c r="L33" i="1"/>
  <c r="L214" i="1"/>
  <c r="L188" i="1"/>
  <c r="L162" i="1"/>
  <c r="L58" i="1"/>
  <c r="L136" i="1"/>
  <c r="L110" i="1"/>
  <c r="L84" i="1"/>
  <c r="L32" i="1"/>
  <c r="L213" i="1"/>
  <c r="L187" i="1"/>
  <c r="L161" i="1"/>
  <c r="L57" i="1"/>
  <c r="L135" i="1"/>
  <c r="L109" i="1"/>
  <c r="L83" i="1"/>
  <c r="L31" i="1"/>
  <c r="L186" i="1"/>
  <c r="L212" i="1"/>
  <c r="L160" i="1"/>
  <c r="L108" i="1"/>
  <c r="L56" i="1"/>
  <c r="L134" i="1"/>
  <c r="L82" i="1"/>
  <c r="L30" i="1"/>
  <c r="L211" i="1"/>
  <c r="L185" i="1"/>
  <c r="L159" i="1"/>
  <c r="L55" i="1"/>
  <c r="L133" i="1"/>
  <c r="L107" i="1"/>
  <c r="L81" i="1"/>
  <c r="L29" i="1"/>
  <c r="L210" i="1"/>
  <c r="L184" i="1"/>
  <c r="L158" i="1"/>
  <c r="L54" i="1"/>
  <c r="L132" i="1"/>
  <c r="L106" i="1"/>
  <c r="L80" i="1"/>
  <c r="L28" i="1"/>
</calcChain>
</file>

<file path=xl/sharedStrings.xml><?xml version="1.0" encoding="utf-8"?>
<sst xmlns="http://schemas.openxmlformats.org/spreadsheetml/2006/main" count="1116" uniqueCount="43">
  <si>
    <t>CattleTag</t>
  </si>
  <si>
    <t>TimePoint</t>
  </si>
  <si>
    <t>Area</t>
  </si>
  <si>
    <t>DiseaseStatus</t>
  </si>
  <si>
    <t>NH4</t>
  </si>
  <si>
    <t>NO23</t>
  </si>
  <si>
    <t>PO4</t>
  </si>
  <si>
    <t>Temp</t>
  </si>
  <si>
    <t>Rain</t>
  </si>
  <si>
    <t>Experimental</t>
  </si>
  <si>
    <t>TP1</t>
  </si>
  <si>
    <t>Control</t>
  </si>
  <si>
    <t>Active</t>
  </si>
  <si>
    <t>TP2</t>
  </si>
  <si>
    <t>TP3</t>
  </si>
  <si>
    <t>TP4</t>
  </si>
  <si>
    <t>TP5</t>
  </si>
  <si>
    <t>TP6</t>
  </si>
  <si>
    <t>Inactive</t>
  </si>
  <si>
    <t>Light</t>
  </si>
  <si>
    <t>Treatment</t>
  </si>
  <si>
    <t>Rate</t>
  </si>
  <si>
    <t>Lesions</t>
  </si>
  <si>
    <t>AverageMeasurement</t>
  </si>
  <si>
    <t>TP0</t>
  </si>
  <si>
    <t>TP7</t>
  </si>
  <si>
    <t>TP8</t>
  </si>
  <si>
    <t>Date</t>
  </si>
  <si>
    <t>LesionRate</t>
  </si>
  <si>
    <t>DIN.SRP</t>
  </si>
  <si>
    <t>AreaProportion</t>
  </si>
  <si>
    <t>ActiveProportion</t>
  </si>
  <si>
    <t>RatesFixed</t>
  </si>
  <si>
    <t>Yes</t>
  </si>
  <si>
    <t>No</t>
  </si>
  <si>
    <t>Fertilzer</t>
  </si>
  <si>
    <t>Location</t>
  </si>
  <si>
    <t>North</t>
  </si>
  <si>
    <t>NorthSouth</t>
  </si>
  <si>
    <t>South</t>
  </si>
  <si>
    <t>SouthNorth</t>
  </si>
  <si>
    <t>AreaRateCm</t>
  </si>
  <si>
    <t>ProportionalLesionaRate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</si>
</sst>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yyyy\-mm\-dd;@"/>
    <numFmt numFmtId="166" formatCode="0.000000000000000"/>
    <numFmt numFmtId="168" formatCode="0.000000000000000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2" fontId="0" fillId="0" borderId="0" xfId="0" applyNumberFormat="1"/>
    <xf numFmtId="0" fontId="3" fillId="0" borderId="0" xfId="0" applyFont="1"/>
    <xf numFmtId="164" fontId="0" fillId="2" borderId="1" xfId="0" applyNumberFormat="1" applyFill="1" applyBorder="1"/>
    <xf numFmtId="0" fontId="0" fillId="0" borderId="1" xfId="0" applyBorder="1"/>
    <xf numFmtId="0" fontId="0" fillId="0" borderId="2" xfId="0" applyBorder="1"/>
    <xf numFmtId="164" fontId="0" fillId="3" borderId="1" xfId="0" applyNumberFormat="1" applyFill="1" applyBorder="1"/>
    <xf numFmtId="14" fontId="0" fillId="0" borderId="0" xfId="0" applyNumberFormat="1"/>
    <xf numFmtId="14" fontId="3" fillId="0" borderId="0" xfId="0" applyNumberFormat="1" applyFont="1"/>
    <xf numFmtId="0" fontId="0" fillId="3" borderId="1" xfId="0" applyFill="1" applyBorder="1"/>
    <xf numFmtId="164" fontId="0" fillId="2" borderId="3" xfId="0" applyNumberFormat="1" applyFill="1" applyBorder="1"/>
    <xf numFmtId="0" fontId="3" fillId="0" borderId="1" xfId="0" applyFont="1" applyBorder="1"/>
    <xf numFmtId="0" fontId="0" fillId="3" borderId="1" xfId="0" applyFill="1" applyBorder="1" applyAlignment="1">
      <alignment horizontal="left" indent="5"/>
    </xf>
    <xf numFmtId="0" fontId="1" fillId="3" borderId="1" xfId="0" applyFont="1" applyFill="1" applyBorder="1"/>
    <xf numFmtId="0" fontId="1" fillId="0" borderId="1" xfId="0" applyFont="1" applyBorder="1"/>
    <xf numFmtId="165" fontId="1" fillId="0" borderId="0" xfId="0" applyNumberFormat="1" applyFont="1"/>
    <xf numFmtId="165" fontId="0" fillId="0" borderId="0" xfId="0" applyNumberFormat="1"/>
    <xf numFmtId="165" fontId="3" fillId="0" borderId="0" xfId="0" applyNumberFormat="1" applyFont="1"/>
    <xf numFmtId="164" fontId="0" fillId="0" borderId="3" xfId="0" applyNumberFormat="1" applyBorder="1"/>
    <xf numFmtId="164" fontId="0" fillId="0" borderId="1" xfId="0" applyNumberFormat="1" applyBorder="1" applyAlignment="1">
      <alignment horizontal="left" indent="5"/>
    </xf>
    <xf numFmtId="2" fontId="1" fillId="0" borderId="0" xfId="0" applyNumberFormat="1" applyFont="1"/>
    <xf numFmtId="166" fontId="0" fillId="3" borderId="1" xfId="0" applyNumberFormat="1" applyFill="1" applyBorder="1"/>
    <xf numFmtId="166" fontId="0" fillId="3" borderId="1" xfId="0" applyNumberFormat="1" applyFill="1" applyBorder="1" applyAlignment="1">
      <alignment horizontal="left" indent="5"/>
    </xf>
    <xf numFmtId="0" fontId="1" fillId="3" borderId="0" xfId="0" applyFont="1" applyFill="1" applyBorder="1"/>
    <xf numFmtId="0" fontId="0" fillId="0" borderId="0" xfId="0" applyBorder="1"/>
    <xf numFmtId="164" fontId="0" fillId="0" borderId="0" xfId="0" applyNumberFormat="1" applyBorder="1" applyAlignment="1">
      <alignment horizontal="left" indent="5"/>
    </xf>
    <xf numFmtId="164" fontId="0" fillId="3" borderId="0" xfId="0" applyNumberFormat="1" applyFill="1" applyBorder="1"/>
    <xf numFmtId="0" fontId="0" fillId="3" borderId="0" xfId="0" applyFill="1" applyBorder="1"/>
    <xf numFmtId="0" fontId="0" fillId="3" borderId="0" xfId="0" applyFill="1" applyBorder="1" applyAlignment="1">
      <alignment horizontal="left" indent="5"/>
    </xf>
    <xf numFmtId="168" fontId="0" fillId="3" borderId="0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D238B-884A-AA48-968A-83FBEBC4E627}">
  <dimension ref="A1:Z235"/>
  <sheetViews>
    <sheetView tabSelected="1" topLeftCell="A3" zoomScale="115" zoomScaleNormal="135" workbookViewId="0">
      <selection activeCell="L71" sqref="L71"/>
    </sheetView>
  </sheetViews>
  <sheetFormatPr baseColWidth="10" defaultRowHeight="16" x14ac:dyDescent="0.2"/>
  <cols>
    <col min="5" max="5" width="10.83203125" style="17"/>
    <col min="8" max="11" width="10.83203125" customWidth="1"/>
    <col min="12" max="12" width="26.1640625" style="13" customWidth="1"/>
    <col min="13" max="13" width="26.1640625" style="29" customWidth="1"/>
    <col min="14" max="15" width="10.83203125" customWidth="1"/>
    <col min="16" max="16" width="10.83203125" style="2" customWidth="1"/>
    <col min="17" max="22" width="10.83203125" customWidth="1"/>
    <col min="26" max="26" width="10.83203125" style="2"/>
  </cols>
  <sheetData>
    <row r="1" spans="1:26" s="1" customFormat="1" x14ac:dyDescent="0.2">
      <c r="A1" s="1" t="s">
        <v>0</v>
      </c>
      <c r="B1" s="1" t="s">
        <v>36</v>
      </c>
      <c r="C1" s="1" t="s">
        <v>20</v>
      </c>
      <c r="D1" s="1" t="s">
        <v>1</v>
      </c>
      <c r="E1" s="16" t="s">
        <v>27</v>
      </c>
      <c r="F1" s="1" t="s">
        <v>2</v>
      </c>
      <c r="G1" s="1" t="s">
        <v>3</v>
      </c>
      <c r="H1" s="1" t="s">
        <v>35</v>
      </c>
      <c r="I1" s="1" t="s">
        <v>31</v>
      </c>
      <c r="J1" s="1" t="s">
        <v>22</v>
      </c>
      <c r="K1" s="1" t="s">
        <v>23</v>
      </c>
      <c r="L1" s="14" t="s">
        <v>28</v>
      </c>
      <c r="M1" s="24" t="s">
        <v>42</v>
      </c>
      <c r="N1" s="1" t="s">
        <v>21</v>
      </c>
      <c r="O1" s="1" t="s">
        <v>41</v>
      </c>
      <c r="P1" s="21" t="s">
        <v>32</v>
      </c>
      <c r="Q1" s="1" t="s">
        <v>30</v>
      </c>
      <c r="R1" s="1" t="s">
        <v>4</v>
      </c>
      <c r="S1" s="1" t="s">
        <v>6</v>
      </c>
      <c r="T1" s="1" t="s">
        <v>5</v>
      </c>
      <c r="U1" s="1" t="s">
        <v>29</v>
      </c>
      <c r="X1" s="1" t="s">
        <v>7</v>
      </c>
      <c r="Y1" s="1" t="s">
        <v>19</v>
      </c>
      <c r="Z1" s="21" t="s">
        <v>8</v>
      </c>
    </row>
    <row r="2" spans="1:26" x14ac:dyDescent="0.2">
      <c r="A2">
        <v>501</v>
      </c>
      <c r="B2" t="s">
        <v>37</v>
      </c>
      <c r="C2" t="s">
        <v>9</v>
      </c>
      <c r="D2" t="s">
        <v>24</v>
      </c>
      <c r="E2" s="17">
        <v>44461</v>
      </c>
      <c r="F2">
        <v>2453.8144299999999</v>
      </c>
      <c r="G2" t="s">
        <v>12</v>
      </c>
      <c r="H2" t="s">
        <v>34</v>
      </c>
      <c r="I2">
        <v>1</v>
      </c>
      <c r="J2">
        <v>5</v>
      </c>
      <c r="K2">
        <v>5.9</v>
      </c>
      <c r="L2" s="5"/>
      <c r="M2" s="25"/>
      <c r="O2">
        <f>N2/100</f>
        <v>0</v>
      </c>
      <c r="P2"/>
      <c r="R2" s="2">
        <v>0.46333333333333332</v>
      </c>
      <c r="S2" s="2">
        <v>8.6666666666666656E-2</v>
      </c>
      <c r="T2" s="2">
        <v>1.26</v>
      </c>
      <c r="U2" s="2">
        <f>(R2+T2)/S2</f>
        <v>19.884615384615387</v>
      </c>
      <c r="V2" s="2"/>
      <c r="W2" s="2"/>
      <c r="X2">
        <v>85.915571428571425</v>
      </c>
      <c r="Y2">
        <v>38.428571428571431</v>
      </c>
      <c r="Z2" s="2">
        <v>0.65</v>
      </c>
    </row>
    <row r="3" spans="1:26" x14ac:dyDescent="0.2">
      <c r="A3">
        <v>503</v>
      </c>
      <c r="B3" t="s">
        <v>37</v>
      </c>
      <c r="C3" t="s">
        <v>11</v>
      </c>
      <c r="D3" t="s">
        <v>24</v>
      </c>
      <c r="E3" s="17">
        <v>44461</v>
      </c>
      <c r="F3">
        <v>6257.5848999999998</v>
      </c>
      <c r="G3" t="s">
        <v>12</v>
      </c>
      <c r="H3" t="s">
        <v>34</v>
      </c>
      <c r="I3">
        <v>1</v>
      </c>
      <c r="J3" s="5">
        <v>1</v>
      </c>
      <c r="K3" s="19">
        <v>4.25</v>
      </c>
      <c r="L3" s="20"/>
      <c r="M3" s="26"/>
      <c r="O3">
        <f t="shared" ref="O3:O66" si="0">N3/100</f>
        <v>0</v>
      </c>
      <c r="R3">
        <v>0.49615384615384617</v>
      </c>
      <c r="S3">
        <v>8.3846153846153834E-2</v>
      </c>
      <c r="T3">
        <v>1.120769230769231</v>
      </c>
      <c r="U3" s="2">
        <f t="shared" ref="U3:U53" si="1">(R3+T3)/S3</f>
        <v>19.284403669724774</v>
      </c>
      <c r="V3" s="2"/>
      <c r="W3" s="2"/>
      <c r="X3">
        <v>85.870645833333356</v>
      </c>
      <c r="Y3">
        <v>76.729166666666671</v>
      </c>
      <c r="Z3" s="2">
        <v>0.65</v>
      </c>
    </row>
    <row r="4" spans="1:26" x14ac:dyDescent="0.2">
      <c r="A4">
        <v>504</v>
      </c>
      <c r="B4" t="s">
        <v>37</v>
      </c>
      <c r="C4" t="s">
        <v>11</v>
      </c>
      <c r="D4" t="s">
        <v>24</v>
      </c>
      <c r="E4" s="17">
        <v>44461</v>
      </c>
      <c r="F4">
        <v>450.69566599999996</v>
      </c>
      <c r="G4" t="s">
        <v>12</v>
      </c>
      <c r="H4" t="s">
        <v>34</v>
      </c>
      <c r="I4">
        <v>1</v>
      </c>
      <c r="J4" s="5">
        <v>1</v>
      </c>
      <c r="K4" s="11">
        <v>5.7</v>
      </c>
      <c r="L4" s="7"/>
      <c r="M4" s="27"/>
      <c r="O4">
        <f t="shared" si="0"/>
        <v>0</v>
      </c>
      <c r="R4">
        <v>0.49615384615384617</v>
      </c>
      <c r="S4">
        <v>8.3846153846153834E-2</v>
      </c>
      <c r="T4">
        <v>1.120769230769231</v>
      </c>
      <c r="U4" s="2">
        <f t="shared" si="1"/>
        <v>19.284403669724774</v>
      </c>
      <c r="V4" s="2"/>
      <c r="W4" s="2"/>
      <c r="X4">
        <v>85.870645833333356</v>
      </c>
      <c r="Y4">
        <v>76.729166666666671</v>
      </c>
      <c r="Z4" s="2">
        <v>0.65</v>
      </c>
    </row>
    <row r="5" spans="1:26" x14ac:dyDescent="0.2">
      <c r="A5">
        <v>505</v>
      </c>
      <c r="B5" t="s">
        <v>37</v>
      </c>
      <c r="C5" t="s">
        <v>9</v>
      </c>
      <c r="D5" t="s">
        <v>24</v>
      </c>
      <c r="E5" s="17">
        <v>44461</v>
      </c>
      <c r="F5">
        <v>4656.0208000000002</v>
      </c>
      <c r="G5" t="s">
        <v>12</v>
      </c>
      <c r="H5" t="s">
        <v>34</v>
      </c>
      <c r="I5">
        <v>1</v>
      </c>
      <c r="J5" s="5">
        <v>13</v>
      </c>
      <c r="K5" s="11">
        <v>5.5</v>
      </c>
      <c r="L5" s="7"/>
      <c r="M5" s="27"/>
      <c r="O5">
        <f t="shared" si="0"/>
        <v>0</v>
      </c>
      <c r="P5"/>
      <c r="R5" s="2">
        <v>0.46333333333333332</v>
      </c>
      <c r="S5" s="2">
        <v>8.6666666666666656E-2</v>
      </c>
      <c r="T5" s="2">
        <v>1.26</v>
      </c>
      <c r="U5" s="2">
        <f t="shared" si="1"/>
        <v>19.884615384615387</v>
      </c>
      <c r="V5" s="2"/>
      <c r="W5" s="2"/>
      <c r="X5">
        <v>85.821310288104655</v>
      </c>
      <c r="Y5">
        <v>77.241953430627447</v>
      </c>
      <c r="Z5" s="2">
        <v>0.65</v>
      </c>
    </row>
    <row r="6" spans="1:26" x14ac:dyDescent="0.2">
      <c r="A6">
        <v>506</v>
      </c>
      <c r="B6" t="s">
        <v>37</v>
      </c>
      <c r="C6" t="s">
        <v>11</v>
      </c>
      <c r="D6" t="s">
        <v>24</v>
      </c>
      <c r="E6" s="17">
        <v>44461</v>
      </c>
      <c r="F6">
        <v>11216.074699999999</v>
      </c>
      <c r="G6" t="s">
        <v>12</v>
      </c>
      <c r="H6" t="s">
        <v>34</v>
      </c>
      <c r="I6">
        <v>1</v>
      </c>
      <c r="J6" s="5">
        <v>1</v>
      </c>
      <c r="K6" s="11">
        <v>4.6999999999999993</v>
      </c>
      <c r="L6" s="7"/>
      <c r="M6" s="27"/>
      <c r="O6">
        <f t="shared" si="0"/>
        <v>0</v>
      </c>
      <c r="R6">
        <v>0.49615384615384617</v>
      </c>
      <c r="S6">
        <v>8.3846153846153834E-2</v>
      </c>
      <c r="T6">
        <v>1.120769230769231</v>
      </c>
      <c r="U6" s="2">
        <f t="shared" si="1"/>
        <v>19.284403669724774</v>
      </c>
      <c r="V6" s="2"/>
      <c r="W6" s="2"/>
      <c r="X6">
        <v>85.870645833333356</v>
      </c>
      <c r="Y6">
        <v>76.729166666666671</v>
      </c>
      <c r="Z6" s="2">
        <v>0.65</v>
      </c>
    </row>
    <row r="7" spans="1:26" x14ac:dyDescent="0.2">
      <c r="A7">
        <v>507</v>
      </c>
      <c r="B7" t="s">
        <v>37</v>
      </c>
      <c r="C7" t="s">
        <v>11</v>
      </c>
      <c r="D7" t="s">
        <v>24</v>
      </c>
      <c r="E7" s="17">
        <v>44461</v>
      </c>
      <c r="F7">
        <v>3689.4016200000001</v>
      </c>
      <c r="G7" t="s">
        <v>12</v>
      </c>
      <c r="H7" t="s">
        <v>34</v>
      </c>
      <c r="I7">
        <v>1</v>
      </c>
      <c r="J7" s="5">
        <v>2</v>
      </c>
      <c r="K7" s="11">
        <v>7.25</v>
      </c>
      <c r="L7" s="7"/>
      <c r="M7" s="27"/>
      <c r="O7">
        <f t="shared" si="0"/>
        <v>0</v>
      </c>
      <c r="R7">
        <v>0.49615384615384617</v>
      </c>
      <c r="S7">
        <v>8.3846153846153834E-2</v>
      </c>
      <c r="T7">
        <v>1.120769230769231</v>
      </c>
      <c r="U7" s="2">
        <f t="shared" si="1"/>
        <v>19.284403669724774</v>
      </c>
      <c r="V7" s="2"/>
      <c r="W7" s="2"/>
      <c r="X7">
        <v>85.870645833333356</v>
      </c>
      <c r="Y7">
        <v>76.729166666666671</v>
      </c>
      <c r="Z7" s="2">
        <v>0.65</v>
      </c>
    </row>
    <row r="8" spans="1:26" x14ac:dyDescent="0.2">
      <c r="A8">
        <v>508</v>
      </c>
      <c r="B8" t="s">
        <v>37</v>
      </c>
      <c r="C8" t="s">
        <v>9</v>
      </c>
      <c r="D8" t="s">
        <v>24</v>
      </c>
      <c r="E8" s="17">
        <v>44461</v>
      </c>
      <c r="F8">
        <v>3496.0999099999999</v>
      </c>
      <c r="G8" t="s">
        <v>12</v>
      </c>
      <c r="H8" t="s">
        <v>34</v>
      </c>
      <c r="I8">
        <v>1</v>
      </c>
      <c r="J8" s="5">
        <v>2</v>
      </c>
      <c r="K8" s="11">
        <v>4</v>
      </c>
      <c r="L8" s="7"/>
      <c r="M8" s="27"/>
      <c r="O8">
        <f t="shared" si="0"/>
        <v>0</v>
      </c>
      <c r="P8"/>
      <c r="R8" s="2">
        <v>0.46333333333333332</v>
      </c>
      <c r="S8" s="2">
        <v>8.6666666666666656E-2</v>
      </c>
      <c r="T8" s="2">
        <v>1.26</v>
      </c>
      <c r="U8" s="2">
        <f t="shared" si="1"/>
        <v>19.884615384615387</v>
      </c>
      <c r="V8" s="2"/>
      <c r="W8" s="2"/>
      <c r="X8">
        <v>85.915571428571425</v>
      </c>
      <c r="Y8">
        <v>38.428571428571431</v>
      </c>
      <c r="Z8" s="2">
        <v>0.65</v>
      </c>
    </row>
    <row r="9" spans="1:26" x14ac:dyDescent="0.2">
      <c r="A9">
        <v>509</v>
      </c>
      <c r="B9" t="s">
        <v>38</v>
      </c>
      <c r="C9" t="s">
        <v>11</v>
      </c>
      <c r="D9" t="s">
        <v>24</v>
      </c>
      <c r="E9" s="17">
        <v>44461</v>
      </c>
      <c r="F9">
        <v>1441.4926999999998</v>
      </c>
      <c r="G9" t="s">
        <v>12</v>
      </c>
      <c r="H9" t="s">
        <v>34</v>
      </c>
      <c r="I9">
        <v>1</v>
      </c>
      <c r="J9" s="5">
        <v>5</v>
      </c>
      <c r="K9" s="11">
        <v>5.5</v>
      </c>
      <c r="L9" s="7"/>
      <c r="M9" s="27"/>
      <c r="O9">
        <f t="shared" si="0"/>
        <v>0</v>
      </c>
      <c r="R9">
        <v>0.49615384615384617</v>
      </c>
      <c r="S9">
        <v>8.3846153846153834E-2</v>
      </c>
      <c r="T9">
        <v>1.120769230769231</v>
      </c>
      <c r="U9" s="2">
        <f t="shared" si="1"/>
        <v>19.284403669724774</v>
      </c>
      <c r="V9" s="2"/>
      <c r="W9" s="2"/>
      <c r="X9" s="3">
        <v>85.791974999999994</v>
      </c>
      <c r="Y9" s="3">
        <v>56.509087000000001</v>
      </c>
      <c r="Z9" s="2">
        <v>0.65</v>
      </c>
    </row>
    <row r="10" spans="1:26" x14ac:dyDescent="0.2">
      <c r="A10">
        <v>512</v>
      </c>
      <c r="B10" t="s">
        <v>38</v>
      </c>
      <c r="C10" t="s">
        <v>9</v>
      </c>
      <c r="D10" t="s">
        <v>24</v>
      </c>
      <c r="E10" s="17">
        <v>44461</v>
      </c>
      <c r="F10">
        <v>2988.616</v>
      </c>
      <c r="G10" t="s">
        <v>12</v>
      </c>
      <c r="H10" t="s">
        <v>34</v>
      </c>
      <c r="I10">
        <v>1</v>
      </c>
      <c r="J10" s="5">
        <v>3</v>
      </c>
      <c r="K10" s="11">
        <v>12.65</v>
      </c>
      <c r="L10" s="7"/>
      <c r="M10" s="27"/>
      <c r="O10">
        <f t="shared" si="0"/>
        <v>0</v>
      </c>
      <c r="P10"/>
      <c r="R10" s="2">
        <v>0.46333333333333332</v>
      </c>
      <c r="S10" s="2">
        <v>8.6666666666666656E-2</v>
      </c>
      <c r="T10" s="2">
        <v>1.26</v>
      </c>
      <c r="U10" s="2">
        <f t="shared" si="1"/>
        <v>19.884615384615387</v>
      </c>
      <c r="V10" s="2"/>
      <c r="W10" s="2"/>
      <c r="X10">
        <v>85.851854166666683</v>
      </c>
      <c r="Y10">
        <v>111.625</v>
      </c>
      <c r="Z10" s="2">
        <v>0.65</v>
      </c>
    </row>
    <row r="11" spans="1:26" x14ac:dyDescent="0.2">
      <c r="A11">
        <v>514</v>
      </c>
      <c r="B11" t="s">
        <v>38</v>
      </c>
      <c r="C11" t="s">
        <v>11</v>
      </c>
      <c r="D11" t="s">
        <v>24</v>
      </c>
      <c r="E11" s="17">
        <v>44461</v>
      </c>
      <c r="F11">
        <v>3945.48614</v>
      </c>
      <c r="G11" t="s">
        <v>12</v>
      </c>
      <c r="H11" t="s">
        <v>34</v>
      </c>
      <c r="I11">
        <v>1</v>
      </c>
      <c r="J11" s="5">
        <v>1</v>
      </c>
      <c r="K11" s="11">
        <v>5.4499999999999993</v>
      </c>
      <c r="L11" s="7"/>
      <c r="M11" s="27"/>
      <c r="O11">
        <f t="shared" si="0"/>
        <v>0</v>
      </c>
      <c r="R11">
        <v>0.49615384615384617</v>
      </c>
      <c r="S11">
        <v>8.3846153846153834E-2</v>
      </c>
      <c r="T11">
        <v>1.120769230769231</v>
      </c>
      <c r="U11" s="2">
        <f t="shared" si="1"/>
        <v>19.284403669724774</v>
      </c>
      <c r="V11" s="2"/>
      <c r="W11" s="2"/>
      <c r="X11" s="3">
        <v>85.791974999999994</v>
      </c>
      <c r="Y11" s="3">
        <v>56.509087000000001</v>
      </c>
      <c r="Z11" s="2">
        <v>0.65</v>
      </c>
    </row>
    <row r="12" spans="1:26" x14ac:dyDescent="0.2">
      <c r="A12">
        <v>515</v>
      </c>
      <c r="B12" t="s">
        <v>40</v>
      </c>
      <c r="C12" t="s">
        <v>11</v>
      </c>
      <c r="D12" t="s">
        <v>24</v>
      </c>
      <c r="E12" s="17">
        <v>44461</v>
      </c>
      <c r="F12">
        <v>5661.7631000000001</v>
      </c>
      <c r="G12" t="s">
        <v>12</v>
      </c>
      <c r="H12" t="s">
        <v>34</v>
      </c>
      <c r="I12">
        <v>1</v>
      </c>
      <c r="J12" s="5">
        <v>4</v>
      </c>
      <c r="K12" s="11">
        <v>6.45</v>
      </c>
      <c r="L12" s="7"/>
      <c r="M12" s="27"/>
      <c r="O12">
        <f t="shared" si="0"/>
        <v>0</v>
      </c>
      <c r="R12">
        <v>0.49615384615384617</v>
      </c>
      <c r="S12">
        <v>8.3846153846153834E-2</v>
      </c>
      <c r="T12">
        <v>1.120769230769231</v>
      </c>
      <c r="U12" s="2">
        <f t="shared" si="1"/>
        <v>19.284403669724774</v>
      </c>
      <c r="V12" s="2"/>
      <c r="W12" s="2"/>
      <c r="X12">
        <v>85.6918020833333</v>
      </c>
      <c r="Y12">
        <v>97.78125</v>
      </c>
      <c r="Z12" s="2">
        <v>0.65</v>
      </c>
    </row>
    <row r="13" spans="1:26" x14ac:dyDescent="0.2">
      <c r="A13">
        <v>516</v>
      </c>
      <c r="B13" t="s">
        <v>40</v>
      </c>
      <c r="C13" t="s">
        <v>9</v>
      </c>
      <c r="D13" t="s">
        <v>24</v>
      </c>
      <c r="E13" s="17">
        <v>44461</v>
      </c>
      <c r="F13">
        <v>182.62921999999998</v>
      </c>
      <c r="G13" t="s">
        <v>12</v>
      </c>
      <c r="H13" t="s">
        <v>34</v>
      </c>
      <c r="I13">
        <v>1</v>
      </c>
      <c r="J13" s="5">
        <v>4</v>
      </c>
      <c r="K13" s="11">
        <v>8</v>
      </c>
      <c r="L13" s="7"/>
      <c r="M13" s="27"/>
      <c r="O13">
        <f t="shared" si="0"/>
        <v>0</v>
      </c>
      <c r="P13"/>
      <c r="R13" s="2">
        <v>0.46333333333333332</v>
      </c>
      <c r="S13" s="2">
        <v>8.6666666666666656E-2</v>
      </c>
      <c r="T13" s="2">
        <v>1.26</v>
      </c>
      <c r="U13" s="2">
        <f t="shared" si="1"/>
        <v>19.884615384615387</v>
      </c>
      <c r="V13" s="2"/>
      <c r="W13" s="2"/>
      <c r="X13">
        <v>85.897859707446827</v>
      </c>
      <c r="Y13">
        <v>90.355718085106389</v>
      </c>
      <c r="Z13" s="2">
        <v>0.65</v>
      </c>
    </row>
    <row r="14" spans="1:26" x14ac:dyDescent="0.2">
      <c r="A14">
        <v>517</v>
      </c>
      <c r="B14" t="s">
        <v>40</v>
      </c>
      <c r="C14" t="s">
        <v>9</v>
      </c>
      <c r="D14" t="s">
        <v>24</v>
      </c>
      <c r="E14" s="17">
        <v>44461</v>
      </c>
      <c r="F14">
        <v>1299.86799</v>
      </c>
      <c r="G14" t="s">
        <v>12</v>
      </c>
      <c r="H14" t="s">
        <v>34</v>
      </c>
      <c r="I14">
        <v>1</v>
      </c>
      <c r="J14" s="5">
        <v>1</v>
      </c>
      <c r="K14" s="11">
        <v>6.55</v>
      </c>
      <c r="L14" s="7"/>
      <c r="M14" s="27"/>
      <c r="O14">
        <f t="shared" si="0"/>
        <v>0</v>
      </c>
      <c r="P14"/>
      <c r="R14" s="2">
        <v>0.46333333333333332</v>
      </c>
      <c r="S14" s="2">
        <v>8.6666666666666656E-2</v>
      </c>
      <c r="T14" s="2">
        <v>1.26</v>
      </c>
      <c r="U14" s="2">
        <f t="shared" si="1"/>
        <v>19.884615384615387</v>
      </c>
      <c r="V14" s="2"/>
      <c r="W14" s="2"/>
      <c r="X14">
        <v>85.897859707446827</v>
      </c>
      <c r="Y14">
        <v>90.355718085106389</v>
      </c>
      <c r="Z14" s="2">
        <v>0.65</v>
      </c>
    </row>
    <row r="15" spans="1:26" x14ac:dyDescent="0.2">
      <c r="A15">
        <v>519</v>
      </c>
      <c r="B15" t="s">
        <v>38</v>
      </c>
      <c r="C15" t="s">
        <v>11</v>
      </c>
      <c r="D15" t="s">
        <v>24</v>
      </c>
      <c r="E15" s="17">
        <v>44461</v>
      </c>
      <c r="F15">
        <v>4418.9259999999995</v>
      </c>
      <c r="G15" t="s">
        <v>12</v>
      </c>
      <c r="H15" t="s">
        <v>34</v>
      </c>
      <c r="I15">
        <v>1</v>
      </c>
      <c r="J15" s="6">
        <v>1</v>
      </c>
      <c r="K15" s="11">
        <v>3.75</v>
      </c>
      <c r="L15" s="7"/>
      <c r="M15" s="27"/>
      <c r="O15">
        <f t="shared" si="0"/>
        <v>0</v>
      </c>
      <c r="R15">
        <v>0.49615384615384617</v>
      </c>
      <c r="S15">
        <v>8.3846153846153834E-2</v>
      </c>
      <c r="T15">
        <v>1.120769230769231</v>
      </c>
      <c r="U15" s="2">
        <f t="shared" si="1"/>
        <v>19.284403669724774</v>
      </c>
      <c r="V15" s="2"/>
      <c r="W15" s="2"/>
      <c r="X15" s="3">
        <v>85.791974999999994</v>
      </c>
      <c r="Y15" s="3">
        <v>56.509087000000001</v>
      </c>
      <c r="Z15" s="2">
        <v>0.65</v>
      </c>
    </row>
    <row r="16" spans="1:26" x14ac:dyDescent="0.2">
      <c r="A16">
        <v>520</v>
      </c>
      <c r="B16" t="s">
        <v>40</v>
      </c>
      <c r="C16" t="s">
        <v>11</v>
      </c>
      <c r="D16" t="s">
        <v>24</v>
      </c>
      <c r="E16" s="17">
        <v>44461</v>
      </c>
      <c r="F16">
        <v>2766.3258000000001</v>
      </c>
      <c r="G16" t="s">
        <v>12</v>
      </c>
      <c r="H16" t="s">
        <v>34</v>
      </c>
      <c r="I16">
        <v>1</v>
      </c>
      <c r="J16" s="5">
        <v>4</v>
      </c>
      <c r="K16" s="11">
        <v>6.6</v>
      </c>
      <c r="L16" s="7"/>
      <c r="M16" s="27"/>
      <c r="O16">
        <f t="shared" si="0"/>
        <v>0</v>
      </c>
      <c r="R16">
        <v>0.49615384615384617</v>
      </c>
      <c r="S16">
        <v>8.3846153846153834E-2</v>
      </c>
      <c r="T16">
        <v>1.120769230769231</v>
      </c>
      <c r="U16" s="2">
        <f t="shared" si="1"/>
        <v>19.284403669724774</v>
      </c>
      <c r="V16" s="2"/>
      <c r="W16" s="2"/>
      <c r="X16">
        <v>85.6918020833333</v>
      </c>
      <c r="Y16">
        <v>97.78125</v>
      </c>
      <c r="Z16" s="2">
        <v>0.65</v>
      </c>
    </row>
    <row r="17" spans="1:26" x14ac:dyDescent="0.2">
      <c r="A17">
        <v>524</v>
      </c>
      <c r="B17" t="s">
        <v>39</v>
      </c>
      <c r="C17" t="s">
        <v>11</v>
      </c>
      <c r="D17" t="s">
        <v>24</v>
      </c>
      <c r="E17" s="17">
        <v>44461</v>
      </c>
      <c r="F17">
        <v>1166.9802999999999</v>
      </c>
      <c r="G17" t="s">
        <v>12</v>
      </c>
      <c r="H17" t="s">
        <v>34</v>
      </c>
      <c r="I17">
        <v>1</v>
      </c>
      <c r="J17" s="6">
        <v>5</v>
      </c>
      <c r="K17">
        <v>4.25</v>
      </c>
      <c r="L17" s="10"/>
      <c r="M17" s="28"/>
      <c r="O17">
        <f t="shared" si="0"/>
        <v>0</v>
      </c>
      <c r="R17">
        <v>0.49615384615384617</v>
      </c>
      <c r="S17">
        <v>8.3846153846153834E-2</v>
      </c>
      <c r="T17">
        <v>1.120769230769231</v>
      </c>
      <c r="U17" s="2">
        <f t="shared" si="1"/>
        <v>19.284403669724774</v>
      </c>
      <c r="V17" s="2"/>
      <c r="W17" s="2"/>
      <c r="X17">
        <v>85.887552083333361</v>
      </c>
      <c r="Y17">
        <v>75.645833333333329</v>
      </c>
      <c r="Z17" s="2">
        <v>0.65</v>
      </c>
    </row>
    <row r="18" spans="1:26" x14ac:dyDescent="0.2">
      <c r="A18">
        <v>525</v>
      </c>
      <c r="B18" t="s">
        <v>40</v>
      </c>
      <c r="C18" t="s">
        <v>9</v>
      </c>
      <c r="D18" t="s">
        <v>24</v>
      </c>
      <c r="E18" s="17">
        <v>44461</v>
      </c>
      <c r="F18">
        <v>928.90416800000003</v>
      </c>
      <c r="G18" t="s">
        <v>12</v>
      </c>
      <c r="H18" t="s">
        <v>34</v>
      </c>
      <c r="I18">
        <v>1</v>
      </c>
      <c r="J18" s="5">
        <v>1</v>
      </c>
      <c r="K18" s="11">
        <v>8.1</v>
      </c>
      <c r="L18" s="7"/>
      <c r="M18" s="27"/>
      <c r="O18">
        <f t="shared" si="0"/>
        <v>0</v>
      </c>
      <c r="P18"/>
      <c r="R18" s="2">
        <v>0.46333333333333332</v>
      </c>
      <c r="S18" s="2">
        <v>8.6666666666666656E-2</v>
      </c>
      <c r="T18" s="2">
        <v>1.26</v>
      </c>
      <c r="U18" s="2">
        <f t="shared" si="1"/>
        <v>19.884615384615387</v>
      </c>
      <c r="V18" s="2"/>
      <c r="W18" s="2"/>
      <c r="X18">
        <v>85.897859707446827</v>
      </c>
      <c r="Y18">
        <v>90.355718085106389</v>
      </c>
      <c r="Z18" s="2">
        <v>0.65</v>
      </c>
    </row>
    <row r="19" spans="1:26" x14ac:dyDescent="0.2">
      <c r="A19">
        <v>528</v>
      </c>
      <c r="B19" t="s">
        <v>40</v>
      </c>
      <c r="C19" t="s">
        <v>9</v>
      </c>
      <c r="D19" t="s">
        <v>24</v>
      </c>
      <c r="E19" s="17">
        <v>44461</v>
      </c>
      <c r="F19">
        <v>7504.9312</v>
      </c>
      <c r="G19" t="s">
        <v>12</v>
      </c>
      <c r="H19" t="s">
        <v>34</v>
      </c>
      <c r="I19">
        <v>1</v>
      </c>
      <c r="J19" s="5">
        <v>2</v>
      </c>
      <c r="K19" s="11">
        <v>7.05</v>
      </c>
      <c r="L19" s="7"/>
      <c r="M19" s="27"/>
      <c r="O19">
        <f t="shared" si="0"/>
        <v>0</v>
      </c>
      <c r="P19"/>
      <c r="R19" s="2">
        <v>0.46333333333333332</v>
      </c>
      <c r="S19" s="2">
        <v>8.6666666666666656E-2</v>
      </c>
      <c r="T19" s="2">
        <v>1.26</v>
      </c>
      <c r="U19" s="2">
        <f t="shared" si="1"/>
        <v>19.884615384615387</v>
      </c>
      <c r="V19" s="2"/>
      <c r="W19" s="2"/>
      <c r="X19">
        <v>85.897859707446827</v>
      </c>
      <c r="Y19">
        <v>90.355718085106389</v>
      </c>
      <c r="Z19" s="2">
        <v>0.65</v>
      </c>
    </row>
    <row r="20" spans="1:26" x14ac:dyDescent="0.2">
      <c r="A20">
        <v>529</v>
      </c>
      <c r="B20" t="s">
        <v>39</v>
      </c>
      <c r="C20" t="s">
        <v>9</v>
      </c>
      <c r="D20" t="s">
        <v>24</v>
      </c>
      <c r="E20" s="17">
        <v>44461</v>
      </c>
      <c r="F20">
        <v>6914.8499399999992</v>
      </c>
      <c r="G20" t="s">
        <v>12</v>
      </c>
      <c r="H20" t="s">
        <v>34</v>
      </c>
      <c r="I20">
        <v>1</v>
      </c>
      <c r="J20" s="5">
        <v>2</v>
      </c>
      <c r="K20" s="11">
        <v>7.95</v>
      </c>
      <c r="L20" s="7"/>
      <c r="M20" s="27"/>
      <c r="O20">
        <f t="shared" si="0"/>
        <v>0</v>
      </c>
      <c r="P20"/>
      <c r="R20" s="2">
        <v>0.46333333333333332</v>
      </c>
      <c r="S20" s="2">
        <v>8.6666666666666656E-2</v>
      </c>
      <c r="T20" s="2">
        <v>1.26</v>
      </c>
      <c r="U20" s="2">
        <f t="shared" si="1"/>
        <v>19.884615384615387</v>
      </c>
      <c r="V20" s="2"/>
      <c r="W20" s="2"/>
      <c r="X20">
        <v>85.791583333333321</v>
      </c>
      <c r="Y20">
        <v>42.875</v>
      </c>
      <c r="Z20" s="2">
        <v>0.65</v>
      </c>
    </row>
    <row r="21" spans="1:26" x14ac:dyDescent="0.2">
      <c r="A21">
        <v>530</v>
      </c>
      <c r="B21" t="s">
        <v>37</v>
      </c>
      <c r="C21" t="s">
        <v>11</v>
      </c>
      <c r="D21" t="s">
        <v>24</v>
      </c>
      <c r="E21" s="17">
        <v>44461</v>
      </c>
      <c r="F21">
        <v>4283.0909300000003</v>
      </c>
      <c r="G21" t="s">
        <v>12</v>
      </c>
      <c r="H21" t="s">
        <v>34</v>
      </c>
      <c r="I21">
        <v>1</v>
      </c>
      <c r="J21" s="5">
        <v>1</v>
      </c>
      <c r="K21" s="11">
        <v>7.75</v>
      </c>
      <c r="L21" s="7"/>
      <c r="M21" s="27"/>
      <c r="O21">
        <f t="shared" si="0"/>
        <v>0</v>
      </c>
      <c r="R21">
        <v>0.49615384615384617</v>
      </c>
      <c r="S21">
        <v>8.3846153846153834E-2</v>
      </c>
      <c r="T21">
        <v>1.120769230769231</v>
      </c>
      <c r="U21" s="2">
        <f t="shared" si="1"/>
        <v>19.284403669724774</v>
      </c>
      <c r="V21" s="2"/>
      <c r="W21" s="2"/>
      <c r="X21">
        <v>85.870645833333356</v>
      </c>
      <c r="Y21">
        <v>76.729166666666671</v>
      </c>
      <c r="Z21" s="2">
        <v>0.65</v>
      </c>
    </row>
    <row r="22" spans="1:26" x14ac:dyDescent="0.2">
      <c r="A22">
        <v>535</v>
      </c>
      <c r="B22" t="s">
        <v>39</v>
      </c>
      <c r="C22" t="s">
        <v>11</v>
      </c>
      <c r="D22" t="s">
        <v>24</v>
      </c>
      <c r="E22" s="17">
        <v>44461</v>
      </c>
      <c r="F22">
        <v>1046.9575</v>
      </c>
      <c r="G22" t="s">
        <v>12</v>
      </c>
      <c r="H22" t="s">
        <v>34</v>
      </c>
      <c r="I22">
        <v>1</v>
      </c>
      <c r="J22" s="6">
        <v>1</v>
      </c>
      <c r="K22">
        <v>6.75</v>
      </c>
      <c r="L22" s="10"/>
      <c r="M22" s="28"/>
      <c r="O22">
        <f t="shared" si="0"/>
        <v>0</v>
      </c>
      <c r="R22">
        <v>0.49615384615384617</v>
      </c>
      <c r="S22">
        <v>8.3846153846153834E-2</v>
      </c>
      <c r="T22">
        <v>1.120769230769231</v>
      </c>
      <c r="U22" s="2">
        <f t="shared" si="1"/>
        <v>19.284403669724774</v>
      </c>
      <c r="V22" s="2"/>
      <c r="W22" s="2"/>
      <c r="X22">
        <v>85.887552083333361</v>
      </c>
      <c r="Y22">
        <v>75.645833333333329</v>
      </c>
      <c r="Z22" s="2">
        <v>0.65</v>
      </c>
    </row>
    <row r="23" spans="1:26" x14ac:dyDescent="0.2">
      <c r="A23">
        <v>538</v>
      </c>
      <c r="B23" t="s">
        <v>38</v>
      </c>
      <c r="C23" t="s">
        <v>9</v>
      </c>
      <c r="D23" t="s">
        <v>24</v>
      </c>
      <c r="E23" s="17">
        <v>44461</v>
      </c>
      <c r="F23">
        <v>3683.2173299999999</v>
      </c>
      <c r="G23" t="s">
        <v>12</v>
      </c>
      <c r="H23" t="s">
        <v>34</v>
      </c>
      <c r="I23">
        <v>1</v>
      </c>
      <c r="J23" s="5">
        <v>3</v>
      </c>
      <c r="K23" s="11">
        <v>5.3000000000000007</v>
      </c>
      <c r="L23" s="7"/>
      <c r="M23" s="27"/>
      <c r="O23">
        <f t="shared" si="0"/>
        <v>0</v>
      </c>
      <c r="P23"/>
      <c r="R23" s="2">
        <v>0.46333333333333332</v>
      </c>
      <c r="S23" s="2">
        <v>8.6666666666666656E-2</v>
      </c>
      <c r="T23" s="2">
        <v>1.26</v>
      </c>
      <c r="U23" s="2">
        <f t="shared" si="1"/>
        <v>19.884615384615387</v>
      </c>
      <c r="V23" s="2"/>
      <c r="W23" s="2"/>
      <c r="X23">
        <v>85.851854166666683</v>
      </c>
      <c r="Y23">
        <v>111.625</v>
      </c>
      <c r="Z23" s="2">
        <v>0.65</v>
      </c>
    </row>
    <row r="24" spans="1:26" x14ac:dyDescent="0.2">
      <c r="A24">
        <v>539</v>
      </c>
      <c r="B24" t="s">
        <v>38</v>
      </c>
      <c r="C24" t="s">
        <v>11</v>
      </c>
      <c r="D24" t="s">
        <v>24</v>
      </c>
      <c r="E24" s="17">
        <v>44461</v>
      </c>
      <c r="F24">
        <v>5226.1433200000001</v>
      </c>
      <c r="G24" t="s">
        <v>12</v>
      </c>
      <c r="H24" t="s">
        <v>34</v>
      </c>
      <c r="I24">
        <v>1</v>
      </c>
      <c r="J24" s="5">
        <v>2</v>
      </c>
      <c r="K24" s="11">
        <v>4.95</v>
      </c>
      <c r="L24" s="7"/>
      <c r="M24" s="27"/>
      <c r="O24">
        <f t="shared" si="0"/>
        <v>0</v>
      </c>
      <c r="R24">
        <v>0.49615384615384617</v>
      </c>
      <c r="S24">
        <v>8.3846153846153834E-2</v>
      </c>
      <c r="T24">
        <v>1.120769230769231</v>
      </c>
      <c r="U24" s="2">
        <f t="shared" si="1"/>
        <v>19.284403669724774</v>
      </c>
      <c r="V24" s="2"/>
      <c r="W24" s="2"/>
      <c r="X24" s="3">
        <v>85.791974999999994</v>
      </c>
      <c r="Y24" s="3">
        <v>56.509087000000001</v>
      </c>
      <c r="Z24" s="2">
        <v>0.65</v>
      </c>
    </row>
    <row r="25" spans="1:26" x14ac:dyDescent="0.2">
      <c r="A25">
        <v>540</v>
      </c>
      <c r="B25" t="s">
        <v>38</v>
      </c>
      <c r="C25" t="s">
        <v>9</v>
      </c>
      <c r="D25" t="s">
        <v>24</v>
      </c>
      <c r="E25" s="17">
        <v>44461</v>
      </c>
      <c r="F25">
        <v>7265.3659900000002</v>
      </c>
      <c r="G25" t="s">
        <v>12</v>
      </c>
      <c r="H25" t="s">
        <v>34</v>
      </c>
      <c r="I25">
        <v>1</v>
      </c>
      <c r="J25" s="5">
        <v>1</v>
      </c>
      <c r="K25" s="11">
        <v>4.25</v>
      </c>
      <c r="L25" s="7"/>
      <c r="M25" s="27"/>
      <c r="O25">
        <f t="shared" si="0"/>
        <v>0</v>
      </c>
      <c r="P25"/>
      <c r="R25" s="2">
        <v>0.46333333333333332</v>
      </c>
      <c r="S25" s="2">
        <v>8.6666666666666656E-2</v>
      </c>
      <c r="T25" s="2">
        <v>1.26</v>
      </c>
      <c r="U25" s="2">
        <f t="shared" si="1"/>
        <v>19.884615384615387</v>
      </c>
      <c r="V25" s="2"/>
      <c r="W25" s="2"/>
      <c r="X25">
        <v>85.851854166666683</v>
      </c>
      <c r="Y25">
        <v>111.625</v>
      </c>
      <c r="Z25" s="2">
        <v>0.65</v>
      </c>
    </row>
    <row r="26" spans="1:26" x14ac:dyDescent="0.2">
      <c r="A26">
        <v>546</v>
      </c>
      <c r="B26" t="s">
        <v>39</v>
      </c>
      <c r="C26" t="s">
        <v>9</v>
      </c>
      <c r="D26" t="s">
        <v>24</v>
      </c>
      <c r="E26" s="17">
        <v>44461</v>
      </c>
      <c r="F26">
        <v>996.35321999999996</v>
      </c>
      <c r="G26" t="s">
        <v>12</v>
      </c>
      <c r="H26" t="s">
        <v>34</v>
      </c>
      <c r="I26">
        <v>1</v>
      </c>
      <c r="J26" s="5">
        <v>6</v>
      </c>
      <c r="K26" s="11">
        <v>7.4499999999999993</v>
      </c>
      <c r="L26" s="7"/>
      <c r="M26" s="27"/>
      <c r="O26">
        <f t="shared" si="0"/>
        <v>0</v>
      </c>
      <c r="P26"/>
      <c r="R26" s="2">
        <v>0.46333333333333332</v>
      </c>
      <c r="S26" s="2">
        <v>8.6666666666666656E-2</v>
      </c>
      <c r="T26" s="2">
        <v>1.26</v>
      </c>
      <c r="U26" s="2">
        <f t="shared" si="1"/>
        <v>19.884615384615387</v>
      </c>
      <c r="V26" s="2"/>
      <c r="W26" s="2"/>
      <c r="X26">
        <v>85.791583333333321</v>
      </c>
      <c r="Y26">
        <v>42.875</v>
      </c>
      <c r="Z26" s="2">
        <v>0.65</v>
      </c>
    </row>
    <row r="27" spans="1:26" x14ac:dyDescent="0.2">
      <c r="A27">
        <v>547</v>
      </c>
      <c r="B27" t="s">
        <v>39</v>
      </c>
      <c r="C27" t="s">
        <v>9</v>
      </c>
      <c r="D27" t="s">
        <v>24</v>
      </c>
      <c r="E27" s="17">
        <v>44461</v>
      </c>
      <c r="F27">
        <v>4365.4511999999995</v>
      </c>
      <c r="G27" t="s">
        <v>12</v>
      </c>
      <c r="H27" t="s">
        <v>34</v>
      </c>
      <c r="I27">
        <v>1</v>
      </c>
      <c r="J27" s="5">
        <v>13</v>
      </c>
      <c r="K27" s="11">
        <v>6.6999999999999993</v>
      </c>
      <c r="L27" s="7"/>
      <c r="M27" s="27"/>
      <c r="O27">
        <f t="shared" si="0"/>
        <v>0</v>
      </c>
      <c r="P27"/>
      <c r="R27" s="2">
        <v>0.46333333333333332</v>
      </c>
      <c r="S27" s="2">
        <v>8.6666666666666656E-2</v>
      </c>
      <c r="T27" s="2">
        <v>1.26</v>
      </c>
      <c r="U27" s="2">
        <f t="shared" si="1"/>
        <v>19.884615384615387</v>
      </c>
      <c r="V27" s="2"/>
      <c r="W27" s="2"/>
      <c r="X27">
        <v>85.791583333333321</v>
      </c>
      <c r="Y27">
        <v>42.875</v>
      </c>
      <c r="Z27" s="2">
        <v>0.65</v>
      </c>
    </row>
    <row r="28" spans="1:26" x14ac:dyDescent="0.2">
      <c r="A28" s="3">
        <v>501</v>
      </c>
      <c r="B28" t="s">
        <v>37</v>
      </c>
      <c r="C28" s="3" t="s">
        <v>9</v>
      </c>
      <c r="D28" s="3" t="s">
        <v>10</v>
      </c>
      <c r="E28" s="8">
        <v>44466</v>
      </c>
      <c r="H28" t="s">
        <v>33</v>
      </c>
      <c r="J28" s="5">
        <v>5</v>
      </c>
      <c r="K28" s="11">
        <v>5.75</v>
      </c>
      <c r="L28" s="22">
        <f t="shared" ref="L28:L40" si="2">(K28-K2)/5</f>
        <v>-3.0000000000000072E-2</v>
      </c>
      <c r="M28" s="30">
        <f>LOG(K28-K2+10)/5</f>
        <v>0.19868724609952235</v>
      </c>
      <c r="O28">
        <f t="shared" si="0"/>
        <v>0</v>
      </c>
      <c r="P28"/>
      <c r="U28" s="2" t="e">
        <f t="shared" si="1"/>
        <v>#DIV/0!</v>
      </c>
      <c r="V28" s="2"/>
      <c r="W28" s="2"/>
    </row>
    <row r="29" spans="1:26" x14ac:dyDescent="0.2">
      <c r="A29" s="3">
        <v>503</v>
      </c>
      <c r="B29" t="s">
        <v>37</v>
      </c>
      <c r="C29" s="3" t="s">
        <v>11</v>
      </c>
      <c r="D29" s="3" t="s">
        <v>10</v>
      </c>
      <c r="E29" s="8">
        <v>44466</v>
      </c>
      <c r="H29" t="s">
        <v>33</v>
      </c>
      <c r="J29" s="5">
        <v>1</v>
      </c>
      <c r="K29" s="11">
        <v>5.25</v>
      </c>
      <c r="L29" s="23">
        <f t="shared" si="2"/>
        <v>0.2</v>
      </c>
      <c r="M29" s="30">
        <f t="shared" ref="M29:M92" si="3">LOG(K29-K3+10)/5</f>
        <v>0.20827853703164503</v>
      </c>
      <c r="O29">
        <f t="shared" si="0"/>
        <v>0</v>
      </c>
      <c r="U29" s="2" t="e">
        <f t="shared" si="1"/>
        <v>#DIV/0!</v>
      </c>
      <c r="V29" s="2"/>
      <c r="W29" s="2"/>
    </row>
    <row r="30" spans="1:26" x14ac:dyDescent="0.2">
      <c r="A30" s="3">
        <v>504</v>
      </c>
      <c r="B30" t="s">
        <v>37</v>
      </c>
      <c r="C30" s="3" t="s">
        <v>11</v>
      </c>
      <c r="D30" s="3" t="s">
        <v>10</v>
      </c>
      <c r="E30" s="8">
        <v>44466</v>
      </c>
      <c r="H30" t="s">
        <v>33</v>
      </c>
      <c r="J30" s="5">
        <v>1</v>
      </c>
      <c r="K30" s="11">
        <v>6.25</v>
      </c>
      <c r="L30" s="22">
        <f t="shared" si="2"/>
        <v>0.10999999999999996</v>
      </c>
      <c r="M30" s="30">
        <f t="shared" si="3"/>
        <v>0.20465049192674231</v>
      </c>
      <c r="O30">
        <f t="shared" si="0"/>
        <v>0</v>
      </c>
      <c r="U30" s="2" t="e">
        <f t="shared" si="1"/>
        <v>#DIV/0!</v>
      </c>
      <c r="V30" s="2"/>
      <c r="W30" s="2"/>
    </row>
    <row r="31" spans="1:26" x14ac:dyDescent="0.2">
      <c r="A31" s="3">
        <v>505</v>
      </c>
      <c r="B31" t="s">
        <v>37</v>
      </c>
      <c r="C31" s="3" t="s">
        <v>9</v>
      </c>
      <c r="D31" s="3" t="s">
        <v>10</v>
      </c>
      <c r="E31" s="8">
        <v>44466</v>
      </c>
      <c r="H31" t="s">
        <v>33</v>
      </c>
      <c r="J31" s="5">
        <v>16</v>
      </c>
      <c r="K31" s="11">
        <v>5.25</v>
      </c>
      <c r="L31" s="22">
        <f t="shared" si="2"/>
        <v>-0.05</v>
      </c>
      <c r="M31" s="30">
        <f t="shared" si="3"/>
        <v>0.19780092313970737</v>
      </c>
      <c r="O31">
        <f t="shared" si="0"/>
        <v>0</v>
      </c>
      <c r="P31"/>
      <c r="U31" s="2" t="e">
        <f t="shared" si="1"/>
        <v>#DIV/0!</v>
      </c>
      <c r="V31" s="2"/>
      <c r="W31" s="2"/>
    </row>
    <row r="32" spans="1:26" x14ac:dyDescent="0.2">
      <c r="A32" s="3">
        <v>506</v>
      </c>
      <c r="B32" t="s">
        <v>37</v>
      </c>
      <c r="C32" s="3" t="s">
        <v>11</v>
      </c>
      <c r="D32" s="3" t="s">
        <v>10</v>
      </c>
      <c r="E32" s="8">
        <v>44466</v>
      </c>
      <c r="H32" t="s">
        <v>33</v>
      </c>
      <c r="J32" s="5">
        <v>6</v>
      </c>
      <c r="K32" s="11">
        <v>6</v>
      </c>
      <c r="L32" s="22">
        <f t="shared" si="2"/>
        <v>0.26000000000000012</v>
      </c>
      <c r="M32" s="30">
        <f t="shared" si="3"/>
        <v>0.21061568869668396</v>
      </c>
      <c r="O32">
        <f t="shared" si="0"/>
        <v>0</v>
      </c>
      <c r="U32" s="2" t="e">
        <f t="shared" si="1"/>
        <v>#DIV/0!</v>
      </c>
      <c r="V32" s="2"/>
      <c r="W32" s="2"/>
    </row>
    <row r="33" spans="1:23" x14ac:dyDescent="0.2">
      <c r="A33" s="3">
        <v>507</v>
      </c>
      <c r="B33" t="s">
        <v>37</v>
      </c>
      <c r="C33" s="3" t="s">
        <v>11</v>
      </c>
      <c r="D33" s="3" t="s">
        <v>10</v>
      </c>
      <c r="E33" s="8">
        <v>44466</v>
      </c>
      <c r="H33" t="s">
        <v>33</v>
      </c>
      <c r="J33" s="5">
        <v>2</v>
      </c>
      <c r="K33" s="11">
        <v>7.85</v>
      </c>
      <c r="L33" s="22">
        <f t="shared" si="2"/>
        <v>0.11999999999999993</v>
      </c>
      <c r="M33" s="30">
        <f t="shared" si="3"/>
        <v>0.20506117305295404</v>
      </c>
      <c r="O33">
        <f t="shared" si="0"/>
        <v>0</v>
      </c>
      <c r="U33" s="2" t="e">
        <f t="shared" si="1"/>
        <v>#DIV/0!</v>
      </c>
      <c r="V33" s="2"/>
      <c r="W33" s="2"/>
    </row>
    <row r="34" spans="1:23" x14ac:dyDescent="0.2">
      <c r="A34" s="3">
        <v>508</v>
      </c>
      <c r="B34" t="s">
        <v>37</v>
      </c>
      <c r="C34" s="3" t="s">
        <v>9</v>
      </c>
      <c r="D34" s="3" t="s">
        <v>10</v>
      </c>
      <c r="E34" s="8">
        <v>44466</v>
      </c>
      <c r="H34" t="s">
        <v>33</v>
      </c>
      <c r="J34" s="5">
        <v>1</v>
      </c>
      <c r="K34" s="11">
        <v>4.3</v>
      </c>
      <c r="L34" s="22">
        <f t="shared" si="2"/>
        <v>5.9999999999999963E-2</v>
      </c>
      <c r="M34" s="30">
        <f t="shared" si="3"/>
        <v>0.20256744494103446</v>
      </c>
      <c r="O34">
        <f t="shared" si="0"/>
        <v>0</v>
      </c>
      <c r="P34"/>
      <c r="U34" s="2" t="e">
        <f t="shared" si="1"/>
        <v>#DIV/0!</v>
      </c>
      <c r="V34" s="2"/>
      <c r="W34" s="2"/>
    </row>
    <row r="35" spans="1:23" x14ac:dyDescent="0.2">
      <c r="A35" s="3">
        <v>509</v>
      </c>
      <c r="B35" t="s">
        <v>38</v>
      </c>
      <c r="C35" s="3" t="s">
        <v>11</v>
      </c>
      <c r="D35" s="3" t="s">
        <v>10</v>
      </c>
      <c r="E35" s="8">
        <v>44466</v>
      </c>
      <c r="H35" t="s">
        <v>33</v>
      </c>
      <c r="J35" s="5">
        <v>4</v>
      </c>
      <c r="K35" s="11">
        <v>5.5</v>
      </c>
      <c r="L35" s="22">
        <f>(K35-K9)/5</f>
        <v>0</v>
      </c>
      <c r="M35" s="30">
        <f t="shared" si="3"/>
        <v>0.2</v>
      </c>
      <c r="O35">
        <f t="shared" si="0"/>
        <v>0</v>
      </c>
      <c r="U35" s="2" t="e">
        <f t="shared" si="1"/>
        <v>#DIV/0!</v>
      </c>
      <c r="V35" s="2"/>
      <c r="W35" s="2"/>
    </row>
    <row r="36" spans="1:23" x14ac:dyDescent="0.2">
      <c r="A36" s="3">
        <v>512</v>
      </c>
      <c r="B36" t="s">
        <v>38</v>
      </c>
      <c r="C36" s="3" t="s">
        <v>9</v>
      </c>
      <c r="D36" s="3" t="s">
        <v>10</v>
      </c>
      <c r="E36" s="8">
        <v>44466</v>
      </c>
      <c r="H36" t="s">
        <v>33</v>
      </c>
      <c r="J36" s="5">
        <v>4</v>
      </c>
      <c r="K36" s="11">
        <v>7.75</v>
      </c>
      <c r="L36" s="22">
        <f t="shared" si="2"/>
        <v>-0.98000000000000009</v>
      </c>
      <c r="M36" s="30">
        <f t="shared" si="3"/>
        <v>0.14151403521958728</v>
      </c>
      <c r="O36">
        <f t="shared" si="0"/>
        <v>0</v>
      </c>
      <c r="P36"/>
      <c r="U36" s="2" t="e">
        <f t="shared" si="1"/>
        <v>#DIV/0!</v>
      </c>
      <c r="V36" s="2"/>
      <c r="W36" s="2"/>
    </row>
    <row r="37" spans="1:23" x14ac:dyDescent="0.2">
      <c r="A37" s="3">
        <v>514</v>
      </c>
      <c r="B37" t="s">
        <v>38</v>
      </c>
      <c r="C37" s="3" t="s">
        <v>11</v>
      </c>
      <c r="D37" s="3" t="s">
        <v>10</v>
      </c>
      <c r="E37" s="8">
        <v>44466</v>
      </c>
      <c r="H37" t="s">
        <v>33</v>
      </c>
      <c r="J37" s="5">
        <v>2</v>
      </c>
      <c r="K37" s="11">
        <v>5.75</v>
      </c>
      <c r="L37" s="22">
        <f t="shared" si="2"/>
        <v>6.0000000000000143E-2</v>
      </c>
      <c r="M37" s="30">
        <f t="shared" si="3"/>
        <v>0.20256744494103446</v>
      </c>
      <c r="O37">
        <f t="shared" si="0"/>
        <v>0</v>
      </c>
      <c r="U37" s="2" t="e">
        <f t="shared" si="1"/>
        <v>#DIV/0!</v>
      </c>
      <c r="V37" s="2"/>
      <c r="W37" s="2"/>
    </row>
    <row r="38" spans="1:23" x14ac:dyDescent="0.2">
      <c r="A38" s="3">
        <v>515</v>
      </c>
      <c r="B38" t="s">
        <v>40</v>
      </c>
      <c r="C38" s="3" t="s">
        <v>11</v>
      </c>
      <c r="D38" s="3" t="s">
        <v>10</v>
      </c>
      <c r="E38" s="8">
        <v>44466</v>
      </c>
      <c r="H38" t="s">
        <v>33</v>
      </c>
      <c r="J38" s="5">
        <v>15</v>
      </c>
      <c r="K38" s="11">
        <v>6.55</v>
      </c>
      <c r="L38" s="22">
        <f t="shared" si="2"/>
        <v>1.9999999999999928E-2</v>
      </c>
      <c r="M38" s="30">
        <f t="shared" si="3"/>
        <v>0.20086427475652852</v>
      </c>
      <c r="O38">
        <f t="shared" si="0"/>
        <v>0</v>
      </c>
      <c r="U38" s="2" t="e">
        <f t="shared" si="1"/>
        <v>#DIV/0!</v>
      </c>
      <c r="V38" s="2"/>
      <c r="W38" s="2"/>
    </row>
    <row r="39" spans="1:23" x14ac:dyDescent="0.2">
      <c r="A39" s="3">
        <v>516</v>
      </c>
      <c r="B39" t="s">
        <v>40</v>
      </c>
      <c r="C39" s="3" t="s">
        <v>9</v>
      </c>
      <c r="D39" s="3" t="s">
        <v>10</v>
      </c>
      <c r="E39" s="8">
        <v>44466</v>
      </c>
      <c r="H39" t="s">
        <v>33</v>
      </c>
      <c r="J39" s="5">
        <v>4</v>
      </c>
      <c r="K39" s="11">
        <v>7.9</v>
      </c>
      <c r="L39" s="22">
        <f t="shared" si="2"/>
        <v>-1.9999999999999928E-2</v>
      </c>
      <c r="M39" s="30">
        <f t="shared" si="3"/>
        <v>0.19912703891950997</v>
      </c>
      <c r="O39">
        <f t="shared" si="0"/>
        <v>0</v>
      </c>
      <c r="P39"/>
      <c r="U39" s="2" t="e">
        <f t="shared" si="1"/>
        <v>#DIV/0!</v>
      </c>
      <c r="V39" s="2"/>
      <c r="W39" s="2"/>
    </row>
    <row r="40" spans="1:23" x14ac:dyDescent="0.2">
      <c r="A40" s="3">
        <v>517</v>
      </c>
      <c r="B40" t="s">
        <v>40</v>
      </c>
      <c r="C40" s="3" t="s">
        <v>9</v>
      </c>
      <c r="D40" s="3" t="s">
        <v>10</v>
      </c>
      <c r="E40" s="8">
        <v>44466</v>
      </c>
      <c r="H40" t="s">
        <v>33</v>
      </c>
      <c r="J40" s="5">
        <v>2</v>
      </c>
      <c r="K40" s="11">
        <v>6.75</v>
      </c>
      <c r="L40" s="22">
        <f t="shared" si="2"/>
        <v>4.0000000000000036E-2</v>
      </c>
      <c r="M40" s="30">
        <f t="shared" si="3"/>
        <v>0.2017200343523835</v>
      </c>
      <c r="O40">
        <f t="shared" si="0"/>
        <v>0</v>
      </c>
      <c r="P40"/>
      <c r="U40" s="2" t="e">
        <f t="shared" si="1"/>
        <v>#DIV/0!</v>
      </c>
      <c r="V40" s="2"/>
      <c r="W40" s="2"/>
    </row>
    <row r="41" spans="1:23" x14ac:dyDescent="0.2">
      <c r="A41" s="3">
        <v>519</v>
      </c>
      <c r="B41" t="s">
        <v>38</v>
      </c>
      <c r="C41" s="3" t="s">
        <v>11</v>
      </c>
      <c r="D41" s="3" t="s">
        <v>10</v>
      </c>
      <c r="E41" s="8">
        <v>44466</v>
      </c>
      <c r="H41" t="s">
        <v>33</v>
      </c>
      <c r="J41" s="5">
        <v>3</v>
      </c>
      <c r="K41" s="11">
        <v>4.5</v>
      </c>
      <c r="L41" s="22">
        <f>(K41-K15)/3</f>
        <v>0.25</v>
      </c>
      <c r="M41" s="30">
        <f t="shared" si="3"/>
        <v>0.20628169285032483</v>
      </c>
      <c r="O41">
        <f t="shared" si="0"/>
        <v>0</v>
      </c>
      <c r="U41" s="2" t="e">
        <f t="shared" si="1"/>
        <v>#DIV/0!</v>
      </c>
      <c r="V41" s="2"/>
      <c r="W41" s="2"/>
    </row>
    <row r="42" spans="1:23" x14ac:dyDescent="0.2">
      <c r="A42" s="3">
        <v>520</v>
      </c>
      <c r="B42" t="s">
        <v>40</v>
      </c>
      <c r="C42" s="3" t="s">
        <v>11</v>
      </c>
      <c r="D42" s="3" t="s">
        <v>10</v>
      </c>
      <c r="E42" s="8">
        <v>44466</v>
      </c>
      <c r="H42" t="s">
        <v>33</v>
      </c>
      <c r="J42" s="5">
        <v>5</v>
      </c>
      <c r="K42" s="11">
        <v>6.75</v>
      </c>
      <c r="L42" s="22">
        <f>(K42-K16)/5</f>
        <v>3.0000000000000072E-2</v>
      </c>
      <c r="M42" s="30">
        <f t="shared" si="3"/>
        <v>0.20129320844984636</v>
      </c>
      <c r="O42">
        <f t="shared" si="0"/>
        <v>0</v>
      </c>
      <c r="U42" s="2" t="e">
        <f t="shared" si="1"/>
        <v>#DIV/0!</v>
      </c>
      <c r="V42" s="2"/>
      <c r="W42" s="2"/>
    </row>
    <row r="43" spans="1:23" x14ac:dyDescent="0.2">
      <c r="A43" s="3">
        <v>524</v>
      </c>
      <c r="B43" t="s">
        <v>39</v>
      </c>
      <c r="C43" s="3" t="s">
        <v>11</v>
      </c>
      <c r="D43" s="3" t="s">
        <v>10</v>
      </c>
      <c r="E43" s="8">
        <v>44466</v>
      </c>
      <c r="H43" t="s">
        <v>33</v>
      </c>
      <c r="J43" s="5">
        <v>15</v>
      </c>
      <c r="K43" s="11">
        <v>4.5</v>
      </c>
      <c r="L43" s="22">
        <f>(K43-K17)/3</f>
        <v>8.3333333333333329E-2</v>
      </c>
      <c r="M43" s="30">
        <f t="shared" si="3"/>
        <v>0.20214477307835463</v>
      </c>
      <c r="O43">
        <f t="shared" si="0"/>
        <v>0</v>
      </c>
      <c r="U43" s="2" t="e">
        <f t="shared" si="1"/>
        <v>#DIV/0!</v>
      </c>
      <c r="V43" s="2"/>
      <c r="W43" s="2"/>
    </row>
    <row r="44" spans="1:23" x14ac:dyDescent="0.2">
      <c r="A44" s="3">
        <v>525</v>
      </c>
      <c r="B44" t="s">
        <v>40</v>
      </c>
      <c r="C44" s="3" t="s">
        <v>9</v>
      </c>
      <c r="D44" s="3" t="s">
        <v>10</v>
      </c>
      <c r="E44" s="8">
        <v>44466</v>
      </c>
      <c r="H44" t="s">
        <v>33</v>
      </c>
      <c r="J44" s="5">
        <v>1</v>
      </c>
      <c r="K44" s="11">
        <v>9.25</v>
      </c>
      <c r="L44" s="22">
        <f>(K44-K18)/5</f>
        <v>0.23000000000000007</v>
      </c>
      <c r="M44" s="30">
        <f t="shared" si="3"/>
        <v>0.20945497347683589</v>
      </c>
      <c r="O44">
        <f t="shared" si="0"/>
        <v>0</v>
      </c>
      <c r="P44"/>
      <c r="U44" s="2" t="e">
        <f t="shared" si="1"/>
        <v>#DIV/0!</v>
      </c>
      <c r="V44" s="2"/>
      <c r="W44" s="2"/>
    </row>
    <row r="45" spans="1:23" x14ac:dyDescent="0.2">
      <c r="A45" s="3">
        <v>528</v>
      </c>
      <c r="B45" t="s">
        <v>40</v>
      </c>
      <c r="C45" s="3" t="s">
        <v>9</v>
      </c>
      <c r="D45" s="3" t="s">
        <v>10</v>
      </c>
      <c r="E45" s="8">
        <v>44466</v>
      </c>
      <c r="H45" t="s">
        <v>33</v>
      </c>
      <c r="J45" s="5">
        <v>2</v>
      </c>
      <c r="K45" s="11">
        <v>8.4499999999999993</v>
      </c>
      <c r="L45" s="22">
        <f>(K45-K19)/5</f>
        <v>0.27999999999999992</v>
      </c>
      <c r="M45" s="30">
        <f t="shared" si="3"/>
        <v>0.21138097026729449</v>
      </c>
      <c r="O45">
        <f t="shared" si="0"/>
        <v>0</v>
      </c>
      <c r="P45"/>
      <c r="U45" s="2" t="e">
        <f t="shared" si="1"/>
        <v>#DIV/0!</v>
      </c>
      <c r="V45" s="2"/>
      <c r="W45" s="2"/>
    </row>
    <row r="46" spans="1:23" x14ac:dyDescent="0.2">
      <c r="A46" s="3">
        <v>529</v>
      </c>
      <c r="B46" t="s">
        <v>39</v>
      </c>
      <c r="C46" s="3" t="s">
        <v>9</v>
      </c>
      <c r="D46" s="3" t="s">
        <v>10</v>
      </c>
      <c r="E46" s="8">
        <v>44466</v>
      </c>
      <c r="H46" t="s">
        <v>33</v>
      </c>
      <c r="J46" s="5">
        <v>2</v>
      </c>
      <c r="K46" s="11">
        <v>8</v>
      </c>
      <c r="L46" s="22">
        <f>(K46-K20)/5</f>
        <v>9.9999999999999638E-3</v>
      </c>
      <c r="M46" s="30">
        <f t="shared" si="3"/>
        <v>0.20043321235130157</v>
      </c>
      <c r="O46">
        <f t="shared" si="0"/>
        <v>0</v>
      </c>
      <c r="P46"/>
      <c r="U46" s="2" t="e">
        <f t="shared" si="1"/>
        <v>#DIV/0!</v>
      </c>
      <c r="V46" s="2"/>
      <c r="W46" s="2"/>
    </row>
    <row r="47" spans="1:23" x14ac:dyDescent="0.2">
      <c r="A47" s="3">
        <v>530</v>
      </c>
      <c r="B47" t="s">
        <v>37</v>
      </c>
      <c r="C47" s="3" t="s">
        <v>11</v>
      </c>
      <c r="D47" s="3" t="s">
        <v>10</v>
      </c>
      <c r="E47" s="8">
        <v>44466</v>
      </c>
      <c r="H47" t="s">
        <v>33</v>
      </c>
      <c r="J47" s="5">
        <v>2</v>
      </c>
      <c r="K47" s="11">
        <v>8.25</v>
      </c>
      <c r="L47" s="22">
        <f>(K47-K21)/5</f>
        <v>0.1</v>
      </c>
      <c r="M47" s="30">
        <f t="shared" si="3"/>
        <v>0.20423785981398762</v>
      </c>
      <c r="O47">
        <f t="shared" si="0"/>
        <v>0</v>
      </c>
      <c r="U47" s="2" t="e">
        <f t="shared" si="1"/>
        <v>#DIV/0!</v>
      </c>
      <c r="V47" s="2"/>
      <c r="W47" s="2"/>
    </row>
    <row r="48" spans="1:23" x14ac:dyDescent="0.2">
      <c r="A48" s="3">
        <v>535</v>
      </c>
      <c r="B48" t="s">
        <v>39</v>
      </c>
      <c r="C48" s="3" t="s">
        <v>11</v>
      </c>
      <c r="D48" s="3" t="s">
        <v>10</v>
      </c>
      <c r="E48" s="8">
        <v>44466</v>
      </c>
      <c r="H48" t="s">
        <v>33</v>
      </c>
      <c r="J48" s="5">
        <v>1</v>
      </c>
      <c r="K48" s="11">
        <v>7.7</v>
      </c>
      <c r="L48" s="22">
        <f>(K48-K22)/3</f>
        <v>0.31666666666666671</v>
      </c>
      <c r="M48" s="30">
        <f t="shared" si="3"/>
        <v>0.20788282383522741</v>
      </c>
      <c r="O48">
        <f t="shared" si="0"/>
        <v>0</v>
      </c>
      <c r="U48" s="2" t="e">
        <f t="shared" si="1"/>
        <v>#DIV/0!</v>
      </c>
      <c r="V48" s="2"/>
      <c r="W48" s="2"/>
    </row>
    <row r="49" spans="1:26" x14ac:dyDescent="0.2">
      <c r="A49" s="3">
        <v>538</v>
      </c>
      <c r="B49" t="s">
        <v>38</v>
      </c>
      <c r="C49" s="3" t="s">
        <v>9</v>
      </c>
      <c r="D49" s="3" t="s">
        <v>10</v>
      </c>
      <c r="E49" s="8">
        <v>44466</v>
      </c>
      <c r="H49" t="s">
        <v>33</v>
      </c>
      <c r="J49" s="5">
        <v>2</v>
      </c>
      <c r="K49" s="11">
        <v>4.8499999999999996</v>
      </c>
      <c r="L49" s="22">
        <f>(K49-K23)/5</f>
        <v>-9.0000000000000219E-2</v>
      </c>
      <c r="M49" s="30">
        <f t="shared" si="3"/>
        <v>0.19600067431674925</v>
      </c>
      <c r="O49">
        <f t="shared" si="0"/>
        <v>0</v>
      </c>
      <c r="P49"/>
      <c r="U49" s="2" t="e">
        <f t="shared" si="1"/>
        <v>#DIV/0!</v>
      </c>
      <c r="V49" s="2"/>
      <c r="W49" s="2"/>
    </row>
    <row r="50" spans="1:26" x14ac:dyDescent="0.2">
      <c r="A50" s="3">
        <v>539</v>
      </c>
      <c r="B50" t="s">
        <v>38</v>
      </c>
      <c r="C50" s="3" t="s">
        <v>11</v>
      </c>
      <c r="D50" s="3" t="s">
        <v>10</v>
      </c>
      <c r="E50" s="8">
        <v>44466</v>
      </c>
      <c r="H50" t="s">
        <v>33</v>
      </c>
      <c r="J50" s="5">
        <v>4</v>
      </c>
      <c r="K50" s="11">
        <v>5.35</v>
      </c>
      <c r="L50" s="22">
        <f>(K50-K24)/5</f>
        <v>7.9999999999999891E-2</v>
      </c>
      <c r="M50" s="30">
        <f t="shared" si="3"/>
        <v>0.20340666785975606</v>
      </c>
      <c r="O50">
        <f t="shared" si="0"/>
        <v>0</v>
      </c>
      <c r="U50" s="2" t="e">
        <f t="shared" si="1"/>
        <v>#DIV/0!</v>
      </c>
      <c r="V50" s="2"/>
      <c r="W50" s="2"/>
    </row>
    <row r="51" spans="1:26" x14ac:dyDescent="0.2">
      <c r="A51" s="3">
        <v>540</v>
      </c>
      <c r="B51" t="s">
        <v>38</v>
      </c>
      <c r="C51" s="3" t="s">
        <v>9</v>
      </c>
      <c r="D51" s="3" t="s">
        <v>10</v>
      </c>
      <c r="E51" s="8">
        <v>44466</v>
      </c>
      <c r="H51" t="s">
        <v>33</v>
      </c>
      <c r="J51" s="5">
        <v>1</v>
      </c>
      <c r="K51" s="11">
        <v>5.45</v>
      </c>
      <c r="L51" s="22">
        <f>(K51-K25)/5</f>
        <v>0.24000000000000005</v>
      </c>
      <c r="M51" s="30">
        <f t="shared" si="3"/>
        <v>0.2098436045340363</v>
      </c>
      <c r="O51">
        <f t="shared" si="0"/>
        <v>0</v>
      </c>
      <c r="P51"/>
      <c r="U51" s="2" t="e">
        <f t="shared" si="1"/>
        <v>#DIV/0!</v>
      </c>
      <c r="V51" s="2"/>
      <c r="W51" s="2"/>
    </row>
    <row r="52" spans="1:26" x14ac:dyDescent="0.2">
      <c r="A52" s="3">
        <v>546</v>
      </c>
      <c r="B52" t="s">
        <v>39</v>
      </c>
      <c r="C52" s="3" t="s">
        <v>9</v>
      </c>
      <c r="D52" s="3" t="s">
        <v>10</v>
      </c>
      <c r="E52" s="8">
        <v>44466</v>
      </c>
      <c r="H52" t="s">
        <v>33</v>
      </c>
      <c r="J52" s="5">
        <v>4</v>
      </c>
      <c r="K52" s="11">
        <v>6</v>
      </c>
      <c r="L52" s="22">
        <f>(K52-K26)/5</f>
        <v>-0.28999999999999987</v>
      </c>
      <c r="M52" s="30">
        <f t="shared" si="3"/>
        <v>0.18639322294563454</v>
      </c>
      <c r="O52">
        <f t="shared" si="0"/>
        <v>0</v>
      </c>
      <c r="P52"/>
      <c r="U52" s="2" t="e">
        <f t="shared" si="1"/>
        <v>#DIV/0!</v>
      </c>
      <c r="V52" s="2"/>
      <c r="W52" s="2"/>
    </row>
    <row r="53" spans="1:26" x14ac:dyDescent="0.2">
      <c r="A53" s="3">
        <v>547</v>
      </c>
      <c r="B53" t="s">
        <v>39</v>
      </c>
      <c r="C53" s="3" t="s">
        <v>9</v>
      </c>
      <c r="D53" s="3" t="s">
        <v>10</v>
      </c>
      <c r="E53" s="8">
        <v>44466</v>
      </c>
      <c r="H53" t="s">
        <v>33</v>
      </c>
      <c r="J53">
        <v>12</v>
      </c>
      <c r="K53" s="11">
        <v>7.2</v>
      </c>
      <c r="L53" s="22">
        <f>(K53-K27)/5</f>
        <v>0.10000000000000017</v>
      </c>
      <c r="M53" s="30">
        <f t="shared" si="3"/>
        <v>0.20423785981398762</v>
      </c>
      <c r="O53">
        <f t="shared" si="0"/>
        <v>0</v>
      </c>
      <c r="P53"/>
      <c r="U53" s="2" t="e">
        <f t="shared" si="1"/>
        <v>#DIV/0!</v>
      </c>
      <c r="V53" s="2"/>
      <c r="W53" s="2"/>
    </row>
    <row r="54" spans="1:26" x14ac:dyDescent="0.2">
      <c r="A54">
        <v>501</v>
      </c>
      <c r="B54" t="s">
        <v>37</v>
      </c>
      <c r="C54" t="s">
        <v>9</v>
      </c>
      <c r="D54" t="s">
        <v>13</v>
      </c>
      <c r="E54" s="17">
        <v>44469</v>
      </c>
      <c r="F54">
        <v>2430.8153000000002</v>
      </c>
      <c r="G54" t="s">
        <v>12</v>
      </c>
      <c r="H54" t="s">
        <v>33</v>
      </c>
      <c r="J54" s="5">
        <v>5</v>
      </c>
      <c r="K54" s="11">
        <v>5.65</v>
      </c>
      <c r="L54" s="22">
        <f t="shared" ref="L54:L79" si="4">(K54-K28)/3</f>
        <v>-3.3333333333333215E-2</v>
      </c>
      <c r="M54" s="30">
        <f t="shared" si="3"/>
        <v>0.19912703891950997</v>
      </c>
      <c r="N54">
        <v>-287.48912500000006</v>
      </c>
      <c r="O54">
        <f t="shared" si="0"/>
        <v>-2.8748912500000006</v>
      </c>
      <c r="P54">
        <f>N54+14006.138</f>
        <v>13718.648875000001</v>
      </c>
      <c r="Q54">
        <v>-9.3728073805483345E-3</v>
      </c>
      <c r="R54">
        <v>0.27846153846153848</v>
      </c>
      <c r="S54">
        <v>7.9230769230769216E-2</v>
      </c>
      <c r="T54">
        <v>0.79999999999999993</v>
      </c>
      <c r="U54" s="2">
        <f>(R54+T54)/S54</f>
        <v>13.611650485436895</v>
      </c>
      <c r="V54" s="2"/>
      <c r="W54" s="2"/>
      <c r="X54">
        <v>85.393642384105945</v>
      </c>
      <c r="Y54">
        <v>170.67549668874173</v>
      </c>
      <c r="Z54" s="2">
        <v>0.25985714285714284</v>
      </c>
    </row>
    <row r="55" spans="1:26" x14ac:dyDescent="0.2">
      <c r="A55">
        <v>503</v>
      </c>
      <c r="B55" t="s">
        <v>37</v>
      </c>
      <c r="C55" t="s">
        <v>11</v>
      </c>
      <c r="D55" t="s">
        <v>13</v>
      </c>
      <c r="E55" s="17">
        <v>44469</v>
      </c>
      <c r="F55">
        <v>6203.4291000000003</v>
      </c>
      <c r="G55" t="s">
        <v>12</v>
      </c>
      <c r="H55" t="s">
        <v>33</v>
      </c>
      <c r="J55" s="5">
        <v>1</v>
      </c>
      <c r="K55" s="11">
        <v>6.25</v>
      </c>
      <c r="L55" s="23">
        <f t="shared" si="4"/>
        <v>0.33333333333333331</v>
      </c>
      <c r="M55" s="30">
        <f t="shared" si="3"/>
        <v>0.20827853703164503</v>
      </c>
      <c r="N55">
        <v>-676.94749999999476</v>
      </c>
      <c r="O55">
        <f t="shared" si="0"/>
        <v>-6.7694749999999475</v>
      </c>
      <c r="P55">
        <f t="shared" ref="P55:P79" si="5">N55+14006.138</f>
        <v>13329.190500000006</v>
      </c>
      <c r="Q55">
        <v>-8.6544251281352302E-3</v>
      </c>
      <c r="R55">
        <v>0.27750000000000002</v>
      </c>
      <c r="S55">
        <v>7.9999999999999988E-2</v>
      </c>
      <c r="T55">
        <v>0.81833333333333336</v>
      </c>
      <c r="U55" s="2">
        <f t="shared" ref="U55:U118" si="6">(R55+T55)/S55</f>
        <v>13.69791666666667</v>
      </c>
      <c r="V55" s="2"/>
      <c r="W55" s="2"/>
      <c r="X55">
        <v>85.511342592592442</v>
      </c>
      <c r="Y55">
        <v>145.51388888888889</v>
      </c>
      <c r="Z55" s="2">
        <v>0.25985714285714284</v>
      </c>
    </row>
    <row r="56" spans="1:26" x14ac:dyDescent="0.2">
      <c r="A56">
        <v>504</v>
      </c>
      <c r="B56" t="s">
        <v>37</v>
      </c>
      <c r="C56" t="s">
        <v>11</v>
      </c>
      <c r="D56" t="s">
        <v>13</v>
      </c>
      <c r="E56" s="17">
        <v>44469</v>
      </c>
      <c r="F56">
        <v>433.16243300000002</v>
      </c>
      <c r="G56" t="s">
        <v>12</v>
      </c>
      <c r="H56" t="s">
        <v>33</v>
      </c>
      <c r="J56" s="5">
        <v>1</v>
      </c>
      <c r="K56" s="11">
        <v>11</v>
      </c>
      <c r="L56" s="22">
        <f t="shared" si="4"/>
        <v>1.5833333333333333</v>
      </c>
      <c r="M56" s="30">
        <f t="shared" si="3"/>
        <v>0.23375840406283635</v>
      </c>
      <c r="N56">
        <v>-219.16541249999955</v>
      </c>
      <c r="O56">
        <f t="shared" si="0"/>
        <v>-2.1916541249999955</v>
      </c>
      <c r="P56">
        <f t="shared" si="5"/>
        <v>13786.9725875</v>
      </c>
      <c r="Q56">
        <v>-3.8902599520448826E-2</v>
      </c>
      <c r="R56">
        <v>0.27750000000000002</v>
      </c>
      <c r="S56">
        <v>7.9999999999999988E-2</v>
      </c>
      <c r="T56">
        <v>0.81833333333333336</v>
      </c>
      <c r="U56" s="2">
        <f t="shared" si="6"/>
        <v>13.69791666666667</v>
      </c>
      <c r="V56" s="2"/>
      <c r="W56" s="2"/>
      <c r="X56">
        <v>85.511342592592442</v>
      </c>
      <c r="Y56">
        <v>145.51388888888889</v>
      </c>
      <c r="Z56" s="2">
        <v>0.25985714285714284</v>
      </c>
    </row>
    <row r="57" spans="1:26" x14ac:dyDescent="0.2">
      <c r="A57">
        <v>505</v>
      </c>
      <c r="B57" t="s">
        <v>37</v>
      </c>
      <c r="C57" t="s">
        <v>9</v>
      </c>
      <c r="D57" t="s">
        <v>13</v>
      </c>
      <c r="E57" s="17">
        <v>44469</v>
      </c>
      <c r="F57">
        <v>4567.1519500000004</v>
      </c>
      <c r="G57" t="s">
        <v>12</v>
      </c>
      <c r="H57" t="s">
        <v>33</v>
      </c>
      <c r="J57" s="5">
        <v>10</v>
      </c>
      <c r="K57" s="11">
        <v>5.5</v>
      </c>
      <c r="L57" s="22">
        <f t="shared" si="4"/>
        <v>8.3333333333333329E-2</v>
      </c>
      <c r="M57" s="30">
        <f t="shared" si="3"/>
        <v>0.20214477307835463</v>
      </c>
      <c r="N57">
        <v>-1110.8606250000012</v>
      </c>
      <c r="O57">
        <f t="shared" si="0"/>
        <v>-11.108606250000012</v>
      </c>
      <c r="P57">
        <f t="shared" si="5"/>
        <v>12895.277375</v>
      </c>
      <c r="Q57">
        <v>-1.9086867051796696E-2</v>
      </c>
      <c r="R57">
        <v>0.27846153846153848</v>
      </c>
      <c r="S57">
        <v>7.9230769230769216E-2</v>
      </c>
      <c r="T57">
        <v>0.79999999999999993</v>
      </c>
      <c r="U57" s="2">
        <f t="shared" si="6"/>
        <v>13.611650485436895</v>
      </c>
      <c r="V57" s="2"/>
      <c r="W57" s="2"/>
      <c r="X57">
        <v>85.393642384105945</v>
      </c>
      <c r="Y57">
        <v>170.67549668874173</v>
      </c>
      <c r="Z57" s="2">
        <v>0.25985714285714284</v>
      </c>
    </row>
    <row r="58" spans="1:26" x14ac:dyDescent="0.2">
      <c r="A58">
        <v>506</v>
      </c>
      <c r="B58" t="s">
        <v>37</v>
      </c>
      <c r="C58" t="s">
        <v>11</v>
      </c>
      <c r="D58" t="s">
        <v>13</v>
      </c>
      <c r="E58" s="17">
        <v>44469</v>
      </c>
      <c r="F58">
        <v>12574.0844</v>
      </c>
      <c r="G58" t="s">
        <v>12</v>
      </c>
      <c r="H58" t="s">
        <v>33</v>
      </c>
      <c r="J58" s="5">
        <v>1</v>
      </c>
      <c r="K58" s="11">
        <v>8.5</v>
      </c>
      <c r="L58" s="22">
        <f t="shared" si="4"/>
        <v>0.83333333333333337</v>
      </c>
      <c r="M58" s="30">
        <f t="shared" si="3"/>
        <v>0.21938200260161128</v>
      </c>
      <c r="N58">
        <v>16975.121249999997</v>
      </c>
      <c r="O58">
        <f t="shared" si="0"/>
        <v>169.75121249999995</v>
      </c>
      <c r="P58">
        <f t="shared" si="5"/>
        <v>30981.259249999996</v>
      </c>
      <c r="Q58">
        <v>0.12107709125724704</v>
      </c>
      <c r="R58">
        <v>0.27750000000000002</v>
      </c>
      <c r="S58">
        <v>7.9999999999999988E-2</v>
      </c>
      <c r="T58">
        <v>0.81833333333333336</v>
      </c>
      <c r="U58" s="2">
        <f t="shared" si="6"/>
        <v>13.69791666666667</v>
      </c>
      <c r="V58" s="2"/>
      <c r="W58" s="2"/>
      <c r="X58">
        <v>85.511342592592442</v>
      </c>
      <c r="Y58">
        <v>145.51388888888889</v>
      </c>
      <c r="Z58" s="2">
        <v>0.25985714285714284</v>
      </c>
    </row>
    <row r="59" spans="1:26" x14ac:dyDescent="0.2">
      <c r="A59">
        <v>507</v>
      </c>
      <c r="B59" t="s">
        <v>37</v>
      </c>
      <c r="C59" t="s">
        <v>11</v>
      </c>
      <c r="D59" t="s">
        <v>13</v>
      </c>
      <c r="E59" s="17">
        <v>44469</v>
      </c>
      <c r="F59">
        <v>3488.9742300000003</v>
      </c>
      <c r="G59" t="s">
        <v>12</v>
      </c>
      <c r="H59" t="s">
        <v>33</v>
      </c>
      <c r="J59" s="5">
        <v>2</v>
      </c>
      <c r="K59" s="11">
        <v>7.75</v>
      </c>
      <c r="L59" s="22">
        <f t="shared" si="4"/>
        <v>-3.3333333333333215E-2</v>
      </c>
      <c r="M59" s="30">
        <f t="shared" si="3"/>
        <v>0.19912703891950997</v>
      </c>
      <c r="N59">
        <v>-2505.3423750000002</v>
      </c>
      <c r="O59">
        <f t="shared" si="0"/>
        <v>-25.05342375</v>
      </c>
      <c r="P59">
        <f t="shared" si="5"/>
        <v>11500.795625000001</v>
      </c>
      <c r="Q59">
        <v>-5.4325175365429586E-2</v>
      </c>
      <c r="R59">
        <v>0.27750000000000002</v>
      </c>
      <c r="S59">
        <v>7.9999999999999988E-2</v>
      </c>
      <c r="T59">
        <v>0.81833333333333336</v>
      </c>
      <c r="U59" s="2">
        <f t="shared" si="6"/>
        <v>13.69791666666667</v>
      </c>
      <c r="V59" s="2"/>
      <c r="W59" s="2"/>
      <c r="X59">
        <v>85.511342592592442</v>
      </c>
      <c r="Y59">
        <v>145.51388888888889</v>
      </c>
      <c r="Z59" s="2">
        <v>0.25985714285714284</v>
      </c>
    </row>
    <row r="60" spans="1:26" x14ac:dyDescent="0.2">
      <c r="A60">
        <v>508</v>
      </c>
      <c r="B60" t="s">
        <v>37</v>
      </c>
      <c r="C60" t="s">
        <v>9</v>
      </c>
      <c r="D60" t="s">
        <v>13</v>
      </c>
      <c r="E60" s="17">
        <v>44469</v>
      </c>
      <c r="F60">
        <v>3416.7062599999999</v>
      </c>
      <c r="G60" t="s">
        <v>12</v>
      </c>
      <c r="H60" t="s">
        <v>33</v>
      </c>
      <c r="J60" s="5">
        <v>2</v>
      </c>
      <c r="K60" s="11">
        <v>4.75</v>
      </c>
      <c r="L60" s="22">
        <f t="shared" si="4"/>
        <v>0.15000000000000005</v>
      </c>
      <c r="M60" s="30">
        <f t="shared" si="3"/>
        <v>0.20382325808941454</v>
      </c>
      <c r="N60">
        <v>-992.42062499999884</v>
      </c>
      <c r="O60">
        <f t="shared" si="0"/>
        <v>-9.9242062499999886</v>
      </c>
      <c r="P60">
        <f t="shared" si="5"/>
        <v>13013.717375000002</v>
      </c>
      <c r="Q60">
        <v>-2.2709205126806548E-2</v>
      </c>
      <c r="R60">
        <v>0.27846153846153848</v>
      </c>
      <c r="S60">
        <v>7.9230769230769216E-2</v>
      </c>
      <c r="T60">
        <v>0.79999999999999993</v>
      </c>
      <c r="U60" s="2">
        <f t="shared" si="6"/>
        <v>13.611650485436895</v>
      </c>
      <c r="V60" s="2"/>
      <c r="W60" s="2"/>
      <c r="X60">
        <v>85.393642384105945</v>
      </c>
      <c r="Y60">
        <v>170.67549668874173</v>
      </c>
      <c r="Z60" s="2">
        <v>0.25985714285714284</v>
      </c>
    </row>
    <row r="61" spans="1:26" x14ac:dyDescent="0.2">
      <c r="A61">
        <v>509</v>
      </c>
      <c r="B61" t="s">
        <v>38</v>
      </c>
      <c r="C61" t="s">
        <v>11</v>
      </c>
      <c r="D61" t="s">
        <v>13</v>
      </c>
      <c r="E61" s="17">
        <v>44469</v>
      </c>
      <c r="F61">
        <v>1305.7483</v>
      </c>
      <c r="G61" t="s">
        <v>12</v>
      </c>
      <c r="H61" t="s">
        <v>33</v>
      </c>
      <c r="J61" s="5">
        <v>6</v>
      </c>
      <c r="K61" s="11">
        <v>7.7</v>
      </c>
      <c r="L61" s="22">
        <f t="shared" si="4"/>
        <v>0.73333333333333339</v>
      </c>
      <c r="M61" s="30">
        <f t="shared" si="3"/>
        <v>0.21727196613494965</v>
      </c>
      <c r="N61">
        <v>-1696.8049999999985</v>
      </c>
      <c r="O61">
        <f t="shared" si="0"/>
        <v>-16.968049999999984</v>
      </c>
      <c r="P61">
        <f t="shared" si="5"/>
        <v>12309.333000000002</v>
      </c>
      <c r="Q61">
        <v>-9.4169328779812683E-2</v>
      </c>
      <c r="R61">
        <v>0.27750000000000002</v>
      </c>
      <c r="S61">
        <v>7.9999999999999988E-2</v>
      </c>
      <c r="T61">
        <v>0.81833333333333336</v>
      </c>
      <c r="U61" s="2">
        <f t="shared" si="6"/>
        <v>13.69791666666667</v>
      </c>
      <c r="V61" s="2"/>
      <c r="W61" s="2"/>
      <c r="X61">
        <v>85.476738405555494</v>
      </c>
      <c r="Y61">
        <v>178.65277761111111</v>
      </c>
      <c r="Z61" s="2">
        <v>0.25985714285714284</v>
      </c>
    </row>
    <row r="62" spans="1:26" x14ac:dyDescent="0.2">
      <c r="A62">
        <v>512</v>
      </c>
      <c r="B62" t="s">
        <v>38</v>
      </c>
      <c r="C62" t="s">
        <v>9</v>
      </c>
      <c r="D62" t="s">
        <v>13</v>
      </c>
      <c r="E62" s="17">
        <v>44469</v>
      </c>
      <c r="F62">
        <v>3070.1271999999999</v>
      </c>
      <c r="G62" t="s">
        <v>12</v>
      </c>
      <c r="H62" t="s">
        <v>33</v>
      </c>
      <c r="J62" s="5">
        <v>3</v>
      </c>
      <c r="K62" s="11">
        <v>11.5</v>
      </c>
      <c r="L62" s="22">
        <f t="shared" si="4"/>
        <v>1.25</v>
      </c>
      <c r="M62" s="30">
        <f t="shared" si="3"/>
        <v>0.22766053963325628</v>
      </c>
      <c r="N62">
        <v>1018.8899999999994</v>
      </c>
      <c r="O62">
        <f t="shared" si="0"/>
        <v>10.188899999999995</v>
      </c>
      <c r="P62">
        <f t="shared" si="5"/>
        <v>15025.028</v>
      </c>
      <c r="Q62">
        <v>2.7273895341522619E-2</v>
      </c>
      <c r="R62">
        <v>0.27846153846153848</v>
      </c>
      <c r="S62">
        <v>7.9230769230769216E-2</v>
      </c>
      <c r="T62">
        <v>0.79999999999999993</v>
      </c>
      <c r="U62" s="2">
        <f t="shared" si="6"/>
        <v>13.611650485436895</v>
      </c>
      <c r="V62" s="2"/>
      <c r="W62" s="2"/>
      <c r="X62" s="3">
        <v>85.467055599999995</v>
      </c>
      <c r="Y62" s="3">
        <v>182.12037000000001</v>
      </c>
      <c r="Z62" s="2">
        <v>0.25985714285714284</v>
      </c>
    </row>
    <row r="63" spans="1:26" x14ac:dyDescent="0.2">
      <c r="A63">
        <v>514</v>
      </c>
      <c r="B63" t="s">
        <v>38</v>
      </c>
      <c r="C63" t="s">
        <v>11</v>
      </c>
      <c r="D63" t="s">
        <v>13</v>
      </c>
      <c r="E63" s="17">
        <v>44469</v>
      </c>
      <c r="F63">
        <v>4165.3509899999999</v>
      </c>
      <c r="G63" t="s">
        <v>12</v>
      </c>
      <c r="H63" t="s">
        <v>33</v>
      </c>
      <c r="J63" s="5">
        <v>1</v>
      </c>
      <c r="K63" s="11">
        <v>5.15</v>
      </c>
      <c r="L63" s="22">
        <f t="shared" si="4"/>
        <v>-0.19999999999999987</v>
      </c>
      <c r="M63" s="30">
        <f t="shared" si="3"/>
        <v>0.19462557071993974</v>
      </c>
      <c r="N63">
        <v>2748.3106249999983</v>
      </c>
      <c r="O63">
        <f t="shared" si="0"/>
        <v>27.483106249999981</v>
      </c>
      <c r="P63">
        <f t="shared" si="5"/>
        <v>16754.448624999997</v>
      </c>
      <c r="Q63">
        <v>5.5725667813396468E-2</v>
      </c>
      <c r="R63">
        <v>0.27750000000000002</v>
      </c>
      <c r="S63">
        <v>7.9999999999999988E-2</v>
      </c>
      <c r="T63">
        <v>0.81833333333333336</v>
      </c>
      <c r="U63" s="2">
        <f t="shared" si="6"/>
        <v>13.69791666666667</v>
      </c>
      <c r="V63" s="2"/>
      <c r="W63" s="2"/>
      <c r="X63">
        <v>85.476738405555494</v>
      </c>
      <c r="Y63">
        <v>178.65277761111111</v>
      </c>
      <c r="Z63" s="2">
        <v>0.25985714285714284</v>
      </c>
    </row>
    <row r="64" spans="1:26" x14ac:dyDescent="0.2">
      <c r="A64">
        <v>515</v>
      </c>
      <c r="B64" t="s">
        <v>40</v>
      </c>
      <c r="C64" t="s">
        <v>11</v>
      </c>
      <c r="D64" t="s">
        <v>13</v>
      </c>
      <c r="E64" s="17">
        <v>44469</v>
      </c>
      <c r="F64">
        <v>5716.0623999999998</v>
      </c>
      <c r="G64" t="s">
        <v>12</v>
      </c>
      <c r="H64" t="s">
        <v>33</v>
      </c>
      <c r="J64" s="15">
        <v>4</v>
      </c>
      <c r="K64" s="11">
        <v>6.5500000000000007</v>
      </c>
      <c r="L64" s="22">
        <f t="shared" si="4"/>
        <v>2.9605947323337506E-16</v>
      </c>
      <c r="M64" s="30">
        <f t="shared" si="3"/>
        <v>0.2</v>
      </c>
      <c r="N64">
        <v>678.74124999999185</v>
      </c>
      <c r="O64">
        <f t="shared" si="0"/>
        <v>6.7874124999999186</v>
      </c>
      <c r="P64">
        <f t="shared" si="5"/>
        <v>14684.879249999993</v>
      </c>
      <c r="Q64">
        <v>9.5905284345082081E-3</v>
      </c>
      <c r="R64">
        <v>0.27750000000000002</v>
      </c>
      <c r="S64">
        <v>7.9999999999999988E-2</v>
      </c>
      <c r="T64">
        <v>0.81833333333333336</v>
      </c>
      <c r="U64" s="2">
        <f t="shared" si="6"/>
        <v>13.69791666666667</v>
      </c>
      <c r="V64" s="2"/>
      <c r="W64" s="2"/>
      <c r="X64">
        <v>85.303870370370248</v>
      </c>
      <c r="Y64">
        <v>177.07638888888889</v>
      </c>
      <c r="Z64" s="2">
        <v>0.25985714285714284</v>
      </c>
    </row>
    <row r="65" spans="1:26" x14ac:dyDescent="0.2">
      <c r="A65">
        <v>516</v>
      </c>
      <c r="B65" t="s">
        <v>40</v>
      </c>
      <c r="C65" t="s">
        <v>9</v>
      </c>
      <c r="D65" t="s">
        <v>13</v>
      </c>
      <c r="E65" s="17">
        <v>44469</v>
      </c>
      <c r="F65">
        <v>203.21753000000001</v>
      </c>
      <c r="G65" t="s">
        <v>12</v>
      </c>
      <c r="H65" t="s">
        <v>33</v>
      </c>
      <c r="J65" s="5">
        <v>4</v>
      </c>
      <c r="K65" s="11">
        <v>8</v>
      </c>
      <c r="L65" s="22">
        <f t="shared" si="4"/>
        <v>3.3333333333333215E-2</v>
      </c>
      <c r="M65" s="30">
        <f t="shared" si="3"/>
        <v>0.20086427475652852</v>
      </c>
      <c r="N65">
        <v>257.35387500000024</v>
      </c>
      <c r="O65">
        <f t="shared" si="0"/>
        <v>2.5735387500000027</v>
      </c>
      <c r="P65">
        <f t="shared" si="5"/>
        <v>14263.491875000002</v>
      </c>
      <c r="Q65">
        <v>0.1127328365088567</v>
      </c>
      <c r="R65">
        <v>0.27846153846153848</v>
      </c>
      <c r="S65">
        <v>7.9230769230769216E-2</v>
      </c>
      <c r="T65">
        <v>0.79999999999999993</v>
      </c>
      <c r="U65" s="2">
        <f t="shared" si="6"/>
        <v>13.611650485436895</v>
      </c>
      <c r="V65" s="2"/>
      <c r="W65" s="2"/>
      <c r="X65">
        <v>85.437439705227973</v>
      </c>
      <c r="Y65">
        <v>156.51077239555724</v>
      </c>
      <c r="Z65" s="2">
        <v>0.25985714285714284</v>
      </c>
    </row>
    <row r="66" spans="1:26" x14ac:dyDescent="0.2">
      <c r="A66">
        <v>517</v>
      </c>
      <c r="B66" t="s">
        <v>40</v>
      </c>
      <c r="C66" t="s">
        <v>9</v>
      </c>
      <c r="D66" t="s">
        <v>13</v>
      </c>
      <c r="E66" s="17">
        <v>44469</v>
      </c>
      <c r="F66">
        <v>1360.5372200000002</v>
      </c>
      <c r="G66" t="s">
        <v>12</v>
      </c>
      <c r="H66" t="s">
        <v>33</v>
      </c>
      <c r="J66" s="5">
        <v>1</v>
      </c>
      <c r="K66" s="11">
        <v>7.25</v>
      </c>
      <c r="L66" s="22">
        <f t="shared" si="4"/>
        <v>0.16666666666666666</v>
      </c>
      <c r="M66" s="30">
        <f t="shared" si="3"/>
        <v>0.20423785981398762</v>
      </c>
      <c r="N66">
        <v>758.36537500000122</v>
      </c>
      <c r="O66">
        <f t="shared" si="0"/>
        <v>7.5836537500000123</v>
      </c>
      <c r="P66">
        <f t="shared" si="5"/>
        <v>14764.503375000002</v>
      </c>
      <c r="Q66">
        <v>4.6673377963557743E-2</v>
      </c>
      <c r="R66">
        <v>0.27846153846153848</v>
      </c>
      <c r="S66">
        <v>7.9230769230769216E-2</v>
      </c>
      <c r="T66">
        <v>0.79999999999999993</v>
      </c>
      <c r="U66" s="2">
        <f t="shared" si="6"/>
        <v>13.611650485436895</v>
      </c>
      <c r="V66" s="2"/>
      <c r="W66" s="2"/>
      <c r="X66">
        <v>85.437439705227973</v>
      </c>
      <c r="Y66">
        <v>156.51077239555724</v>
      </c>
      <c r="Z66" s="2">
        <v>0.25985714285714284</v>
      </c>
    </row>
    <row r="67" spans="1:26" x14ac:dyDescent="0.2">
      <c r="A67">
        <v>519</v>
      </c>
      <c r="B67" t="s">
        <v>38</v>
      </c>
      <c r="C67" t="s">
        <v>11</v>
      </c>
      <c r="D67" t="s">
        <v>13</v>
      </c>
      <c r="E67" s="17">
        <v>44469</v>
      </c>
      <c r="F67">
        <v>4362.2888000000003</v>
      </c>
      <c r="G67" t="s">
        <v>12</v>
      </c>
      <c r="H67" t="s">
        <v>33</v>
      </c>
      <c r="J67" s="5">
        <v>1</v>
      </c>
      <c r="K67" s="11">
        <v>4.25</v>
      </c>
      <c r="L67" s="22">
        <f t="shared" si="4"/>
        <v>-8.3333333333333329E-2</v>
      </c>
      <c r="M67" s="30">
        <f t="shared" si="3"/>
        <v>0.19780092313970737</v>
      </c>
      <c r="N67">
        <v>-943.95333333332871</v>
      </c>
      <c r="O67">
        <f t="shared" ref="O67:O130" si="7">N67/100</f>
        <v>-9.4395333333332871</v>
      </c>
      <c r="P67">
        <f t="shared" si="5"/>
        <v>13062.184666666672</v>
      </c>
      <c r="Q67">
        <v>-1.2816960501262008E-2</v>
      </c>
      <c r="R67">
        <v>0.27750000000000002</v>
      </c>
      <c r="S67">
        <v>7.9999999999999988E-2</v>
      </c>
      <c r="T67">
        <v>0.81833333333333336</v>
      </c>
      <c r="U67" s="2">
        <f t="shared" si="6"/>
        <v>13.69791666666667</v>
      </c>
      <c r="V67" s="2"/>
      <c r="W67" s="2"/>
      <c r="X67">
        <v>85.476738405555494</v>
      </c>
      <c r="Y67">
        <v>178.65277761111111</v>
      </c>
      <c r="Z67" s="2">
        <v>0.25985714285714284</v>
      </c>
    </row>
    <row r="68" spans="1:26" x14ac:dyDescent="0.2">
      <c r="A68">
        <v>520</v>
      </c>
      <c r="B68" t="s">
        <v>40</v>
      </c>
      <c r="C68" t="s">
        <v>11</v>
      </c>
      <c r="D68" t="s">
        <v>13</v>
      </c>
      <c r="E68" s="17">
        <v>44469</v>
      </c>
      <c r="F68">
        <v>2823.2662</v>
      </c>
      <c r="G68" t="s">
        <v>12</v>
      </c>
      <c r="H68" t="s">
        <v>33</v>
      </c>
      <c r="J68" s="5">
        <v>4</v>
      </c>
      <c r="K68" s="11">
        <v>7.5</v>
      </c>
      <c r="L68" s="22">
        <f t="shared" si="4"/>
        <v>0.25</v>
      </c>
      <c r="M68" s="30">
        <f t="shared" si="3"/>
        <v>0.20628169285032483</v>
      </c>
      <c r="N68">
        <v>711.75499999999738</v>
      </c>
      <c r="O68">
        <f t="shared" si="7"/>
        <v>7.1175499999999738</v>
      </c>
      <c r="P68">
        <f t="shared" si="5"/>
        <v>14717.892999999998</v>
      </c>
      <c r="Q68">
        <v>2.0583403444380914E-2</v>
      </c>
      <c r="R68">
        <v>0.27750000000000002</v>
      </c>
      <c r="S68">
        <v>7.9999999999999988E-2</v>
      </c>
      <c r="T68">
        <v>0.81833333333333336</v>
      </c>
      <c r="U68" s="2">
        <f t="shared" si="6"/>
        <v>13.69791666666667</v>
      </c>
      <c r="V68" s="2"/>
      <c r="W68" s="2"/>
      <c r="X68">
        <v>85.303870370370248</v>
      </c>
      <c r="Y68">
        <v>177.07638888888889</v>
      </c>
      <c r="Z68" s="2">
        <v>0.25985714285714284</v>
      </c>
    </row>
    <row r="69" spans="1:26" x14ac:dyDescent="0.2">
      <c r="A69">
        <v>524</v>
      </c>
      <c r="B69" t="s">
        <v>39</v>
      </c>
      <c r="C69" t="s">
        <v>11</v>
      </c>
      <c r="D69" t="s">
        <v>13</v>
      </c>
      <c r="E69" s="17">
        <v>44469</v>
      </c>
      <c r="F69">
        <v>1117.31783</v>
      </c>
      <c r="G69" t="s">
        <v>12</v>
      </c>
      <c r="H69" t="s">
        <v>33</v>
      </c>
      <c r="J69" s="5">
        <v>5</v>
      </c>
      <c r="K69" s="11">
        <v>4.5999999999999996</v>
      </c>
      <c r="L69" s="22">
        <f t="shared" si="4"/>
        <v>3.3333333333333215E-2</v>
      </c>
      <c r="M69" s="30">
        <f t="shared" si="3"/>
        <v>0.20086427475652852</v>
      </c>
      <c r="N69">
        <v>-827.70783333333384</v>
      </c>
      <c r="O69">
        <f t="shared" si="7"/>
        <v>-8.2770783333333391</v>
      </c>
      <c r="P69">
        <f t="shared" si="5"/>
        <v>13178.430166666667</v>
      </c>
      <c r="Q69">
        <v>-4.255639105475905E-2</v>
      </c>
      <c r="R69">
        <v>0.27750000000000002</v>
      </c>
      <c r="S69">
        <v>7.9999999999999988E-2</v>
      </c>
      <c r="T69">
        <v>0.81833333333333336</v>
      </c>
      <c r="U69" s="2">
        <f t="shared" si="6"/>
        <v>13.69791666666667</v>
      </c>
      <c r="V69" s="2"/>
      <c r="W69" s="2"/>
      <c r="X69">
        <v>85.440029836046449</v>
      </c>
      <c r="Y69">
        <v>152.81248941860463</v>
      </c>
      <c r="Z69" s="2">
        <v>0.25985714285714284</v>
      </c>
    </row>
    <row r="70" spans="1:26" x14ac:dyDescent="0.2">
      <c r="A70">
        <v>525</v>
      </c>
      <c r="B70" t="s">
        <v>40</v>
      </c>
      <c r="C70" t="s">
        <v>9</v>
      </c>
      <c r="D70" t="s">
        <v>13</v>
      </c>
      <c r="E70" s="17">
        <v>44469</v>
      </c>
      <c r="F70">
        <v>879.44774999999993</v>
      </c>
      <c r="G70" t="s">
        <v>12</v>
      </c>
      <c r="H70" t="s">
        <v>33</v>
      </c>
      <c r="J70" s="5">
        <v>1</v>
      </c>
      <c r="K70" s="11">
        <v>11</v>
      </c>
      <c r="L70" s="22">
        <f t="shared" si="4"/>
        <v>0.58333333333333337</v>
      </c>
      <c r="M70" s="30">
        <f t="shared" si="3"/>
        <v>0.21400757332155101</v>
      </c>
      <c r="N70">
        <v>-618.20522500000152</v>
      </c>
      <c r="O70">
        <f t="shared" si="7"/>
        <v>-6.182052250000015</v>
      </c>
      <c r="P70">
        <f t="shared" si="5"/>
        <v>13387.932774999999</v>
      </c>
      <c r="Q70">
        <v>-5.3241679501216443E-2</v>
      </c>
      <c r="R70">
        <v>0.27846153846153848</v>
      </c>
      <c r="S70">
        <v>7.9230769230769216E-2</v>
      </c>
      <c r="T70">
        <v>0.79999999999999993</v>
      </c>
      <c r="U70" s="2">
        <f t="shared" si="6"/>
        <v>13.611650485436895</v>
      </c>
      <c r="V70" s="2"/>
      <c r="W70" s="2"/>
      <c r="X70">
        <v>85.437439705227973</v>
      </c>
      <c r="Y70">
        <v>156.51077239555724</v>
      </c>
      <c r="Z70" s="2">
        <v>0.25985714285714284</v>
      </c>
    </row>
    <row r="71" spans="1:26" x14ac:dyDescent="0.2">
      <c r="A71">
        <v>528</v>
      </c>
      <c r="B71" t="s">
        <v>40</v>
      </c>
      <c r="C71" t="s">
        <v>9</v>
      </c>
      <c r="D71" t="s">
        <v>13</v>
      </c>
      <c r="E71" s="17">
        <v>44469</v>
      </c>
      <c r="F71">
        <v>7651.2811000000002</v>
      </c>
      <c r="G71" t="s">
        <v>12</v>
      </c>
      <c r="H71" t="s">
        <v>33</v>
      </c>
      <c r="J71" s="5">
        <v>1</v>
      </c>
      <c r="K71" s="11">
        <v>8</v>
      </c>
      <c r="L71" s="22">
        <f t="shared" si="4"/>
        <v>-0.14999999999999977</v>
      </c>
      <c r="M71" s="30">
        <f t="shared" si="3"/>
        <v>0.19600067431674928</v>
      </c>
      <c r="N71">
        <v>1829.3737499999988</v>
      </c>
      <c r="O71">
        <f t="shared" si="7"/>
        <v>18.293737499999988</v>
      </c>
      <c r="P71">
        <f t="shared" si="5"/>
        <v>15835.51175</v>
      </c>
      <c r="Q71">
        <v>1.9500498552205238E-2</v>
      </c>
      <c r="R71">
        <v>0.27846153846153848</v>
      </c>
      <c r="S71">
        <v>7.9230769230769216E-2</v>
      </c>
      <c r="T71">
        <v>0.79999999999999993</v>
      </c>
      <c r="U71" s="2">
        <f t="shared" si="6"/>
        <v>13.611650485436895</v>
      </c>
      <c r="V71" s="2"/>
      <c r="W71" s="2"/>
      <c r="X71">
        <v>85.437439705227973</v>
      </c>
      <c r="Y71">
        <v>156.51077239555724</v>
      </c>
      <c r="Z71" s="2">
        <v>0.25985714285714284</v>
      </c>
    </row>
    <row r="72" spans="1:26" x14ac:dyDescent="0.2">
      <c r="A72">
        <v>529</v>
      </c>
      <c r="B72" t="s">
        <v>39</v>
      </c>
      <c r="C72" t="s">
        <v>9</v>
      </c>
      <c r="D72" t="s">
        <v>13</v>
      </c>
      <c r="E72" s="17">
        <v>44469</v>
      </c>
      <c r="F72">
        <v>7077.6279416666666</v>
      </c>
      <c r="G72" t="s">
        <v>12</v>
      </c>
      <c r="H72" t="s">
        <v>33</v>
      </c>
      <c r="J72" s="5">
        <v>2</v>
      </c>
      <c r="K72" s="11">
        <v>8.15</v>
      </c>
      <c r="L72" s="22">
        <f t="shared" si="4"/>
        <v>5.0000000000000121E-2</v>
      </c>
      <c r="M72" s="30">
        <f t="shared" si="3"/>
        <v>0.20129320844984636</v>
      </c>
      <c r="N72">
        <v>2034.7250208333426</v>
      </c>
      <c r="O72">
        <f t="shared" si="7"/>
        <v>20.347250208333424</v>
      </c>
      <c r="P72">
        <f t="shared" si="5"/>
        <v>16040.863020833343</v>
      </c>
      <c r="Q72">
        <v>2.3540352007503929E-2</v>
      </c>
      <c r="R72">
        <v>0.27846153846153848</v>
      </c>
      <c r="S72">
        <v>7.9230769230769216E-2</v>
      </c>
      <c r="T72">
        <v>0.79999999999999993</v>
      </c>
      <c r="U72" s="2">
        <f t="shared" si="6"/>
        <v>13.611650485436895</v>
      </c>
      <c r="V72" s="2"/>
      <c r="W72" s="2"/>
      <c r="X72">
        <v>85.380185185185084</v>
      </c>
      <c r="Y72">
        <v>61.518518518518519</v>
      </c>
      <c r="Z72" s="2">
        <v>0.25985714285714284</v>
      </c>
    </row>
    <row r="73" spans="1:26" x14ac:dyDescent="0.2">
      <c r="A73">
        <v>530</v>
      </c>
      <c r="B73" t="s">
        <v>37</v>
      </c>
      <c r="C73" t="s">
        <v>11</v>
      </c>
      <c r="D73" t="s">
        <v>13</v>
      </c>
      <c r="E73" s="17">
        <v>44469</v>
      </c>
      <c r="F73">
        <v>4307.3346000000001</v>
      </c>
      <c r="G73" t="s">
        <v>18</v>
      </c>
      <c r="H73" t="s">
        <v>33</v>
      </c>
      <c r="J73" s="5">
        <v>0</v>
      </c>
      <c r="K73" s="11">
        <v>8.75</v>
      </c>
      <c r="L73" s="22">
        <f t="shared" si="4"/>
        <v>0.16666666666666666</v>
      </c>
      <c r="M73" s="30">
        <f t="shared" si="3"/>
        <v>0.20423785981398762</v>
      </c>
      <c r="N73">
        <v>303.04587500000343</v>
      </c>
      <c r="O73">
        <f t="shared" si="7"/>
        <v>3.0304587500000344</v>
      </c>
      <c r="P73">
        <f t="shared" si="5"/>
        <v>14309.183875000004</v>
      </c>
      <c r="Q73">
        <v>5.6603211083357209E-3</v>
      </c>
      <c r="R73">
        <v>0.27750000000000002</v>
      </c>
      <c r="S73">
        <v>7.9999999999999988E-2</v>
      </c>
      <c r="T73">
        <v>0.81833333333333336</v>
      </c>
      <c r="U73" s="2">
        <f t="shared" si="6"/>
        <v>13.69791666666667</v>
      </c>
      <c r="V73" s="2"/>
      <c r="W73" s="2"/>
      <c r="X73">
        <v>85.511342592592442</v>
      </c>
      <c r="Y73">
        <v>145.51388888888889</v>
      </c>
      <c r="Z73" s="2">
        <v>0.25985714285714284</v>
      </c>
    </row>
    <row r="74" spans="1:26" x14ac:dyDescent="0.2">
      <c r="A74">
        <v>535</v>
      </c>
      <c r="B74" t="s">
        <v>39</v>
      </c>
      <c r="C74" t="s">
        <v>11</v>
      </c>
      <c r="D74" t="s">
        <v>13</v>
      </c>
      <c r="E74" s="17">
        <v>44469</v>
      </c>
      <c r="F74">
        <v>930.24005999999997</v>
      </c>
      <c r="G74" t="s">
        <v>12</v>
      </c>
      <c r="H74" t="s">
        <v>33</v>
      </c>
      <c r="J74" s="5">
        <v>1</v>
      </c>
      <c r="K74" s="11">
        <v>7.75</v>
      </c>
      <c r="L74" s="22">
        <f t="shared" si="4"/>
        <v>1.6666666666666607E-2</v>
      </c>
      <c r="M74" s="30">
        <f t="shared" si="3"/>
        <v>0.20043321235130157</v>
      </c>
      <c r="N74">
        <v>-1945.2906666666677</v>
      </c>
      <c r="O74">
        <f t="shared" si="7"/>
        <v>-19.452906666666678</v>
      </c>
      <c r="P74">
        <f t="shared" si="5"/>
        <v>12060.847333333333</v>
      </c>
      <c r="Q74">
        <v>-0.11148250048354404</v>
      </c>
      <c r="R74">
        <v>0.27750000000000002</v>
      </c>
      <c r="S74">
        <v>7.9999999999999988E-2</v>
      </c>
      <c r="T74">
        <v>0.81833333333333336</v>
      </c>
      <c r="U74" s="2">
        <f t="shared" si="6"/>
        <v>13.69791666666667</v>
      </c>
      <c r="V74" s="2"/>
      <c r="W74" s="2"/>
      <c r="X74">
        <v>85.440029836046449</v>
      </c>
      <c r="Y74">
        <v>152.81248941860463</v>
      </c>
      <c r="Z74" s="2">
        <v>0.25985714285714284</v>
      </c>
    </row>
    <row r="75" spans="1:26" x14ac:dyDescent="0.2">
      <c r="A75">
        <v>538</v>
      </c>
      <c r="B75" t="s">
        <v>38</v>
      </c>
      <c r="C75" t="s">
        <v>9</v>
      </c>
      <c r="D75" t="s">
        <v>13</v>
      </c>
      <c r="E75" s="17">
        <v>44469</v>
      </c>
      <c r="F75">
        <v>3442.0798999999997</v>
      </c>
      <c r="G75" t="s">
        <v>12</v>
      </c>
      <c r="H75" t="s">
        <v>33</v>
      </c>
      <c r="J75" s="5">
        <v>3</v>
      </c>
      <c r="K75" s="11">
        <v>4.8499999999999996</v>
      </c>
      <c r="L75" s="22">
        <f t="shared" si="4"/>
        <v>0</v>
      </c>
      <c r="M75" s="30">
        <f t="shared" si="3"/>
        <v>0.2</v>
      </c>
      <c r="N75">
        <v>-3014.2178750000021</v>
      </c>
      <c r="O75">
        <f t="shared" si="7"/>
        <v>-30.142178750000021</v>
      </c>
      <c r="P75">
        <f t="shared" si="5"/>
        <v>10991.920124999999</v>
      </c>
      <c r="Q75">
        <v>-6.5469237461477772E-2</v>
      </c>
      <c r="R75">
        <v>0.27846153846153848</v>
      </c>
      <c r="S75">
        <v>7.9230769230769216E-2</v>
      </c>
      <c r="T75">
        <v>0.79999999999999993</v>
      </c>
      <c r="U75" s="2">
        <f t="shared" si="6"/>
        <v>13.611650485436895</v>
      </c>
      <c r="V75" s="2"/>
      <c r="W75" s="2"/>
      <c r="X75" s="3">
        <v>85.467055599999995</v>
      </c>
      <c r="Y75" s="3">
        <v>182.12037000000001</v>
      </c>
      <c r="Z75" s="2">
        <v>0.25985714285714284</v>
      </c>
    </row>
    <row r="76" spans="1:26" x14ac:dyDescent="0.2">
      <c r="A76">
        <v>539</v>
      </c>
      <c r="B76" t="s">
        <v>38</v>
      </c>
      <c r="C76" t="s">
        <v>11</v>
      </c>
      <c r="D76" t="s">
        <v>13</v>
      </c>
      <c r="E76" s="17">
        <v>44469</v>
      </c>
      <c r="F76">
        <v>5322.7705099999994</v>
      </c>
      <c r="G76" t="s">
        <v>12</v>
      </c>
      <c r="H76" t="s">
        <v>33</v>
      </c>
      <c r="J76" s="5">
        <v>4</v>
      </c>
      <c r="K76" s="11">
        <v>5.5</v>
      </c>
      <c r="L76" s="22">
        <f t="shared" si="4"/>
        <v>5.0000000000000121E-2</v>
      </c>
      <c r="M76" s="30">
        <f t="shared" si="3"/>
        <v>0.20129320844984636</v>
      </c>
      <c r="N76">
        <v>1207.8398749999978</v>
      </c>
      <c r="O76">
        <f t="shared" si="7"/>
        <v>12.078398749999979</v>
      </c>
      <c r="P76">
        <f t="shared" si="5"/>
        <v>15213.977874999999</v>
      </c>
      <c r="Q76">
        <v>1.8489196350627412E-2</v>
      </c>
      <c r="R76">
        <v>0.27750000000000002</v>
      </c>
      <c r="S76">
        <v>7.9999999999999988E-2</v>
      </c>
      <c r="T76">
        <v>0.81833333333333336</v>
      </c>
      <c r="U76" s="2">
        <f t="shared" si="6"/>
        <v>13.69791666666667</v>
      </c>
      <c r="V76" s="2"/>
      <c r="W76" s="2"/>
      <c r="X76">
        <v>85.476738405555494</v>
      </c>
      <c r="Y76">
        <v>178.65277761111111</v>
      </c>
      <c r="Z76" s="2">
        <v>0.25985714285714284</v>
      </c>
    </row>
    <row r="77" spans="1:26" x14ac:dyDescent="0.2">
      <c r="A77">
        <v>540</v>
      </c>
      <c r="B77" t="s">
        <v>38</v>
      </c>
      <c r="C77" t="s">
        <v>9</v>
      </c>
      <c r="D77" t="s">
        <v>13</v>
      </c>
      <c r="E77" s="17">
        <v>44469</v>
      </c>
      <c r="F77">
        <v>7446.7117699999999</v>
      </c>
      <c r="G77" t="s">
        <v>18</v>
      </c>
      <c r="H77" t="s">
        <v>33</v>
      </c>
      <c r="J77" s="5">
        <v>0</v>
      </c>
      <c r="K77" s="11">
        <v>3.75</v>
      </c>
      <c r="L77" s="22">
        <f t="shared" si="4"/>
        <v>-0.56666666666666676</v>
      </c>
      <c r="M77" s="30">
        <f t="shared" si="3"/>
        <v>0.1838156184752148</v>
      </c>
      <c r="N77">
        <v>2266.8222499999974</v>
      </c>
      <c r="O77">
        <f t="shared" si="7"/>
        <v>22.668222499999974</v>
      </c>
      <c r="P77">
        <f t="shared" si="5"/>
        <v>16272.960249999998</v>
      </c>
      <c r="Q77">
        <v>2.4960308985067355E-2</v>
      </c>
      <c r="R77">
        <v>0.27846153846153848</v>
      </c>
      <c r="S77">
        <v>7.9230769230769216E-2</v>
      </c>
      <c r="T77">
        <v>0.79999999999999993</v>
      </c>
      <c r="U77" s="2">
        <f t="shared" si="6"/>
        <v>13.611650485436895</v>
      </c>
      <c r="V77" s="2"/>
      <c r="W77" s="2"/>
      <c r="X77" s="3">
        <v>85.467055599999995</v>
      </c>
      <c r="Y77" s="3">
        <v>182.12037000000001</v>
      </c>
      <c r="Z77" s="2">
        <v>0.25985714285714284</v>
      </c>
    </row>
    <row r="78" spans="1:26" x14ac:dyDescent="0.2">
      <c r="A78">
        <v>546</v>
      </c>
      <c r="B78" t="s">
        <v>39</v>
      </c>
      <c r="C78" t="s">
        <v>9</v>
      </c>
      <c r="D78" t="s">
        <v>13</v>
      </c>
      <c r="E78" s="17">
        <v>44469</v>
      </c>
      <c r="F78">
        <v>1010.938</v>
      </c>
      <c r="G78" t="s">
        <v>12</v>
      </c>
      <c r="H78" t="s">
        <v>33</v>
      </c>
      <c r="J78" s="5">
        <v>6</v>
      </c>
      <c r="K78" s="11">
        <v>5</v>
      </c>
      <c r="L78" s="22">
        <f t="shared" si="4"/>
        <v>-0.33333333333333331</v>
      </c>
      <c r="M78" s="30">
        <f t="shared" si="3"/>
        <v>0.19084850188786498</v>
      </c>
      <c r="N78">
        <v>182.30975000000035</v>
      </c>
      <c r="O78">
        <f t="shared" si="7"/>
        <v>1.8230975000000036</v>
      </c>
      <c r="P78">
        <f t="shared" si="5"/>
        <v>14188.447750000001</v>
      </c>
      <c r="Q78">
        <v>1.4638162156990899E-2</v>
      </c>
      <c r="R78">
        <v>0.27846153846153848</v>
      </c>
      <c r="S78">
        <v>7.9230769230769216E-2</v>
      </c>
      <c r="T78">
        <v>0.79999999999999993</v>
      </c>
      <c r="U78" s="2">
        <f t="shared" si="6"/>
        <v>13.611650485436895</v>
      </c>
      <c r="V78" s="2"/>
      <c r="W78" s="2"/>
      <c r="X78">
        <v>85.380185185185084</v>
      </c>
      <c r="Y78">
        <v>61.518518518518519</v>
      </c>
      <c r="Z78" s="2">
        <v>0.25985714285714284</v>
      </c>
    </row>
    <row r="79" spans="1:26" x14ac:dyDescent="0.2">
      <c r="A79">
        <v>547</v>
      </c>
      <c r="B79" t="s">
        <v>39</v>
      </c>
      <c r="C79" t="s">
        <v>9</v>
      </c>
      <c r="D79" t="s">
        <v>13</v>
      </c>
      <c r="E79" s="17">
        <v>44469</v>
      </c>
      <c r="F79">
        <v>4354.0993399999998</v>
      </c>
      <c r="G79" t="s">
        <v>12</v>
      </c>
      <c r="H79" t="s">
        <v>33</v>
      </c>
      <c r="J79" s="5">
        <v>13</v>
      </c>
      <c r="K79" s="11">
        <v>6.35</v>
      </c>
      <c r="L79" s="22">
        <f t="shared" si="4"/>
        <v>-0.28333333333333349</v>
      </c>
      <c r="M79" s="30">
        <f t="shared" si="3"/>
        <v>0.19228421881328964</v>
      </c>
      <c r="N79">
        <v>-141.89824999999837</v>
      </c>
      <c r="O79">
        <f t="shared" si="7"/>
        <v>-1.4189824999999836</v>
      </c>
      <c r="P79">
        <f t="shared" si="5"/>
        <v>13864.239750000002</v>
      </c>
      <c r="Q79">
        <v>-2.6003864159562405E-3</v>
      </c>
      <c r="R79">
        <v>0.27846153846153848</v>
      </c>
      <c r="S79">
        <v>7.9230769230769216E-2</v>
      </c>
      <c r="T79">
        <v>0.79999999999999993</v>
      </c>
      <c r="U79" s="2">
        <f t="shared" si="6"/>
        <v>13.611650485436895</v>
      </c>
      <c r="V79" s="2"/>
      <c r="W79" s="2"/>
      <c r="X79">
        <v>85.380185185185084</v>
      </c>
      <c r="Y79">
        <v>61.518518518518519</v>
      </c>
      <c r="Z79" s="2">
        <v>0.25985714285714284</v>
      </c>
    </row>
    <row r="80" spans="1:26" x14ac:dyDescent="0.2">
      <c r="A80" s="3">
        <v>501</v>
      </c>
      <c r="B80" t="s">
        <v>37</v>
      </c>
      <c r="C80" s="3" t="s">
        <v>9</v>
      </c>
      <c r="D80" s="3" t="s">
        <v>14</v>
      </c>
      <c r="E80" s="8">
        <v>44474</v>
      </c>
      <c r="H80" t="s">
        <v>33</v>
      </c>
      <c r="J80" s="5">
        <v>5</v>
      </c>
      <c r="K80" s="11">
        <v>5</v>
      </c>
      <c r="L80" s="22">
        <f t="shared" ref="L80:L111" si="8">(K80-K54)/5</f>
        <v>-0.13000000000000006</v>
      </c>
      <c r="M80" s="30">
        <f t="shared" si="3"/>
        <v>0.19416232217450355</v>
      </c>
      <c r="O80">
        <f t="shared" si="7"/>
        <v>0</v>
      </c>
      <c r="P80"/>
      <c r="U80" s="2" t="e">
        <f t="shared" si="6"/>
        <v>#DIV/0!</v>
      </c>
      <c r="V80" s="2"/>
      <c r="W80" s="2"/>
    </row>
    <row r="81" spans="1:23" x14ac:dyDescent="0.2">
      <c r="A81" s="3">
        <v>503</v>
      </c>
      <c r="B81" t="s">
        <v>37</v>
      </c>
      <c r="C81" s="3" t="s">
        <v>11</v>
      </c>
      <c r="D81" s="3" t="s">
        <v>14</v>
      </c>
      <c r="E81" s="8">
        <v>44474</v>
      </c>
      <c r="H81" t="s">
        <v>33</v>
      </c>
      <c r="J81" s="5">
        <v>1</v>
      </c>
      <c r="K81" s="11">
        <v>5.6</v>
      </c>
      <c r="L81" s="23">
        <f t="shared" si="8"/>
        <v>-0.13000000000000006</v>
      </c>
      <c r="M81" s="30">
        <f t="shared" si="3"/>
        <v>0.19416232217450355</v>
      </c>
      <c r="O81">
        <f t="shared" si="7"/>
        <v>0</v>
      </c>
      <c r="U81" s="2" t="e">
        <f t="shared" si="6"/>
        <v>#DIV/0!</v>
      </c>
      <c r="V81" s="2"/>
      <c r="W81" s="2"/>
    </row>
    <row r="82" spans="1:23" x14ac:dyDescent="0.2">
      <c r="A82" s="3">
        <v>504</v>
      </c>
      <c r="B82" t="s">
        <v>37</v>
      </c>
      <c r="C82" s="3" t="s">
        <v>11</v>
      </c>
      <c r="D82" s="3" t="s">
        <v>14</v>
      </c>
      <c r="E82" s="8">
        <v>44474</v>
      </c>
      <c r="H82" t="s">
        <v>33</v>
      </c>
      <c r="J82" s="5">
        <v>2</v>
      </c>
      <c r="K82" s="11">
        <v>11.75</v>
      </c>
      <c r="L82" s="22">
        <f t="shared" si="8"/>
        <v>0.15</v>
      </c>
      <c r="M82" s="30">
        <f t="shared" si="3"/>
        <v>0.20628169285032483</v>
      </c>
      <c r="O82">
        <f t="shared" si="7"/>
        <v>0</v>
      </c>
      <c r="U82" s="2" t="e">
        <f t="shared" si="6"/>
        <v>#DIV/0!</v>
      </c>
      <c r="V82" s="2"/>
      <c r="W82" s="2"/>
    </row>
    <row r="83" spans="1:23" x14ac:dyDescent="0.2">
      <c r="A83" s="3">
        <v>505</v>
      </c>
      <c r="B83" t="s">
        <v>37</v>
      </c>
      <c r="C83" s="3" t="s">
        <v>9</v>
      </c>
      <c r="D83" s="3" t="s">
        <v>14</v>
      </c>
      <c r="E83" s="8">
        <v>44474</v>
      </c>
      <c r="H83" t="s">
        <v>33</v>
      </c>
      <c r="J83" s="5">
        <v>14</v>
      </c>
      <c r="K83" s="11">
        <v>6</v>
      </c>
      <c r="L83" s="22">
        <f t="shared" si="8"/>
        <v>0.1</v>
      </c>
      <c r="M83" s="30">
        <f t="shared" si="3"/>
        <v>0.20423785981398762</v>
      </c>
      <c r="O83">
        <f t="shared" si="7"/>
        <v>0</v>
      </c>
      <c r="P83"/>
      <c r="U83" s="2" t="e">
        <f t="shared" si="6"/>
        <v>#DIV/0!</v>
      </c>
      <c r="V83" s="2"/>
      <c r="W83" s="2"/>
    </row>
    <row r="84" spans="1:23" x14ac:dyDescent="0.2">
      <c r="A84" s="3">
        <v>506</v>
      </c>
      <c r="B84" t="s">
        <v>37</v>
      </c>
      <c r="C84" s="3" t="s">
        <v>11</v>
      </c>
      <c r="D84" s="3" t="s">
        <v>14</v>
      </c>
      <c r="E84" s="8">
        <v>44474</v>
      </c>
      <c r="H84" t="s">
        <v>33</v>
      </c>
      <c r="J84" s="5">
        <v>2</v>
      </c>
      <c r="K84" s="11">
        <v>9.75</v>
      </c>
      <c r="L84" s="22">
        <f t="shared" si="8"/>
        <v>0.25</v>
      </c>
      <c r="M84" s="30">
        <f t="shared" si="3"/>
        <v>0.21023050448947625</v>
      </c>
      <c r="O84">
        <f t="shared" si="7"/>
        <v>0</v>
      </c>
      <c r="U84" s="2" t="e">
        <f t="shared" si="6"/>
        <v>#DIV/0!</v>
      </c>
      <c r="V84" s="2"/>
      <c r="W84" s="2"/>
    </row>
    <row r="85" spans="1:23" x14ac:dyDescent="0.2">
      <c r="A85" s="3">
        <v>507</v>
      </c>
      <c r="B85" t="s">
        <v>37</v>
      </c>
      <c r="C85" s="3" t="s">
        <v>11</v>
      </c>
      <c r="D85" s="3" t="s">
        <v>14</v>
      </c>
      <c r="E85" s="8">
        <v>44474</v>
      </c>
      <c r="H85" t="s">
        <v>33</v>
      </c>
      <c r="J85" s="5">
        <v>2</v>
      </c>
      <c r="K85" s="11">
        <v>8.15</v>
      </c>
      <c r="L85" s="22">
        <f t="shared" si="8"/>
        <v>8.0000000000000071E-2</v>
      </c>
      <c r="M85" s="30">
        <f t="shared" si="3"/>
        <v>0.20340666785975606</v>
      </c>
      <c r="O85">
        <f t="shared" si="7"/>
        <v>0</v>
      </c>
      <c r="U85" s="2" t="e">
        <f t="shared" si="6"/>
        <v>#DIV/0!</v>
      </c>
      <c r="V85" s="2"/>
      <c r="W85" s="2"/>
    </row>
    <row r="86" spans="1:23" x14ac:dyDescent="0.2">
      <c r="A86" s="3">
        <v>508</v>
      </c>
      <c r="B86" t="s">
        <v>37</v>
      </c>
      <c r="C86" s="3" t="s">
        <v>9</v>
      </c>
      <c r="D86" s="3" t="s">
        <v>14</v>
      </c>
      <c r="E86" s="8">
        <v>44474</v>
      </c>
      <c r="H86" t="s">
        <v>33</v>
      </c>
      <c r="J86" s="5">
        <v>1</v>
      </c>
      <c r="K86" s="11">
        <v>4.25</v>
      </c>
      <c r="L86" s="22">
        <f t="shared" si="8"/>
        <v>-0.1</v>
      </c>
      <c r="M86" s="30">
        <f t="shared" si="3"/>
        <v>0.19554472105776954</v>
      </c>
      <c r="O86">
        <f t="shared" si="7"/>
        <v>0</v>
      </c>
      <c r="P86"/>
      <c r="U86" s="2" t="e">
        <f t="shared" si="6"/>
        <v>#DIV/0!</v>
      </c>
      <c r="V86" s="2"/>
      <c r="W86" s="2"/>
    </row>
    <row r="87" spans="1:23" x14ac:dyDescent="0.2">
      <c r="A87" s="3">
        <v>509</v>
      </c>
      <c r="B87" t="s">
        <v>38</v>
      </c>
      <c r="C87" s="3" t="s">
        <v>11</v>
      </c>
      <c r="D87" s="3" t="s">
        <v>14</v>
      </c>
      <c r="E87" s="8">
        <v>44474</v>
      </c>
      <c r="H87" t="s">
        <v>33</v>
      </c>
      <c r="J87" s="5">
        <v>8</v>
      </c>
      <c r="K87" s="11">
        <v>5.75</v>
      </c>
      <c r="L87" s="22">
        <f t="shared" si="8"/>
        <v>-0.39</v>
      </c>
      <c r="M87" s="30">
        <f t="shared" si="3"/>
        <v>0.18115917607357371</v>
      </c>
      <c r="O87">
        <f t="shared" si="7"/>
        <v>0</v>
      </c>
      <c r="U87" s="2" t="e">
        <f t="shared" si="6"/>
        <v>#DIV/0!</v>
      </c>
      <c r="V87" s="2"/>
      <c r="W87" s="2"/>
    </row>
    <row r="88" spans="1:23" x14ac:dyDescent="0.2">
      <c r="A88" s="3">
        <v>512</v>
      </c>
      <c r="B88" t="s">
        <v>38</v>
      </c>
      <c r="C88" s="3" t="s">
        <v>9</v>
      </c>
      <c r="D88" s="3" t="s">
        <v>14</v>
      </c>
      <c r="E88" s="8">
        <v>44474</v>
      </c>
      <c r="H88" t="s">
        <v>33</v>
      </c>
      <c r="J88" s="5">
        <v>2</v>
      </c>
      <c r="K88" s="11">
        <v>10.7</v>
      </c>
      <c r="L88" s="22">
        <f t="shared" si="8"/>
        <v>-0.16000000000000014</v>
      </c>
      <c r="M88" s="30">
        <f t="shared" si="3"/>
        <v>0.19275756546911105</v>
      </c>
      <c r="O88">
        <f t="shared" si="7"/>
        <v>0</v>
      </c>
      <c r="P88"/>
      <c r="U88" s="2" t="e">
        <f t="shared" si="6"/>
        <v>#DIV/0!</v>
      </c>
      <c r="V88" s="2"/>
      <c r="W88" s="2"/>
    </row>
    <row r="89" spans="1:23" x14ac:dyDescent="0.2">
      <c r="A89" s="3">
        <v>514</v>
      </c>
      <c r="B89" t="s">
        <v>38</v>
      </c>
      <c r="C89" s="3" t="s">
        <v>11</v>
      </c>
      <c r="D89" s="3" t="s">
        <v>14</v>
      </c>
      <c r="E89" s="8">
        <v>44474</v>
      </c>
      <c r="H89" t="s">
        <v>33</v>
      </c>
      <c r="J89" s="5">
        <v>2</v>
      </c>
      <c r="K89" s="11">
        <v>5.75</v>
      </c>
      <c r="L89" s="22">
        <f t="shared" si="8"/>
        <v>0.11999999999999993</v>
      </c>
      <c r="M89" s="30">
        <f t="shared" si="3"/>
        <v>0.20506117305295404</v>
      </c>
      <c r="O89">
        <f t="shared" si="7"/>
        <v>0</v>
      </c>
      <c r="U89" s="2" t="e">
        <f t="shared" si="6"/>
        <v>#DIV/0!</v>
      </c>
      <c r="V89" s="2"/>
      <c r="W89" s="2"/>
    </row>
    <row r="90" spans="1:23" x14ac:dyDescent="0.2">
      <c r="A90" s="3">
        <v>515</v>
      </c>
      <c r="B90" t="s">
        <v>40</v>
      </c>
      <c r="C90" s="3" t="s">
        <v>11</v>
      </c>
      <c r="D90" s="3" t="s">
        <v>14</v>
      </c>
      <c r="E90" s="8">
        <v>44474</v>
      </c>
      <c r="H90" t="s">
        <v>33</v>
      </c>
      <c r="J90" s="5">
        <v>16</v>
      </c>
      <c r="K90" s="11">
        <v>6.65</v>
      </c>
      <c r="L90" s="22">
        <f t="shared" si="8"/>
        <v>1.9999999999999928E-2</v>
      </c>
      <c r="M90" s="30">
        <f t="shared" si="3"/>
        <v>0.20086427475652852</v>
      </c>
      <c r="O90">
        <f t="shared" si="7"/>
        <v>0</v>
      </c>
      <c r="U90" s="2" t="e">
        <f t="shared" si="6"/>
        <v>#DIV/0!</v>
      </c>
      <c r="V90" s="2"/>
      <c r="W90" s="2"/>
    </row>
    <row r="91" spans="1:23" x14ac:dyDescent="0.2">
      <c r="A91" s="3">
        <v>516</v>
      </c>
      <c r="B91" t="s">
        <v>40</v>
      </c>
      <c r="C91" s="3" t="s">
        <v>9</v>
      </c>
      <c r="D91" s="3" t="s">
        <v>14</v>
      </c>
      <c r="E91" s="8">
        <v>44474</v>
      </c>
      <c r="H91" t="s">
        <v>33</v>
      </c>
      <c r="J91" s="5">
        <v>4</v>
      </c>
      <c r="K91" s="11">
        <v>7.75</v>
      </c>
      <c r="L91" s="22">
        <f t="shared" si="8"/>
        <v>-0.05</v>
      </c>
      <c r="M91" s="30">
        <f t="shared" si="3"/>
        <v>0.19780092313970737</v>
      </c>
      <c r="O91">
        <f t="shared" si="7"/>
        <v>0</v>
      </c>
      <c r="P91"/>
      <c r="U91" s="2" t="e">
        <f t="shared" si="6"/>
        <v>#DIV/0!</v>
      </c>
      <c r="V91" s="2"/>
      <c r="W91" s="2"/>
    </row>
    <row r="92" spans="1:23" x14ac:dyDescent="0.2">
      <c r="A92" s="3">
        <v>517</v>
      </c>
      <c r="B92" t="s">
        <v>40</v>
      </c>
      <c r="C92" s="3" t="s">
        <v>9</v>
      </c>
      <c r="D92" s="3" t="s">
        <v>14</v>
      </c>
      <c r="E92" s="8">
        <v>44474</v>
      </c>
      <c r="H92" t="s">
        <v>33</v>
      </c>
      <c r="J92" s="5">
        <v>1</v>
      </c>
      <c r="K92" s="11">
        <v>6.7</v>
      </c>
      <c r="L92" s="22">
        <f t="shared" si="8"/>
        <v>-0.10999999999999996</v>
      </c>
      <c r="M92" s="30">
        <f t="shared" si="3"/>
        <v>0.19508636170185259</v>
      </c>
      <c r="O92">
        <f t="shared" si="7"/>
        <v>0</v>
      </c>
      <c r="P92"/>
      <c r="U92" s="2" t="e">
        <f t="shared" si="6"/>
        <v>#DIV/0!</v>
      </c>
      <c r="V92" s="2"/>
      <c r="W92" s="2"/>
    </row>
    <row r="93" spans="1:23" x14ac:dyDescent="0.2">
      <c r="A93" s="3">
        <v>519</v>
      </c>
      <c r="B93" t="s">
        <v>38</v>
      </c>
      <c r="C93" s="3" t="s">
        <v>11</v>
      </c>
      <c r="D93" s="3" t="s">
        <v>14</v>
      </c>
      <c r="E93" s="8">
        <v>44474</v>
      </c>
      <c r="H93" t="s">
        <v>33</v>
      </c>
      <c r="J93" s="5">
        <v>1</v>
      </c>
      <c r="K93" s="11">
        <v>4.75</v>
      </c>
      <c r="L93" s="22">
        <f t="shared" si="8"/>
        <v>0.1</v>
      </c>
      <c r="M93" s="30">
        <f t="shared" ref="M93:M156" si="9">LOG(K93-K67+10)/5</f>
        <v>0.20423785981398762</v>
      </c>
      <c r="O93">
        <f t="shared" si="7"/>
        <v>0</v>
      </c>
      <c r="U93" s="2" t="e">
        <f t="shared" si="6"/>
        <v>#DIV/0!</v>
      </c>
      <c r="V93" s="2"/>
      <c r="W93" s="2"/>
    </row>
    <row r="94" spans="1:23" x14ac:dyDescent="0.2">
      <c r="A94" s="3">
        <v>520</v>
      </c>
      <c r="B94" t="s">
        <v>40</v>
      </c>
      <c r="C94" s="3" t="s">
        <v>11</v>
      </c>
      <c r="D94" s="3" t="s">
        <v>14</v>
      </c>
      <c r="E94" s="8">
        <v>44474</v>
      </c>
      <c r="H94" t="s">
        <v>33</v>
      </c>
      <c r="J94" s="5">
        <v>5</v>
      </c>
      <c r="K94" s="11">
        <v>7.0500000000000007</v>
      </c>
      <c r="L94" s="22">
        <f t="shared" si="8"/>
        <v>-8.9999999999999858E-2</v>
      </c>
      <c r="M94" s="30">
        <f t="shared" si="9"/>
        <v>0.19600067431674928</v>
      </c>
      <c r="O94">
        <f t="shared" si="7"/>
        <v>0</v>
      </c>
      <c r="U94" s="2" t="e">
        <f t="shared" si="6"/>
        <v>#DIV/0!</v>
      </c>
      <c r="V94" s="2"/>
      <c r="W94" s="2"/>
    </row>
    <row r="95" spans="1:23" x14ac:dyDescent="0.2">
      <c r="A95" s="3">
        <v>524</v>
      </c>
      <c r="B95" t="s">
        <v>39</v>
      </c>
      <c r="C95" s="3" t="s">
        <v>11</v>
      </c>
      <c r="D95" s="3" t="s">
        <v>14</v>
      </c>
      <c r="E95" s="8">
        <v>44474</v>
      </c>
      <c r="H95" t="s">
        <v>33</v>
      </c>
      <c r="J95" s="5">
        <v>4</v>
      </c>
      <c r="K95" s="11">
        <v>4.95</v>
      </c>
      <c r="L95" s="22">
        <f t="shared" si="8"/>
        <v>7.0000000000000104E-2</v>
      </c>
      <c r="M95" s="30">
        <f t="shared" si="9"/>
        <v>0.20298806995858731</v>
      </c>
      <c r="O95">
        <f t="shared" si="7"/>
        <v>0</v>
      </c>
      <c r="U95" s="2" t="e">
        <f t="shared" si="6"/>
        <v>#DIV/0!</v>
      </c>
      <c r="V95" s="2"/>
      <c r="W95" s="2"/>
    </row>
    <row r="96" spans="1:23" x14ac:dyDescent="0.2">
      <c r="A96" s="3">
        <v>525</v>
      </c>
      <c r="B96" t="s">
        <v>40</v>
      </c>
      <c r="C96" s="3" t="s">
        <v>9</v>
      </c>
      <c r="D96" s="3" t="s">
        <v>14</v>
      </c>
      <c r="E96" s="8">
        <v>44474</v>
      </c>
      <c r="H96" t="s">
        <v>33</v>
      </c>
      <c r="J96" s="5">
        <v>1</v>
      </c>
      <c r="K96" s="11">
        <v>9.5500000000000007</v>
      </c>
      <c r="L96" s="22">
        <f t="shared" si="8"/>
        <v>-0.28999999999999987</v>
      </c>
      <c r="M96" s="30">
        <f t="shared" si="9"/>
        <v>0.18639322294563454</v>
      </c>
      <c r="O96">
        <f t="shared" si="7"/>
        <v>0</v>
      </c>
      <c r="P96"/>
      <c r="U96" s="2" t="e">
        <f t="shared" si="6"/>
        <v>#DIV/0!</v>
      </c>
      <c r="V96" s="2"/>
      <c r="W96" s="2"/>
    </row>
    <row r="97" spans="1:26" x14ac:dyDescent="0.2">
      <c r="A97" s="3">
        <v>528</v>
      </c>
      <c r="B97" t="s">
        <v>40</v>
      </c>
      <c r="C97" s="3" t="s">
        <v>9</v>
      </c>
      <c r="D97" s="3" t="s">
        <v>14</v>
      </c>
      <c r="E97" s="8">
        <v>44474</v>
      </c>
      <c r="H97" t="s">
        <v>33</v>
      </c>
      <c r="J97" s="5">
        <v>1</v>
      </c>
      <c r="K97" s="11">
        <v>8.15</v>
      </c>
      <c r="L97" s="22">
        <f t="shared" si="8"/>
        <v>3.0000000000000072E-2</v>
      </c>
      <c r="M97" s="30">
        <f t="shared" si="9"/>
        <v>0.20129320844984636</v>
      </c>
      <c r="O97">
        <f t="shared" si="7"/>
        <v>0</v>
      </c>
      <c r="P97"/>
      <c r="U97" s="2" t="e">
        <f t="shared" si="6"/>
        <v>#DIV/0!</v>
      </c>
      <c r="V97" s="2"/>
      <c r="W97" s="2"/>
    </row>
    <row r="98" spans="1:26" x14ac:dyDescent="0.2">
      <c r="A98" s="3">
        <v>529</v>
      </c>
      <c r="B98" t="s">
        <v>39</v>
      </c>
      <c r="C98" s="3" t="s">
        <v>9</v>
      </c>
      <c r="D98" s="3" t="s">
        <v>14</v>
      </c>
      <c r="E98" s="8">
        <v>44474</v>
      </c>
      <c r="H98" t="s">
        <v>33</v>
      </c>
      <c r="J98" s="5">
        <v>1</v>
      </c>
      <c r="K98" s="11">
        <v>7.95</v>
      </c>
      <c r="L98" s="22">
        <f t="shared" si="8"/>
        <v>-4.0000000000000036E-2</v>
      </c>
      <c r="M98" s="30">
        <f t="shared" si="9"/>
        <v>0.19824521513849896</v>
      </c>
      <c r="O98">
        <f t="shared" si="7"/>
        <v>0</v>
      </c>
      <c r="P98"/>
      <c r="U98" s="2" t="e">
        <f t="shared" si="6"/>
        <v>#DIV/0!</v>
      </c>
      <c r="V98" s="2"/>
      <c r="W98" s="2"/>
    </row>
    <row r="99" spans="1:26" x14ac:dyDescent="0.2">
      <c r="A99" s="3">
        <v>530</v>
      </c>
      <c r="B99" t="s">
        <v>37</v>
      </c>
      <c r="C99" s="3" t="s">
        <v>11</v>
      </c>
      <c r="D99" s="3" t="s">
        <v>14</v>
      </c>
      <c r="E99" s="8">
        <v>44474</v>
      </c>
      <c r="H99" t="s">
        <v>33</v>
      </c>
      <c r="J99">
        <v>1</v>
      </c>
      <c r="K99" s="11">
        <v>8.5500000000000007</v>
      </c>
      <c r="L99" s="22">
        <f t="shared" si="8"/>
        <v>-3.9999999999999855E-2</v>
      </c>
      <c r="M99" s="30">
        <f t="shared" si="9"/>
        <v>0.19824521513849896</v>
      </c>
      <c r="O99">
        <f t="shared" si="7"/>
        <v>0</v>
      </c>
      <c r="U99" s="2" t="e">
        <f t="shared" si="6"/>
        <v>#DIV/0!</v>
      </c>
      <c r="V99" s="2"/>
      <c r="W99" s="2"/>
    </row>
    <row r="100" spans="1:26" x14ac:dyDescent="0.2">
      <c r="A100" s="3">
        <v>535</v>
      </c>
      <c r="B100" t="s">
        <v>39</v>
      </c>
      <c r="C100" s="3" t="s">
        <v>11</v>
      </c>
      <c r="D100" s="3" t="s">
        <v>14</v>
      </c>
      <c r="E100" s="8">
        <v>44474</v>
      </c>
      <c r="H100" t="s">
        <v>33</v>
      </c>
      <c r="J100" s="5">
        <v>1</v>
      </c>
      <c r="K100" s="11">
        <v>7.9</v>
      </c>
      <c r="L100" s="22">
        <f t="shared" si="8"/>
        <v>3.0000000000000072E-2</v>
      </c>
      <c r="M100" s="30">
        <f t="shared" si="9"/>
        <v>0.20129320844984636</v>
      </c>
      <c r="O100">
        <f t="shared" si="7"/>
        <v>0</v>
      </c>
      <c r="U100" s="2" t="e">
        <f t="shared" si="6"/>
        <v>#DIV/0!</v>
      </c>
      <c r="V100" s="2"/>
      <c r="W100" s="2"/>
    </row>
    <row r="101" spans="1:26" x14ac:dyDescent="0.2">
      <c r="A101" s="3">
        <v>538</v>
      </c>
      <c r="B101" t="s">
        <v>38</v>
      </c>
      <c r="C101" s="3" t="s">
        <v>9</v>
      </c>
      <c r="D101" s="3" t="s">
        <v>14</v>
      </c>
      <c r="E101" s="8">
        <v>44474</v>
      </c>
      <c r="H101" t="s">
        <v>33</v>
      </c>
      <c r="J101" s="5">
        <v>1</v>
      </c>
      <c r="K101" s="11">
        <v>4.75</v>
      </c>
      <c r="L101" s="22">
        <f t="shared" si="8"/>
        <v>-1.9999999999999928E-2</v>
      </c>
      <c r="M101" s="30">
        <f t="shared" si="9"/>
        <v>0.19912703891950997</v>
      </c>
      <c r="O101">
        <f t="shared" si="7"/>
        <v>0</v>
      </c>
      <c r="P101"/>
      <c r="U101" s="2" t="e">
        <f t="shared" si="6"/>
        <v>#DIV/0!</v>
      </c>
      <c r="V101" s="2"/>
      <c r="W101" s="2"/>
    </row>
    <row r="102" spans="1:26" x14ac:dyDescent="0.2">
      <c r="A102" s="3">
        <v>539</v>
      </c>
      <c r="B102" t="s">
        <v>38</v>
      </c>
      <c r="C102" s="3" t="s">
        <v>11</v>
      </c>
      <c r="D102" s="3" t="s">
        <v>14</v>
      </c>
      <c r="E102" s="8">
        <v>44474</v>
      </c>
      <c r="H102" t="s">
        <v>33</v>
      </c>
      <c r="J102" s="5">
        <v>3</v>
      </c>
      <c r="K102" s="11">
        <v>5.25</v>
      </c>
      <c r="L102" s="22">
        <f t="shared" si="8"/>
        <v>-0.05</v>
      </c>
      <c r="M102" s="30">
        <f t="shared" si="9"/>
        <v>0.19780092313970737</v>
      </c>
      <c r="O102">
        <f t="shared" si="7"/>
        <v>0</v>
      </c>
      <c r="U102" s="2" t="e">
        <f t="shared" si="6"/>
        <v>#DIV/0!</v>
      </c>
      <c r="V102" s="2"/>
      <c r="W102" s="2"/>
    </row>
    <row r="103" spans="1:26" x14ac:dyDescent="0.2">
      <c r="A103" s="3">
        <v>540</v>
      </c>
      <c r="B103" t="s">
        <v>38</v>
      </c>
      <c r="C103" s="3" t="s">
        <v>9</v>
      </c>
      <c r="D103" s="3" t="s">
        <v>14</v>
      </c>
      <c r="E103" s="8">
        <v>44474</v>
      </c>
      <c r="H103" t="s">
        <v>33</v>
      </c>
      <c r="J103" s="5">
        <v>1</v>
      </c>
      <c r="K103" s="11">
        <v>4.7</v>
      </c>
      <c r="L103" s="22">
        <f t="shared" si="8"/>
        <v>0.19000000000000003</v>
      </c>
      <c r="M103" s="30">
        <f t="shared" si="9"/>
        <v>0.20788282383522741</v>
      </c>
      <c r="O103">
        <f t="shared" si="7"/>
        <v>0</v>
      </c>
      <c r="P103"/>
      <c r="U103" s="2" t="e">
        <f t="shared" si="6"/>
        <v>#DIV/0!</v>
      </c>
      <c r="V103" s="2"/>
      <c r="W103" s="2"/>
    </row>
    <row r="104" spans="1:26" x14ac:dyDescent="0.2">
      <c r="A104" s="3">
        <v>546</v>
      </c>
      <c r="B104" t="s">
        <v>39</v>
      </c>
      <c r="C104" s="3" t="s">
        <v>9</v>
      </c>
      <c r="D104" s="3" t="s">
        <v>14</v>
      </c>
      <c r="E104" s="8">
        <v>44474</v>
      </c>
      <c r="H104" t="s">
        <v>33</v>
      </c>
      <c r="J104" s="5">
        <v>6</v>
      </c>
      <c r="K104" s="11">
        <v>5</v>
      </c>
      <c r="L104" s="22">
        <f t="shared" si="8"/>
        <v>0</v>
      </c>
      <c r="M104" s="30">
        <f t="shared" si="9"/>
        <v>0.2</v>
      </c>
      <c r="O104">
        <f t="shared" si="7"/>
        <v>0</v>
      </c>
      <c r="P104"/>
      <c r="U104" s="2" t="e">
        <f t="shared" si="6"/>
        <v>#DIV/0!</v>
      </c>
      <c r="V104" s="2"/>
      <c r="W104" s="2"/>
    </row>
    <row r="105" spans="1:26" x14ac:dyDescent="0.2">
      <c r="A105" s="3">
        <v>547</v>
      </c>
      <c r="B105" t="s">
        <v>39</v>
      </c>
      <c r="C105" s="3" t="s">
        <v>9</v>
      </c>
      <c r="D105" s="3" t="s">
        <v>14</v>
      </c>
      <c r="E105" s="8">
        <v>44474</v>
      </c>
      <c r="H105" t="s">
        <v>33</v>
      </c>
      <c r="J105">
        <v>13</v>
      </c>
      <c r="K105" s="11">
        <v>6.4</v>
      </c>
      <c r="L105" s="22">
        <f t="shared" si="8"/>
        <v>1.0000000000000142E-2</v>
      </c>
      <c r="M105" s="30">
        <f t="shared" si="9"/>
        <v>0.20043321235130157</v>
      </c>
      <c r="O105">
        <f t="shared" si="7"/>
        <v>0</v>
      </c>
      <c r="P105"/>
      <c r="U105" s="2" t="e">
        <f t="shared" si="6"/>
        <v>#DIV/0!</v>
      </c>
      <c r="V105" s="2"/>
      <c r="W105" s="2"/>
    </row>
    <row r="106" spans="1:26" x14ac:dyDescent="0.2">
      <c r="A106">
        <v>501</v>
      </c>
      <c r="B106" t="s">
        <v>37</v>
      </c>
      <c r="C106" t="s">
        <v>9</v>
      </c>
      <c r="D106" t="s">
        <v>15</v>
      </c>
      <c r="E106" s="8">
        <v>44479</v>
      </c>
      <c r="F106">
        <v>2392.7977999999998</v>
      </c>
      <c r="G106" t="s">
        <v>12</v>
      </c>
      <c r="H106" t="s">
        <v>33</v>
      </c>
      <c r="J106" s="5">
        <v>6</v>
      </c>
      <c r="K106" s="11">
        <v>4.95</v>
      </c>
      <c r="L106" s="22">
        <f t="shared" si="8"/>
        <v>-9.9999999999999638E-3</v>
      </c>
      <c r="M106" s="30">
        <f t="shared" si="9"/>
        <v>0.19956461614914509</v>
      </c>
      <c r="N106">
        <v>-380.17500000000001</v>
      </c>
      <c r="O106">
        <f t="shared" si="7"/>
        <v>-3.8017500000000002</v>
      </c>
      <c r="P106">
        <f t="shared" ref="P106:P131" si="10">N106+14006.138</f>
        <v>13625.963000000002</v>
      </c>
      <c r="Q106">
        <v>-1.563981434541736E-2</v>
      </c>
      <c r="U106" s="2" t="e">
        <f t="shared" si="6"/>
        <v>#DIV/0!</v>
      </c>
      <c r="V106" s="2"/>
      <c r="W106" s="2"/>
      <c r="X106">
        <v>84.373349999999817</v>
      </c>
      <c r="Y106">
        <v>128.1875</v>
      </c>
      <c r="Z106" s="2">
        <v>0.18627272727272726</v>
      </c>
    </row>
    <row r="107" spans="1:26" x14ac:dyDescent="0.2">
      <c r="A107">
        <v>503</v>
      </c>
      <c r="B107" t="s">
        <v>37</v>
      </c>
      <c r="C107" t="s">
        <v>11</v>
      </c>
      <c r="D107" t="s">
        <v>15</v>
      </c>
      <c r="E107" s="8">
        <v>44479</v>
      </c>
      <c r="F107">
        <v>6393.7157999999999</v>
      </c>
      <c r="G107" t="s">
        <v>12</v>
      </c>
      <c r="H107" t="s">
        <v>33</v>
      </c>
      <c r="J107" s="5">
        <v>1</v>
      </c>
      <c r="K107" s="11">
        <v>5.9</v>
      </c>
      <c r="L107" s="23">
        <f t="shared" si="8"/>
        <v>6.0000000000000143E-2</v>
      </c>
      <c r="M107" s="30">
        <f t="shared" si="9"/>
        <v>0.20256744494103446</v>
      </c>
      <c r="N107">
        <v>1902.8669999999925</v>
      </c>
      <c r="O107">
        <f t="shared" si="7"/>
        <v>19.028669999999924</v>
      </c>
      <c r="P107">
        <f t="shared" si="10"/>
        <v>15909.004999999994</v>
      </c>
      <c r="Q107">
        <v>3.0674437787964602E-2</v>
      </c>
      <c r="U107" s="2" t="e">
        <f t="shared" si="6"/>
        <v>#DIV/0!</v>
      </c>
      <c r="V107" s="2"/>
      <c r="W107" s="2"/>
      <c r="X107">
        <v>84.406212499999768</v>
      </c>
      <c r="Y107">
        <v>113.1375</v>
      </c>
      <c r="Z107" s="2">
        <v>0.18627272727272726</v>
      </c>
    </row>
    <row r="108" spans="1:26" x14ac:dyDescent="0.2">
      <c r="A108">
        <v>504</v>
      </c>
      <c r="B108" t="s">
        <v>37</v>
      </c>
      <c r="C108" t="s">
        <v>11</v>
      </c>
      <c r="D108" t="s">
        <v>15</v>
      </c>
      <c r="E108" s="8">
        <v>44479</v>
      </c>
      <c r="F108">
        <v>455.62660000000005</v>
      </c>
      <c r="G108" t="s">
        <v>18</v>
      </c>
      <c r="H108" t="s">
        <v>33</v>
      </c>
      <c r="J108" s="5">
        <v>0</v>
      </c>
      <c r="K108" s="11">
        <v>11.6</v>
      </c>
      <c r="L108" s="22">
        <f t="shared" si="8"/>
        <v>-3.0000000000000072E-2</v>
      </c>
      <c r="M108" s="30">
        <f t="shared" si="9"/>
        <v>0.19868724609952235</v>
      </c>
      <c r="N108">
        <v>224.64167000000015</v>
      </c>
      <c r="O108">
        <f t="shared" si="7"/>
        <v>2.2464167000000015</v>
      </c>
      <c r="P108">
        <f t="shared" si="10"/>
        <v>14230.779670000002</v>
      </c>
      <c r="Q108">
        <v>5.1860838541370032E-2</v>
      </c>
      <c r="U108" s="2" t="e">
        <f t="shared" si="6"/>
        <v>#DIV/0!</v>
      </c>
      <c r="V108" s="2"/>
      <c r="W108" s="2"/>
      <c r="X108">
        <v>84.406212499999768</v>
      </c>
      <c r="Y108">
        <v>113.1375</v>
      </c>
      <c r="Z108" s="2">
        <v>0.18627272727272726</v>
      </c>
    </row>
    <row r="109" spans="1:26" x14ac:dyDescent="0.2">
      <c r="A109">
        <v>505</v>
      </c>
      <c r="B109" t="s">
        <v>37</v>
      </c>
      <c r="C109" t="s">
        <v>9</v>
      </c>
      <c r="D109" t="s">
        <v>15</v>
      </c>
      <c r="E109" s="8">
        <v>44479</v>
      </c>
      <c r="F109">
        <v>4446.5929999999998</v>
      </c>
      <c r="G109" t="s">
        <v>12</v>
      </c>
      <c r="H109" t="s">
        <v>33</v>
      </c>
      <c r="J109" s="5">
        <v>13</v>
      </c>
      <c r="K109" s="11">
        <v>6</v>
      </c>
      <c r="L109" s="22">
        <f t="shared" si="8"/>
        <v>0</v>
      </c>
      <c r="M109" s="30">
        <f t="shared" si="9"/>
        <v>0.2</v>
      </c>
      <c r="N109">
        <v>-1205.5895000000019</v>
      </c>
      <c r="O109">
        <f t="shared" si="7"/>
        <v>-12.055895000000019</v>
      </c>
      <c r="P109">
        <f t="shared" si="10"/>
        <v>12800.548499999999</v>
      </c>
      <c r="Q109">
        <v>-2.6396964961938739E-2</v>
      </c>
      <c r="U109" s="2" t="e">
        <f t="shared" si="6"/>
        <v>#DIV/0!</v>
      </c>
      <c r="V109" s="2"/>
      <c r="W109" s="2"/>
      <c r="X109">
        <v>84.373349999999817</v>
      </c>
      <c r="Y109">
        <v>128.1875</v>
      </c>
      <c r="Z109" s="2">
        <v>0.18627272727272726</v>
      </c>
    </row>
    <row r="110" spans="1:26" x14ac:dyDescent="0.2">
      <c r="A110">
        <v>506</v>
      </c>
      <c r="B110" t="s">
        <v>37</v>
      </c>
      <c r="C110" t="s">
        <v>11</v>
      </c>
      <c r="D110" t="s">
        <v>15</v>
      </c>
      <c r="E110" s="8">
        <v>44479</v>
      </c>
      <c r="F110">
        <v>11173.570600000001</v>
      </c>
      <c r="G110" t="s">
        <v>12</v>
      </c>
      <c r="H110" t="s">
        <v>33</v>
      </c>
      <c r="J110" s="5">
        <v>1</v>
      </c>
      <c r="K110" s="11">
        <v>10.55</v>
      </c>
      <c r="L110" s="22">
        <f t="shared" si="8"/>
        <v>0.16000000000000014</v>
      </c>
      <c r="M110" s="30">
        <f t="shared" si="9"/>
        <v>0.20668475109738993</v>
      </c>
      <c r="N110">
        <v>-14005.137999999988</v>
      </c>
      <c r="O110">
        <f t="shared" si="7"/>
        <v>-140.05137999999988</v>
      </c>
      <c r="P110">
        <f t="shared" si="10"/>
        <v>1.0000000000127329</v>
      </c>
      <c r="Q110">
        <v>-0.11138097657432608</v>
      </c>
      <c r="U110" s="2" t="e">
        <f t="shared" si="6"/>
        <v>#DIV/0!</v>
      </c>
      <c r="V110" s="2"/>
      <c r="W110" s="2"/>
      <c r="X110">
        <v>84.406212499999768</v>
      </c>
      <c r="Y110">
        <v>113.1375</v>
      </c>
      <c r="Z110" s="2">
        <v>0.18627272727272726</v>
      </c>
    </row>
    <row r="111" spans="1:26" x14ac:dyDescent="0.2">
      <c r="A111">
        <v>507</v>
      </c>
      <c r="B111" t="s">
        <v>37</v>
      </c>
      <c r="C111" t="s">
        <v>11</v>
      </c>
      <c r="D111" t="s">
        <v>15</v>
      </c>
      <c r="E111" s="8">
        <v>44479</v>
      </c>
      <c r="F111">
        <v>3373.5952000000002</v>
      </c>
      <c r="G111" t="s">
        <v>12</v>
      </c>
      <c r="H111" t="s">
        <v>33</v>
      </c>
      <c r="J111" s="5">
        <v>1</v>
      </c>
      <c r="K111" s="11">
        <v>8.65</v>
      </c>
      <c r="L111" s="22">
        <f t="shared" si="8"/>
        <v>0.1</v>
      </c>
      <c r="M111" s="30">
        <f t="shared" si="9"/>
        <v>0.20423785981398762</v>
      </c>
      <c r="N111">
        <v>-1153.7902999999992</v>
      </c>
      <c r="O111">
        <f t="shared" si="7"/>
        <v>-11.537902999999993</v>
      </c>
      <c r="P111">
        <f t="shared" si="10"/>
        <v>12852.347700000002</v>
      </c>
      <c r="Q111">
        <v>-3.3069613701331324E-2</v>
      </c>
      <c r="U111" s="2" t="e">
        <f t="shared" si="6"/>
        <v>#DIV/0!</v>
      </c>
      <c r="V111" s="2"/>
      <c r="W111" s="2"/>
      <c r="X111">
        <v>84.406212499999768</v>
      </c>
      <c r="Y111">
        <v>113.1375</v>
      </c>
      <c r="Z111" s="2">
        <v>0.18627272727272726</v>
      </c>
    </row>
    <row r="112" spans="1:26" x14ac:dyDescent="0.2">
      <c r="A112">
        <v>508</v>
      </c>
      <c r="B112" t="s">
        <v>37</v>
      </c>
      <c r="C112" t="s">
        <v>9</v>
      </c>
      <c r="D112" t="s">
        <v>15</v>
      </c>
      <c r="E112" s="8">
        <v>44479</v>
      </c>
      <c r="F112">
        <v>3321.5284999999999</v>
      </c>
      <c r="G112" t="s">
        <v>12</v>
      </c>
      <c r="H112" t="s">
        <v>33</v>
      </c>
      <c r="J112" s="5">
        <v>1</v>
      </c>
      <c r="K112" s="11">
        <v>4.25</v>
      </c>
      <c r="L112" s="22">
        <f t="shared" ref="L112:L143" si="11">(K112-K86)/5</f>
        <v>0</v>
      </c>
      <c r="M112" s="30">
        <f t="shared" si="9"/>
        <v>0.2</v>
      </c>
      <c r="N112">
        <v>-951.77760000000126</v>
      </c>
      <c r="O112">
        <f t="shared" si="7"/>
        <v>-9.517776000000012</v>
      </c>
      <c r="P112">
        <f t="shared" si="10"/>
        <v>13054.3604</v>
      </c>
      <c r="Q112">
        <v>-2.7856582555621897E-2</v>
      </c>
      <c r="U112" s="2" t="e">
        <f t="shared" si="6"/>
        <v>#DIV/0!</v>
      </c>
      <c r="V112" s="2"/>
      <c r="W112" s="2"/>
      <c r="X112">
        <v>84.373349999999817</v>
      </c>
      <c r="Y112">
        <v>128.1875</v>
      </c>
      <c r="Z112" s="2">
        <v>0.18627272727272726</v>
      </c>
    </row>
    <row r="113" spans="1:26" x14ac:dyDescent="0.2">
      <c r="A113">
        <v>509</v>
      </c>
      <c r="B113" t="s">
        <v>38</v>
      </c>
      <c r="C113" t="s">
        <v>11</v>
      </c>
      <c r="D113" t="s">
        <v>15</v>
      </c>
      <c r="E113" s="8">
        <v>44479</v>
      </c>
      <c r="F113">
        <v>1289.6223</v>
      </c>
      <c r="G113" t="s">
        <v>12</v>
      </c>
      <c r="H113" t="s">
        <v>33</v>
      </c>
      <c r="J113" s="5">
        <v>7</v>
      </c>
      <c r="K113" s="11">
        <v>6.5</v>
      </c>
      <c r="L113" s="22">
        <f t="shared" si="11"/>
        <v>0.15</v>
      </c>
      <c r="M113" s="30">
        <f t="shared" si="9"/>
        <v>0.20628169285032483</v>
      </c>
      <c r="N113">
        <v>-161.26000000000059</v>
      </c>
      <c r="O113">
        <f t="shared" si="7"/>
        <v>-1.6126000000000058</v>
      </c>
      <c r="P113">
        <f t="shared" si="10"/>
        <v>13844.878000000001</v>
      </c>
      <c r="Q113">
        <v>-1.235000650584807E-2</v>
      </c>
      <c r="U113" s="2" t="e">
        <f t="shared" si="6"/>
        <v>#DIV/0!</v>
      </c>
      <c r="V113" s="2"/>
      <c r="W113" s="2"/>
      <c r="X113">
        <v>84.353593749999803</v>
      </c>
      <c r="Y113">
        <v>110.18333333333334</v>
      </c>
      <c r="Z113" s="2">
        <v>0.18627272727272726</v>
      </c>
    </row>
    <row r="114" spans="1:26" x14ac:dyDescent="0.2">
      <c r="A114">
        <v>512</v>
      </c>
      <c r="B114" t="s">
        <v>38</v>
      </c>
      <c r="C114" t="s">
        <v>9</v>
      </c>
      <c r="D114" t="s">
        <v>15</v>
      </c>
      <c r="E114" s="8">
        <v>44479</v>
      </c>
      <c r="F114">
        <v>3012.9640999999997</v>
      </c>
      <c r="G114" t="s">
        <v>12</v>
      </c>
      <c r="H114" t="s">
        <v>33</v>
      </c>
      <c r="J114" s="5">
        <v>3</v>
      </c>
      <c r="K114" s="11">
        <v>11.5</v>
      </c>
      <c r="L114" s="22">
        <f t="shared" si="11"/>
        <v>0.16000000000000014</v>
      </c>
      <c r="M114" s="30">
        <f t="shared" si="9"/>
        <v>0.20668475109738993</v>
      </c>
      <c r="N114">
        <v>-571.63099999999974</v>
      </c>
      <c r="O114">
        <f t="shared" si="7"/>
        <v>-5.7163099999999973</v>
      </c>
      <c r="P114">
        <f t="shared" si="10"/>
        <v>13434.507000000001</v>
      </c>
      <c r="Q114">
        <v>-1.8619130829497874E-2</v>
      </c>
      <c r="U114" s="2" t="e">
        <f t="shared" si="6"/>
        <v>#DIV/0!</v>
      </c>
      <c r="V114" s="2"/>
      <c r="W114" s="2"/>
      <c r="X114">
        <v>84.39050416666646</v>
      </c>
      <c r="Y114">
        <v>116.65833333333333</v>
      </c>
      <c r="Z114" s="2">
        <v>0.18627272727272726</v>
      </c>
    </row>
    <row r="115" spans="1:26" x14ac:dyDescent="0.2">
      <c r="A115">
        <v>514</v>
      </c>
      <c r="B115" t="s">
        <v>38</v>
      </c>
      <c r="C115" t="s">
        <v>11</v>
      </c>
      <c r="D115" t="s">
        <v>15</v>
      </c>
      <c r="E115" s="8">
        <v>44479</v>
      </c>
      <c r="F115">
        <v>4092.5988000000002</v>
      </c>
      <c r="G115" t="s">
        <v>12</v>
      </c>
      <c r="H115" t="s">
        <v>33</v>
      </c>
      <c r="J115" s="5">
        <v>1</v>
      </c>
      <c r="K115" s="11">
        <v>5.6</v>
      </c>
      <c r="L115" s="22">
        <f t="shared" si="11"/>
        <v>-3.0000000000000072E-2</v>
      </c>
      <c r="M115" s="30">
        <f t="shared" si="9"/>
        <v>0.19868724609952235</v>
      </c>
      <c r="N115">
        <v>-727.52189999999825</v>
      </c>
      <c r="O115">
        <f t="shared" si="7"/>
        <v>-7.2752189999999821</v>
      </c>
      <c r="P115">
        <f t="shared" si="10"/>
        <v>13278.616100000003</v>
      </c>
      <c r="Q115">
        <v>-1.7466040718935868E-2</v>
      </c>
      <c r="U115" s="2" t="e">
        <f t="shared" si="6"/>
        <v>#DIV/0!</v>
      </c>
      <c r="V115" s="2"/>
      <c r="W115" s="2"/>
      <c r="X115">
        <v>84.353593749999803</v>
      </c>
      <c r="Y115">
        <v>110.18333333333334</v>
      </c>
      <c r="Z115" s="2">
        <v>0.18627272727272726</v>
      </c>
    </row>
    <row r="116" spans="1:26" x14ac:dyDescent="0.2">
      <c r="A116">
        <v>515</v>
      </c>
      <c r="B116" t="s">
        <v>40</v>
      </c>
      <c r="C116" t="s">
        <v>11</v>
      </c>
      <c r="D116" t="s">
        <v>15</v>
      </c>
      <c r="E116" s="8">
        <v>44479</v>
      </c>
      <c r="F116">
        <v>6144.1738399999995</v>
      </c>
      <c r="G116" t="s">
        <v>12</v>
      </c>
      <c r="H116" t="s">
        <v>33</v>
      </c>
      <c r="J116" s="5">
        <v>5</v>
      </c>
      <c r="K116" s="11">
        <v>7.75</v>
      </c>
      <c r="L116" s="22">
        <f t="shared" si="11"/>
        <v>0.21999999999999992</v>
      </c>
      <c r="M116" s="30">
        <f t="shared" si="9"/>
        <v>0.20906459575733147</v>
      </c>
      <c r="N116">
        <v>4281.1143999999967</v>
      </c>
      <c r="O116">
        <f t="shared" si="7"/>
        <v>42.81114399999997</v>
      </c>
      <c r="P116">
        <f t="shared" si="10"/>
        <v>18287.252399999998</v>
      </c>
      <c r="Q116">
        <v>7.4896215268748595E-2</v>
      </c>
      <c r="U116" s="2" t="e">
        <f t="shared" si="6"/>
        <v>#DIV/0!</v>
      </c>
      <c r="V116" s="2"/>
      <c r="W116" s="2"/>
      <c r="X116">
        <v>84.227904166666548</v>
      </c>
      <c r="Y116">
        <v>138.19583333333333</v>
      </c>
      <c r="Z116" s="2">
        <v>0.18627272727272726</v>
      </c>
    </row>
    <row r="117" spans="1:26" x14ac:dyDescent="0.2">
      <c r="A117">
        <v>516</v>
      </c>
      <c r="B117" t="s">
        <v>40</v>
      </c>
      <c r="C117" t="s">
        <v>9</v>
      </c>
      <c r="D117" t="s">
        <v>15</v>
      </c>
      <c r="E117" s="8">
        <v>44479</v>
      </c>
      <c r="F117">
        <v>183.76979</v>
      </c>
      <c r="G117" t="s">
        <v>12</v>
      </c>
      <c r="H117" t="s">
        <v>33</v>
      </c>
      <c r="J117" s="5">
        <v>3</v>
      </c>
      <c r="K117" s="11">
        <v>7.25</v>
      </c>
      <c r="L117" s="22">
        <f t="shared" si="11"/>
        <v>-0.1</v>
      </c>
      <c r="M117" s="30">
        <f t="shared" si="9"/>
        <v>0.19554472105776954</v>
      </c>
      <c r="N117">
        <v>-194.47740000000013</v>
      </c>
      <c r="O117">
        <f t="shared" si="7"/>
        <v>-1.9447740000000013</v>
      </c>
      <c r="P117">
        <f t="shared" si="10"/>
        <v>13811.660600000001</v>
      </c>
      <c r="Q117">
        <v>-9.5699125956309042E-2</v>
      </c>
      <c r="U117" s="2" t="e">
        <f t="shared" si="6"/>
        <v>#DIV/0!</v>
      </c>
      <c r="V117" s="2"/>
      <c r="W117" s="2"/>
      <c r="X117">
        <v>84.34863333333314</v>
      </c>
      <c r="Y117">
        <v>118.36555555555556</v>
      </c>
      <c r="Z117" s="2">
        <v>0.18627272727272726</v>
      </c>
    </row>
    <row r="118" spans="1:26" x14ac:dyDescent="0.2">
      <c r="A118">
        <v>517</v>
      </c>
      <c r="B118" t="s">
        <v>40</v>
      </c>
      <c r="C118" t="s">
        <v>9</v>
      </c>
      <c r="D118" t="s">
        <v>15</v>
      </c>
      <c r="E118" s="8">
        <v>44479</v>
      </c>
      <c r="F118">
        <v>1315.4579000000001</v>
      </c>
      <c r="G118" t="s">
        <v>18</v>
      </c>
      <c r="H118" t="s">
        <v>33</v>
      </c>
      <c r="J118" s="5">
        <v>0</v>
      </c>
      <c r="K118" s="11">
        <v>6.2</v>
      </c>
      <c r="L118" s="22">
        <f t="shared" si="11"/>
        <v>-0.1</v>
      </c>
      <c r="M118" s="30">
        <f t="shared" si="9"/>
        <v>0.19554472105776954</v>
      </c>
      <c r="N118">
        <v>-450.79320000000007</v>
      </c>
      <c r="O118">
        <f t="shared" si="7"/>
        <v>-4.5079320000000003</v>
      </c>
      <c r="P118">
        <f t="shared" si="10"/>
        <v>13555.344800000001</v>
      </c>
      <c r="Q118">
        <v>-3.3133470615379419E-2</v>
      </c>
      <c r="U118" s="2" t="e">
        <f t="shared" si="6"/>
        <v>#DIV/0!</v>
      </c>
      <c r="V118" s="2"/>
      <c r="W118" s="2"/>
      <c r="X118">
        <v>84.34863333333314</v>
      </c>
      <c r="Y118">
        <v>118.36555555555556</v>
      </c>
      <c r="Z118" s="2">
        <v>0.18627272727272726</v>
      </c>
    </row>
    <row r="119" spans="1:26" x14ac:dyDescent="0.2">
      <c r="A119">
        <v>519</v>
      </c>
      <c r="B119" t="s">
        <v>38</v>
      </c>
      <c r="C119" t="s">
        <v>11</v>
      </c>
      <c r="D119" t="s">
        <v>15</v>
      </c>
      <c r="E119" s="8">
        <v>44479</v>
      </c>
      <c r="F119">
        <v>4406.0335999999998</v>
      </c>
      <c r="G119" t="s">
        <v>12</v>
      </c>
      <c r="H119" t="s">
        <v>33</v>
      </c>
      <c r="J119" s="5">
        <v>1</v>
      </c>
      <c r="K119" s="11">
        <v>5.1999999999999993</v>
      </c>
      <c r="L119" s="22">
        <f t="shared" si="11"/>
        <v>8.9999999999999858E-2</v>
      </c>
      <c r="M119" s="30">
        <f t="shared" si="9"/>
        <v>0.20382325808941454</v>
      </c>
      <c r="N119">
        <v>437.44799999999816</v>
      </c>
      <c r="O119">
        <f t="shared" si="7"/>
        <v>4.3744799999999815</v>
      </c>
      <c r="P119">
        <f t="shared" si="10"/>
        <v>14443.585999999999</v>
      </c>
      <c r="Q119">
        <v>1.002794679710335E-2</v>
      </c>
      <c r="U119" s="2" t="e">
        <f t="shared" ref="U119:U182" si="12">(R119+T119)/S119</f>
        <v>#DIV/0!</v>
      </c>
      <c r="V119" s="2"/>
      <c r="W119" s="2"/>
      <c r="X119">
        <v>84.353593749999803</v>
      </c>
      <c r="Y119">
        <v>110.18333333333334</v>
      </c>
      <c r="Z119" s="2">
        <v>0.18627272727272726</v>
      </c>
    </row>
    <row r="120" spans="1:26" x14ac:dyDescent="0.2">
      <c r="A120">
        <v>520</v>
      </c>
      <c r="B120" t="s">
        <v>40</v>
      </c>
      <c r="C120" t="s">
        <v>11</v>
      </c>
      <c r="D120" t="s">
        <v>15</v>
      </c>
      <c r="E120" s="8">
        <v>44479</v>
      </c>
      <c r="F120">
        <v>2892.6291999999999</v>
      </c>
      <c r="G120" t="s">
        <v>12</v>
      </c>
      <c r="H120" t="s">
        <v>33</v>
      </c>
      <c r="J120" s="5">
        <v>4</v>
      </c>
      <c r="K120" s="11">
        <v>6.5</v>
      </c>
      <c r="L120" s="22">
        <f t="shared" si="11"/>
        <v>-0.11000000000000014</v>
      </c>
      <c r="M120" s="30">
        <f t="shared" si="9"/>
        <v>0.19508636170185259</v>
      </c>
      <c r="N120">
        <v>693.62999999999886</v>
      </c>
      <c r="O120">
        <f t="shared" si="7"/>
        <v>6.9362999999999886</v>
      </c>
      <c r="P120">
        <f t="shared" si="10"/>
        <v>14699.768</v>
      </c>
      <c r="Q120">
        <v>2.4568352782319954E-2</v>
      </c>
      <c r="U120" s="2" t="e">
        <f t="shared" si="12"/>
        <v>#DIV/0!</v>
      </c>
      <c r="V120" s="2"/>
      <c r="W120" s="2"/>
      <c r="X120">
        <v>84.227904166666548</v>
      </c>
      <c r="Y120">
        <v>138.19583333333333</v>
      </c>
      <c r="Z120" s="2">
        <v>0.18627272727272726</v>
      </c>
    </row>
    <row r="121" spans="1:26" x14ac:dyDescent="0.2">
      <c r="A121">
        <v>524</v>
      </c>
      <c r="B121" t="s">
        <v>39</v>
      </c>
      <c r="C121" t="s">
        <v>11</v>
      </c>
      <c r="D121" t="s">
        <v>15</v>
      </c>
      <c r="E121" s="8">
        <v>44479</v>
      </c>
      <c r="F121">
        <v>1217.002</v>
      </c>
      <c r="G121" t="s">
        <v>12</v>
      </c>
      <c r="H121" t="s">
        <v>33</v>
      </c>
      <c r="J121" s="5">
        <v>5</v>
      </c>
      <c r="K121" s="11">
        <v>5</v>
      </c>
      <c r="L121" s="22">
        <f t="shared" si="11"/>
        <v>9.9999999999999638E-3</v>
      </c>
      <c r="M121" s="30">
        <f t="shared" si="9"/>
        <v>0.20043321235130157</v>
      </c>
      <c r="N121">
        <v>996.84170000000017</v>
      </c>
      <c r="O121">
        <f t="shared" si="7"/>
        <v>9.9684170000000023</v>
      </c>
      <c r="P121">
        <f t="shared" si="10"/>
        <v>15002.979700000002</v>
      </c>
      <c r="Q121">
        <v>8.921738051920286E-2</v>
      </c>
      <c r="U121" s="2" t="e">
        <f t="shared" si="12"/>
        <v>#DIV/0!</v>
      </c>
      <c r="V121" s="2"/>
      <c r="W121" s="2"/>
      <c r="X121">
        <v>84.340808333333172</v>
      </c>
      <c r="Y121">
        <v>125.21250000000001</v>
      </c>
      <c r="Z121" s="2">
        <v>0.18627272727272726</v>
      </c>
    </row>
    <row r="122" spans="1:26" x14ac:dyDescent="0.2">
      <c r="A122">
        <v>525</v>
      </c>
      <c r="B122" t="s">
        <v>40</v>
      </c>
      <c r="C122" t="s">
        <v>9</v>
      </c>
      <c r="D122" t="s">
        <v>15</v>
      </c>
      <c r="E122" s="8">
        <v>44479</v>
      </c>
      <c r="F122">
        <v>857.12003400000003</v>
      </c>
      <c r="G122" t="s">
        <v>12</v>
      </c>
      <c r="H122" t="s">
        <v>33</v>
      </c>
      <c r="J122" s="5">
        <v>1</v>
      </c>
      <c r="K122" s="11">
        <v>11.6</v>
      </c>
      <c r="L122" s="22">
        <f t="shared" si="11"/>
        <v>0.40999999999999981</v>
      </c>
      <c r="M122" s="30">
        <f t="shared" si="9"/>
        <v>0.21619740938217741</v>
      </c>
      <c r="N122">
        <v>-223.27715999999927</v>
      </c>
      <c r="O122">
        <f t="shared" si="7"/>
        <v>-2.2327715999999929</v>
      </c>
      <c r="P122">
        <f t="shared" si="10"/>
        <v>13782.860840000001</v>
      </c>
      <c r="Q122">
        <v>-2.5388337169547512E-2</v>
      </c>
      <c r="U122" s="2" t="e">
        <f t="shared" si="12"/>
        <v>#DIV/0!</v>
      </c>
      <c r="V122" s="2"/>
      <c r="W122" s="2"/>
      <c r="X122">
        <v>84.34863333333314</v>
      </c>
      <c r="Y122">
        <v>118.36555555555556</v>
      </c>
      <c r="Z122" s="2">
        <v>0.18627272727272726</v>
      </c>
    </row>
    <row r="123" spans="1:26" x14ac:dyDescent="0.2">
      <c r="A123">
        <v>528</v>
      </c>
      <c r="B123" t="s">
        <v>40</v>
      </c>
      <c r="C123" t="s">
        <v>9</v>
      </c>
      <c r="D123" t="s">
        <v>15</v>
      </c>
      <c r="E123" s="8">
        <v>44479</v>
      </c>
      <c r="F123">
        <v>7198.780600000001</v>
      </c>
      <c r="G123" t="s">
        <v>18</v>
      </c>
      <c r="H123" t="s">
        <v>33</v>
      </c>
      <c r="J123" s="5">
        <v>0</v>
      </c>
      <c r="K123" s="11">
        <v>7.85</v>
      </c>
      <c r="L123" s="22">
        <f t="shared" si="11"/>
        <v>-6.0000000000000143E-2</v>
      </c>
      <c r="M123" s="30">
        <f t="shared" si="9"/>
        <v>0.19735434685324899</v>
      </c>
      <c r="N123">
        <v>-4525.0049999999928</v>
      </c>
      <c r="O123">
        <f t="shared" si="7"/>
        <v>-45.250049999999931</v>
      </c>
      <c r="P123">
        <f t="shared" si="10"/>
        <v>9481.1330000000089</v>
      </c>
      <c r="Q123">
        <v>-5.914048825104587E-2</v>
      </c>
      <c r="U123" s="2" t="e">
        <f t="shared" si="12"/>
        <v>#DIV/0!</v>
      </c>
      <c r="V123" s="2"/>
      <c r="W123" s="2"/>
      <c r="X123">
        <v>84.34863333333314</v>
      </c>
      <c r="Y123">
        <v>118.36555555555556</v>
      </c>
      <c r="Z123" s="2">
        <v>0.18627272727272726</v>
      </c>
    </row>
    <row r="124" spans="1:26" x14ac:dyDescent="0.2">
      <c r="A124">
        <v>529</v>
      </c>
      <c r="B124" t="s">
        <v>39</v>
      </c>
      <c r="C124" t="s">
        <v>9</v>
      </c>
      <c r="D124" t="s">
        <v>15</v>
      </c>
      <c r="E124" s="8">
        <v>44479</v>
      </c>
      <c r="F124">
        <v>6812.8685800000003</v>
      </c>
      <c r="G124" t="s">
        <v>12</v>
      </c>
      <c r="H124" t="s">
        <v>33</v>
      </c>
      <c r="J124" s="5">
        <v>2</v>
      </c>
      <c r="K124" s="11">
        <v>8.35</v>
      </c>
      <c r="L124" s="22">
        <f t="shared" si="11"/>
        <v>7.9999999999999891E-2</v>
      </c>
      <c r="M124" s="30">
        <f t="shared" si="9"/>
        <v>0.20340666785975606</v>
      </c>
      <c r="N124">
        <v>-2647.5936166666679</v>
      </c>
      <c r="O124">
        <f t="shared" si="7"/>
        <v>-26.475936166666678</v>
      </c>
      <c r="P124">
        <f t="shared" si="10"/>
        <v>11358.544383333334</v>
      </c>
      <c r="Q124">
        <v>-3.7407923085078169E-2</v>
      </c>
      <c r="U124" s="2" t="e">
        <f t="shared" si="12"/>
        <v>#DIV/0!</v>
      </c>
      <c r="V124" s="2"/>
      <c r="W124" s="2"/>
      <c r="X124">
        <v>84.315724999999858</v>
      </c>
      <c r="Y124">
        <v>118.85416666666667</v>
      </c>
      <c r="Z124" s="2">
        <v>0.18627272727272726</v>
      </c>
    </row>
    <row r="125" spans="1:26" x14ac:dyDescent="0.2">
      <c r="A125">
        <v>530</v>
      </c>
      <c r="B125" t="s">
        <v>37</v>
      </c>
      <c r="C125" t="s">
        <v>11</v>
      </c>
      <c r="D125" t="s">
        <v>15</v>
      </c>
      <c r="E125" s="8">
        <v>44479</v>
      </c>
      <c r="F125">
        <v>4198.8580200000006</v>
      </c>
      <c r="G125" t="s">
        <v>18</v>
      </c>
      <c r="H125" t="s">
        <v>33</v>
      </c>
      <c r="J125" s="5">
        <v>0</v>
      </c>
      <c r="K125" s="11">
        <v>8.65</v>
      </c>
      <c r="L125" s="22">
        <f t="shared" si="11"/>
        <v>1.9999999999999928E-2</v>
      </c>
      <c r="M125" s="30">
        <f t="shared" si="9"/>
        <v>0.20086427475652852</v>
      </c>
      <c r="N125">
        <v>-1084.7657999999997</v>
      </c>
      <c r="O125">
        <f t="shared" si="7"/>
        <v>-10.847657999999997</v>
      </c>
      <c r="P125">
        <f t="shared" si="10"/>
        <v>12921.372200000002</v>
      </c>
      <c r="Q125">
        <v>-2.5184154488485745E-2</v>
      </c>
      <c r="U125" s="2" t="e">
        <f t="shared" si="12"/>
        <v>#DIV/0!</v>
      </c>
      <c r="V125" s="2"/>
      <c r="W125" s="2"/>
      <c r="X125">
        <v>84.406212499999768</v>
      </c>
      <c r="Y125">
        <v>113.1375</v>
      </c>
      <c r="Z125" s="2">
        <v>0.18627272727272726</v>
      </c>
    </row>
    <row r="126" spans="1:26" x14ac:dyDescent="0.2">
      <c r="A126">
        <v>535</v>
      </c>
      <c r="B126" t="s">
        <v>39</v>
      </c>
      <c r="C126" t="s">
        <v>11</v>
      </c>
      <c r="D126" t="s">
        <v>15</v>
      </c>
      <c r="E126" s="8">
        <v>44479</v>
      </c>
      <c r="F126">
        <v>844.31169999999997</v>
      </c>
      <c r="G126" t="s">
        <v>12</v>
      </c>
      <c r="H126" t="s">
        <v>33</v>
      </c>
      <c r="J126" s="5">
        <v>1</v>
      </c>
      <c r="K126" s="11">
        <v>7.2</v>
      </c>
      <c r="L126" s="22">
        <f t="shared" si="11"/>
        <v>-0.14000000000000004</v>
      </c>
      <c r="M126" s="30">
        <f t="shared" si="9"/>
        <v>0.19369658971078701</v>
      </c>
      <c r="N126">
        <v>-859.28359999999952</v>
      </c>
      <c r="O126">
        <f t="shared" si="7"/>
        <v>-8.5928359999999948</v>
      </c>
      <c r="P126">
        <f t="shared" si="10"/>
        <v>13146.854400000002</v>
      </c>
      <c r="Q126">
        <v>-9.2372242064053839E-2</v>
      </c>
      <c r="U126" s="2" t="e">
        <f t="shared" si="12"/>
        <v>#DIV/0!</v>
      </c>
      <c r="V126" s="2"/>
      <c r="W126" s="2"/>
      <c r="X126">
        <v>84.340808333333172</v>
      </c>
      <c r="Y126">
        <v>125.21250000000001</v>
      </c>
      <c r="Z126" s="2">
        <v>0.18627272727272726</v>
      </c>
    </row>
    <row r="127" spans="1:26" x14ac:dyDescent="0.2">
      <c r="A127">
        <v>538</v>
      </c>
      <c r="B127" t="s">
        <v>38</v>
      </c>
      <c r="C127" t="s">
        <v>9</v>
      </c>
      <c r="D127" t="s">
        <v>15</v>
      </c>
      <c r="E127" s="8">
        <v>44479</v>
      </c>
      <c r="F127">
        <v>3572.4839000000002</v>
      </c>
      <c r="G127" t="s">
        <v>12</v>
      </c>
      <c r="H127" t="s">
        <v>33</v>
      </c>
      <c r="J127" s="5">
        <v>3</v>
      </c>
      <c r="K127" s="11">
        <v>5.0999999999999996</v>
      </c>
      <c r="L127" s="22">
        <f t="shared" si="11"/>
        <v>6.9999999999999923E-2</v>
      </c>
      <c r="M127" s="30">
        <f t="shared" si="9"/>
        <v>0.20298806995858731</v>
      </c>
      <c r="N127">
        <v>1304.0400000000022</v>
      </c>
      <c r="O127">
        <f t="shared" si="7"/>
        <v>13.040400000000023</v>
      </c>
      <c r="P127">
        <f t="shared" si="10"/>
        <v>15310.178000000004</v>
      </c>
      <c r="Q127">
        <v>3.7885233285839828E-2</v>
      </c>
      <c r="U127" s="2" t="e">
        <f t="shared" si="12"/>
        <v>#DIV/0!</v>
      </c>
      <c r="V127" s="2"/>
      <c r="W127" s="2"/>
      <c r="X127">
        <v>84.39050416666646</v>
      </c>
      <c r="Y127">
        <v>116.65833333333333</v>
      </c>
      <c r="Z127" s="2">
        <v>0.18627272727272726</v>
      </c>
    </row>
    <row r="128" spans="1:26" x14ac:dyDescent="0.2">
      <c r="A128">
        <v>539</v>
      </c>
      <c r="B128" t="s">
        <v>38</v>
      </c>
      <c r="C128" t="s">
        <v>11</v>
      </c>
      <c r="D128" t="s">
        <v>15</v>
      </c>
      <c r="E128" s="8">
        <v>44479</v>
      </c>
      <c r="F128">
        <v>5297.3120200000003</v>
      </c>
      <c r="G128" t="s">
        <v>12</v>
      </c>
      <c r="H128" t="s">
        <v>33</v>
      </c>
      <c r="J128" s="5">
        <v>5</v>
      </c>
      <c r="K128" s="11">
        <v>5.1999999999999993</v>
      </c>
      <c r="L128" s="22">
        <f t="shared" si="11"/>
        <v>-1.0000000000000142E-2</v>
      </c>
      <c r="M128" s="30">
        <f t="shared" si="9"/>
        <v>0.19956461614914509</v>
      </c>
      <c r="N128">
        <v>-254.58489999999293</v>
      </c>
      <c r="O128">
        <f t="shared" si="7"/>
        <v>-2.5458489999999294</v>
      </c>
      <c r="P128">
        <f t="shared" si="10"/>
        <v>13751.553100000008</v>
      </c>
      <c r="Q128">
        <v>-4.7829396274308459E-3</v>
      </c>
      <c r="U128" s="2" t="e">
        <f t="shared" si="12"/>
        <v>#DIV/0!</v>
      </c>
      <c r="V128" s="2"/>
      <c r="W128" s="2"/>
      <c r="X128">
        <v>84.353593749999803</v>
      </c>
      <c r="Y128">
        <v>110.18333333333334</v>
      </c>
      <c r="Z128" s="2">
        <v>0.18627272727272726</v>
      </c>
    </row>
    <row r="129" spans="1:26" x14ac:dyDescent="0.2">
      <c r="A129">
        <v>540</v>
      </c>
      <c r="B129" t="s">
        <v>38</v>
      </c>
      <c r="C129" t="s">
        <v>9</v>
      </c>
      <c r="D129" t="s">
        <v>15</v>
      </c>
      <c r="E129" s="8">
        <v>44479</v>
      </c>
      <c r="F129">
        <v>6915.9574899999998</v>
      </c>
      <c r="G129" t="s">
        <v>18</v>
      </c>
      <c r="H129" t="s">
        <v>33</v>
      </c>
      <c r="J129" s="5">
        <v>0</v>
      </c>
      <c r="K129" s="11">
        <v>4.3499999999999996</v>
      </c>
      <c r="L129" s="22">
        <f t="shared" si="11"/>
        <v>-7.0000000000000104E-2</v>
      </c>
      <c r="M129" s="30">
        <f t="shared" si="9"/>
        <v>0.1969054626687585</v>
      </c>
      <c r="N129">
        <v>-5307.5428000000074</v>
      </c>
      <c r="O129">
        <f t="shared" si="7"/>
        <v>-53.075428000000073</v>
      </c>
      <c r="P129">
        <f t="shared" si="10"/>
        <v>8698.5951999999925</v>
      </c>
      <c r="Q129">
        <v>-7.1273643507757348E-2</v>
      </c>
      <c r="U129" s="2" t="e">
        <f t="shared" si="12"/>
        <v>#DIV/0!</v>
      </c>
      <c r="V129" s="2"/>
      <c r="W129" s="2"/>
      <c r="X129">
        <v>84.39050416666646</v>
      </c>
      <c r="Y129">
        <v>116.65833333333333</v>
      </c>
      <c r="Z129" s="2">
        <v>0.18627272727272726</v>
      </c>
    </row>
    <row r="130" spans="1:26" x14ac:dyDescent="0.2">
      <c r="A130">
        <v>546</v>
      </c>
      <c r="B130" t="s">
        <v>39</v>
      </c>
      <c r="C130" t="s">
        <v>9</v>
      </c>
      <c r="D130" t="s">
        <v>15</v>
      </c>
      <c r="E130" s="8">
        <v>44479</v>
      </c>
      <c r="F130">
        <v>934.87365499999999</v>
      </c>
      <c r="G130" t="s">
        <v>12</v>
      </c>
      <c r="H130" t="s">
        <v>33</v>
      </c>
      <c r="J130" s="5">
        <v>6</v>
      </c>
      <c r="K130" s="11">
        <v>6.2</v>
      </c>
      <c r="L130" s="22">
        <f t="shared" si="11"/>
        <v>0.24000000000000005</v>
      </c>
      <c r="M130" s="30">
        <f t="shared" si="9"/>
        <v>0.2098436045340363</v>
      </c>
      <c r="N130">
        <v>-760.64345000000026</v>
      </c>
      <c r="O130">
        <f t="shared" si="7"/>
        <v>-7.6064345000000024</v>
      </c>
      <c r="P130">
        <f t="shared" si="10"/>
        <v>13245.494550000001</v>
      </c>
      <c r="Q130">
        <v>-7.5241355058371553E-2</v>
      </c>
      <c r="U130" s="2" t="e">
        <f t="shared" si="12"/>
        <v>#DIV/0!</v>
      </c>
      <c r="V130" s="2"/>
      <c r="W130" s="2"/>
      <c r="X130">
        <v>84.315724999999858</v>
      </c>
      <c r="Y130">
        <v>118.85416666666667</v>
      </c>
      <c r="Z130" s="2">
        <v>0.18627272727272726</v>
      </c>
    </row>
    <row r="131" spans="1:26" x14ac:dyDescent="0.2">
      <c r="A131">
        <v>547</v>
      </c>
      <c r="B131" t="s">
        <v>39</v>
      </c>
      <c r="C131" t="s">
        <v>9</v>
      </c>
      <c r="D131" t="s">
        <v>15</v>
      </c>
      <c r="E131" s="8">
        <v>44479</v>
      </c>
      <c r="F131">
        <v>4641.8979300000001</v>
      </c>
      <c r="G131" t="s">
        <v>12</v>
      </c>
      <c r="H131" t="s">
        <v>33</v>
      </c>
      <c r="J131">
        <v>13</v>
      </c>
      <c r="K131" s="11">
        <v>8.1</v>
      </c>
      <c r="L131" s="22">
        <f t="shared" si="11"/>
        <v>0.33999999999999986</v>
      </c>
      <c r="M131" s="30">
        <f t="shared" si="9"/>
        <v>0.21363717234923235</v>
      </c>
      <c r="N131">
        <v>2877.9858999999997</v>
      </c>
      <c r="O131">
        <f t="shared" ref="O131:O194" si="13">N131/100</f>
        <v>28.779858999999998</v>
      </c>
      <c r="P131">
        <f t="shared" si="10"/>
        <v>16884.123899999999</v>
      </c>
      <c r="Q131">
        <v>6.6098305878340383E-2</v>
      </c>
      <c r="U131" s="2" t="e">
        <f t="shared" si="12"/>
        <v>#DIV/0!</v>
      </c>
      <c r="V131" s="2"/>
      <c r="W131" s="2"/>
      <c r="X131">
        <v>84.315724999999858</v>
      </c>
      <c r="Y131">
        <v>118.85416666666667</v>
      </c>
      <c r="Z131" s="2">
        <v>0.18627272727272726</v>
      </c>
    </row>
    <row r="132" spans="1:26" x14ac:dyDescent="0.2">
      <c r="A132">
        <v>501</v>
      </c>
      <c r="B132" t="s">
        <v>37</v>
      </c>
      <c r="C132" t="s">
        <v>9</v>
      </c>
      <c r="D132" t="s">
        <v>16</v>
      </c>
      <c r="E132" s="8">
        <v>44484</v>
      </c>
      <c r="H132" t="s">
        <v>33</v>
      </c>
      <c r="J132" s="5">
        <v>7</v>
      </c>
      <c r="K132" s="11">
        <v>4.8499999999999996</v>
      </c>
      <c r="L132" s="22">
        <f t="shared" si="11"/>
        <v>-2.0000000000000108E-2</v>
      </c>
      <c r="M132" s="30">
        <f t="shared" si="9"/>
        <v>0.19912703891950997</v>
      </c>
      <c r="O132">
        <f t="shared" si="13"/>
        <v>0</v>
      </c>
      <c r="P132"/>
      <c r="U132" s="2" t="e">
        <f t="shared" si="12"/>
        <v>#DIV/0!</v>
      </c>
      <c r="V132" s="2"/>
      <c r="W132" s="2"/>
    </row>
    <row r="133" spans="1:26" x14ac:dyDescent="0.2">
      <c r="A133">
        <v>503</v>
      </c>
      <c r="B133" t="s">
        <v>37</v>
      </c>
      <c r="C133" t="s">
        <v>11</v>
      </c>
      <c r="D133" t="s">
        <v>16</v>
      </c>
      <c r="E133" s="8">
        <v>44484</v>
      </c>
      <c r="H133" t="s">
        <v>33</v>
      </c>
      <c r="J133" s="5">
        <v>2</v>
      </c>
      <c r="K133" s="11">
        <v>6.4</v>
      </c>
      <c r="L133" s="23">
        <f t="shared" si="11"/>
        <v>0.1</v>
      </c>
      <c r="M133" s="30">
        <f t="shared" si="9"/>
        <v>0.20423785981398762</v>
      </c>
      <c r="O133">
        <f t="shared" si="13"/>
        <v>0</v>
      </c>
      <c r="U133" s="2" t="e">
        <f t="shared" si="12"/>
        <v>#DIV/0!</v>
      </c>
      <c r="V133" s="2"/>
      <c r="W133" s="2"/>
    </row>
    <row r="134" spans="1:26" x14ac:dyDescent="0.2">
      <c r="A134">
        <v>504</v>
      </c>
      <c r="B134" t="s">
        <v>37</v>
      </c>
      <c r="C134" t="s">
        <v>11</v>
      </c>
      <c r="D134" t="s">
        <v>16</v>
      </c>
      <c r="E134" s="8">
        <v>44484</v>
      </c>
      <c r="H134" t="s">
        <v>33</v>
      </c>
      <c r="J134" s="5">
        <v>2</v>
      </c>
      <c r="K134" s="11">
        <v>12.95</v>
      </c>
      <c r="L134" s="22">
        <f t="shared" si="11"/>
        <v>0.26999999999999991</v>
      </c>
      <c r="M134" s="30">
        <f t="shared" si="9"/>
        <v>0.21099917230582829</v>
      </c>
      <c r="O134">
        <f t="shared" si="13"/>
        <v>0</v>
      </c>
      <c r="U134" s="2" t="e">
        <f t="shared" si="12"/>
        <v>#DIV/0!</v>
      </c>
      <c r="V134" s="2"/>
      <c r="W134" s="2"/>
    </row>
    <row r="135" spans="1:26" x14ac:dyDescent="0.2">
      <c r="A135">
        <v>505</v>
      </c>
      <c r="B135" t="s">
        <v>37</v>
      </c>
      <c r="C135" t="s">
        <v>9</v>
      </c>
      <c r="D135" t="s">
        <v>16</v>
      </c>
      <c r="E135" s="8">
        <v>44484</v>
      </c>
      <c r="H135" t="s">
        <v>33</v>
      </c>
      <c r="J135" s="5">
        <v>12</v>
      </c>
      <c r="K135" s="11">
        <v>6.35</v>
      </c>
      <c r="L135" s="22">
        <f t="shared" si="11"/>
        <v>6.9999999999999923E-2</v>
      </c>
      <c r="M135" s="30">
        <f t="shared" si="9"/>
        <v>0.20298806995858731</v>
      </c>
      <c r="O135">
        <f t="shared" si="13"/>
        <v>0</v>
      </c>
      <c r="P135"/>
      <c r="U135" s="2" t="e">
        <f t="shared" si="12"/>
        <v>#DIV/0!</v>
      </c>
      <c r="V135" s="2"/>
      <c r="W135" s="2"/>
    </row>
    <row r="136" spans="1:26" x14ac:dyDescent="0.2">
      <c r="A136">
        <v>506</v>
      </c>
      <c r="B136" t="s">
        <v>37</v>
      </c>
      <c r="C136" t="s">
        <v>11</v>
      </c>
      <c r="D136" t="s">
        <v>16</v>
      </c>
      <c r="E136" s="8">
        <v>44484</v>
      </c>
      <c r="H136" t="s">
        <v>33</v>
      </c>
      <c r="J136" s="5">
        <v>1</v>
      </c>
      <c r="K136" s="11">
        <v>11</v>
      </c>
      <c r="L136" s="22">
        <f t="shared" si="11"/>
        <v>8.9999999999999858E-2</v>
      </c>
      <c r="M136" s="30">
        <f t="shared" si="9"/>
        <v>0.20382325808941454</v>
      </c>
      <c r="O136">
        <f t="shared" si="13"/>
        <v>0</v>
      </c>
      <c r="U136" s="2" t="e">
        <f t="shared" si="12"/>
        <v>#DIV/0!</v>
      </c>
      <c r="V136" s="2"/>
      <c r="W136" s="2"/>
    </row>
    <row r="137" spans="1:26" x14ac:dyDescent="0.2">
      <c r="A137">
        <v>507</v>
      </c>
      <c r="B137" t="s">
        <v>37</v>
      </c>
      <c r="C137" t="s">
        <v>11</v>
      </c>
      <c r="D137" t="s">
        <v>16</v>
      </c>
      <c r="E137" s="8">
        <v>44484</v>
      </c>
      <c r="H137" t="s">
        <v>33</v>
      </c>
      <c r="J137" s="5">
        <v>2</v>
      </c>
      <c r="K137" s="11">
        <v>9.1</v>
      </c>
      <c r="L137" s="22">
        <f t="shared" si="11"/>
        <v>8.9999999999999858E-2</v>
      </c>
      <c r="M137" s="30">
        <f t="shared" si="9"/>
        <v>0.20382325808941454</v>
      </c>
      <c r="O137">
        <f t="shared" si="13"/>
        <v>0</v>
      </c>
      <c r="U137" s="2" t="e">
        <f t="shared" si="12"/>
        <v>#DIV/0!</v>
      </c>
      <c r="V137" s="2"/>
      <c r="W137" s="2"/>
    </row>
    <row r="138" spans="1:26" x14ac:dyDescent="0.2">
      <c r="A138">
        <v>508</v>
      </c>
      <c r="B138" t="s">
        <v>37</v>
      </c>
      <c r="C138" t="s">
        <v>9</v>
      </c>
      <c r="D138" t="s">
        <v>16</v>
      </c>
      <c r="E138" s="8">
        <v>44484</v>
      </c>
      <c r="H138" t="s">
        <v>33</v>
      </c>
      <c r="J138" s="5">
        <v>1</v>
      </c>
      <c r="K138" s="11">
        <v>4.4000000000000004</v>
      </c>
      <c r="L138" s="22">
        <f t="shared" si="11"/>
        <v>3.0000000000000072E-2</v>
      </c>
      <c r="M138" s="30">
        <f t="shared" si="9"/>
        <v>0.20129320844984636</v>
      </c>
      <c r="O138">
        <f t="shared" si="13"/>
        <v>0</v>
      </c>
      <c r="P138"/>
      <c r="U138" s="2" t="e">
        <f t="shared" si="12"/>
        <v>#DIV/0!</v>
      </c>
      <c r="V138" s="2"/>
      <c r="W138" s="2"/>
    </row>
    <row r="139" spans="1:26" x14ac:dyDescent="0.2">
      <c r="A139">
        <v>509</v>
      </c>
      <c r="B139" t="s">
        <v>38</v>
      </c>
      <c r="C139" t="s">
        <v>11</v>
      </c>
      <c r="D139" t="s">
        <v>16</v>
      </c>
      <c r="E139" s="8">
        <v>44484</v>
      </c>
      <c r="H139" t="s">
        <v>33</v>
      </c>
      <c r="J139" s="5">
        <v>10</v>
      </c>
      <c r="K139" s="11">
        <v>6.3</v>
      </c>
      <c r="L139" s="22">
        <f t="shared" si="11"/>
        <v>-4.0000000000000036E-2</v>
      </c>
      <c r="M139" s="30">
        <f t="shared" si="9"/>
        <v>0.19824521513849896</v>
      </c>
      <c r="O139">
        <f t="shared" si="13"/>
        <v>0</v>
      </c>
      <c r="U139" s="2" t="e">
        <f t="shared" si="12"/>
        <v>#DIV/0!</v>
      </c>
      <c r="V139" s="2"/>
      <c r="W139" s="2"/>
    </row>
    <row r="140" spans="1:26" x14ac:dyDescent="0.2">
      <c r="A140">
        <v>512</v>
      </c>
      <c r="B140" t="s">
        <v>38</v>
      </c>
      <c r="C140" t="s">
        <v>9</v>
      </c>
      <c r="D140" t="s">
        <v>16</v>
      </c>
      <c r="E140" s="8">
        <v>44484</v>
      </c>
      <c r="H140" t="s">
        <v>33</v>
      </c>
      <c r="J140" s="5">
        <v>1</v>
      </c>
      <c r="K140" s="11">
        <v>11.2</v>
      </c>
      <c r="L140" s="22">
        <f t="shared" si="11"/>
        <v>-6.0000000000000143E-2</v>
      </c>
      <c r="M140" s="30">
        <f t="shared" si="9"/>
        <v>0.19735434685324899</v>
      </c>
      <c r="O140">
        <f t="shared" si="13"/>
        <v>0</v>
      </c>
      <c r="P140"/>
      <c r="U140" s="2" t="e">
        <f t="shared" si="12"/>
        <v>#DIV/0!</v>
      </c>
      <c r="V140" s="2"/>
      <c r="W140" s="2"/>
    </row>
    <row r="141" spans="1:26" x14ac:dyDescent="0.2">
      <c r="A141">
        <v>514</v>
      </c>
      <c r="B141" t="s">
        <v>38</v>
      </c>
      <c r="C141" t="s">
        <v>11</v>
      </c>
      <c r="D141" t="s">
        <v>16</v>
      </c>
      <c r="E141" s="8">
        <v>44484</v>
      </c>
      <c r="H141" t="s">
        <v>33</v>
      </c>
      <c r="J141" s="5">
        <v>2</v>
      </c>
      <c r="K141" s="11">
        <v>5.6</v>
      </c>
      <c r="L141" s="22">
        <f t="shared" si="11"/>
        <v>0</v>
      </c>
      <c r="M141" s="30">
        <f t="shared" si="9"/>
        <v>0.2</v>
      </c>
      <c r="O141">
        <f t="shared" si="13"/>
        <v>0</v>
      </c>
      <c r="U141" s="2" t="e">
        <f t="shared" si="12"/>
        <v>#DIV/0!</v>
      </c>
      <c r="V141" s="2"/>
      <c r="W141" s="2"/>
    </row>
    <row r="142" spans="1:26" x14ac:dyDescent="0.2">
      <c r="A142">
        <v>515</v>
      </c>
      <c r="B142" t="s">
        <v>40</v>
      </c>
      <c r="C142" t="s">
        <v>11</v>
      </c>
      <c r="D142" t="s">
        <v>16</v>
      </c>
      <c r="E142" s="8">
        <v>44484</v>
      </c>
      <c r="H142" t="s">
        <v>33</v>
      </c>
      <c r="J142" s="5">
        <v>1</v>
      </c>
      <c r="K142" s="11">
        <v>7.55</v>
      </c>
      <c r="L142" s="22">
        <f t="shared" si="11"/>
        <v>-4.0000000000000036E-2</v>
      </c>
      <c r="M142" s="30">
        <f t="shared" si="9"/>
        <v>0.19824521513849896</v>
      </c>
      <c r="O142">
        <f t="shared" si="13"/>
        <v>0</v>
      </c>
      <c r="U142" s="2" t="e">
        <f t="shared" si="12"/>
        <v>#DIV/0!</v>
      </c>
      <c r="V142" s="2"/>
      <c r="W142" s="2"/>
    </row>
    <row r="143" spans="1:26" x14ac:dyDescent="0.2">
      <c r="A143">
        <v>516</v>
      </c>
      <c r="B143" t="s">
        <v>40</v>
      </c>
      <c r="C143" t="s">
        <v>9</v>
      </c>
      <c r="D143" t="s">
        <v>16</v>
      </c>
      <c r="E143" s="8">
        <v>44484</v>
      </c>
      <c r="H143" t="s">
        <v>33</v>
      </c>
      <c r="J143" s="5">
        <v>4</v>
      </c>
      <c r="K143" s="11">
        <v>7.8</v>
      </c>
      <c r="L143" s="22">
        <f t="shared" si="11"/>
        <v>0.10999999999999996</v>
      </c>
      <c r="M143" s="30">
        <f t="shared" si="9"/>
        <v>0.20465049192674231</v>
      </c>
      <c r="O143">
        <f t="shared" si="13"/>
        <v>0</v>
      </c>
      <c r="P143"/>
      <c r="U143" s="2" t="e">
        <f t="shared" si="12"/>
        <v>#DIV/0!</v>
      </c>
      <c r="V143" s="2"/>
      <c r="W143" s="2"/>
    </row>
    <row r="144" spans="1:26" x14ac:dyDescent="0.2">
      <c r="A144">
        <v>517</v>
      </c>
      <c r="B144" t="s">
        <v>40</v>
      </c>
      <c r="C144" t="s">
        <v>9</v>
      </c>
      <c r="D144" t="s">
        <v>16</v>
      </c>
      <c r="E144" s="8">
        <v>44484</v>
      </c>
      <c r="H144" t="s">
        <v>33</v>
      </c>
      <c r="J144" s="5">
        <v>0</v>
      </c>
      <c r="K144" s="11">
        <v>6.15</v>
      </c>
      <c r="L144" s="22">
        <f t="shared" ref="L144:L157" si="14">(K144-K118)/5</f>
        <v>-9.9999999999999638E-3</v>
      </c>
      <c r="M144" s="30">
        <f t="shared" si="9"/>
        <v>0.19956461614914509</v>
      </c>
      <c r="O144">
        <f t="shared" si="13"/>
        <v>0</v>
      </c>
      <c r="P144"/>
      <c r="U144" s="2" t="e">
        <f t="shared" si="12"/>
        <v>#DIV/0!</v>
      </c>
      <c r="V144" s="2"/>
      <c r="W144" s="2"/>
    </row>
    <row r="145" spans="1:26" x14ac:dyDescent="0.2">
      <c r="A145">
        <v>519</v>
      </c>
      <c r="B145" t="s">
        <v>38</v>
      </c>
      <c r="C145" t="s">
        <v>11</v>
      </c>
      <c r="D145" t="s">
        <v>16</v>
      </c>
      <c r="E145" s="8">
        <v>44484</v>
      </c>
      <c r="H145" t="s">
        <v>33</v>
      </c>
      <c r="J145" s="5">
        <v>3</v>
      </c>
      <c r="K145" s="11">
        <v>4.8499999999999996</v>
      </c>
      <c r="L145" s="22">
        <f t="shared" si="14"/>
        <v>-6.9999999999999923E-2</v>
      </c>
      <c r="M145" s="30">
        <f t="shared" si="9"/>
        <v>0.19690546266875852</v>
      </c>
      <c r="O145">
        <f t="shared" si="13"/>
        <v>0</v>
      </c>
      <c r="U145" s="2" t="e">
        <f t="shared" si="12"/>
        <v>#DIV/0!</v>
      </c>
      <c r="V145" s="2"/>
      <c r="W145" s="2"/>
    </row>
    <row r="146" spans="1:26" x14ac:dyDescent="0.2">
      <c r="A146">
        <v>520</v>
      </c>
      <c r="B146" t="s">
        <v>40</v>
      </c>
      <c r="C146" t="s">
        <v>11</v>
      </c>
      <c r="D146" t="s">
        <v>16</v>
      </c>
      <c r="E146" s="8">
        <v>44484</v>
      </c>
      <c r="H146" t="s">
        <v>33</v>
      </c>
      <c r="J146" s="5">
        <v>2</v>
      </c>
      <c r="K146" s="11">
        <v>6.9499999999999993</v>
      </c>
      <c r="L146" s="22">
        <f t="shared" si="14"/>
        <v>8.9999999999999858E-2</v>
      </c>
      <c r="M146" s="30">
        <f t="shared" si="9"/>
        <v>0.20382325808941454</v>
      </c>
      <c r="O146">
        <f t="shared" si="13"/>
        <v>0</v>
      </c>
      <c r="U146" s="2" t="e">
        <f t="shared" si="12"/>
        <v>#DIV/0!</v>
      </c>
      <c r="V146" s="2"/>
      <c r="W146" s="2"/>
    </row>
    <row r="147" spans="1:26" x14ac:dyDescent="0.2">
      <c r="A147">
        <v>524</v>
      </c>
      <c r="B147" t="s">
        <v>39</v>
      </c>
      <c r="C147" t="s">
        <v>11</v>
      </c>
      <c r="D147" t="s">
        <v>16</v>
      </c>
      <c r="E147" s="8">
        <v>44484</v>
      </c>
      <c r="H147" t="s">
        <v>33</v>
      </c>
      <c r="J147" s="5">
        <v>11</v>
      </c>
      <c r="K147" s="11">
        <v>5.55</v>
      </c>
      <c r="L147" s="22">
        <f t="shared" si="14"/>
        <v>0.10999999999999996</v>
      </c>
      <c r="M147" s="30">
        <f t="shared" si="9"/>
        <v>0.20465049192674231</v>
      </c>
      <c r="O147">
        <f t="shared" si="13"/>
        <v>0</v>
      </c>
      <c r="U147" s="2" t="e">
        <f t="shared" si="12"/>
        <v>#DIV/0!</v>
      </c>
      <c r="V147" s="2"/>
      <c r="W147" s="2"/>
    </row>
    <row r="148" spans="1:26" x14ac:dyDescent="0.2">
      <c r="A148">
        <v>525</v>
      </c>
      <c r="B148" t="s">
        <v>40</v>
      </c>
      <c r="C148" t="s">
        <v>9</v>
      </c>
      <c r="D148" t="s">
        <v>16</v>
      </c>
      <c r="E148" s="8">
        <v>44484</v>
      </c>
      <c r="H148" t="s">
        <v>33</v>
      </c>
      <c r="J148" s="5">
        <v>5</v>
      </c>
      <c r="K148" s="11">
        <v>11.5</v>
      </c>
      <c r="L148" s="22">
        <f t="shared" si="14"/>
        <v>-1.9999999999999928E-2</v>
      </c>
      <c r="M148" s="30">
        <f t="shared" si="9"/>
        <v>0.19912703891950997</v>
      </c>
      <c r="O148">
        <f t="shared" si="13"/>
        <v>0</v>
      </c>
      <c r="P148"/>
      <c r="U148" s="2" t="e">
        <f t="shared" si="12"/>
        <v>#DIV/0!</v>
      </c>
      <c r="V148" s="2"/>
      <c r="W148" s="2"/>
    </row>
    <row r="149" spans="1:26" x14ac:dyDescent="0.2">
      <c r="A149">
        <v>528</v>
      </c>
      <c r="B149" t="s">
        <v>40</v>
      </c>
      <c r="C149" t="s">
        <v>9</v>
      </c>
      <c r="D149" t="s">
        <v>16</v>
      </c>
      <c r="E149" s="8">
        <v>44484</v>
      </c>
      <c r="H149" t="s">
        <v>33</v>
      </c>
      <c r="J149" s="5">
        <v>1</v>
      </c>
      <c r="K149" s="11">
        <v>8.6000000000000014</v>
      </c>
      <c r="L149" s="22">
        <f t="shared" si="14"/>
        <v>0.15000000000000036</v>
      </c>
      <c r="M149" s="30">
        <f t="shared" si="9"/>
        <v>0.20628169285032483</v>
      </c>
      <c r="O149">
        <f t="shared" si="13"/>
        <v>0</v>
      </c>
      <c r="P149"/>
      <c r="U149" s="2" t="e">
        <f t="shared" si="12"/>
        <v>#DIV/0!</v>
      </c>
      <c r="V149" s="2"/>
      <c r="W149" s="2"/>
    </row>
    <row r="150" spans="1:26" x14ac:dyDescent="0.2">
      <c r="A150">
        <v>529</v>
      </c>
      <c r="B150" t="s">
        <v>39</v>
      </c>
      <c r="C150" t="s">
        <v>9</v>
      </c>
      <c r="D150" t="s">
        <v>16</v>
      </c>
      <c r="E150" s="8">
        <v>44484</v>
      </c>
      <c r="H150" t="s">
        <v>33</v>
      </c>
      <c r="J150" s="5">
        <v>1</v>
      </c>
      <c r="K150" s="11">
        <v>8.5</v>
      </c>
      <c r="L150" s="22">
        <f t="shared" si="14"/>
        <v>3.0000000000000072E-2</v>
      </c>
      <c r="M150" s="30">
        <f t="shared" si="9"/>
        <v>0.20129320844984636</v>
      </c>
      <c r="O150">
        <f t="shared" si="13"/>
        <v>0</v>
      </c>
      <c r="P150"/>
      <c r="U150" s="2" t="e">
        <f t="shared" si="12"/>
        <v>#DIV/0!</v>
      </c>
      <c r="V150" s="2"/>
      <c r="W150" s="2"/>
    </row>
    <row r="151" spans="1:26" x14ac:dyDescent="0.2">
      <c r="A151">
        <v>530</v>
      </c>
      <c r="B151" t="s">
        <v>37</v>
      </c>
      <c r="C151" t="s">
        <v>11</v>
      </c>
      <c r="D151" t="s">
        <v>16</v>
      </c>
      <c r="E151" s="8">
        <v>44484</v>
      </c>
      <c r="H151" t="s">
        <v>33</v>
      </c>
      <c r="J151" s="5">
        <v>1</v>
      </c>
      <c r="K151" s="11">
        <v>9.15</v>
      </c>
      <c r="L151" s="22">
        <f t="shared" si="14"/>
        <v>0.1</v>
      </c>
      <c r="M151" s="30">
        <f t="shared" si="9"/>
        <v>0.20423785981398762</v>
      </c>
      <c r="O151">
        <f t="shared" si="13"/>
        <v>0</v>
      </c>
      <c r="U151" s="2" t="e">
        <f t="shared" si="12"/>
        <v>#DIV/0!</v>
      </c>
      <c r="V151" s="2"/>
      <c r="W151" s="2"/>
    </row>
    <row r="152" spans="1:26" x14ac:dyDescent="0.2">
      <c r="A152">
        <v>535</v>
      </c>
      <c r="B152" t="s">
        <v>39</v>
      </c>
      <c r="C152" t="s">
        <v>11</v>
      </c>
      <c r="D152" t="s">
        <v>16</v>
      </c>
      <c r="E152" s="8">
        <v>44484</v>
      </c>
      <c r="H152" t="s">
        <v>33</v>
      </c>
      <c r="J152" s="5">
        <v>3</v>
      </c>
      <c r="K152" s="11">
        <v>7.4</v>
      </c>
      <c r="L152" s="22">
        <f t="shared" si="14"/>
        <v>4.0000000000000036E-2</v>
      </c>
      <c r="M152" s="30">
        <f t="shared" si="9"/>
        <v>0.2017200343523835</v>
      </c>
      <c r="O152">
        <f t="shared" si="13"/>
        <v>0</v>
      </c>
      <c r="U152" s="2" t="e">
        <f t="shared" si="12"/>
        <v>#DIV/0!</v>
      </c>
      <c r="V152" s="2"/>
      <c r="W152" s="2"/>
    </row>
    <row r="153" spans="1:26" x14ac:dyDescent="0.2">
      <c r="A153">
        <v>538</v>
      </c>
      <c r="B153" t="s">
        <v>38</v>
      </c>
      <c r="C153" t="s">
        <v>9</v>
      </c>
      <c r="D153" t="s">
        <v>16</v>
      </c>
      <c r="E153" s="8">
        <v>44484</v>
      </c>
      <c r="H153" t="s">
        <v>33</v>
      </c>
      <c r="J153" s="5">
        <v>1</v>
      </c>
      <c r="K153" s="11">
        <v>5.35</v>
      </c>
      <c r="L153" s="22">
        <f t="shared" si="14"/>
        <v>0.05</v>
      </c>
      <c r="M153" s="30">
        <f t="shared" si="9"/>
        <v>0.20214477307835463</v>
      </c>
      <c r="O153">
        <f t="shared" si="13"/>
        <v>0</v>
      </c>
      <c r="P153"/>
      <c r="U153" s="2" t="e">
        <f t="shared" si="12"/>
        <v>#DIV/0!</v>
      </c>
      <c r="V153" s="2"/>
      <c r="W153" s="2"/>
    </row>
    <row r="154" spans="1:26" x14ac:dyDescent="0.2">
      <c r="A154">
        <v>539</v>
      </c>
      <c r="B154" t="s">
        <v>38</v>
      </c>
      <c r="C154" t="s">
        <v>11</v>
      </c>
      <c r="D154" t="s">
        <v>16</v>
      </c>
      <c r="E154" s="8">
        <v>44484</v>
      </c>
      <c r="H154" t="s">
        <v>33</v>
      </c>
      <c r="J154" s="5">
        <v>4</v>
      </c>
      <c r="K154" s="11">
        <v>5.6</v>
      </c>
      <c r="L154" s="22">
        <f t="shared" si="14"/>
        <v>8.0000000000000071E-2</v>
      </c>
      <c r="M154" s="30">
        <f t="shared" si="9"/>
        <v>0.20340666785975606</v>
      </c>
      <c r="O154">
        <f t="shared" si="13"/>
        <v>0</v>
      </c>
      <c r="U154" s="2" t="e">
        <f t="shared" si="12"/>
        <v>#DIV/0!</v>
      </c>
      <c r="V154" s="2"/>
      <c r="W154" s="2"/>
    </row>
    <row r="155" spans="1:26" x14ac:dyDescent="0.2">
      <c r="A155">
        <v>540</v>
      </c>
      <c r="B155" t="s">
        <v>38</v>
      </c>
      <c r="C155" t="s">
        <v>9</v>
      </c>
      <c r="D155" t="s">
        <v>16</v>
      </c>
      <c r="E155" s="8">
        <v>44484</v>
      </c>
      <c r="H155" t="s">
        <v>33</v>
      </c>
      <c r="J155" s="5">
        <v>3</v>
      </c>
      <c r="K155" s="11">
        <v>5.0500000000000007</v>
      </c>
      <c r="L155" s="22">
        <f t="shared" si="14"/>
        <v>0.14000000000000021</v>
      </c>
      <c r="M155" s="30">
        <f t="shared" si="9"/>
        <v>0.20587675553704193</v>
      </c>
      <c r="O155">
        <f t="shared" si="13"/>
        <v>0</v>
      </c>
      <c r="P155"/>
      <c r="U155" s="2" t="e">
        <f t="shared" si="12"/>
        <v>#DIV/0!</v>
      </c>
      <c r="V155" s="2"/>
      <c r="W155" s="2"/>
    </row>
    <row r="156" spans="1:26" x14ac:dyDescent="0.2">
      <c r="A156">
        <v>546</v>
      </c>
      <c r="B156" t="s">
        <v>39</v>
      </c>
      <c r="C156" t="s">
        <v>9</v>
      </c>
      <c r="D156" t="s">
        <v>16</v>
      </c>
      <c r="E156" s="8">
        <v>44484</v>
      </c>
      <c r="H156" t="s">
        <v>33</v>
      </c>
      <c r="J156" s="5">
        <v>2</v>
      </c>
      <c r="K156" s="11">
        <v>8.3000000000000007</v>
      </c>
      <c r="L156" s="22">
        <f t="shared" si="14"/>
        <v>0.4200000000000001</v>
      </c>
      <c r="M156" s="30">
        <f t="shared" si="9"/>
        <v>0.21655707406329</v>
      </c>
      <c r="O156">
        <f t="shared" si="13"/>
        <v>0</v>
      </c>
      <c r="P156"/>
      <c r="U156" s="2" t="e">
        <f t="shared" si="12"/>
        <v>#DIV/0!</v>
      </c>
      <c r="V156" s="2"/>
      <c r="W156" s="2"/>
    </row>
    <row r="157" spans="1:26" x14ac:dyDescent="0.2">
      <c r="A157">
        <v>547</v>
      </c>
      <c r="B157" t="s">
        <v>39</v>
      </c>
      <c r="C157" t="s">
        <v>9</v>
      </c>
      <c r="D157" t="s">
        <v>16</v>
      </c>
      <c r="E157" s="8">
        <v>44484</v>
      </c>
      <c r="H157" t="s">
        <v>33</v>
      </c>
      <c r="J157">
        <v>10</v>
      </c>
      <c r="K157" s="11">
        <v>6.9</v>
      </c>
      <c r="L157" s="22">
        <f t="shared" si="14"/>
        <v>-0.23999999999999985</v>
      </c>
      <c r="M157" s="30">
        <f t="shared" ref="M157:M220" si="15">LOG(K157-K131+10)/5</f>
        <v>0.18889653443003374</v>
      </c>
      <c r="O157">
        <f t="shared" si="13"/>
        <v>0</v>
      </c>
      <c r="P157"/>
      <c r="U157" s="2" t="e">
        <f t="shared" si="12"/>
        <v>#DIV/0!</v>
      </c>
      <c r="V157" s="2"/>
      <c r="W157" s="2"/>
    </row>
    <row r="158" spans="1:26" x14ac:dyDescent="0.2">
      <c r="A158" s="3">
        <v>501</v>
      </c>
      <c r="B158" t="s">
        <v>37</v>
      </c>
      <c r="C158" s="3" t="s">
        <v>9</v>
      </c>
      <c r="D158" s="3" t="s">
        <v>17</v>
      </c>
      <c r="E158" s="18">
        <v>44491</v>
      </c>
      <c r="F158">
        <v>2374.3713000000002</v>
      </c>
      <c r="G158" t="s">
        <v>12</v>
      </c>
      <c r="H158" t="s">
        <v>33</v>
      </c>
      <c r="J158" s="5">
        <v>6</v>
      </c>
      <c r="K158" s="11">
        <v>4.75</v>
      </c>
      <c r="L158" s="22">
        <f t="shared" ref="L158:L183" si="16">(K158-K132)/7</f>
        <v>-1.4285714285714235E-2</v>
      </c>
      <c r="M158" s="30">
        <f t="shared" si="15"/>
        <v>0.19912703891950997</v>
      </c>
      <c r="N158">
        <v>-153.55416666666619</v>
      </c>
      <c r="O158">
        <f t="shared" si="13"/>
        <v>-1.5355416666666619</v>
      </c>
      <c r="P158">
        <f t="shared" ref="P158:P221" si="17">N158+14006.138</f>
        <v>13852.583833333334</v>
      </c>
      <c r="Q158">
        <v>-7.7008178459541969E-3</v>
      </c>
      <c r="R158">
        <v>0.92799999999999994</v>
      </c>
      <c r="S158">
        <v>8.7999999999999995E-2</v>
      </c>
      <c r="T158">
        <v>0.64300000000000002</v>
      </c>
      <c r="U158" s="2">
        <f t="shared" si="12"/>
        <v>17.852272727272727</v>
      </c>
      <c r="V158" s="2"/>
      <c r="W158" s="2"/>
      <c r="X158">
        <v>82.82151388888866</v>
      </c>
      <c r="Y158">
        <v>100.21875</v>
      </c>
      <c r="Z158" s="2">
        <v>6.8583333333333329E-2</v>
      </c>
    </row>
    <row r="159" spans="1:26" x14ac:dyDescent="0.2">
      <c r="A159" s="3">
        <v>503</v>
      </c>
      <c r="B159" t="s">
        <v>37</v>
      </c>
      <c r="C159" s="3" t="s">
        <v>11</v>
      </c>
      <c r="D159" s="3" t="s">
        <v>17</v>
      </c>
      <c r="E159" s="18">
        <v>44491</v>
      </c>
      <c r="F159">
        <v>6102.8726999999999</v>
      </c>
      <c r="G159" t="s">
        <v>18</v>
      </c>
      <c r="H159" t="s">
        <v>33</v>
      </c>
      <c r="J159" s="5">
        <v>0</v>
      </c>
      <c r="K159" s="11">
        <v>6.25</v>
      </c>
      <c r="L159" s="23">
        <f t="shared" si="16"/>
        <v>-2.1428571428571481E-2</v>
      </c>
      <c r="M159" s="30">
        <f t="shared" si="15"/>
        <v>0.19868724609952235</v>
      </c>
      <c r="N159">
        <v>-2423.6924999999951</v>
      </c>
      <c r="O159">
        <f t="shared" si="13"/>
        <v>-24.23692499999995</v>
      </c>
      <c r="P159">
        <f t="shared" si="17"/>
        <v>11582.445500000005</v>
      </c>
      <c r="Q159">
        <v>-4.5488900210422151E-2</v>
      </c>
      <c r="R159">
        <v>0.88000000000000012</v>
      </c>
      <c r="S159">
        <v>8.7272727272727266E-2</v>
      </c>
      <c r="T159">
        <v>0.62909090909090903</v>
      </c>
      <c r="U159" s="2">
        <f t="shared" si="12"/>
        <v>17.291666666666671</v>
      </c>
      <c r="V159" s="2"/>
      <c r="W159" s="2"/>
      <c r="X159">
        <v>84.056798611110992</v>
      </c>
      <c r="Y159">
        <v>111.14583333333333</v>
      </c>
      <c r="Z159" s="2">
        <v>6.8583333333333329E-2</v>
      </c>
    </row>
    <row r="160" spans="1:26" x14ac:dyDescent="0.2">
      <c r="A160" s="3">
        <v>504</v>
      </c>
      <c r="B160" t="s">
        <v>37</v>
      </c>
      <c r="C160" s="3" t="s">
        <v>11</v>
      </c>
      <c r="D160" s="3" t="s">
        <v>17</v>
      </c>
      <c r="E160" s="18">
        <v>44491</v>
      </c>
      <c r="F160">
        <v>427.63055000000003</v>
      </c>
      <c r="G160" t="s">
        <v>18</v>
      </c>
      <c r="H160" t="s">
        <v>33</v>
      </c>
      <c r="J160" s="5">
        <v>0</v>
      </c>
      <c r="K160" s="11">
        <v>12.75</v>
      </c>
      <c r="L160" s="22">
        <f t="shared" si="16"/>
        <v>-2.857142857142847E-2</v>
      </c>
      <c r="M160" s="30">
        <f t="shared" si="15"/>
        <v>0.19824521513849896</v>
      </c>
      <c r="N160">
        <v>-233.30041666666693</v>
      </c>
      <c r="O160">
        <f t="shared" si="13"/>
        <v>-2.3330041666666692</v>
      </c>
      <c r="P160">
        <f t="shared" si="17"/>
        <v>13772.837583333334</v>
      </c>
      <c r="Q160">
        <v>-6.1445161454577124E-2</v>
      </c>
      <c r="R160">
        <v>0.88000000000000012</v>
      </c>
      <c r="S160">
        <v>8.7272727272727266E-2</v>
      </c>
      <c r="T160">
        <v>0.62909090909090903</v>
      </c>
      <c r="U160" s="2">
        <f t="shared" si="12"/>
        <v>17.291666666666671</v>
      </c>
      <c r="V160" s="2"/>
      <c r="W160" s="2"/>
      <c r="X160">
        <v>84.056798611110992</v>
      </c>
      <c r="Y160">
        <v>111.14583333333333</v>
      </c>
      <c r="Z160" s="2">
        <v>6.8583333333333329E-2</v>
      </c>
    </row>
    <row r="161" spans="1:26" x14ac:dyDescent="0.2">
      <c r="A161" s="3">
        <v>505</v>
      </c>
      <c r="B161" t="s">
        <v>37</v>
      </c>
      <c r="C161" s="3" t="s">
        <v>9</v>
      </c>
      <c r="D161" s="3" t="s">
        <v>17</v>
      </c>
      <c r="E161" s="18">
        <v>44491</v>
      </c>
      <c r="F161">
        <v>4437.2475000000004</v>
      </c>
      <c r="G161" t="s">
        <v>12</v>
      </c>
      <c r="H161" t="s">
        <v>33</v>
      </c>
      <c r="J161" s="5">
        <v>13</v>
      </c>
      <c r="K161" s="11">
        <v>6.15</v>
      </c>
      <c r="L161" s="22">
        <f t="shared" si="16"/>
        <v>-2.857142857142847E-2</v>
      </c>
      <c r="M161" s="30">
        <f t="shared" si="15"/>
        <v>0.19824521513849896</v>
      </c>
      <c r="N161">
        <v>-77.879166666665697</v>
      </c>
      <c r="O161">
        <f t="shared" si="13"/>
        <v>-0.778791666666657</v>
      </c>
      <c r="P161">
        <f t="shared" si="17"/>
        <v>13928.258833333335</v>
      </c>
      <c r="Q161">
        <v>-2.1017214752957788E-3</v>
      </c>
      <c r="R161">
        <v>0.92799999999999994</v>
      </c>
      <c r="S161">
        <v>8.7999999999999995E-2</v>
      </c>
      <c r="T161">
        <v>0.64300000000000002</v>
      </c>
      <c r="U161" s="2">
        <f t="shared" si="12"/>
        <v>17.852272727272727</v>
      </c>
      <c r="V161" s="2"/>
      <c r="W161" s="2"/>
      <c r="X161">
        <v>82.82151388888866</v>
      </c>
      <c r="Y161">
        <v>100.21875</v>
      </c>
      <c r="Z161" s="2">
        <v>6.8583333333333329E-2</v>
      </c>
    </row>
    <row r="162" spans="1:26" x14ac:dyDescent="0.2">
      <c r="A162" s="3">
        <v>506</v>
      </c>
      <c r="B162" t="s">
        <v>37</v>
      </c>
      <c r="C162" s="3" t="s">
        <v>11</v>
      </c>
      <c r="D162" s="3" t="s">
        <v>17</v>
      </c>
      <c r="E162" s="18">
        <v>44491</v>
      </c>
      <c r="F162">
        <v>10456.1605</v>
      </c>
      <c r="G162" t="s">
        <v>18</v>
      </c>
      <c r="H162" t="s">
        <v>33</v>
      </c>
      <c r="J162" s="5">
        <v>0</v>
      </c>
      <c r="K162" s="11">
        <v>11.25</v>
      </c>
      <c r="L162" s="22">
        <f t="shared" si="16"/>
        <v>3.5714285714285712E-2</v>
      </c>
      <c r="M162" s="30">
        <f t="shared" si="15"/>
        <v>0.20214477307835463</v>
      </c>
      <c r="N162">
        <v>-5978.4175000000005</v>
      </c>
      <c r="O162">
        <f t="shared" si="13"/>
        <v>-59.784175000000005</v>
      </c>
      <c r="P162">
        <f t="shared" si="17"/>
        <v>8027.7205000000004</v>
      </c>
      <c r="Q162">
        <v>-6.4205984432585947E-2</v>
      </c>
      <c r="R162">
        <v>0.88000000000000012</v>
      </c>
      <c r="S162">
        <v>8.7272727272727266E-2</v>
      </c>
      <c r="T162">
        <v>0.62909090909090903</v>
      </c>
      <c r="U162" s="2">
        <f t="shared" si="12"/>
        <v>17.291666666666671</v>
      </c>
      <c r="V162" s="2"/>
      <c r="W162" s="2"/>
      <c r="X162">
        <v>84.056798611110992</v>
      </c>
      <c r="Y162">
        <v>111.14583333333333</v>
      </c>
      <c r="Z162" s="2">
        <v>6.8583333333333329E-2</v>
      </c>
    </row>
    <row r="163" spans="1:26" x14ac:dyDescent="0.2">
      <c r="A163" s="3">
        <v>507</v>
      </c>
      <c r="B163" t="s">
        <v>37</v>
      </c>
      <c r="C163" s="3" t="s">
        <v>11</v>
      </c>
      <c r="D163" s="3" t="s">
        <v>17</v>
      </c>
      <c r="E163" s="18">
        <v>44491</v>
      </c>
      <c r="F163">
        <v>3395.2878799999999</v>
      </c>
      <c r="G163" t="s">
        <v>18</v>
      </c>
      <c r="H163" t="s">
        <v>33</v>
      </c>
      <c r="J163" s="5">
        <v>0</v>
      </c>
      <c r="K163" s="11">
        <v>8.75</v>
      </c>
      <c r="L163" s="22">
        <f t="shared" si="16"/>
        <v>-4.9999999999999947E-2</v>
      </c>
      <c r="M163" s="30">
        <f t="shared" si="15"/>
        <v>0.19690546266875852</v>
      </c>
      <c r="N163">
        <v>180.77233333333183</v>
      </c>
      <c r="O163">
        <f t="shared" si="13"/>
        <v>1.8077233333333182</v>
      </c>
      <c r="P163">
        <f t="shared" si="17"/>
        <v>14186.910333333333</v>
      </c>
      <c r="Q163">
        <v>6.4301372019973874E-3</v>
      </c>
      <c r="R163">
        <v>0.88000000000000012</v>
      </c>
      <c r="S163">
        <v>8.7272727272727266E-2</v>
      </c>
      <c r="T163">
        <v>0.62909090909090903</v>
      </c>
      <c r="U163" s="2">
        <f t="shared" si="12"/>
        <v>17.291666666666671</v>
      </c>
      <c r="V163" s="2"/>
      <c r="W163" s="2"/>
      <c r="X163">
        <v>84.056798611110992</v>
      </c>
      <c r="Y163">
        <v>111.14583333333333</v>
      </c>
      <c r="Z163" s="2">
        <v>6.8583333333333329E-2</v>
      </c>
    </row>
    <row r="164" spans="1:26" x14ac:dyDescent="0.2">
      <c r="A164" s="3">
        <v>508</v>
      </c>
      <c r="B164" t="s">
        <v>37</v>
      </c>
      <c r="C164" s="3" t="s">
        <v>9</v>
      </c>
      <c r="D164" s="3" t="s">
        <v>17</v>
      </c>
      <c r="E164" s="18">
        <v>44491</v>
      </c>
      <c r="F164">
        <v>3425.9540500000003</v>
      </c>
      <c r="G164" t="s">
        <v>18</v>
      </c>
      <c r="H164" t="s">
        <v>33</v>
      </c>
      <c r="J164" s="5">
        <v>0</v>
      </c>
      <c r="K164" s="11">
        <v>4.5</v>
      </c>
      <c r="L164" s="22">
        <f t="shared" si="16"/>
        <v>1.4285714285714235E-2</v>
      </c>
      <c r="M164" s="30">
        <f t="shared" si="15"/>
        <v>0.20086427475652852</v>
      </c>
      <c r="N164">
        <v>870.21291666667094</v>
      </c>
      <c r="O164">
        <f t="shared" si="13"/>
        <v>8.70212916666671</v>
      </c>
      <c r="P164">
        <f t="shared" si="17"/>
        <v>14876.350916666672</v>
      </c>
      <c r="Q164">
        <v>3.1439004663064166E-2</v>
      </c>
      <c r="R164">
        <v>0.92799999999999994</v>
      </c>
      <c r="S164">
        <v>8.7999999999999995E-2</v>
      </c>
      <c r="T164">
        <v>0.64300000000000002</v>
      </c>
      <c r="U164" s="2">
        <f t="shared" si="12"/>
        <v>17.852272727272727</v>
      </c>
      <c r="V164" s="2"/>
      <c r="W164" s="2"/>
      <c r="X164">
        <v>82.82151388888866</v>
      </c>
      <c r="Y164">
        <v>100.21875</v>
      </c>
      <c r="Z164" s="2">
        <v>6.8583333333333329E-2</v>
      </c>
    </row>
    <row r="165" spans="1:26" x14ac:dyDescent="0.2">
      <c r="A165" s="3">
        <v>509</v>
      </c>
      <c r="B165" t="s">
        <v>38</v>
      </c>
      <c r="C165" s="3" t="s">
        <v>11</v>
      </c>
      <c r="D165" s="3" t="s">
        <v>17</v>
      </c>
      <c r="E165" s="18">
        <v>44491</v>
      </c>
      <c r="F165">
        <v>1151.8763000000001</v>
      </c>
      <c r="G165" t="s">
        <v>12</v>
      </c>
      <c r="H165" t="s">
        <v>33</v>
      </c>
      <c r="J165" s="5">
        <v>7</v>
      </c>
      <c r="K165" s="11">
        <v>6</v>
      </c>
      <c r="L165" s="22">
        <f t="shared" si="16"/>
        <v>-4.285714285714283E-2</v>
      </c>
      <c r="M165" s="30">
        <f t="shared" si="15"/>
        <v>0.19735434685324899</v>
      </c>
      <c r="N165">
        <v>-1147.8833333333325</v>
      </c>
      <c r="O165">
        <f t="shared" si="13"/>
        <v>-11.478833333333325</v>
      </c>
      <c r="P165">
        <f t="shared" si="17"/>
        <v>12858.254666666668</v>
      </c>
      <c r="Q165">
        <v>-0.10681111826307588</v>
      </c>
      <c r="R165">
        <v>0.88000000000000012</v>
      </c>
      <c r="S165">
        <v>8.7272727272727266E-2</v>
      </c>
      <c r="T165">
        <v>0.62909090909090903</v>
      </c>
      <c r="U165" s="2">
        <f t="shared" si="12"/>
        <v>17.291666666666671</v>
      </c>
      <c r="V165" s="2"/>
      <c r="W165" s="2"/>
      <c r="X165">
        <v>83.998520833333203</v>
      </c>
      <c r="Y165">
        <v>82.585069444444443</v>
      </c>
      <c r="Z165" s="2">
        <v>6.8583333333333329E-2</v>
      </c>
    </row>
    <row r="166" spans="1:26" x14ac:dyDescent="0.2">
      <c r="A166" s="3">
        <v>512</v>
      </c>
      <c r="B166" t="s">
        <v>38</v>
      </c>
      <c r="C166" s="3" t="s">
        <v>9</v>
      </c>
      <c r="D166" s="3" t="s">
        <v>17</v>
      </c>
      <c r="E166" s="18">
        <v>44491</v>
      </c>
      <c r="F166">
        <v>3002.5784000000003</v>
      </c>
      <c r="G166" t="s">
        <v>12</v>
      </c>
      <c r="H166" t="s">
        <v>33</v>
      </c>
      <c r="J166" s="5">
        <v>2</v>
      </c>
      <c r="K166" s="11">
        <v>11</v>
      </c>
      <c r="L166" s="22">
        <f t="shared" si="16"/>
        <v>-2.857142857142847E-2</v>
      </c>
      <c r="M166" s="30">
        <f t="shared" si="15"/>
        <v>0.19824521513849896</v>
      </c>
      <c r="N166">
        <v>-86.547499999995736</v>
      </c>
      <c r="O166">
        <f t="shared" si="13"/>
        <v>-0.86547499999995736</v>
      </c>
      <c r="P166">
        <f t="shared" si="17"/>
        <v>13919.590500000006</v>
      </c>
      <c r="Q166">
        <v>-3.4470042308169181E-3</v>
      </c>
      <c r="R166">
        <v>0.92799999999999994</v>
      </c>
      <c r="S166">
        <v>8.7999999999999995E-2</v>
      </c>
      <c r="T166">
        <v>0.64300000000000002</v>
      </c>
      <c r="U166" s="2">
        <f t="shared" si="12"/>
        <v>17.852272727272727</v>
      </c>
      <c r="V166" s="2"/>
      <c r="W166" s="2"/>
      <c r="X166">
        <v>84.023114583333211</v>
      </c>
      <c r="Y166">
        <v>90.128472222222229</v>
      </c>
      <c r="Z166" s="2">
        <v>6.8583333333333329E-2</v>
      </c>
    </row>
    <row r="167" spans="1:26" x14ac:dyDescent="0.2">
      <c r="A167" s="3">
        <v>514</v>
      </c>
      <c r="B167" t="s">
        <v>38</v>
      </c>
      <c r="C167" s="3" t="s">
        <v>11</v>
      </c>
      <c r="D167" s="3" t="s">
        <v>17</v>
      </c>
      <c r="E167" s="18">
        <v>44491</v>
      </c>
      <c r="F167">
        <v>4068.3171600000001</v>
      </c>
      <c r="G167" t="s">
        <v>18</v>
      </c>
      <c r="H167" t="s">
        <v>33</v>
      </c>
      <c r="J167" s="5">
        <v>0</v>
      </c>
      <c r="K167" s="11">
        <v>5.75</v>
      </c>
      <c r="L167" s="22">
        <f t="shared" si="16"/>
        <v>2.1428571428571481E-2</v>
      </c>
      <c r="M167" s="30">
        <f t="shared" si="15"/>
        <v>0.20129320844984636</v>
      </c>
      <c r="N167">
        <v>-202.34699999999916</v>
      </c>
      <c r="O167">
        <f t="shared" si="13"/>
        <v>-2.0234699999999917</v>
      </c>
      <c r="P167">
        <f t="shared" si="17"/>
        <v>13803.791000000001</v>
      </c>
      <c r="Q167">
        <v>-5.9330614083158845E-3</v>
      </c>
      <c r="R167">
        <v>0.88000000000000012</v>
      </c>
      <c r="S167">
        <v>8.7272727272727266E-2</v>
      </c>
      <c r="T167">
        <v>0.62909090909090903</v>
      </c>
      <c r="U167" s="2">
        <f t="shared" si="12"/>
        <v>17.291666666666671</v>
      </c>
      <c r="V167" s="2"/>
      <c r="W167" s="2"/>
      <c r="X167">
        <v>83.998520833333203</v>
      </c>
      <c r="Y167">
        <v>82.585069444444443</v>
      </c>
      <c r="Z167" s="2">
        <v>6.8583333333333329E-2</v>
      </c>
    </row>
    <row r="168" spans="1:26" x14ac:dyDescent="0.2">
      <c r="A168" s="3">
        <v>515</v>
      </c>
      <c r="B168" t="s">
        <v>40</v>
      </c>
      <c r="C168" s="3" t="s">
        <v>11</v>
      </c>
      <c r="D168" s="3" t="s">
        <v>17</v>
      </c>
      <c r="E168" s="18">
        <v>44491</v>
      </c>
      <c r="F168">
        <v>5710.1591399999998</v>
      </c>
      <c r="G168" t="s">
        <v>12</v>
      </c>
      <c r="H168" t="s">
        <v>33</v>
      </c>
      <c r="J168" s="5">
        <v>5</v>
      </c>
      <c r="K168" s="11">
        <v>7.5</v>
      </c>
      <c r="L168" s="22">
        <f t="shared" si="16"/>
        <v>-7.1428571428571175E-3</v>
      </c>
      <c r="M168" s="30">
        <f t="shared" si="15"/>
        <v>0.19956461614914509</v>
      </c>
      <c r="N168">
        <v>-3616.7891666666642</v>
      </c>
      <c r="O168">
        <f t="shared" si="13"/>
        <v>-36.167891666666641</v>
      </c>
      <c r="P168">
        <f t="shared" si="17"/>
        <v>10389.348833333337</v>
      </c>
      <c r="Q168">
        <v>-7.0638414749020148E-2</v>
      </c>
      <c r="R168">
        <v>0.88000000000000012</v>
      </c>
      <c r="S168">
        <v>8.7272727272727266E-2</v>
      </c>
      <c r="T168">
        <v>0.62909090909090903</v>
      </c>
      <c r="U168" s="2">
        <f t="shared" si="12"/>
        <v>17.291666666666671</v>
      </c>
      <c r="V168" s="2"/>
      <c r="W168" s="2"/>
      <c r="X168">
        <v>83.865256944444383</v>
      </c>
      <c r="Y168">
        <v>128.34027777777777</v>
      </c>
      <c r="Z168" s="2">
        <v>6.8583333333333329E-2</v>
      </c>
    </row>
    <row r="169" spans="1:26" x14ac:dyDescent="0.2">
      <c r="A169" s="3">
        <v>516</v>
      </c>
      <c r="B169" t="s">
        <v>40</v>
      </c>
      <c r="C169" s="3" t="s">
        <v>9</v>
      </c>
      <c r="D169" s="3" t="s">
        <v>17</v>
      </c>
      <c r="E169" s="18">
        <v>44491</v>
      </c>
      <c r="F169">
        <v>172.815101</v>
      </c>
      <c r="G169" t="s">
        <v>12</v>
      </c>
      <c r="H169" t="s">
        <v>33</v>
      </c>
      <c r="J169" s="5">
        <v>3</v>
      </c>
      <c r="K169" s="11">
        <v>7.25</v>
      </c>
      <c r="L169" s="22">
        <f t="shared" si="16"/>
        <v>-7.8571428571428542E-2</v>
      </c>
      <c r="M169" s="30">
        <f t="shared" si="15"/>
        <v>0.19508636170185259</v>
      </c>
      <c r="N169">
        <v>-91.289074999999983</v>
      </c>
      <c r="O169">
        <f t="shared" si="13"/>
        <v>-0.91289074999999986</v>
      </c>
      <c r="P169">
        <f t="shared" si="17"/>
        <v>13914.848925</v>
      </c>
      <c r="Q169">
        <v>-5.9610934963793556E-2</v>
      </c>
      <c r="R169">
        <v>0.92799999999999994</v>
      </c>
      <c r="S169">
        <v>8.7999999999999995E-2</v>
      </c>
      <c r="T169">
        <v>0.64300000000000002</v>
      </c>
      <c r="U169" s="2">
        <f t="shared" si="12"/>
        <v>17.852272727272727</v>
      </c>
      <c r="V169" s="2"/>
      <c r="W169" s="2"/>
      <c r="X169">
        <v>83.990986544231404</v>
      </c>
      <c r="Y169">
        <v>105.27114143760485</v>
      </c>
      <c r="Z169" s="2">
        <v>6.8583333333333329E-2</v>
      </c>
    </row>
    <row r="170" spans="1:26" x14ac:dyDescent="0.2">
      <c r="A170" s="3">
        <v>517</v>
      </c>
      <c r="B170" t="s">
        <v>40</v>
      </c>
      <c r="C170" s="3" t="s">
        <v>9</v>
      </c>
      <c r="D170" s="3" t="s">
        <v>17</v>
      </c>
      <c r="E170" s="18">
        <v>44491</v>
      </c>
      <c r="F170">
        <v>1400.5699199999999</v>
      </c>
      <c r="G170" t="s">
        <v>18</v>
      </c>
      <c r="H170" t="s">
        <v>33</v>
      </c>
      <c r="J170" s="5">
        <v>0</v>
      </c>
      <c r="K170" s="11">
        <v>6.5</v>
      </c>
      <c r="L170" s="22">
        <f t="shared" si="16"/>
        <v>4.9999999999999947E-2</v>
      </c>
      <c r="M170" s="30">
        <f t="shared" si="15"/>
        <v>0.20298806995858731</v>
      </c>
      <c r="N170">
        <v>709.26683333333256</v>
      </c>
      <c r="O170">
        <f t="shared" si="13"/>
        <v>7.0926683333333251</v>
      </c>
      <c r="P170">
        <f t="shared" si="17"/>
        <v>14715.404833333334</v>
      </c>
      <c r="Q170">
        <v>6.4701439703999566E-2</v>
      </c>
      <c r="R170">
        <v>0.92799999999999994</v>
      </c>
      <c r="S170">
        <v>8.7999999999999995E-2</v>
      </c>
      <c r="T170">
        <v>0.64300000000000002</v>
      </c>
      <c r="U170" s="2">
        <f t="shared" si="12"/>
        <v>17.852272727272727</v>
      </c>
      <c r="V170" s="2"/>
      <c r="W170" s="2"/>
      <c r="X170">
        <v>83.990986544231404</v>
      </c>
      <c r="Y170">
        <v>105.27114143760485</v>
      </c>
      <c r="Z170" s="2">
        <v>6.8583333333333329E-2</v>
      </c>
    </row>
    <row r="171" spans="1:26" x14ac:dyDescent="0.2">
      <c r="A171" s="3">
        <v>519</v>
      </c>
      <c r="B171" t="s">
        <v>38</v>
      </c>
      <c r="C171" s="3" t="s">
        <v>11</v>
      </c>
      <c r="D171" s="3" t="s">
        <v>17</v>
      </c>
      <c r="E171" s="18">
        <v>44491</v>
      </c>
      <c r="F171">
        <v>4301.3513000000003</v>
      </c>
      <c r="G171" t="s">
        <v>18</v>
      </c>
      <c r="H171" t="s">
        <v>33</v>
      </c>
      <c r="J171" s="5">
        <v>0</v>
      </c>
      <c r="K171" s="11">
        <v>5.15</v>
      </c>
      <c r="L171" s="22">
        <f t="shared" si="16"/>
        <v>4.2857142857142962E-2</v>
      </c>
      <c r="M171" s="30">
        <f t="shared" si="15"/>
        <v>0.20256744494103446</v>
      </c>
      <c r="N171">
        <v>-872.35249999999849</v>
      </c>
      <c r="O171">
        <f t="shared" si="13"/>
        <v>-8.7235249999999844</v>
      </c>
      <c r="P171">
        <f t="shared" si="17"/>
        <v>13133.785500000002</v>
      </c>
      <c r="Q171">
        <v>-2.3758851952468046E-2</v>
      </c>
      <c r="R171">
        <v>0.88000000000000012</v>
      </c>
      <c r="S171">
        <v>8.7272727272727266E-2</v>
      </c>
      <c r="T171">
        <v>0.62909090909090903</v>
      </c>
      <c r="U171" s="2">
        <f t="shared" si="12"/>
        <v>17.291666666666671</v>
      </c>
      <c r="V171" s="2"/>
      <c r="W171" s="2"/>
      <c r="X171">
        <v>83.998520833333203</v>
      </c>
      <c r="Y171">
        <v>82.585069444444443</v>
      </c>
      <c r="Z171" s="2">
        <v>6.8583333333333329E-2</v>
      </c>
    </row>
    <row r="172" spans="1:26" x14ac:dyDescent="0.2">
      <c r="A172" s="3">
        <v>520</v>
      </c>
      <c r="B172" t="s">
        <v>40</v>
      </c>
      <c r="C172" s="3" t="s">
        <v>11</v>
      </c>
      <c r="D172" s="3" t="s">
        <v>17</v>
      </c>
      <c r="E172" s="18">
        <v>44491</v>
      </c>
      <c r="F172">
        <v>2823.4333000000001</v>
      </c>
      <c r="G172" t="s">
        <v>12</v>
      </c>
      <c r="H172" t="s">
        <v>33</v>
      </c>
      <c r="J172" s="5">
        <v>4</v>
      </c>
      <c r="K172" s="11">
        <v>6.25</v>
      </c>
      <c r="L172" s="22">
        <f t="shared" si="16"/>
        <v>-9.9999999999999895E-2</v>
      </c>
      <c r="M172" s="30">
        <f t="shared" si="15"/>
        <v>0.19369658971078701</v>
      </c>
      <c r="N172">
        <v>-576.63249999999732</v>
      </c>
      <c r="O172">
        <f t="shared" si="13"/>
        <v>-5.7663249999999735</v>
      </c>
      <c r="P172">
        <f t="shared" si="17"/>
        <v>13429.505500000003</v>
      </c>
      <c r="Q172">
        <v>-2.3921455262914334E-2</v>
      </c>
      <c r="R172">
        <v>0.88000000000000012</v>
      </c>
      <c r="S172">
        <v>8.7272727272727266E-2</v>
      </c>
      <c r="T172">
        <v>0.62909090909090903</v>
      </c>
      <c r="U172" s="2">
        <f t="shared" si="12"/>
        <v>17.291666666666671</v>
      </c>
      <c r="V172" s="2"/>
      <c r="W172" s="2"/>
      <c r="X172">
        <v>83.865256944444383</v>
      </c>
      <c r="Y172">
        <v>128.34027777777777</v>
      </c>
      <c r="Z172" s="2">
        <v>6.8583333333333329E-2</v>
      </c>
    </row>
    <row r="173" spans="1:26" x14ac:dyDescent="0.2">
      <c r="A173" s="3">
        <v>524</v>
      </c>
      <c r="B173" t="s">
        <v>39</v>
      </c>
      <c r="C173" s="3" t="s">
        <v>11</v>
      </c>
      <c r="D173" s="3" t="s">
        <v>17</v>
      </c>
      <c r="E173" s="18">
        <v>44491</v>
      </c>
      <c r="F173">
        <v>1064.5335</v>
      </c>
      <c r="G173" t="s">
        <v>12</v>
      </c>
      <c r="H173" t="s">
        <v>33</v>
      </c>
      <c r="J173" s="5">
        <v>5</v>
      </c>
      <c r="K173" s="11">
        <v>8.1</v>
      </c>
      <c r="L173" s="22">
        <f t="shared" si="16"/>
        <v>0.36428571428571427</v>
      </c>
      <c r="M173" s="30">
        <f t="shared" si="15"/>
        <v>0.2197287451634114</v>
      </c>
      <c r="N173">
        <v>-1270.5708333333325</v>
      </c>
      <c r="O173">
        <f t="shared" si="13"/>
        <v>-12.705708333333325</v>
      </c>
      <c r="P173">
        <f t="shared" si="17"/>
        <v>12735.567166666668</v>
      </c>
      <c r="Q173">
        <v>-0.12528204555128086</v>
      </c>
      <c r="R173">
        <v>0.88000000000000012</v>
      </c>
      <c r="S173">
        <v>8.7272727272727266E-2</v>
      </c>
      <c r="T173">
        <v>0.62909090909090903</v>
      </c>
      <c r="U173" s="2">
        <f t="shared" si="12"/>
        <v>17.291666666666671</v>
      </c>
      <c r="V173" s="2"/>
      <c r="W173" s="2"/>
      <c r="X173">
        <v>83.982570956736254</v>
      </c>
      <c r="Y173">
        <v>109.32869967092529</v>
      </c>
      <c r="Z173" s="2">
        <v>6.8583333333333329E-2</v>
      </c>
    </row>
    <row r="174" spans="1:26" x14ac:dyDescent="0.2">
      <c r="A174" s="3">
        <v>525</v>
      </c>
      <c r="B174" t="s">
        <v>40</v>
      </c>
      <c r="C174" s="3" t="s">
        <v>9</v>
      </c>
      <c r="D174" s="3" t="s">
        <v>17</v>
      </c>
      <c r="E174" s="18">
        <v>44491</v>
      </c>
      <c r="F174">
        <v>829.88639000000001</v>
      </c>
      <c r="G174" t="s">
        <v>18</v>
      </c>
      <c r="H174" t="s">
        <v>33</v>
      </c>
      <c r="J174" s="5">
        <v>0</v>
      </c>
      <c r="K174" s="11">
        <v>11.25</v>
      </c>
      <c r="L174" s="22">
        <f t="shared" si="16"/>
        <v>-3.5714285714285712E-2</v>
      </c>
      <c r="M174" s="30">
        <f t="shared" si="15"/>
        <v>0.19780092313970737</v>
      </c>
      <c r="N174">
        <v>-226.94703333333382</v>
      </c>
      <c r="O174">
        <f t="shared" si="13"/>
        <v>-2.2694703333333384</v>
      </c>
      <c r="P174">
        <f t="shared" si="17"/>
        <v>13779.190966666667</v>
      </c>
      <c r="Q174">
        <v>-3.1773430697805922E-2</v>
      </c>
      <c r="R174">
        <v>0.92799999999999994</v>
      </c>
      <c r="S174">
        <v>8.7999999999999995E-2</v>
      </c>
      <c r="T174">
        <v>0.64300000000000002</v>
      </c>
      <c r="U174" s="2">
        <f t="shared" si="12"/>
        <v>17.852272727272727</v>
      </c>
      <c r="V174" s="2"/>
      <c r="W174" s="2"/>
      <c r="X174">
        <v>83.990986544231404</v>
      </c>
      <c r="Y174">
        <v>105.27114143760485</v>
      </c>
      <c r="Z174" s="2">
        <v>6.8583333333333329E-2</v>
      </c>
    </row>
    <row r="175" spans="1:26" x14ac:dyDescent="0.2">
      <c r="A175" s="3">
        <v>528</v>
      </c>
      <c r="B175" t="s">
        <v>40</v>
      </c>
      <c r="C175" s="3" t="s">
        <v>9</v>
      </c>
      <c r="D175" s="3" t="s">
        <v>17</v>
      </c>
      <c r="E175" s="18">
        <v>44491</v>
      </c>
      <c r="F175">
        <v>7144.6785</v>
      </c>
      <c r="G175" t="s">
        <v>18</v>
      </c>
      <c r="H175" t="s">
        <v>33</v>
      </c>
      <c r="J175" s="5">
        <v>0</v>
      </c>
      <c r="K175" s="11">
        <v>7.6</v>
      </c>
      <c r="L175" s="22">
        <f t="shared" si="16"/>
        <v>-0.1428571428571431</v>
      </c>
      <c r="M175" s="30">
        <f t="shared" si="15"/>
        <v>0.19084850188786495</v>
      </c>
      <c r="N175">
        <v>-450.85083333333995</v>
      </c>
      <c r="O175">
        <f t="shared" si="13"/>
        <v>-4.5085083333333991</v>
      </c>
      <c r="P175">
        <f t="shared" si="17"/>
        <v>13555.287166666662</v>
      </c>
      <c r="Q175">
        <v>-7.5154533810907901E-3</v>
      </c>
      <c r="R175">
        <v>0.92799999999999994</v>
      </c>
      <c r="S175">
        <v>8.7999999999999995E-2</v>
      </c>
      <c r="T175">
        <v>0.64300000000000002</v>
      </c>
      <c r="U175" s="2">
        <f t="shared" si="12"/>
        <v>17.852272727272727</v>
      </c>
      <c r="V175" s="2"/>
      <c r="W175" s="2"/>
      <c r="X175">
        <v>83.990986544231404</v>
      </c>
      <c r="Y175">
        <v>105.27114143760485</v>
      </c>
      <c r="Z175" s="2">
        <v>6.8583333333333329E-2</v>
      </c>
    </row>
    <row r="176" spans="1:26" x14ac:dyDescent="0.2">
      <c r="A176" s="3">
        <v>529</v>
      </c>
      <c r="B176" t="s">
        <v>39</v>
      </c>
      <c r="C176" s="3" t="s">
        <v>9</v>
      </c>
      <c r="D176" s="3" t="s">
        <v>17</v>
      </c>
      <c r="E176" s="18">
        <v>44491</v>
      </c>
      <c r="F176">
        <v>6914.0839900000001</v>
      </c>
      <c r="G176" t="s">
        <v>18</v>
      </c>
      <c r="H176" t="s">
        <v>33</v>
      </c>
      <c r="J176" s="5">
        <v>0</v>
      </c>
      <c r="K176" s="11">
        <v>8.1999999999999993</v>
      </c>
      <c r="L176" s="22">
        <f t="shared" si="16"/>
        <v>-4.2857142857142962E-2</v>
      </c>
      <c r="M176" s="30">
        <f t="shared" si="15"/>
        <v>0.19735434685324899</v>
      </c>
      <c r="N176">
        <v>843.46174999999732</v>
      </c>
      <c r="O176">
        <f t="shared" si="13"/>
        <v>8.4346174999999732</v>
      </c>
      <c r="P176">
        <f t="shared" si="17"/>
        <v>14849.599749999998</v>
      </c>
      <c r="Q176">
        <v>1.4856504101243015E-2</v>
      </c>
      <c r="R176">
        <v>0.92799999999999994</v>
      </c>
      <c r="S176">
        <v>8.7999999999999995E-2</v>
      </c>
      <c r="T176">
        <v>0.64300000000000002</v>
      </c>
      <c r="U176" s="2">
        <f t="shared" si="12"/>
        <v>17.852272727272727</v>
      </c>
      <c r="V176" s="2"/>
      <c r="W176" s="2"/>
      <c r="X176">
        <v>83.970440972222107</v>
      </c>
      <c r="Y176">
        <v>114.29513888888889</v>
      </c>
      <c r="Z176" s="2">
        <v>6.8583333333333329E-2</v>
      </c>
    </row>
    <row r="177" spans="1:26" x14ac:dyDescent="0.2">
      <c r="A177" s="3">
        <v>530</v>
      </c>
      <c r="B177" t="s">
        <v>37</v>
      </c>
      <c r="C177" s="3" t="s">
        <v>11</v>
      </c>
      <c r="D177" s="3" t="s">
        <v>17</v>
      </c>
      <c r="E177" s="18">
        <v>44491</v>
      </c>
      <c r="F177">
        <v>4194.9312</v>
      </c>
      <c r="G177" t="s">
        <v>18</v>
      </c>
      <c r="H177" t="s">
        <v>33</v>
      </c>
      <c r="J177" s="5">
        <v>0</v>
      </c>
      <c r="K177" s="11">
        <v>8.5</v>
      </c>
      <c r="L177" s="22">
        <f t="shared" si="16"/>
        <v>-9.2857142857142902E-2</v>
      </c>
      <c r="M177" s="30">
        <f t="shared" si="15"/>
        <v>0.19416232217450355</v>
      </c>
      <c r="N177">
        <v>-32.723500000002481</v>
      </c>
      <c r="O177">
        <f t="shared" si="13"/>
        <v>-0.32723500000002481</v>
      </c>
      <c r="P177">
        <f t="shared" si="17"/>
        <v>13973.414499999999</v>
      </c>
      <c r="Q177">
        <v>-9.3521142684417267E-4</v>
      </c>
      <c r="R177">
        <v>0.88000000000000012</v>
      </c>
      <c r="S177">
        <v>8.7272727272727266E-2</v>
      </c>
      <c r="T177">
        <v>0.62909090909090903</v>
      </c>
      <c r="U177" s="2">
        <f t="shared" si="12"/>
        <v>17.291666666666671</v>
      </c>
      <c r="V177" s="2"/>
      <c r="W177" s="2"/>
      <c r="X177">
        <v>84.056798611110992</v>
      </c>
      <c r="Y177">
        <v>111.14583333333333</v>
      </c>
      <c r="Z177" s="2">
        <v>6.8583333333333329E-2</v>
      </c>
    </row>
    <row r="178" spans="1:26" x14ac:dyDescent="0.2">
      <c r="A178" s="3">
        <v>535</v>
      </c>
      <c r="B178" t="s">
        <v>39</v>
      </c>
      <c r="C178" s="3" t="s">
        <v>11</v>
      </c>
      <c r="D178" s="3" t="s">
        <v>17</v>
      </c>
      <c r="E178" s="18">
        <v>44491</v>
      </c>
      <c r="F178">
        <v>832.33067100000005</v>
      </c>
      <c r="G178" t="s">
        <v>12</v>
      </c>
      <c r="H178" t="s">
        <v>33</v>
      </c>
      <c r="J178" s="5">
        <v>1</v>
      </c>
      <c r="K178" s="11">
        <v>7.2</v>
      </c>
      <c r="L178" s="22">
        <f t="shared" si="16"/>
        <v>-2.8571428571428598E-2</v>
      </c>
      <c r="M178" s="30">
        <f t="shared" si="15"/>
        <v>0.19824521513849896</v>
      </c>
      <c r="N178">
        <v>-99.841908333333166</v>
      </c>
      <c r="O178">
        <f t="shared" si="13"/>
        <v>-0.99841908333333163</v>
      </c>
      <c r="P178">
        <f t="shared" si="17"/>
        <v>13906.296091666667</v>
      </c>
      <c r="Q178">
        <v>-1.4190291334349603E-2</v>
      </c>
      <c r="R178">
        <v>0.88000000000000012</v>
      </c>
      <c r="S178">
        <v>8.7272727272727266E-2</v>
      </c>
      <c r="T178">
        <v>0.62909090909090903</v>
      </c>
      <c r="U178" s="2">
        <f t="shared" si="12"/>
        <v>17.291666666666671</v>
      </c>
      <c r="V178" s="2"/>
      <c r="W178" s="2"/>
      <c r="X178">
        <v>83.982570956736254</v>
      </c>
      <c r="Y178">
        <v>109.32869967092529</v>
      </c>
      <c r="Z178" s="2">
        <v>6.8583333333333329E-2</v>
      </c>
    </row>
    <row r="179" spans="1:26" x14ac:dyDescent="0.2">
      <c r="A179" s="3">
        <v>538</v>
      </c>
      <c r="B179" t="s">
        <v>38</v>
      </c>
      <c r="C179" s="3" t="s">
        <v>9</v>
      </c>
      <c r="D179" s="3" t="s">
        <v>17</v>
      </c>
      <c r="E179" s="18">
        <v>44491</v>
      </c>
      <c r="F179">
        <v>3392.46009</v>
      </c>
      <c r="G179" t="s">
        <v>12</v>
      </c>
      <c r="H179" t="s">
        <v>33</v>
      </c>
      <c r="J179" s="5">
        <v>3</v>
      </c>
      <c r="K179" s="11">
        <v>5</v>
      </c>
      <c r="L179" s="22">
        <f t="shared" si="16"/>
        <v>-4.9999999999999947E-2</v>
      </c>
      <c r="M179" s="30">
        <f t="shared" si="15"/>
        <v>0.19690546266875852</v>
      </c>
      <c r="N179">
        <v>-1500.1984166666662</v>
      </c>
      <c r="O179">
        <f t="shared" si="13"/>
        <v>-15.001984166666661</v>
      </c>
      <c r="P179">
        <f t="shared" si="17"/>
        <v>12505.939583333335</v>
      </c>
      <c r="Q179">
        <v>-5.0391776433198185E-2</v>
      </c>
      <c r="R179">
        <v>0.92799999999999994</v>
      </c>
      <c r="S179">
        <v>8.7999999999999995E-2</v>
      </c>
      <c r="T179">
        <v>0.64300000000000002</v>
      </c>
      <c r="U179" s="2">
        <f t="shared" si="12"/>
        <v>17.852272727272727</v>
      </c>
      <c r="V179" s="2"/>
      <c r="W179" s="2"/>
      <c r="X179">
        <v>84.023114583333211</v>
      </c>
      <c r="Y179">
        <v>90.128472222222229</v>
      </c>
      <c r="Z179" s="2">
        <v>6.8583333333333329E-2</v>
      </c>
    </row>
    <row r="180" spans="1:26" x14ac:dyDescent="0.2">
      <c r="A180" s="3">
        <v>539</v>
      </c>
      <c r="B180" t="s">
        <v>38</v>
      </c>
      <c r="C180" s="3" t="s">
        <v>11</v>
      </c>
      <c r="D180" s="3" t="s">
        <v>17</v>
      </c>
      <c r="E180" s="18">
        <v>44491</v>
      </c>
      <c r="F180">
        <v>5267.8808700000009</v>
      </c>
      <c r="G180" t="s">
        <v>12</v>
      </c>
      <c r="H180" t="s">
        <v>33</v>
      </c>
      <c r="J180" s="5">
        <v>4</v>
      </c>
      <c r="K180" s="11">
        <v>5.2</v>
      </c>
      <c r="L180" s="22">
        <f t="shared" si="16"/>
        <v>-5.7142857142857065E-2</v>
      </c>
      <c r="M180" s="30">
        <f t="shared" si="15"/>
        <v>0.19645424660791369</v>
      </c>
      <c r="N180">
        <v>-245.25958333333256</v>
      </c>
      <c r="O180">
        <f t="shared" si="13"/>
        <v>-2.4525958333333255</v>
      </c>
      <c r="P180">
        <f t="shared" si="17"/>
        <v>13760.878416666668</v>
      </c>
      <c r="Q180">
        <v>-5.5558649158068477E-3</v>
      </c>
      <c r="R180">
        <v>0.88000000000000012</v>
      </c>
      <c r="S180">
        <v>8.7272727272727266E-2</v>
      </c>
      <c r="T180">
        <v>0.62909090909090903</v>
      </c>
      <c r="U180" s="2">
        <f t="shared" si="12"/>
        <v>17.291666666666671</v>
      </c>
      <c r="V180" s="2"/>
      <c r="W180" s="2"/>
      <c r="X180">
        <v>83.998520833333203</v>
      </c>
      <c r="Y180">
        <v>82.585069444444443</v>
      </c>
      <c r="Z180" s="2">
        <v>6.8583333333333329E-2</v>
      </c>
    </row>
    <row r="181" spans="1:26" x14ac:dyDescent="0.2">
      <c r="A181" s="3">
        <v>540</v>
      </c>
      <c r="B181" t="s">
        <v>38</v>
      </c>
      <c r="C181" s="3" t="s">
        <v>9</v>
      </c>
      <c r="D181" s="3" t="s">
        <v>17</v>
      </c>
      <c r="E181" s="18">
        <v>44491</v>
      </c>
      <c r="F181">
        <v>7425.7381100000002</v>
      </c>
      <c r="G181" t="s">
        <v>18</v>
      </c>
      <c r="H181" t="s">
        <v>33</v>
      </c>
      <c r="J181" s="5">
        <v>0</v>
      </c>
      <c r="K181" s="11">
        <v>4.75</v>
      </c>
      <c r="L181" s="22">
        <f t="shared" si="16"/>
        <v>-4.2857142857142962E-2</v>
      </c>
      <c r="M181" s="30">
        <f t="shared" si="15"/>
        <v>0.19735434685324899</v>
      </c>
      <c r="N181">
        <v>4248.1718333333365</v>
      </c>
      <c r="O181">
        <f t="shared" si="13"/>
        <v>42.481718333333362</v>
      </c>
      <c r="P181">
        <f t="shared" si="17"/>
        <v>18254.309833333336</v>
      </c>
      <c r="Q181">
        <v>7.3710779850383434E-2</v>
      </c>
      <c r="R181">
        <v>0.92799999999999994</v>
      </c>
      <c r="S181">
        <v>8.7999999999999995E-2</v>
      </c>
      <c r="T181">
        <v>0.64300000000000002</v>
      </c>
      <c r="U181" s="2">
        <f t="shared" si="12"/>
        <v>17.852272727272727</v>
      </c>
      <c r="V181" s="2"/>
      <c r="W181" s="2"/>
      <c r="X181">
        <v>84.023114583333211</v>
      </c>
      <c r="Y181">
        <v>90.128472222222229</v>
      </c>
      <c r="Z181" s="2">
        <v>6.8583333333333329E-2</v>
      </c>
    </row>
    <row r="182" spans="1:26" x14ac:dyDescent="0.2">
      <c r="A182" s="3">
        <v>546</v>
      </c>
      <c r="B182" t="s">
        <v>39</v>
      </c>
      <c r="C182" s="3" t="s">
        <v>9</v>
      </c>
      <c r="D182" s="3" t="s">
        <v>17</v>
      </c>
      <c r="E182" s="18">
        <v>44491</v>
      </c>
      <c r="F182">
        <v>882.23129600000004</v>
      </c>
      <c r="G182" t="s">
        <v>12</v>
      </c>
      <c r="H182" t="s">
        <v>33</v>
      </c>
      <c r="J182" s="5">
        <v>6</v>
      </c>
      <c r="K182" s="11">
        <v>8.1999999999999993</v>
      </c>
      <c r="L182" s="22">
        <f t="shared" si="16"/>
        <v>-1.4285714285714488E-2</v>
      </c>
      <c r="M182" s="30">
        <f t="shared" si="15"/>
        <v>0.19912703891950997</v>
      </c>
      <c r="N182">
        <v>-438.68632499999995</v>
      </c>
      <c r="O182">
        <f t="shared" si="13"/>
        <v>-4.3868632499999993</v>
      </c>
      <c r="P182">
        <f t="shared" si="17"/>
        <v>13567.451675</v>
      </c>
      <c r="Q182">
        <v>-5.6309597257824105E-2</v>
      </c>
      <c r="R182">
        <v>0.92799999999999994</v>
      </c>
      <c r="S182">
        <v>8.7999999999999995E-2</v>
      </c>
      <c r="T182">
        <v>0.64300000000000002</v>
      </c>
      <c r="U182" s="2">
        <f t="shared" si="12"/>
        <v>17.852272727272727</v>
      </c>
      <c r="V182" s="2"/>
      <c r="W182" s="2"/>
      <c r="X182">
        <v>83.970440972222107</v>
      </c>
      <c r="Y182">
        <v>114.29513888888889</v>
      </c>
      <c r="Z182" s="2">
        <v>6.8583333333333329E-2</v>
      </c>
    </row>
    <row r="183" spans="1:26" x14ac:dyDescent="0.2">
      <c r="A183" s="3">
        <v>547</v>
      </c>
      <c r="B183" t="s">
        <v>39</v>
      </c>
      <c r="C183" s="3" t="s">
        <v>9</v>
      </c>
      <c r="D183" s="3" t="s">
        <v>17</v>
      </c>
      <c r="E183" s="18">
        <v>44491</v>
      </c>
      <c r="F183">
        <v>4094.2819300000001</v>
      </c>
      <c r="G183" t="s">
        <v>12</v>
      </c>
      <c r="H183" t="s">
        <v>33</v>
      </c>
      <c r="J183" s="5">
        <v>13</v>
      </c>
      <c r="K183" s="11">
        <v>9.25</v>
      </c>
      <c r="L183" s="22">
        <f t="shared" si="16"/>
        <v>0.33571428571428569</v>
      </c>
      <c r="M183" s="30">
        <f t="shared" si="15"/>
        <v>0.21833339151913692</v>
      </c>
      <c r="N183">
        <v>-4563.4666666666644</v>
      </c>
      <c r="O183">
        <f t="shared" si="13"/>
        <v>-45.634666666666647</v>
      </c>
      <c r="P183">
        <f t="shared" si="17"/>
        <v>9442.6713333333355</v>
      </c>
      <c r="Q183">
        <v>-0.11797243460715211</v>
      </c>
      <c r="R183">
        <v>0.92799999999999994</v>
      </c>
      <c r="S183">
        <v>8.7999999999999995E-2</v>
      </c>
      <c r="T183">
        <v>0.64300000000000002</v>
      </c>
      <c r="U183" s="2">
        <f t="shared" ref="U183:U235" si="18">(R183+T183)/S183</f>
        <v>17.852272727272727</v>
      </c>
      <c r="V183" s="2"/>
      <c r="W183" s="2"/>
      <c r="X183">
        <v>83.970440972222107</v>
      </c>
      <c r="Y183">
        <v>114.29513888888889</v>
      </c>
      <c r="Z183" s="2">
        <v>6.8583333333333329E-2</v>
      </c>
    </row>
    <row r="184" spans="1:26" x14ac:dyDescent="0.2">
      <c r="A184" s="3">
        <v>501</v>
      </c>
      <c r="B184" t="s">
        <v>37</v>
      </c>
      <c r="C184" s="3" t="s">
        <v>9</v>
      </c>
      <c r="D184" s="3" t="s">
        <v>25</v>
      </c>
      <c r="E184" s="9">
        <v>44503</v>
      </c>
      <c r="F184">
        <v>2361.7719999999999</v>
      </c>
      <c r="G184" t="s">
        <v>12</v>
      </c>
      <c r="H184" t="s">
        <v>34</v>
      </c>
      <c r="J184" s="5">
        <v>6</v>
      </c>
      <c r="K184" s="11">
        <v>5</v>
      </c>
      <c r="L184" s="22">
        <f t="shared" ref="L184:L209" si="19">(K184-K158)/12</f>
        <v>2.0833333333333332E-2</v>
      </c>
      <c r="M184" s="30">
        <f t="shared" si="15"/>
        <v>0.20214477307835463</v>
      </c>
      <c r="N184">
        <v>-104.99416666666609</v>
      </c>
      <c r="O184">
        <f t="shared" si="13"/>
        <v>-1.049941666666661</v>
      </c>
      <c r="P184">
        <f t="shared" si="17"/>
        <v>13901.143833333335</v>
      </c>
      <c r="Q184">
        <v>-5.3063731017974859E-3</v>
      </c>
      <c r="U184" s="2" t="e">
        <f t="shared" si="18"/>
        <v>#DIV/0!</v>
      </c>
      <c r="V184" s="2"/>
      <c r="W184" s="2"/>
      <c r="X184">
        <v>84.008256944444341</v>
      </c>
      <c r="Y184">
        <v>101</v>
      </c>
      <c r="Z184" s="2">
        <v>0.11616666666666665</v>
      </c>
    </row>
    <row r="185" spans="1:26" x14ac:dyDescent="0.2">
      <c r="A185" s="3">
        <v>503</v>
      </c>
      <c r="B185" t="s">
        <v>37</v>
      </c>
      <c r="C185" s="3" t="s">
        <v>11</v>
      </c>
      <c r="D185" s="3" t="s">
        <v>25</v>
      </c>
      <c r="E185" s="9">
        <v>44503</v>
      </c>
      <c r="F185">
        <v>6602.7792000000009</v>
      </c>
      <c r="G185" t="s">
        <v>18</v>
      </c>
      <c r="H185" t="s">
        <v>34</v>
      </c>
      <c r="J185" s="5">
        <v>0</v>
      </c>
      <c r="K185" s="11">
        <v>6.5</v>
      </c>
      <c r="L185" s="23">
        <f t="shared" si="19"/>
        <v>2.0833333333333332E-2</v>
      </c>
      <c r="M185" s="30">
        <f t="shared" si="15"/>
        <v>0.20214477307835463</v>
      </c>
      <c r="N185">
        <v>4165.8875000000016</v>
      </c>
      <c r="O185">
        <f t="shared" si="13"/>
        <v>41.658875000000016</v>
      </c>
      <c r="P185">
        <f t="shared" si="17"/>
        <v>18172.025500000003</v>
      </c>
      <c r="Q185">
        <v>8.1913309448515978E-2</v>
      </c>
      <c r="U185" s="2" t="e">
        <f t="shared" si="18"/>
        <v>#DIV/0!</v>
      </c>
      <c r="V185" s="2"/>
      <c r="W185" s="2"/>
      <c r="X185">
        <v>82.870329861110847</v>
      </c>
      <c r="Y185">
        <v>109.76388888888889</v>
      </c>
      <c r="Z185" s="2">
        <v>0.11616666666666665</v>
      </c>
    </row>
    <row r="186" spans="1:26" x14ac:dyDescent="0.2">
      <c r="A186" s="3">
        <v>504</v>
      </c>
      <c r="B186" t="s">
        <v>37</v>
      </c>
      <c r="C186" s="3" t="s">
        <v>11</v>
      </c>
      <c r="D186" s="3" t="s">
        <v>25</v>
      </c>
      <c r="E186" s="9">
        <v>44503</v>
      </c>
      <c r="F186">
        <v>434.63924900000001</v>
      </c>
      <c r="G186" t="s">
        <v>18</v>
      </c>
      <c r="H186" t="s">
        <v>34</v>
      </c>
      <c r="J186" s="5">
        <v>0</v>
      </c>
      <c r="K186" s="11">
        <v>6.5</v>
      </c>
      <c r="L186" s="22">
        <f t="shared" si="19"/>
        <v>-0.52083333333333337</v>
      </c>
      <c r="M186" s="30">
        <f t="shared" si="15"/>
        <v>0.11480625354554377</v>
      </c>
      <c r="N186">
        <v>58.405824999999822</v>
      </c>
      <c r="O186">
        <f t="shared" si="13"/>
        <v>0.58405824999999822</v>
      </c>
      <c r="P186">
        <f t="shared" si="17"/>
        <v>14064.543825000001</v>
      </c>
      <c r="Q186">
        <v>1.6389612482082906E-2</v>
      </c>
      <c r="U186" s="2" t="e">
        <f t="shared" si="18"/>
        <v>#DIV/0!</v>
      </c>
      <c r="V186" s="2"/>
      <c r="W186" s="2"/>
      <c r="X186">
        <v>82.870329861110847</v>
      </c>
      <c r="Y186">
        <v>109.76388888888889</v>
      </c>
      <c r="Z186" s="2">
        <v>0.11616666666666665</v>
      </c>
    </row>
    <row r="187" spans="1:26" x14ac:dyDescent="0.2">
      <c r="A187" s="3">
        <v>505</v>
      </c>
      <c r="B187" t="s">
        <v>37</v>
      </c>
      <c r="C187" s="3" t="s">
        <v>9</v>
      </c>
      <c r="D187" s="3" t="s">
        <v>25</v>
      </c>
      <c r="E187" s="9">
        <v>44503</v>
      </c>
      <c r="F187">
        <v>4361.2492999999995</v>
      </c>
      <c r="G187" t="s">
        <v>12</v>
      </c>
      <c r="H187" t="s">
        <v>34</v>
      </c>
      <c r="J187" s="5">
        <v>12</v>
      </c>
      <c r="K187" s="11">
        <v>6.5</v>
      </c>
      <c r="L187" s="22">
        <f t="shared" si="19"/>
        <v>2.9166666666666636E-2</v>
      </c>
      <c r="M187" s="30">
        <f t="shared" si="15"/>
        <v>0.20298806995858731</v>
      </c>
      <c r="N187">
        <v>-633.31833333333395</v>
      </c>
      <c r="O187">
        <f t="shared" si="13"/>
        <v>-6.3331833333333396</v>
      </c>
      <c r="P187">
        <f t="shared" si="17"/>
        <v>13372.819666666666</v>
      </c>
      <c r="Q187">
        <v>-1.7127329498748959E-2</v>
      </c>
      <c r="U187" s="2" t="e">
        <f t="shared" si="18"/>
        <v>#DIV/0!</v>
      </c>
      <c r="V187" s="2"/>
      <c r="W187" s="2"/>
      <c r="X187">
        <v>84.008256944444341</v>
      </c>
      <c r="Y187">
        <v>101</v>
      </c>
      <c r="Z187" s="2">
        <v>0.11616666666666665</v>
      </c>
    </row>
    <row r="188" spans="1:26" x14ac:dyDescent="0.2">
      <c r="A188" s="3">
        <v>506</v>
      </c>
      <c r="B188" t="s">
        <v>37</v>
      </c>
      <c r="C188" s="3" t="s">
        <v>11</v>
      </c>
      <c r="D188" s="3" t="s">
        <v>25</v>
      </c>
      <c r="E188" s="9">
        <v>44503</v>
      </c>
      <c r="F188">
        <v>10608.0754</v>
      </c>
      <c r="G188" t="s">
        <v>18</v>
      </c>
      <c r="H188" t="s">
        <v>34</v>
      </c>
      <c r="J188" s="5">
        <v>0</v>
      </c>
      <c r="K188" s="11">
        <v>11</v>
      </c>
      <c r="L188" s="22">
        <f t="shared" si="19"/>
        <v>-2.0833333333333332E-2</v>
      </c>
      <c r="M188" s="30">
        <f t="shared" si="15"/>
        <v>0.19780092313970737</v>
      </c>
      <c r="N188">
        <v>1265.9574999999993</v>
      </c>
      <c r="O188">
        <f t="shared" si="13"/>
        <v>12.659574999999993</v>
      </c>
      <c r="P188">
        <f t="shared" si="17"/>
        <v>15272.095499999999</v>
      </c>
      <c r="Q188">
        <v>1.452874599620003E-2</v>
      </c>
      <c r="U188" s="2" t="e">
        <f t="shared" si="18"/>
        <v>#DIV/0!</v>
      </c>
      <c r="V188" s="2"/>
      <c r="W188" s="2"/>
      <c r="X188">
        <v>82.870329861110847</v>
      </c>
      <c r="Y188">
        <v>109.76388888888889</v>
      </c>
      <c r="Z188" s="2">
        <v>0.11616666666666665</v>
      </c>
    </row>
    <row r="189" spans="1:26" x14ac:dyDescent="0.2">
      <c r="A189" s="3">
        <v>507</v>
      </c>
      <c r="B189" t="s">
        <v>37</v>
      </c>
      <c r="C189" s="3" t="s">
        <v>11</v>
      </c>
      <c r="D189" s="3" t="s">
        <v>25</v>
      </c>
      <c r="E189" s="9">
        <v>44503</v>
      </c>
      <c r="F189">
        <v>3536.3308000000002</v>
      </c>
      <c r="G189" t="s">
        <v>18</v>
      </c>
      <c r="H189" t="s">
        <v>34</v>
      </c>
      <c r="J189" s="5">
        <v>0</v>
      </c>
      <c r="K189" s="11">
        <v>8.75</v>
      </c>
      <c r="L189" s="22">
        <f t="shared" si="19"/>
        <v>0</v>
      </c>
      <c r="M189" s="30">
        <f t="shared" si="15"/>
        <v>0.2</v>
      </c>
      <c r="N189">
        <v>1175.3576666666679</v>
      </c>
      <c r="O189">
        <f t="shared" si="13"/>
        <v>11.75357666666668</v>
      </c>
      <c r="P189">
        <f t="shared" si="17"/>
        <v>15181.495666666669</v>
      </c>
      <c r="Q189">
        <v>4.1540783870144218E-2</v>
      </c>
      <c r="U189" s="2" t="e">
        <f t="shared" si="18"/>
        <v>#DIV/0!</v>
      </c>
      <c r="V189" s="2"/>
      <c r="W189" s="2"/>
      <c r="X189">
        <v>82.870329861110847</v>
      </c>
      <c r="Y189">
        <v>109.76388888888889</v>
      </c>
      <c r="Z189" s="2">
        <v>0.11616666666666665</v>
      </c>
    </row>
    <row r="190" spans="1:26" x14ac:dyDescent="0.2">
      <c r="A190" s="3">
        <v>508</v>
      </c>
      <c r="B190" t="s">
        <v>37</v>
      </c>
      <c r="C190" s="3" t="s">
        <v>9</v>
      </c>
      <c r="D190" s="3" t="s">
        <v>25</v>
      </c>
      <c r="E190" s="9">
        <v>44503</v>
      </c>
      <c r="F190">
        <v>3269.4418099999998</v>
      </c>
      <c r="G190" t="s">
        <v>18</v>
      </c>
      <c r="H190" t="s">
        <v>34</v>
      </c>
      <c r="J190" s="5">
        <v>0</v>
      </c>
      <c r="K190" s="11">
        <v>4.5</v>
      </c>
      <c r="L190" s="22">
        <f t="shared" si="19"/>
        <v>0</v>
      </c>
      <c r="M190" s="30">
        <f t="shared" si="15"/>
        <v>0.2</v>
      </c>
      <c r="N190">
        <v>-1304.2686666666705</v>
      </c>
      <c r="O190">
        <f t="shared" si="13"/>
        <v>-13.042686666666704</v>
      </c>
      <c r="P190">
        <f t="shared" si="17"/>
        <v>12701.86933333333</v>
      </c>
      <c r="Q190">
        <v>-4.5684278806950272E-2</v>
      </c>
      <c r="U190" s="2" t="e">
        <f t="shared" si="18"/>
        <v>#DIV/0!</v>
      </c>
      <c r="V190" s="2"/>
      <c r="W190" s="2"/>
      <c r="X190">
        <v>84.008256944444341</v>
      </c>
      <c r="Y190">
        <v>101</v>
      </c>
      <c r="Z190" s="2">
        <v>0.11616666666666665</v>
      </c>
    </row>
    <row r="191" spans="1:26" x14ac:dyDescent="0.2">
      <c r="A191" s="3">
        <v>509</v>
      </c>
      <c r="B191" t="s">
        <v>38</v>
      </c>
      <c r="C191" s="3" t="s">
        <v>11</v>
      </c>
      <c r="D191" s="3" t="s">
        <v>25</v>
      </c>
      <c r="E191" s="9">
        <v>44503</v>
      </c>
      <c r="F191">
        <v>1110.6099000000002</v>
      </c>
      <c r="G191" t="s">
        <v>12</v>
      </c>
      <c r="H191" t="s">
        <v>34</v>
      </c>
      <c r="J191" s="5">
        <v>8</v>
      </c>
      <c r="K191" s="11">
        <v>6.55</v>
      </c>
      <c r="L191" s="22">
        <f t="shared" si="19"/>
        <v>4.5833333333333316E-2</v>
      </c>
      <c r="M191" s="30">
        <f t="shared" si="15"/>
        <v>0.20465049192674231</v>
      </c>
      <c r="N191">
        <v>-343.8866666666666</v>
      </c>
      <c r="O191">
        <f t="shared" si="13"/>
        <v>-3.4388666666666659</v>
      </c>
      <c r="P191">
        <f t="shared" si="17"/>
        <v>13662.251333333334</v>
      </c>
      <c r="Q191">
        <v>-3.5825374651774669E-2</v>
      </c>
      <c r="U191" s="2" t="e">
        <f t="shared" si="18"/>
        <v>#DIV/0!</v>
      </c>
      <c r="V191" s="2"/>
      <c r="W191" s="2"/>
      <c r="X191">
        <v>82.816861111110867</v>
      </c>
      <c r="Y191">
        <v>79.920138888888886</v>
      </c>
      <c r="Z191" s="2">
        <v>0.11616666666666665</v>
      </c>
    </row>
    <row r="192" spans="1:26" x14ac:dyDescent="0.2">
      <c r="A192" s="3">
        <v>512</v>
      </c>
      <c r="B192" t="s">
        <v>38</v>
      </c>
      <c r="C192" s="3" t="s">
        <v>9</v>
      </c>
      <c r="D192" s="3" t="s">
        <v>25</v>
      </c>
      <c r="E192" s="9">
        <v>44503</v>
      </c>
      <c r="F192">
        <v>2943.8623599999996</v>
      </c>
      <c r="G192" t="s">
        <v>12</v>
      </c>
      <c r="H192" t="s">
        <v>34</v>
      </c>
      <c r="J192" s="5">
        <v>2</v>
      </c>
      <c r="K192" s="11">
        <v>11.5</v>
      </c>
      <c r="L192" s="22">
        <f t="shared" si="19"/>
        <v>4.1666666666666664E-2</v>
      </c>
      <c r="M192" s="30">
        <f t="shared" si="15"/>
        <v>0.20423785981398762</v>
      </c>
      <c r="N192">
        <v>-489.30033333333751</v>
      </c>
      <c r="O192">
        <f t="shared" si="13"/>
        <v>-4.8930033333333753</v>
      </c>
      <c r="P192">
        <f t="shared" si="17"/>
        <v>13516.837666666663</v>
      </c>
      <c r="Q192">
        <v>-1.9555206285371433E-2</v>
      </c>
      <c r="U192" s="2" t="e">
        <f t="shared" si="18"/>
        <v>#DIV/0!</v>
      </c>
      <c r="V192" s="2"/>
      <c r="W192" s="2"/>
      <c r="X192">
        <v>82.81894444444417</v>
      </c>
      <c r="Y192">
        <v>96.857638888888886</v>
      </c>
      <c r="Z192" s="2">
        <v>0.11616666666666665</v>
      </c>
    </row>
    <row r="193" spans="1:26" x14ac:dyDescent="0.2">
      <c r="A193" s="3">
        <v>514</v>
      </c>
      <c r="B193" t="s">
        <v>38</v>
      </c>
      <c r="C193" s="3" t="s">
        <v>11</v>
      </c>
      <c r="D193" s="3" t="s">
        <v>25</v>
      </c>
      <c r="E193" s="9">
        <v>44503</v>
      </c>
      <c r="F193">
        <v>4073.8769600000001</v>
      </c>
      <c r="G193" t="s">
        <v>18</v>
      </c>
      <c r="H193" t="s">
        <v>34</v>
      </c>
      <c r="J193" s="5">
        <v>0</v>
      </c>
      <c r="K193" s="11">
        <v>5.75</v>
      </c>
      <c r="L193" s="22">
        <f t="shared" si="19"/>
        <v>0</v>
      </c>
      <c r="M193" s="30">
        <f t="shared" si="15"/>
        <v>0.2</v>
      </c>
      <c r="N193">
        <v>46.331666666665114</v>
      </c>
      <c r="O193">
        <f t="shared" si="13"/>
        <v>0.46331666666665117</v>
      </c>
      <c r="P193">
        <f t="shared" si="17"/>
        <v>14052.469666666666</v>
      </c>
      <c r="Q193">
        <v>1.3666092837264963E-3</v>
      </c>
      <c r="U193" s="2" t="e">
        <f t="shared" si="18"/>
        <v>#DIV/0!</v>
      </c>
      <c r="V193" s="2"/>
      <c r="W193" s="2"/>
      <c r="X193">
        <v>82.816861111110867</v>
      </c>
      <c r="Y193">
        <v>79.920138888888886</v>
      </c>
      <c r="Z193" s="2">
        <v>0.11616666666666665</v>
      </c>
    </row>
    <row r="194" spans="1:26" x14ac:dyDescent="0.2">
      <c r="A194" s="3">
        <v>515</v>
      </c>
      <c r="B194" t="s">
        <v>40</v>
      </c>
      <c r="C194" s="3" t="s">
        <v>11</v>
      </c>
      <c r="D194" s="3" t="s">
        <v>25</v>
      </c>
      <c r="E194" s="9">
        <v>44503</v>
      </c>
      <c r="F194">
        <v>5640.0975199999993</v>
      </c>
      <c r="G194" t="s">
        <v>12</v>
      </c>
      <c r="H194" t="s">
        <v>34</v>
      </c>
      <c r="J194" s="5">
        <v>5</v>
      </c>
      <c r="K194" s="11">
        <v>7.65</v>
      </c>
      <c r="L194" s="22">
        <f t="shared" si="19"/>
        <v>1.250000000000003E-2</v>
      </c>
      <c r="M194" s="30">
        <f t="shared" si="15"/>
        <v>0.20129320844984636</v>
      </c>
      <c r="N194">
        <v>-583.8468333333343</v>
      </c>
      <c r="O194">
        <f t="shared" si="13"/>
        <v>-5.8384683333333429</v>
      </c>
      <c r="P194">
        <f t="shared" si="17"/>
        <v>13422.291166666666</v>
      </c>
      <c r="Q194">
        <v>-1.2269644029570797E-2</v>
      </c>
      <c r="U194" s="2" t="e">
        <f t="shared" si="18"/>
        <v>#DIV/0!</v>
      </c>
      <c r="V194" s="2"/>
      <c r="W194" s="2"/>
      <c r="X194">
        <v>82.671548611110921</v>
      </c>
      <c r="Y194">
        <v>119.54340277777779</v>
      </c>
      <c r="Z194" s="2">
        <v>0.11616666666666665</v>
      </c>
    </row>
    <row r="195" spans="1:26" x14ac:dyDescent="0.2">
      <c r="A195" s="3">
        <v>516</v>
      </c>
      <c r="B195" t="s">
        <v>40</v>
      </c>
      <c r="C195" s="3" t="s">
        <v>9</v>
      </c>
      <c r="D195" s="3" t="s">
        <v>25</v>
      </c>
      <c r="E195" s="9">
        <v>44503</v>
      </c>
      <c r="F195">
        <v>186.38806</v>
      </c>
      <c r="G195" t="s">
        <v>18</v>
      </c>
      <c r="H195" t="s">
        <v>34</v>
      </c>
      <c r="J195" s="5">
        <v>2</v>
      </c>
      <c r="K195" s="11">
        <v>8.25</v>
      </c>
      <c r="L195" s="22">
        <f t="shared" si="19"/>
        <v>8.3333333333333329E-2</v>
      </c>
      <c r="M195" s="30">
        <f t="shared" si="15"/>
        <v>0.20827853703164503</v>
      </c>
      <c r="N195">
        <v>113.10799166666675</v>
      </c>
      <c r="O195">
        <f t="shared" ref="O195:O235" si="20">N195/100</f>
        <v>1.1310799166666674</v>
      </c>
      <c r="P195">
        <f t="shared" si="17"/>
        <v>14119.245991666667</v>
      </c>
      <c r="Q195">
        <v>7.8540352790118784E-2</v>
      </c>
      <c r="U195" s="2" t="e">
        <f t="shared" si="18"/>
        <v>#DIV/0!</v>
      </c>
      <c r="V195" s="2"/>
      <c r="W195" s="2"/>
      <c r="X195">
        <v>82.798435372960128</v>
      </c>
      <c r="Y195">
        <v>101.12864704739705</v>
      </c>
      <c r="Z195" s="2">
        <v>0.11616666666666665</v>
      </c>
    </row>
    <row r="196" spans="1:26" x14ac:dyDescent="0.2">
      <c r="A196" s="3">
        <v>517</v>
      </c>
      <c r="B196" t="s">
        <v>40</v>
      </c>
      <c r="C196" s="3" t="s">
        <v>9</v>
      </c>
      <c r="D196" s="3" t="s">
        <v>25</v>
      </c>
      <c r="E196" s="9">
        <v>44503</v>
      </c>
      <c r="F196">
        <v>1371.6949999999999</v>
      </c>
      <c r="G196" t="s">
        <v>18</v>
      </c>
      <c r="H196" t="s">
        <v>34</v>
      </c>
      <c r="J196" s="5">
        <v>0</v>
      </c>
      <c r="K196" s="11">
        <v>6.25</v>
      </c>
      <c r="L196" s="22">
        <f t="shared" si="19"/>
        <v>-2.0833333333333332E-2</v>
      </c>
      <c r="M196" s="30">
        <f t="shared" si="15"/>
        <v>0.19780092313970737</v>
      </c>
      <c r="N196">
        <v>-240.6243333333332</v>
      </c>
      <c r="O196">
        <f t="shared" si="20"/>
        <v>-2.406243333333332</v>
      </c>
      <c r="P196">
        <f t="shared" si="17"/>
        <v>13765.513666666668</v>
      </c>
      <c r="Q196">
        <v>-2.0616550154097257E-2</v>
      </c>
      <c r="U196" s="2" t="e">
        <f t="shared" si="18"/>
        <v>#DIV/0!</v>
      </c>
      <c r="V196" s="2"/>
      <c r="W196" s="2"/>
      <c r="X196">
        <v>82.798435372960128</v>
      </c>
      <c r="Y196">
        <v>101.12864704739705</v>
      </c>
      <c r="Z196" s="2">
        <v>0.11616666666666665</v>
      </c>
    </row>
    <row r="197" spans="1:26" x14ac:dyDescent="0.2">
      <c r="A197" s="3">
        <v>519</v>
      </c>
      <c r="B197" t="s">
        <v>38</v>
      </c>
      <c r="C197" s="3" t="s">
        <v>11</v>
      </c>
      <c r="D197" s="3" t="s">
        <v>25</v>
      </c>
      <c r="E197" s="9">
        <v>44503</v>
      </c>
      <c r="F197">
        <v>4356.7916999999998</v>
      </c>
      <c r="G197" t="s">
        <v>18</v>
      </c>
      <c r="H197" t="s">
        <v>34</v>
      </c>
      <c r="J197" s="5">
        <v>0</v>
      </c>
      <c r="K197" s="11">
        <v>5.5</v>
      </c>
      <c r="L197" s="22">
        <f t="shared" si="19"/>
        <v>2.9166666666666636E-2</v>
      </c>
      <c r="M197" s="30">
        <f t="shared" si="15"/>
        <v>0.20298806995858731</v>
      </c>
      <c r="N197">
        <v>462.00333333333157</v>
      </c>
      <c r="O197">
        <f t="shared" si="20"/>
        <v>4.6200333333333159</v>
      </c>
      <c r="P197">
        <f t="shared" si="17"/>
        <v>14468.141333333333</v>
      </c>
      <c r="Q197">
        <v>1.2889065815200863E-2</v>
      </c>
      <c r="U197" s="2" t="e">
        <f t="shared" si="18"/>
        <v>#DIV/0!</v>
      </c>
      <c r="V197" s="2"/>
      <c r="W197" s="2"/>
      <c r="X197">
        <v>82.816861111110867</v>
      </c>
      <c r="Y197">
        <v>79.920138888888886</v>
      </c>
      <c r="Z197" s="2">
        <v>0.11616666666666665</v>
      </c>
    </row>
    <row r="198" spans="1:26" x14ac:dyDescent="0.2">
      <c r="A198" s="3">
        <v>520</v>
      </c>
      <c r="B198" t="s">
        <v>40</v>
      </c>
      <c r="C198" s="3" t="s">
        <v>11</v>
      </c>
      <c r="D198" s="3" t="s">
        <v>25</v>
      </c>
      <c r="E198" s="9">
        <v>44503</v>
      </c>
      <c r="F198">
        <v>2764.1047999999996</v>
      </c>
      <c r="G198" t="s">
        <v>12</v>
      </c>
      <c r="H198" t="s">
        <v>34</v>
      </c>
      <c r="J198" s="5">
        <v>4</v>
      </c>
      <c r="K198" s="11">
        <v>6.25</v>
      </c>
      <c r="L198" s="22">
        <f t="shared" si="19"/>
        <v>0</v>
      </c>
      <c r="M198" s="30">
        <f t="shared" si="15"/>
        <v>0.2</v>
      </c>
      <c r="N198">
        <v>-494.4041666666696</v>
      </c>
      <c r="O198">
        <f t="shared" si="20"/>
        <v>-4.9440416666666955</v>
      </c>
      <c r="P198">
        <f t="shared" si="17"/>
        <v>13511.733833333332</v>
      </c>
      <c r="Q198">
        <v>-2.1012892353433794E-2</v>
      </c>
      <c r="U198" s="2" t="e">
        <f t="shared" si="18"/>
        <v>#DIV/0!</v>
      </c>
      <c r="V198" s="2"/>
      <c r="W198" s="2"/>
      <c r="X198">
        <v>82.671548611110921</v>
      </c>
      <c r="Y198">
        <v>119.54340277777779</v>
      </c>
      <c r="Z198" s="2">
        <v>0.11616666666666665</v>
      </c>
    </row>
    <row r="199" spans="1:26" x14ac:dyDescent="0.2">
      <c r="A199" s="3">
        <v>524</v>
      </c>
      <c r="B199" t="s">
        <v>39</v>
      </c>
      <c r="C199" s="3" t="s">
        <v>11</v>
      </c>
      <c r="D199" s="3" t="s">
        <v>25</v>
      </c>
      <c r="E199" s="9">
        <v>44503</v>
      </c>
      <c r="F199">
        <v>1060.4646</v>
      </c>
      <c r="G199" t="s">
        <v>12</v>
      </c>
      <c r="H199" t="s">
        <v>34</v>
      </c>
      <c r="J199" s="5">
        <v>5</v>
      </c>
      <c r="K199" s="11">
        <v>9.5</v>
      </c>
      <c r="L199" s="22">
        <f t="shared" si="19"/>
        <v>0.1166666666666667</v>
      </c>
      <c r="M199" s="30">
        <f t="shared" si="15"/>
        <v>0.21138097026729455</v>
      </c>
      <c r="N199">
        <v>-33.907499999999949</v>
      </c>
      <c r="O199">
        <f t="shared" si="20"/>
        <v>-0.33907499999999952</v>
      </c>
      <c r="P199">
        <f t="shared" si="17"/>
        <v>13972.230500000001</v>
      </c>
      <c r="Q199">
        <v>-3.8222376280314277E-3</v>
      </c>
      <c r="U199" s="2" t="e">
        <f t="shared" si="18"/>
        <v>#DIV/0!</v>
      </c>
      <c r="V199" s="2"/>
      <c r="W199" s="2"/>
      <c r="X199">
        <v>82.785008680555308</v>
      </c>
      <c r="Y199">
        <v>100.69618055555556</v>
      </c>
      <c r="Z199" s="2">
        <v>0.11616666666666665</v>
      </c>
    </row>
    <row r="200" spans="1:26" x14ac:dyDescent="0.2">
      <c r="A200" s="3">
        <v>525</v>
      </c>
      <c r="B200" t="s">
        <v>40</v>
      </c>
      <c r="C200" s="3" t="s">
        <v>9</v>
      </c>
      <c r="D200" s="3" t="s">
        <v>25</v>
      </c>
      <c r="E200" s="9">
        <v>44503</v>
      </c>
      <c r="F200">
        <v>854.1563460000001</v>
      </c>
      <c r="G200" t="s">
        <v>18</v>
      </c>
      <c r="H200" t="s">
        <v>34</v>
      </c>
      <c r="J200" s="5">
        <v>0</v>
      </c>
      <c r="K200" s="11">
        <v>7.5</v>
      </c>
      <c r="L200" s="22">
        <f t="shared" si="19"/>
        <v>-0.3125</v>
      </c>
      <c r="M200" s="30">
        <f t="shared" si="15"/>
        <v>0.15917600346881505</v>
      </c>
      <c r="N200">
        <v>202.24963333333412</v>
      </c>
      <c r="O200">
        <f t="shared" si="20"/>
        <v>2.0224963333333412</v>
      </c>
      <c r="P200">
        <f t="shared" si="17"/>
        <v>14208.387633333336</v>
      </c>
      <c r="Q200">
        <v>2.9244913873090621E-2</v>
      </c>
      <c r="U200" s="2" t="e">
        <f t="shared" si="18"/>
        <v>#DIV/0!</v>
      </c>
      <c r="V200" s="2"/>
      <c r="W200" s="2"/>
      <c r="X200">
        <v>82.798435372960128</v>
      </c>
      <c r="Y200">
        <v>101.12864704739705</v>
      </c>
      <c r="Z200" s="2">
        <v>0.11616666666666665</v>
      </c>
    </row>
    <row r="201" spans="1:26" x14ac:dyDescent="0.2">
      <c r="A201" s="3">
        <v>528</v>
      </c>
      <c r="B201" t="s">
        <v>40</v>
      </c>
      <c r="C201" s="3" t="s">
        <v>9</v>
      </c>
      <c r="D201" s="3" t="s">
        <v>25</v>
      </c>
      <c r="E201" s="9">
        <v>44503</v>
      </c>
      <c r="F201">
        <v>7251.9565000000002</v>
      </c>
      <c r="G201" t="s">
        <v>18</v>
      </c>
      <c r="H201" t="s">
        <v>34</v>
      </c>
      <c r="J201" s="5">
        <v>0</v>
      </c>
      <c r="K201" s="11">
        <v>8.5</v>
      </c>
      <c r="L201" s="22">
        <f t="shared" si="19"/>
        <v>7.5000000000000025E-2</v>
      </c>
      <c r="M201" s="30">
        <f t="shared" si="15"/>
        <v>0.20748529958812473</v>
      </c>
      <c r="N201">
        <v>893.98333333333721</v>
      </c>
      <c r="O201">
        <f t="shared" si="20"/>
        <v>8.9398333333333717</v>
      </c>
      <c r="P201">
        <f t="shared" si="17"/>
        <v>14900.121333333338</v>
      </c>
      <c r="Q201">
        <v>1.5015091301869002E-2</v>
      </c>
      <c r="U201" s="2" t="e">
        <f t="shared" si="18"/>
        <v>#DIV/0!</v>
      </c>
      <c r="V201" s="2"/>
      <c r="W201" s="2"/>
      <c r="X201">
        <v>82.798435372960128</v>
      </c>
      <c r="Y201">
        <v>101.12864704739705</v>
      </c>
      <c r="Z201" s="2">
        <v>0.11616666666666665</v>
      </c>
    </row>
    <row r="202" spans="1:26" x14ac:dyDescent="0.2">
      <c r="A202" s="3">
        <v>529</v>
      </c>
      <c r="B202" t="s">
        <v>39</v>
      </c>
      <c r="C202" s="3" t="s">
        <v>9</v>
      </c>
      <c r="D202" s="3" t="s">
        <v>25</v>
      </c>
      <c r="E202" s="9">
        <v>44503</v>
      </c>
      <c r="F202">
        <v>7233.1386999999995</v>
      </c>
      <c r="G202" t="s">
        <v>18</v>
      </c>
      <c r="H202" t="s">
        <v>34</v>
      </c>
      <c r="J202" s="5">
        <v>0</v>
      </c>
      <c r="K202" s="11">
        <v>8.25</v>
      </c>
      <c r="L202" s="22">
        <f t="shared" si="19"/>
        <v>4.1666666666667256E-3</v>
      </c>
      <c r="M202" s="30">
        <f t="shared" si="15"/>
        <v>0.20043321235130157</v>
      </c>
      <c r="N202">
        <v>2658.7892500000016</v>
      </c>
      <c r="O202">
        <f t="shared" si="20"/>
        <v>26.587892500000017</v>
      </c>
      <c r="P202">
        <f t="shared" si="17"/>
        <v>16664.927250000001</v>
      </c>
      <c r="Q202">
        <v>4.6145622538207004E-2</v>
      </c>
      <c r="U202" s="2" t="e">
        <f t="shared" si="18"/>
        <v>#DIV/0!</v>
      </c>
      <c r="V202" s="2"/>
      <c r="W202" s="2"/>
      <c r="X202">
        <v>82.762135416666439</v>
      </c>
      <c r="Y202">
        <v>111.88888888888889</v>
      </c>
      <c r="Z202" s="2">
        <v>0.11616666666666665</v>
      </c>
    </row>
    <row r="203" spans="1:26" x14ac:dyDescent="0.2">
      <c r="A203" s="3">
        <v>530</v>
      </c>
      <c r="B203" t="s">
        <v>37</v>
      </c>
      <c r="C203" s="3" t="s">
        <v>11</v>
      </c>
      <c r="D203" s="3" t="s">
        <v>25</v>
      </c>
      <c r="E203" s="9">
        <v>44503</v>
      </c>
      <c r="F203">
        <v>4447.5753000000004</v>
      </c>
      <c r="G203" t="s">
        <v>18</v>
      </c>
      <c r="H203" t="s">
        <v>34</v>
      </c>
      <c r="J203" s="5">
        <v>0</v>
      </c>
      <c r="K203" s="11">
        <v>8.5</v>
      </c>
      <c r="L203" s="22">
        <f t="shared" si="19"/>
        <v>0</v>
      </c>
      <c r="M203" s="30">
        <f t="shared" si="15"/>
        <v>0.2</v>
      </c>
      <c r="N203">
        <v>2105.3675000000026</v>
      </c>
      <c r="O203">
        <f t="shared" si="20"/>
        <v>21.053675000000027</v>
      </c>
      <c r="P203">
        <f t="shared" si="17"/>
        <v>16111.505500000003</v>
      </c>
      <c r="Q203">
        <v>6.022604137107191E-2</v>
      </c>
      <c r="U203" s="2" t="e">
        <f t="shared" si="18"/>
        <v>#DIV/0!</v>
      </c>
      <c r="V203" s="2"/>
      <c r="W203" s="2"/>
      <c r="X203">
        <v>82.870329861110847</v>
      </c>
      <c r="Y203">
        <v>109.76388888888889</v>
      </c>
      <c r="Z203" s="2">
        <v>0.11616666666666665</v>
      </c>
    </row>
    <row r="204" spans="1:26" x14ac:dyDescent="0.2">
      <c r="A204" s="3">
        <v>535</v>
      </c>
      <c r="B204" t="s">
        <v>39</v>
      </c>
      <c r="C204" s="3" t="s">
        <v>11</v>
      </c>
      <c r="D204" s="3" t="s">
        <v>25</v>
      </c>
      <c r="E204" s="9">
        <v>44503</v>
      </c>
      <c r="F204">
        <v>855.69429000000002</v>
      </c>
      <c r="G204" t="s">
        <v>18</v>
      </c>
      <c r="H204" t="s">
        <v>34</v>
      </c>
      <c r="J204" s="5">
        <v>0</v>
      </c>
      <c r="K204" s="11">
        <v>7</v>
      </c>
      <c r="L204" s="22">
        <f t="shared" si="19"/>
        <v>-1.666666666666668E-2</v>
      </c>
      <c r="M204" s="30">
        <f t="shared" si="15"/>
        <v>0.19824521513849896</v>
      </c>
      <c r="N204">
        <v>194.6968250000003</v>
      </c>
      <c r="O204">
        <f t="shared" si="20"/>
        <v>1.946968250000003</v>
      </c>
      <c r="P204">
        <f t="shared" si="17"/>
        <v>14200.834825000002</v>
      </c>
      <c r="Q204">
        <v>2.8070116618350634E-2</v>
      </c>
      <c r="U204" s="2" t="e">
        <f t="shared" si="18"/>
        <v>#DIV/0!</v>
      </c>
      <c r="V204" s="2"/>
      <c r="W204" s="2"/>
      <c r="X204">
        <v>82.785008680555308</v>
      </c>
      <c r="Y204">
        <v>100.69618055555556</v>
      </c>
      <c r="Z204" s="2">
        <v>0.11616666666666665</v>
      </c>
    </row>
    <row r="205" spans="1:26" x14ac:dyDescent="0.2">
      <c r="A205" s="3">
        <v>538</v>
      </c>
      <c r="B205" t="s">
        <v>38</v>
      </c>
      <c r="C205" s="3" t="s">
        <v>9</v>
      </c>
      <c r="D205" s="3" t="s">
        <v>25</v>
      </c>
      <c r="E205" s="9">
        <v>44503</v>
      </c>
      <c r="F205">
        <v>3494.5740799999999</v>
      </c>
      <c r="G205" t="s">
        <v>18</v>
      </c>
      <c r="H205" t="s">
        <v>34</v>
      </c>
      <c r="J205" s="5">
        <v>1</v>
      </c>
      <c r="K205" s="11">
        <v>4.75</v>
      </c>
      <c r="L205" s="22">
        <f t="shared" si="19"/>
        <v>-2.0833333333333332E-2</v>
      </c>
      <c r="M205" s="30">
        <f t="shared" si="15"/>
        <v>0.19780092313970737</v>
      </c>
      <c r="N205">
        <v>850.94991666666465</v>
      </c>
      <c r="O205">
        <f t="shared" si="20"/>
        <v>8.5094991666666466</v>
      </c>
      <c r="P205">
        <f t="shared" si="17"/>
        <v>14857.087916666665</v>
      </c>
      <c r="Q205">
        <v>3.0100277465607488E-2</v>
      </c>
      <c r="U205" s="2" t="e">
        <f t="shared" si="18"/>
        <v>#DIV/0!</v>
      </c>
      <c r="V205" s="2"/>
      <c r="W205" s="2"/>
      <c r="X205">
        <v>82.81894444444417</v>
      </c>
      <c r="Y205">
        <v>96.857638888888886</v>
      </c>
      <c r="Z205" s="2">
        <v>0.11616666666666665</v>
      </c>
    </row>
    <row r="206" spans="1:26" x14ac:dyDescent="0.2">
      <c r="A206" s="3">
        <v>539</v>
      </c>
      <c r="B206" t="s">
        <v>38</v>
      </c>
      <c r="C206" s="3" t="s">
        <v>11</v>
      </c>
      <c r="D206" s="3" t="s">
        <v>25</v>
      </c>
      <c r="E206" s="9">
        <v>44503</v>
      </c>
      <c r="F206">
        <v>5130.6204100000004</v>
      </c>
      <c r="G206" t="s">
        <v>12</v>
      </c>
      <c r="H206" t="s">
        <v>34</v>
      </c>
      <c r="J206" s="5">
        <v>5</v>
      </c>
      <c r="K206" s="11">
        <v>5.25</v>
      </c>
      <c r="L206" s="22">
        <f t="shared" si="19"/>
        <v>4.1666666666666519E-3</v>
      </c>
      <c r="M206" s="30">
        <f t="shared" si="15"/>
        <v>0.20043321235130157</v>
      </c>
      <c r="N206">
        <v>-1143.8371666666692</v>
      </c>
      <c r="O206">
        <f t="shared" si="20"/>
        <v>-11.438371666666692</v>
      </c>
      <c r="P206">
        <f t="shared" si="17"/>
        <v>12862.300833333331</v>
      </c>
      <c r="Q206">
        <v>-2.6056105555021844E-2</v>
      </c>
      <c r="U206" s="2" t="e">
        <f t="shared" si="18"/>
        <v>#DIV/0!</v>
      </c>
      <c r="V206" s="2"/>
      <c r="W206" s="2"/>
      <c r="X206">
        <v>82.816861111110867</v>
      </c>
      <c r="Y206">
        <v>79.920138888888886</v>
      </c>
      <c r="Z206" s="2">
        <v>0.11616666666666665</v>
      </c>
    </row>
    <row r="207" spans="1:26" x14ac:dyDescent="0.2">
      <c r="A207" s="3">
        <v>540</v>
      </c>
      <c r="B207" t="s">
        <v>38</v>
      </c>
      <c r="C207" s="3" t="s">
        <v>9</v>
      </c>
      <c r="D207" s="3" t="s">
        <v>25</v>
      </c>
      <c r="E207" s="9">
        <v>44503</v>
      </c>
      <c r="F207">
        <v>7031.0346</v>
      </c>
      <c r="G207" t="s">
        <v>18</v>
      </c>
      <c r="H207" t="s">
        <v>34</v>
      </c>
      <c r="J207" s="5">
        <v>0</v>
      </c>
      <c r="K207" s="11">
        <v>4.75</v>
      </c>
      <c r="L207" s="22">
        <f t="shared" si="19"/>
        <v>0</v>
      </c>
      <c r="M207" s="30">
        <f t="shared" si="15"/>
        <v>0.2</v>
      </c>
      <c r="N207">
        <v>-3289.1959166666688</v>
      </c>
      <c r="O207">
        <f t="shared" si="20"/>
        <v>-32.891959166666688</v>
      </c>
      <c r="P207">
        <f t="shared" si="17"/>
        <v>10716.942083333332</v>
      </c>
      <c r="Q207">
        <v>-5.3153437968471558E-2</v>
      </c>
      <c r="U207" s="2" t="e">
        <f t="shared" si="18"/>
        <v>#DIV/0!</v>
      </c>
      <c r="V207" s="2"/>
      <c r="W207" s="2"/>
      <c r="X207">
        <v>82.81894444444417</v>
      </c>
      <c r="Y207">
        <v>96.857638888888886</v>
      </c>
      <c r="Z207" s="2">
        <v>0.11616666666666665</v>
      </c>
    </row>
    <row r="208" spans="1:26" x14ac:dyDescent="0.2">
      <c r="A208" s="3">
        <v>546</v>
      </c>
      <c r="B208" t="s">
        <v>39</v>
      </c>
      <c r="C208" s="3" t="s">
        <v>9</v>
      </c>
      <c r="D208" s="3" t="s">
        <v>25</v>
      </c>
      <c r="E208" s="9">
        <v>44503</v>
      </c>
      <c r="F208">
        <v>934.39537700000005</v>
      </c>
      <c r="G208" t="s">
        <v>12</v>
      </c>
      <c r="H208" t="s">
        <v>34</v>
      </c>
      <c r="J208" s="5">
        <v>7</v>
      </c>
      <c r="K208" s="11">
        <v>10</v>
      </c>
      <c r="L208" s="22">
        <f t="shared" si="19"/>
        <v>0.15000000000000005</v>
      </c>
      <c r="M208" s="30">
        <f t="shared" si="15"/>
        <v>0.21437640146122511</v>
      </c>
      <c r="N208">
        <v>434.70067500000005</v>
      </c>
      <c r="O208">
        <f t="shared" si="20"/>
        <v>4.3470067500000003</v>
      </c>
      <c r="P208">
        <f t="shared" si="17"/>
        <v>14440.838675000001</v>
      </c>
      <c r="Q208">
        <v>5.9127443377388421E-2</v>
      </c>
      <c r="U208" s="2" t="e">
        <f t="shared" si="18"/>
        <v>#DIV/0!</v>
      </c>
      <c r="V208" s="2"/>
      <c r="W208" s="2"/>
      <c r="X208">
        <v>82.762135416666439</v>
      </c>
      <c r="Y208">
        <v>111.88888888888889</v>
      </c>
      <c r="Z208" s="2">
        <v>0.11616666666666665</v>
      </c>
    </row>
    <row r="209" spans="1:26" x14ac:dyDescent="0.2">
      <c r="A209" s="3">
        <v>547</v>
      </c>
      <c r="B209" t="s">
        <v>39</v>
      </c>
      <c r="C209" s="3" t="s">
        <v>9</v>
      </c>
      <c r="D209" s="3" t="s">
        <v>25</v>
      </c>
      <c r="E209" s="9">
        <v>44503</v>
      </c>
      <c r="F209">
        <v>4116.2812400000003</v>
      </c>
      <c r="G209" t="s">
        <v>12</v>
      </c>
      <c r="H209" t="s">
        <v>34</v>
      </c>
      <c r="J209" s="5">
        <v>9</v>
      </c>
      <c r="K209" s="11">
        <v>9.25</v>
      </c>
      <c r="L209" s="22">
        <f t="shared" si="19"/>
        <v>0</v>
      </c>
      <c r="M209" s="30">
        <f t="shared" si="15"/>
        <v>0.2</v>
      </c>
      <c r="N209">
        <v>183.32758333333186</v>
      </c>
      <c r="O209">
        <f t="shared" si="20"/>
        <v>1.8332758333333186</v>
      </c>
      <c r="P209">
        <f t="shared" si="17"/>
        <v>14189.465583333333</v>
      </c>
      <c r="Q209">
        <v>5.3731790766054603E-3</v>
      </c>
      <c r="U209" s="2" t="e">
        <f t="shared" si="18"/>
        <v>#DIV/0!</v>
      </c>
      <c r="V209" s="2"/>
      <c r="W209" s="2"/>
      <c r="X209">
        <v>82.762135416666439</v>
      </c>
      <c r="Y209">
        <v>111.88888888888889</v>
      </c>
      <c r="Z209" s="2">
        <v>0.11616666666666665</v>
      </c>
    </row>
    <row r="210" spans="1:26" x14ac:dyDescent="0.2">
      <c r="A210" s="12">
        <v>501</v>
      </c>
      <c r="B210" t="s">
        <v>37</v>
      </c>
      <c r="C210" s="12" t="s">
        <v>9</v>
      </c>
      <c r="D210" s="3" t="s">
        <v>26</v>
      </c>
      <c r="E210" s="18">
        <v>44531</v>
      </c>
      <c r="F210">
        <v>2077.8010999999997</v>
      </c>
      <c r="G210" t="s">
        <v>12</v>
      </c>
      <c r="H210" t="s">
        <v>34</v>
      </c>
      <c r="J210" s="5">
        <v>6</v>
      </c>
      <c r="K210" s="4">
        <v>5.2</v>
      </c>
      <c r="L210" s="22">
        <f t="shared" ref="L210:L235" si="21">(K210-K184)/28</f>
        <v>7.1428571428571496E-3</v>
      </c>
      <c r="M210" s="30">
        <f t="shared" si="15"/>
        <v>0.2017200343523835</v>
      </c>
      <c r="N210">
        <v>-1014.1817857142867</v>
      </c>
      <c r="O210">
        <f t="shared" si="20"/>
        <v>-10.141817857142867</v>
      </c>
      <c r="P210">
        <f t="shared" si="17"/>
        <v>12991.956214285714</v>
      </c>
      <c r="Q210">
        <v>-0.12023637336711598</v>
      </c>
      <c r="R210">
        <v>0.33777777777777779</v>
      </c>
      <c r="S210">
        <v>0.11222222222222222</v>
      </c>
      <c r="T210">
        <v>0.9622222222222222</v>
      </c>
      <c r="U210" s="2">
        <f t="shared" si="18"/>
        <v>11.584158415841584</v>
      </c>
      <c r="V210" s="2"/>
      <c r="W210" s="2"/>
      <c r="X210">
        <v>78.467213855421647</v>
      </c>
      <c r="Y210">
        <v>28.009036144578314</v>
      </c>
      <c r="Z210" s="2">
        <v>0.21988888888888886</v>
      </c>
    </row>
    <row r="211" spans="1:26" x14ac:dyDescent="0.2">
      <c r="A211" s="12">
        <v>503</v>
      </c>
      <c r="B211" t="s">
        <v>37</v>
      </c>
      <c r="C211" s="12" t="s">
        <v>11</v>
      </c>
      <c r="D211" s="3" t="s">
        <v>26</v>
      </c>
      <c r="E211" s="18">
        <v>44531</v>
      </c>
      <c r="F211">
        <v>6141.2475999999997</v>
      </c>
      <c r="G211" t="s">
        <v>18</v>
      </c>
      <c r="H211" t="s">
        <v>34</v>
      </c>
      <c r="J211" s="5">
        <v>0</v>
      </c>
      <c r="K211" s="4">
        <v>6.25</v>
      </c>
      <c r="L211" s="23">
        <f t="shared" si="21"/>
        <v>-8.9285714285714281E-3</v>
      </c>
      <c r="M211" s="30">
        <f t="shared" si="15"/>
        <v>0.19780092313970737</v>
      </c>
      <c r="N211">
        <v>-1648.3271428571441</v>
      </c>
      <c r="O211">
        <f t="shared" si="20"/>
        <v>-16.483271428571442</v>
      </c>
      <c r="P211">
        <f t="shared" si="17"/>
        <v>12357.810857142857</v>
      </c>
      <c r="Q211">
        <v>-6.9899596218513604E-2</v>
      </c>
      <c r="R211">
        <v>0.32083333333333336</v>
      </c>
      <c r="S211">
        <v>0.10833333333333335</v>
      </c>
      <c r="T211">
        <v>0.82583333333333331</v>
      </c>
      <c r="U211" s="2">
        <f t="shared" si="18"/>
        <v>10.584615384615383</v>
      </c>
      <c r="V211" s="2"/>
      <c r="W211" s="2"/>
      <c r="X211">
        <v>78.47922652757083</v>
      </c>
      <c r="Y211">
        <v>28.842026825633383</v>
      </c>
      <c r="Z211" s="2">
        <v>0.21988888888888886</v>
      </c>
    </row>
    <row r="212" spans="1:26" x14ac:dyDescent="0.2">
      <c r="A212" s="12">
        <v>504</v>
      </c>
      <c r="B212" t="s">
        <v>37</v>
      </c>
      <c r="C212" s="12" t="s">
        <v>11</v>
      </c>
      <c r="D212" s="3" t="s">
        <v>26</v>
      </c>
      <c r="E212" s="18">
        <v>44531</v>
      </c>
      <c r="F212">
        <v>426.08417000000003</v>
      </c>
      <c r="G212" t="s">
        <v>18</v>
      </c>
      <c r="H212" t="s">
        <v>34</v>
      </c>
      <c r="J212" s="5">
        <v>0</v>
      </c>
      <c r="K212" s="4">
        <v>7.4</v>
      </c>
      <c r="L212" s="22">
        <f t="shared" si="21"/>
        <v>3.2142857142857154E-2</v>
      </c>
      <c r="M212" s="30">
        <f t="shared" si="15"/>
        <v>0.20748529958812473</v>
      </c>
      <c r="N212">
        <v>-30.553853571428458</v>
      </c>
      <c r="O212">
        <f t="shared" si="20"/>
        <v>-0.30553853571428458</v>
      </c>
      <c r="P212">
        <f t="shared" si="17"/>
        <v>13975.584146428573</v>
      </c>
      <c r="Q212">
        <v>-1.9683171779086083E-2</v>
      </c>
      <c r="R212">
        <v>0.32083333333333336</v>
      </c>
      <c r="S212">
        <v>0.10833333333333335</v>
      </c>
      <c r="T212">
        <v>0.82583333333333331</v>
      </c>
      <c r="U212" s="2">
        <f t="shared" si="18"/>
        <v>10.584615384615383</v>
      </c>
      <c r="V212" s="2"/>
      <c r="W212" s="2"/>
      <c r="X212">
        <v>78.47922652757083</v>
      </c>
      <c r="Y212">
        <v>28.842026825633383</v>
      </c>
      <c r="Z212" s="2">
        <v>0.21988888888888886</v>
      </c>
    </row>
    <row r="213" spans="1:26" x14ac:dyDescent="0.2">
      <c r="A213" s="12">
        <v>505</v>
      </c>
      <c r="B213" t="s">
        <v>37</v>
      </c>
      <c r="C213" s="12" t="s">
        <v>9</v>
      </c>
      <c r="D213" s="3" t="s">
        <v>26</v>
      </c>
      <c r="E213" s="18">
        <v>44531</v>
      </c>
      <c r="F213">
        <v>4376.5102999999999</v>
      </c>
      <c r="G213" t="s">
        <v>12</v>
      </c>
      <c r="H213" t="s">
        <v>34</v>
      </c>
      <c r="J213" s="5">
        <v>10</v>
      </c>
      <c r="K213" s="4">
        <v>7.1</v>
      </c>
      <c r="L213" s="22">
        <f t="shared" si="21"/>
        <v>2.1428571428571415E-2</v>
      </c>
      <c r="M213" s="30">
        <f t="shared" si="15"/>
        <v>0.20506117305295404</v>
      </c>
      <c r="N213">
        <v>54.503571428572677</v>
      </c>
      <c r="O213">
        <f t="shared" si="20"/>
        <v>0.54503571428572672</v>
      </c>
      <c r="P213">
        <f t="shared" si="17"/>
        <v>14060.641571428574</v>
      </c>
      <c r="Q213">
        <v>3.499226700936438E-3</v>
      </c>
      <c r="R213">
        <v>0.33777777777777779</v>
      </c>
      <c r="S213">
        <v>0.11222222222222222</v>
      </c>
      <c r="T213">
        <v>0.9622222222222222</v>
      </c>
      <c r="U213" s="2">
        <f t="shared" si="18"/>
        <v>11.584158415841584</v>
      </c>
      <c r="V213" s="2"/>
      <c r="W213" s="2"/>
      <c r="X213">
        <v>78.467213855421647</v>
      </c>
      <c r="Y213">
        <v>28.009036144578314</v>
      </c>
      <c r="Z213" s="2">
        <v>0.21988888888888886</v>
      </c>
    </row>
    <row r="214" spans="1:26" x14ac:dyDescent="0.2">
      <c r="A214" s="12">
        <v>506</v>
      </c>
      <c r="B214" t="s">
        <v>37</v>
      </c>
      <c r="C214" s="12" t="s">
        <v>11</v>
      </c>
      <c r="D214" s="3" t="s">
        <v>26</v>
      </c>
      <c r="E214" s="18">
        <v>44531</v>
      </c>
      <c r="F214">
        <v>10595.401000000002</v>
      </c>
      <c r="G214" t="s">
        <v>18</v>
      </c>
      <c r="H214" t="s">
        <v>34</v>
      </c>
      <c r="J214" s="5">
        <v>0</v>
      </c>
      <c r="K214" s="4">
        <v>10.75</v>
      </c>
      <c r="L214" s="22">
        <f t="shared" si="21"/>
        <v>-8.9285714285714281E-3</v>
      </c>
      <c r="M214" s="30">
        <f t="shared" si="15"/>
        <v>0.19780092313970737</v>
      </c>
      <c r="N214">
        <v>-45.265714285712292</v>
      </c>
      <c r="O214">
        <f t="shared" si="20"/>
        <v>-0.45265714285712294</v>
      </c>
      <c r="P214">
        <f t="shared" si="17"/>
        <v>13960.872285714289</v>
      </c>
      <c r="Q214">
        <v>-1.1947878877255568E-3</v>
      </c>
      <c r="R214">
        <v>0.32083333333333336</v>
      </c>
      <c r="S214">
        <v>0.10833333333333335</v>
      </c>
      <c r="T214">
        <v>0.82583333333333331</v>
      </c>
      <c r="U214" s="2">
        <f t="shared" si="18"/>
        <v>10.584615384615383</v>
      </c>
      <c r="V214" s="2"/>
      <c r="W214" s="2"/>
      <c r="X214">
        <v>78.47922652757083</v>
      </c>
      <c r="Y214">
        <v>28.842026825633383</v>
      </c>
      <c r="Z214" s="2">
        <v>0.21988888888888886</v>
      </c>
    </row>
    <row r="215" spans="1:26" x14ac:dyDescent="0.2">
      <c r="A215" s="12">
        <v>507</v>
      </c>
      <c r="B215" t="s">
        <v>37</v>
      </c>
      <c r="C215" s="12" t="s">
        <v>11</v>
      </c>
      <c r="D215" s="3" t="s">
        <v>26</v>
      </c>
      <c r="E215" s="18">
        <v>44531</v>
      </c>
      <c r="F215">
        <v>3487.9057199999997</v>
      </c>
      <c r="G215" t="s">
        <v>18</v>
      </c>
      <c r="H215" t="s">
        <v>34</v>
      </c>
      <c r="J215" s="5">
        <v>0</v>
      </c>
      <c r="K215" s="4">
        <v>9.15</v>
      </c>
      <c r="L215" s="22">
        <f t="shared" si="21"/>
        <v>1.4285714285714299E-2</v>
      </c>
      <c r="M215" s="30">
        <f t="shared" si="15"/>
        <v>0.20340666785975606</v>
      </c>
      <c r="N215">
        <v>-172.94671428571539</v>
      </c>
      <c r="O215">
        <f t="shared" si="20"/>
        <v>-1.729467142857154</v>
      </c>
      <c r="P215">
        <f t="shared" si="17"/>
        <v>13833.191285714285</v>
      </c>
      <c r="Q215">
        <v>-1.3693594501962402E-2</v>
      </c>
      <c r="R215">
        <v>0.32083333333333336</v>
      </c>
      <c r="S215">
        <v>0.10833333333333335</v>
      </c>
      <c r="T215">
        <v>0.82583333333333331</v>
      </c>
      <c r="U215" s="2">
        <f t="shared" si="18"/>
        <v>10.584615384615383</v>
      </c>
      <c r="V215" s="2"/>
      <c r="W215" s="2"/>
      <c r="X215">
        <v>78.47922652757083</v>
      </c>
      <c r="Y215">
        <v>28.842026825633383</v>
      </c>
      <c r="Z215" s="2">
        <v>0.21988888888888886</v>
      </c>
    </row>
    <row r="216" spans="1:26" x14ac:dyDescent="0.2">
      <c r="A216" s="12">
        <v>508</v>
      </c>
      <c r="B216" t="s">
        <v>37</v>
      </c>
      <c r="C216" s="12" t="s">
        <v>9</v>
      </c>
      <c r="D216" s="3" t="s">
        <v>26</v>
      </c>
      <c r="E216" s="18">
        <v>44531</v>
      </c>
      <c r="F216">
        <v>3629.2115000000003</v>
      </c>
      <c r="G216" t="s">
        <v>18</v>
      </c>
      <c r="H216" t="s">
        <v>34</v>
      </c>
      <c r="J216" s="5">
        <v>0</v>
      </c>
      <c r="K216" s="4">
        <v>4.5</v>
      </c>
      <c r="L216" s="22">
        <v>0</v>
      </c>
      <c r="M216" s="30">
        <f t="shared" si="15"/>
        <v>0.2</v>
      </c>
      <c r="N216">
        <v>1284.8917500000014</v>
      </c>
      <c r="O216">
        <f t="shared" si="20"/>
        <v>12.848917500000013</v>
      </c>
      <c r="P216">
        <f t="shared" si="17"/>
        <v>15291.029750000002</v>
      </c>
      <c r="Q216">
        <v>0.11004009580461088</v>
      </c>
      <c r="R216">
        <v>0.33777777777777779</v>
      </c>
      <c r="S216">
        <v>0.11222222222222222</v>
      </c>
      <c r="T216">
        <v>0.9622222222222222</v>
      </c>
      <c r="U216" s="2">
        <f t="shared" si="18"/>
        <v>11.584158415841584</v>
      </c>
      <c r="V216" s="2"/>
      <c r="W216" s="2"/>
      <c r="X216">
        <v>78.467213855421647</v>
      </c>
      <c r="Y216">
        <v>28.009036144578314</v>
      </c>
      <c r="Z216" s="2">
        <v>0.21988888888888886</v>
      </c>
    </row>
    <row r="217" spans="1:26" x14ac:dyDescent="0.2">
      <c r="A217" s="12">
        <v>509</v>
      </c>
      <c r="B217" t="s">
        <v>38</v>
      </c>
      <c r="C217" s="12" t="s">
        <v>11</v>
      </c>
      <c r="D217" s="3" t="s">
        <v>26</v>
      </c>
      <c r="E217" s="18">
        <v>44531</v>
      </c>
      <c r="F217">
        <v>889.46994999999993</v>
      </c>
      <c r="G217" t="s">
        <v>12</v>
      </c>
      <c r="H217" t="s">
        <v>34</v>
      </c>
      <c r="J217" s="5">
        <v>7</v>
      </c>
      <c r="K217" s="4">
        <v>12.8</v>
      </c>
      <c r="L217" s="22">
        <f t="shared" si="21"/>
        <v>0.22321428571428575</v>
      </c>
      <c r="M217" s="30">
        <f t="shared" si="15"/>
        <v>0.24217067306297863</v>
      </c>
      <c r="N217">
        <v>-789.78553571428608</v>
      </c>
      <c r="O217">
        <f t="shared" si="20"/>
        <v>-7.8978553571428609</v>
      </c>
      <c r="P217">
        <f t="shared" si="17"/>
        <v>13216.352464285716</v>
      </c>
      <c r="Q217">
        <v>-0.19911577413455445</v>
      </c>
      <c r="R217">
        <v>0.32083333333333336</v>
      </c>
      <c r="S217">
        <v>0.10833333333333335</v>
      </c>
      <c r="T217">
        <v>0.82583333333333331</v>
      </c>
      <c r="U217" s="2">
        <f t="shared" si="18"/>
        <v>10.584615384615383</v>
      </c>
      <c r="V217" s="2"/>
      <c r="W217" s="2"/>
      <c r="X217">
        <v>79.775429571389765</v>
      </c>
      <c r="Y217">
        <v>51.463970235869674</v>
      </c>
      <c r="Z217" s="2">
        <v>0.21988888888888886</v>
      </c>
    </row>
    <row r="218" spans="1:26" x14ac:dyDescent="0.2">
      <c r="A218" s="12">
        <v>512</v>
      </c>
      <c r="B218" t="s">
        <v>38</v>
      </c>
      <c r="C218" s="12" t="s">
        <v>9</v>
      </c>
      <c r="D218" s="3" t="s">
        <v>26</v>
      </c>
      <c r="E218" s="18">
        <v>44531</v>
      </c>
      <c r="F218">
        <v>2995.3667</v>
      </c>
      <c r="G218" t="s">
        <v>12</v>
      </c>
      <c r="H218" t="s">
        <v>34</v>
      </c>
      <c r="J218" s="5">
        <v>2</v>
      </c>
      <c r="K218" s="4">
        <v>10.9</v>
      </c>
      <c r="L218" s="22">
        <f t="shared" si="21"/>
        <v>-2.1428571428571415E-2</v>
      </c>
      <c r="M218" s="30">
        <f t="shared" si="15"/>
        <v>0.19462557071993974</v>
      </c>
      <c r="N218">
        <v>183.94407142857173</v>
      </c>
      <c r="O218">
        <f t="shared" si="20"/>
        <v>1.8394407142857174</v>
      </c>
      <c r="P218">
        <f t="shared" si="17"/>
        <v>14190.082071428573</v>
      </c>
      <c r="Q218">
        <v>1.7495498668626642E-2</v>
      </c>
      <c r="R218">
        <v>0.33777777777777779</v>
      </c>
      <c r="S218">
        <v>0.11222222222222222</v>
      </c>
      <c r="T218">
        <v>0.9622222222222222</v>
      </c>
      <c r="U218" s="2">
        <f t="shared" si="18"/>
        <v>11.584158415841584</v>
      </c>
      <c r="V218" s="2"/>
      <c r="W218" s="2"/>
      <c r="X218">
        <v>78.447986587183266</v>
      </c>
      <c r="Y218">
        <v>28.950819672131146</v>
      </c>
      <c r="Z218" s="2">
        <v>0.21988888888888886</v>
      </c>
    </row>
    <row r="219" spans="1:26" x14ac:dyDescent="0.2">
      <c r="A219" s="12">
        <v>514</v>
      </c>
      <c r="B219" t="s">
        <v>38</v>
      </c>
      <c r="C219" s="12" t="s">
        <v>11</v>
      </c>
      <c r="D219" s="3" t="s">
        <v>26</v>
      </c>
      <c r="E219" s="18">
        <v>44531</v>
      </c>
      <c r="F219">
        <v>4022.9722999999999</v>
      </c>
      <c r="G219" t="s">
        <v>18</v>
      </c>
      <c r="H219" t="s">
        <v>34</v>
      </c>
      <c r="J219" s="5">
        <v>0</v>
      </c>
      <c r="K219" s="4">
        <v>5.8000000000000007</v>
      </c>
      <c r="L219" s="22">
        <f t="shared" si="21"/>
        <v>1.785714285714311E-3</v>
      </c>
      <c r="M219" s="30">
        <f t="shared" si="15"/>
        <v>0.20043321235130157</v>
      </c>
      <c r="N219">
        <v>-181.80235714285769</v>
      </c>
      <c r="O219">
        <f t="shared" si="20"/>
        <v>-1.8180235714285768</v>
      </c>
      <c r="P219">
        <f t="shared" si="17"/>
        <v>13824.335642857142</v>
      </c>
      <c r="Q219">
        <v>-1.249538474033839E-2</v>
      </c>
      <c r="R219">
        <v>0.32083333333333336</v>
      </c>
      <c r="S219">
        <v>0.10833333333333335</v>
      </c>
      <c r="T219">
        <v>0.82583333333333331</v>
      </c>
      <c r="U219" s="2">
        <f t="shared" si="18"/>
        <v>10.584615384615383</v>
      </c>
      <c r="V219" s="2"/>
      <c r="W219" s="2"/>
      <c r="X219">
        <v>79.775429571389765</v>
      </c>
      <c r="Y219">
        <v>51.463970235869674</v>
      </c>
      <c r="Z219" s="2">
        <v>0.21988888888888886</v>
      </c>
    </row>
    <row r="220" spans="1:26" x14ac:dyDescent="0.2">
      <c r="A220" s="12">
        <v>515</v>
      </c>
      <c r="B220" t="s">
        <v>40</v>
      </c>
      <c r="C220" s="12" t="s">
        <v>11</v>
      </c>
      <c r="D220" s="3" t="s">
        <v>26</v>
      </c>
      <c r="E220" s="18">
        <v>44531</v>
      </c>
      <c r="F220">
        <v>5886.1624000000002</v>
      </c>
      <c r="G220" t="s">
        <v>12</v>
      </c>
      <c r="H220" t="s">
        <v>34</v>
      </c>
      <c r="J220" s="5">
        <v>2</v>
      </c>
      <c r="K220" s="4">
        <v>8.3000000000000007</v>
      </c>
      <c r="L220" s="22">
        <f t="shared" si="21"/>
        <v>2.3214285714285725E-2</v>
      </c>
      <c r="M220" s="30">
        <f t="shared" si="15"/>
        <v>0.20546992155495131</v>
      </c>
      <c r="N220">
        <v>878.80314285714326</v>
      </c>
      <c r="O220">
        <f t="shared" si="20"/>
        <v>8.7880314285714327</v>
      </c>
      <c r="P220">
        <f t="shared" si="17"/>
        <v>14884.941142857144</v>
      </c>
      <c r="Q220">
        <v>4.362777046450788E-2</v>
      </c>
      <c r="R220">
        <v>0.32083333333333336</v>
      </c>
      <c r="S220">
        <v>0.10833333333333335</v>
      </c>
      <c r="T220">
        <v>0.82583333333333331</v>
      </c>
      <c r="U220" s="2">
        <f t="shared" si="18"/>
        <v>10.584615384615383</v>
      </c>
      <c r="V220" s="2"/>
      <c r="W220" s="2"/>
      <c r="X220">
        <v>78.315226934523764</v>
      </c>
      <c r="Y220">
        <v>52.572916666666671</v>
      </c>
      <c r="Z220" s="2">
        <v>0.21988888888888886</v>
      </c>
    </row>
    <row r="221" spans="1:26" x14ac:dyDescent="0.2">
      <c r="A221" s="12">
        <v>516</v>
      </c>
      <c r="B221" t="s">
        <v>40</v>
      </c>
      <c r="C221" s="12" t="s">
        <v>9</v>
      </c>
      <c r="D221" s="3" t="s">
        <v>26</v>
      </c>
      <c r="E221" s="18">
        <v>44531</v>
      </c>
      <c r="F221">
        <v>224.88759999999999</v>
      </c>
      <c r="G221" t="s">
        <v>18</v>
      </c>
      <c r="H221" t="s">
        <v>34</v>
      </c>
      <c r="J221" s="5">
        <v>0</v>
      </c>
      <c r="K221" s="4">
        <v>6.6</v>
      </c>
      <c r="L221" s="22">
        <f t="shared" si="21"/>
        <v>-5.8928571428571441E-2</v>
      </c>
      <c r="M221" s="30">
        <f t="shared" ref="M221:M235" si="22">LOG(K221-K195+10)/5</f>
        <v>0.18433729509672042</v>
      </c>
      <c r="N221">
        <v>137.49835714285706</v>
      </c>
      <c r="O221">
        <f t="shared" si="20"/>
        <v>1.3749835714285705</v>
      </c>
      <c r="P221">
        <f t="shared" si="17"/>
        <v>14143.636357142857</v>
      </c>
      <c r="Q221">
        <v>0.20655582766406808</v>
      </c>
      <c r="R221">
        <v>0.33777777777777779</v>
      </c>
      <c r="S221">
        <v>0.11222222222222222</v>
      </c>
      <c r="T221">
        <v>0.9622222222222222</v>
      </c>
      <c r="U221" s="2">
        <f t="shared" si="18"/>
        <v>11.584158415841584</v>
      </c>
      <c r="V221" s="2"/>
      <c r="W221" s="2"/>
      <c r="X221">
        <v>78.315226934523764</v>
      </c>
      <c r="Y221">
        <v>52.572916666666671</v>
      </c>
      <c r="Z221" s="2">
        <v>0.21988888888888886</v>
      </c>
    </row>
    <row r="222" spans="1:26" x14ac:dyDescent="0.2">
      <c r="A222" s="12">
        <v>517</v>
      </c>
      <c r="B222" t="s">
        <v>40</v>
      </c>
      <c r="C222" s="12" t="s">
        <v>9</v>
      </c>
      <c r="D222" s="3" t="s">
        <v>26</v>
      </c>
      <c r="E222" s="18">
        <v>44531</v>
      </c>
      <c r="F222">
        <v>1388.1895999999999</v>
      </c>
      <c r="G222" t="s">
        <v>18</v>
      </c>
      <c r="H222" t="s">
        <v>34</v>
      </c>
      <c r="J222" s="5">
        <v>0</v>
      </c>
      <c r="K222" s="4">
        <v>6</v>
      </c>
      <c r="L222" s="22">
        <f t="shared" si="21"/>
        <v>-8.9285714285714281E-3</v>
      </c>
      <c r="M222" s="30">
        <f t="shared" si="22"/>
        <v>0.19780092313970737</v>
      </c>
      <c r="N222">
        <v>58.909285714285424</v>
      </c>
      <c r="O222">
        <f t="shared" si="20"/>
        <v>0.5890928571428542</v>
      </c>
      <c r="P222">
        <f t="shared" ref="P222:P235" si="23">N222+14006.138</f>
        <v>14065.047285714287</v>
      </c>
      <c r="Q222">
        <v>1.2024976397814323E-2</v>
      </c>
      <c r="R222">
        <v>0.33777777777777779</v>
      </c>
      <c r="S222">
        <v>0.11222222222222222</v>
      </c>
      <c r="T222">
        <v>0.9622222222222222</v>
      </c>
      <c r="U222" s="2">
        <f t="shared" si="18"/>
        <v>11.584158415841584</v>
      </c>
      <c r="V222" s="2"/>
      <c r="W222" s="2"/>
      <c r="X222">
        <v>78.645886506867683</v>
      </c>
      <c r="Y222">
        <v>41.465620843613983</v>
      </c>
      <c r="Z222" s="2">
        <v>0.21988888888888886</v>
      </c>
    </row>
    <row r="223" spans="1:26" x14ac:dyDescent="0.2">
      <c r="A223" s="12">
        <v>519</v>
      </c>
      <c r="B223" t="s">
        <v>38</v>
      </c>
      <c r="C223" s="12" t="s">
        <v>11</v>
      </c>
      <c r="D223" s="3" t="s">
        <v>26</v>
      </c>
      <c r="E223" s="18">
        <v>44531</v>
      </c>
      <c r="F223">
        <v>4353.2003999999997</v>
      </c>
      <c r="G223" t="s">
        <v>18</v>
      </c>
      <c r="H223" t="s">
        <v>34</v>
      </c>
      <c r="J223" s="5">
        <v>0</v>
      </c>
      <c r="K223" s="4">
        <v>5.5</v>
      </c>
      <c r="L223" s="22">
        <f t="shared" si="21"/>
        <v>0</v>
      </c>
      <c r="M223" s="30">
        <f t="shared" si="22"/>
        <v>0.2</v>
      </c>
      <c r="N223">
        <v>-12.826071428571595</v>
      </c>
      <c r="O223">
        <f t="shared" si="20"/>
        <v>-0.12826071428571595</v>
      </c>
      <c r="P223">
        <f t="shared" si="23"/>
        <v>13993.311928571429</v>
      </c>
      <c r="Q223">
        <v>-8.2429921999714758E-4</v>
      </c>
      <c r="R223">
        <v>0.32083333333333336</v>
      </c>
      <c r="S223">
        <v>0.10833333333333335</v>
      </c>
      <c r="T223">
        <v>0.82583333333333331</v>
      </c>
      <c r="U223" s="2">
        <f t="shared" si="18"/>
        <v>10.584615384615383</v>
      </c>
      <c r="V223" s="2"/>
      <c r="W223" s="2"/>
      <c r="X223">
        <v>79.775429571389765</v>
      </c>
      <c r="Y223">
        <v>51.463970235869674</v>
      </c>
      <c r="Z223" s="2">
        <v>0.21988888888888886</v>
      </c>
    </row>
    <row r="224" spans="1:26" x14ac:dyDescent="0.2">
      <c r="A224" s="12">
        <v>520</v>
      </c>
      <c r="B224" t="s">
        <v>40</v>
      </c>
      <c r="C224" s="12" t="s">
        <v>11</v>
      </c>
      <c r="D224" s="3" t="s">
        <v>26</v>
      </c>
      <c r="E224" s="18">
        <v>44531</v>
      </c>
      <c r="F224">
        <v>2860.6527000000001</v>
      </c>
      <c r="G224" t="s">
        <v>18</v>
      </c>
      <c r="H224" t="s">
        <v>34</v>
      </c>
      <c r="J224" s="10">
        <v>4</v>
      </c>
      <c r="K224" s="4">
        <v>6.7</v>
      </c>
      <c r="L224" s="22">
        <f t="shared" si="21"/>
        <v>1.6071428571428577E-2</v>
      </c>
      <c r="M224" s="30">
        <f t="shared" si="22"/>
        <v>0.20382325808941454</v>
      </c>
      <c r="N224">
        <v>344.81392857142993</v>
      </c>
      <c r="O224">
        <f t="shared" si="20"/>
        <v>3.4481392857142992</v>
      </c>
      <c r="P224">
        <f t="shared" si="23"/>
        <v>14350.95192857143</v>
      </c>
      <c r="Q224">
        <v>3.4929174899591499E-2</v>
      </c>
      <c r="R224">
        <v>0.32083333333333336</v>
      </c>
      <c r="S224">
        <v>0.10833333333333335</v>
      </c>
      <c r="T224">
        <v>0.82583333333333331</v>
      </c>
      <c r="U224" s="2">
        <f t="shared" si="18"/>
        <v>10.584615384615383</v>
      </c>
      <c r="V224" s="2"/>
      <c r="W224" s="2"/>
      <c r="X224">
        <v>78.315226934523764</v>
      </c>
      <c r="Y224">
        <v>52.572916666666671</v>
      </c>
      <c r="Z224" s="2">
        <v>0.21988888888888886</v>
      </c>
    </row>
    <row r="225" spans="1:26" x14ac:dyDescent="0.2">
      <c r="A225" s="12">
        <v>524</v>
      </c>
      <c r="B225" t="s">
        <v>39</v>
      </c>
      <c r="C225" s="12" t="s">
        <v>11</v>
      </c>
      <c r="D225" s="3" t="s">
        <v>26</v>
      </c>
      <c r="E225" s="18">
        <v>44531</v>
      </c>
      <c r="F225">
        <v>860.29649000000006</v>
      </c>
      <c r="G225" t="s">
        <v>12</v>
      </c>
      <c r="H225" t="s">
        <v>34</v>
      </c>
      <c r="J225" s="5">
        <v>4</v>
      </c>
      <c r="K225" s="4">
        <v>20</v>
      </c>
      <c r="L225" s="22">
        <f t="shared" si="21"/>
        <v>0.375</v>
      </c>
      <c r="M225" s="30">
        <f t="shared" si="22"/>
        <v>0.26235077221115083</v>
      </c>
      <c r="N225">
        <v>-714.88610714285721</v>
      </c>
      <c r="O225">
        <f t="shared" si="20"/>
        <v>-7.1488610714285725</v>
      </c>
      <c r="P225">
        <f t="shared" si="23"/>
        <v>13291.251892857144</v>
      </c>
      <c r="Q225">
        <v>-0.18875510790270605</v>
      </c>
      <c r="R225">
        <v>0.32083333333333336</v>
      </c>
      <c r="S225">
        <v>0.10833333333333335</v>
      </c>
      <c r="T225">
        <v>0.82583333333333331</v>
      </c>
      <c r="U225" s="2">
        <f t="shared" si="18"/>
        <v>10.584615384615383</v>
      </c>
      <c r="V225" s="2"/>
      <c r="W225" s="2"/>
      <c r="X225">
        <v>78.408299063549578</v>
      </c>
      <c r="Y225">
        <v>46.551767244255622</v>
      </c>
      <c r="Z225" s="2">
        <v>0.21988888888888886</v>
      </c>
    </row>
    <row r="226" spans="1:26" x14ac:dyDescent="0.2">
      <c r="A226" s="12">
        <v>525</v>
      </c>
      <c r="B226" t="s">
        <v>40</v>
      </c>
      <c r="C226" s="12" t="s">
        <v>9</v>
      </c>
      <c r="D226" s="3" t="s">
        <v>26</v>
      </c>
      <c r="E226" s="18">
        <v>44531</v>
      </c>
      <c r="F226">
        <v>850.74782900000002</v>
      </c>
      <c r="G226" t="s">
        <v>18</v>
      </c>
      <c r="H226" t="s">
        <v>34</v>
      </c>
      <c r="J226" s="5">
        <v>0</v>
      </c>
      <c r="K226" s="4">
        <v>7.6</v>
      </c>
      <c r="L226" s="22">
        <f t="shared" si="21"/>
        <v>3.5714285714285587E-3</v>
      </c>
      <c r="M226" s="30">
        <f t="shared" si="22"/>
        <v>0.20086427475652852</v>
      </c>
      <c r="N226">
        <v>-12.173274999999974</v>
      </c>
      <c r="O226">
        <f t="shared" si="20"/>
        <v>-0.12173274999999974</v>
      </c>
      <c r="P226">
        <f t="shared" si="23"/>
        <v>13993.964725000002</v>
      </c>
      <c r="Q226">
        <v>-3.9905071430564451E-3</v>
      </c>
      <c r="R226">
        <v>0.33777777777777779</v>
      </c>
      <c r="S226">
        <v>0.11222222222222222</v>
      </c>
      <c r="T226">
        <v>0.9622222222222222</v>
      </c>
      <c r="U226" s="2">
        <f t="shared" si="18"/>
        <v>11.584158415841584</v>
      </c>
      <c r="V226" s="2"/>
      <c r="W226" s="2"/>
      <c r="X226">
        <v>78.645886506867683</v>
      </c>
      <c r="Y226">
        <v>41.465620843613983</v>
      </c>
      <c r="Z226" s="2">
        <v>0.21988888888888886</v>
      </c>
    </row>
    <row r="227" spans="1:26" x14ac:dyDescent="0.2">
      <c r="A227" s="12">
        <v>528</v>
      </c>
      <c r="B227" t="s">
        <v>40</v>
      </c>
      <c r="C227" s="12" t="s">
        <v>9</v>
      </c>
      <c r="D227" s="3" t="s">
        <v>26</v>
      </c>
      <c r="E227" s="18">
        <v>44531</v>
      </c>
      <c r="F227">
        <v>7228.9131799999996</v>
      </c>
      <c r="G227" t="s">
        <v>18</v>
      </c>
      <c r="H227" t="s">
        <v>34</v>
      </c>
      <c r="J227" s="5">
        <v>0</v>
      </c>
      <c r="K227" s="4">
        <v>8.0500000000000007</v>
      </c>
      <c r="L227" s="22">
        <f t="shared" si="21"/>
        <v>-1.6071428571428546E-2</v>
      </c>
      <c r="M227" s="30">
        <f t="shared" si="22"/>
        <v>0.19600067431674928</v>
      </c>
      <c r="N227">
        <v>-82.29757142857332</v>
      </c>
      <c r="O227">
        <f t="shared" si="20"/>
        <v>-0.82297571428573324</v>
      </c>
      <c r="P227">
        <f t="shared" si="23"/>
        <v>13923.840428571428</v>
      </c>
      <c r="Q227">
        <v>-3.1775314703005363E-3</v>
      </c>
      <c r="R227">
        <v>0.33777777777777779</v>
      </c>
      <c r="S227">
        <v>0.11222222222222222</v>
      </c>
      <c r="T227">
        <v>0.9622222222222222</v>
      </c>
      <c r="U227" s="2">
        <f t="shared" si="18"/>
        <v>11.584158415841584</v>
      </c>
      <c r="V227" s="2"/>
      <c r="W227" s="2"/>
      <c r="X227">
        <v>78.645886506867683</v>
      </c>
      <c r="Y227">
        <v>41.465620843613983</v>
      </c>
      <c r="Z227" s="2">
        <v>0.21988888888888886</v>
      </c>
    </row>
    <row r="228" spans="1:26" x14ac:dyDescent="0.2">
      <c r="A228" s="12">
        <v>529</v>
      </c>
      <c r="B228" t="s">
        <v>39</v>
      </c>
      <c r="C228" s="12" t="s">
        <v>9</v>
      </c>
      <c r="D228" s="3" t="s">
        <v>26</v>
      </c>
      <c r="E228" s="18">
        <v>44531</v>
      </c>
      <c r="F228">
        <v>7177.9184999999998</v>
      </c>
      <c r="G228" t="s">
        <v>18</v>
      </c>
      <c r="H228" t="s">
        <v>34</v>
      </c>
      <c r="J228" s="5">
        <v>0</v>
      </c>
      <c r="K228" s="4">
        <v>8.1999999999999993</v>
      </c>
      <c r="L228" s="22">
        <f t="shared" si="21"/>
        <v>-1.785714285714311E-3</v>
      </c>
      <c r="M228" s="30">
        <f t="shared" si="22"/>
        <v>0.19956461614914509</v>
      </c>
      <c r="N228">
        <v>-197.21500000000066</v>
      </c>
      <c r="O228">
        <f t="shared" si="20"/>
        <v>-1.9721500000000065</v>
      </c>
      <c r="P228">
        <f t="shared" si="23"/>
        <v>13808.923000000001</v>
      </c>
      <c r="Q228">
        <v>-7.634334455663098E-3</v>
      </c>
      <c r="R228">
        <v>0.33777777777777779</v>
      </c>
      <c r="S228">
        <v>0.11222222222222222</v>
      </c>
      <c r="T228">
        <v>0.9622222222222222</v>
      </c>
      <c r="U228" s="2">
        <f t="shared" si="18"/>
        <v>11.584158415841584</v>
      </c>
      <c r="V228" s="2"/>
      <c r="W228" s="2"/>
      <c r="X228">
        <v>78.354707898658646</v>
      </c>
      <c r="Y228">
        <v>21.579731743666169</v>
      </c>
      <c r="Z228" s="2">
        <v>0.21988888888888886</v>
      </c>
    </row>
    <row r="229" spans="1:26" x14ac:dyDescent="0.2">
      <c r="A229" s="12">
        <v>530</v>
      </c>
      <c r="B229" t="s">
        <v>37</v>
      </c>
      <c r="C229" s="12" t="s">
        <v>11</v>
      </c>
      <c r="D229" s="3" t="s">
        <v>26</v>
      </c>
      <c r="E229" s="18">
        <v>44531</v>
      </c>
      <c r="F229">
        <v>4193.4084999999995</v>
      </c>
      <c r="G229" t="s">
        <v>18</v>
      </c>
      <c r="H229" t="s">
        <v>34</v>
      </c>
      <c r="J229">
        <v>0</v>
      </c>
      <c r="K229" s="4">
        <v>8.85</v>
      </c>
      <c r="L229" s="22">
        <f t="shared" si="21"/>
        <v>1.2499999999999987E-2</v>
      </c>
      <c r="M229" s="30">
        <f t="shared" si="22"/>
        <v>0.20298806995858731</v>
      </c>
      <c r="N229">
        <v>-907.73857142857321</v>
      </c>
      <c r="O229">
        <f t="shared" si="20"/>
        <v>-9.0773857142857324</v>
      </c>
      <c r="P229">
        <f t="shared" si="23"/>
        <v>13098.399428571427</v>
      </c>
      <c r="Q229">
        <v>-5.7147273032117182E-2</v>
      </c>
      <c r="R229">
        <v>0.32083333333333336</v>
      </c>
      <c r="S229">
        <v>0.10833333333333335</v>
      </c>
      <c r="T229">
        <v>0.82583333333333331</v>
      </c>
      <c r="U229" s="2">
        <f t="shared" si="18"/>
        <v>10.584615384615383</v>
      </c>
      <c r="V229" s="2"/>
      <c r="W229" s="2"/>
      <c r="X229">
        <v>78.47922652757083</v>
      </c>
      <c r="Y229">
        <v>28.842026825633383</v>
      </c>
      <c r="Z229" s="2">
        <v>0.21988888888888886</v>
      </c>
    </row>
    <row r="230" spans="1:26" x14ac:dyDescent="0.2">
      <c r="A230" s="12">
        <v>535</v>
      </c>
      <c r="B230" t="s">
        <v>39</v>
      </c>
      <c r="C230" s="12" t="s">
        <v>11</v>
      </c>
      <c r="D230" s="3" t="s">
        <v>26</v>
      </c>
      <c r="E230" s="18">
        <v>44531</v>
      </c>
      <c r="F230">
        <v>826.509862</v>
      </c>
      <c r="G230" t="s">
        <v>18</v>
      </c>
      <c r="H230" t="s">
        <v>34</v>
      </c>
      <c r="J230" s="5">
        <v>0</v>
      </c>
      <c r="K230" s="4">
        <v>6.3</v>
      </c>
      <c r="L230" s="22">
        <f t="shared" si="21"/>
        <v>-2.5000000000000005E-2</v>
      </c>
      <c r="M230" s="30">
        <f t="shared" si="22"/>
        <v>0.19369658971078701</v>
      </c>
      <c r="N230">
        <v>-104.23010000000015</v>
      </c>
      <c r="O230">
        <f t="shared" si="20"/>
        <v>-1.0423010000000015</v>
      </c>
      <c r="P230">
        <f t="shared" si="23"/>
        <v>13901.9079</v>
      </c>
      <c r="Q230">
        <v>-3.4106138536930099E-2</v>
      </c>
      <c r="R230">
        <v>0.32083333333333336</v>
      </c>
      <c r="S230">
        <v>0.10833333333333335</v>
      </c>
      <c r="T230">
        <v>0.82583333333333331</v>
      </c>
      <c r="U230" s="2">
        <f t="shared" si="18"/>
        <v>10.584615384615383</v>
      </c>
      <c r="V230" s="2"/>
      <c r="W230" s="2"/>
      <c r="X230">
        <v>78.408299063549578</v>
      </c>
      <c r="Y230">
        <v>46.551767244255622</v>
      </c>
      <c r="Z230" s="2">
        <v>0.21988888888888886</v>
      </c>
    </row>
    <row r="231" spans="1:26" x14ac:dyDescent="0.2">
      <c r="A231" s="12">
        <v>538</v>
      </c>
      <c r="B231" t="s">
        <v>38</v>
      </c>
      <c r="C231" s="12" t="s">
        <v>9</v>
      </c>
      <c r="D231" s="3" t="s">
        <v>26</v>
      </c>
      <c r="E231" s="18">
        <v>44531</v>
      </c>
      <c r="F231">
        <v>3454.1644900000001</v>
      </c>
      <c r="G231" t="s">
        <v>18</v>
      </c>
      <c r="H231" t="s">
        <v>34</v>
      </c>
      <c r="J231" s="5">
        <v>1</v>
      </c>
      <c r="K231" s="4">
        <v>4.5999999999999996</v>
      </c>
      <c r="L231" s="22">
        <f t="shared" si="21"/>
        <v>-5.3571428571428702E-3</v>
      </c>
      <c r="M231" s="30">
        <f t="shared" si="22"/>
        <v>0.19868724609952235</v>
      </c>
      <c r="N231">
        <v>-144.31996428571333</v>
      </c>
      <c r="O231">
        <f t="shared" si="20"/>
        <v>-1.4431996428571332</v>
      </c>
      <c r="P231">
        <f t="shared" si="23"/>
        <v>13861.818035714288</v>
      </c>
      <c r="Q231">
        <v>-1.1563523644060146E-2</v>
      </c>
      <c r="R231">
        <v>0.33777777777777779</v>
      </c>
      <c r="S231">
        <v>0.11222222222222222</v>
      </c>
      <c r="T231">
        <v>0.9622222222222222</v>
      </c>
      <c r="U231" s="2">
        <f t="shared" si="18"/>
        <v>11.584158415841584</v>
      </c>
      <c r="V231" s="2"/>
      <c r="W231" s="2"/>
      <c r="X231">
        <v>78.447986587183266</v>
      </c>
      <c r="Y231">
        <v>28.950819672131146</v>
      </c>
      <c r="Z231" s="2">
        <v>0.21988888888888886</v>
      </c>
    </row>
    <row r="232" spans="1:26" x14ac:dyDescent="0.2">
      <c r="A232" s="12">
        <v>539</v>
      </c>
      <c r="B232" t="s">
        <v>38</v>
      </c>
      <c r="C232" s="12" t="s">
        <v>11</v>
      </c>
      <c r="D232" s="3" t="s">
        <v>26</v>
      </c>
      <c r="E232" s="18">
        <v>44531</v>
      </c>
      <c r="F232">
        <v>4834.1914999999999</v>
      </c>
      <c r="G232" t="s">
        <v>12</v>
      </c>
      <c r="H232" t="s">
        <v>34</v>
      </c>
      <c r="J232" s="5">
        <v>7</v>
      </c>
      <c r="K232" s="4">
        <v>7.55</v>
      </c>
      <c r="L232" s="22">
        <f t="shared" si="21"/>
        <v>8.2142857142857142E-2</v>
      </c>
      <c r="M232" s="30">
        <f t="shared" si="22"/>
        <v>0.21798102228787961</v>
      </c>
      <c r="N232">
        <v>-1058.6746785714288</v>
      </c>
      <c r="O232">
        <f t="shared" si="20"/>
        <v>-10.586746785714288</v>
      </c>
      <c r="P232">
        <f t="shared" si="23"/>
        <v>12947.463321428571</v>
      </c>
      <c r="Q232">
        <v>-5.7776425911812881E-2</v>
      </c>
      <c r="R232">
        <v>0.32083333333333336</v>
      </c>
      <c r="S232">
        <v>0.10833333333333335</v>
      </c>
      <c r="T232">
        <v>0.82583333333333331</v>
      </c>
      <c r="U232" s="2">
        <f t="shared" si="18"/>
        <v>10.584615384615383</v>
      </c>
      <c r="V232" s="2"/>
      <c r="W232" s="2"/>
      <c r="X232">
        <v>79.775429571389765</v>
      </c>
      <c r="Y232">
        <v>51.463970235869674</v>
      </c>
      <c r="Z232" s="2">
        <v>0.21988888888888886</v>
      </c>
    </row>
    <row r="233" spans="1:26" x14ac:dyDescent="0.2">
      <c r="A233" s="12">
        <v>540</v>
      </c>
      <c r="B233" t="s">
        <v>38</v>
      </c>
      <c r="C233" s="12" t="s">
        <v>9</v>
      </c>
      <c r="D233" s="3" t="s">
        <v>26</v>
      </c>
      <c r="E233" s="18">
        <v>44531</v>
      </c>
      <c r="F233">
        <v>7549.3805500000008</v>
      </c>
      <c r="G233" t="s">
        <v>18</v>
      </c>
      <c r="H233" t="s">
        <v>34</v>
      </c>
      <c r="J233" s="5">
        <v>0</v>
      </c>
      <c r="K233" s="4">
        <v>4.9000000000000004</v>
      </c>
      <c r="L233" s="22">
        <f t="shared" si="21"/>
        <v>5.3571428571428702E-3</v>
      </c>
      <c r="M233" s="30">
        <f t="shared" si="22"/>
        <v>0.20129320844984636</v>
      </c>
      <c r="N233">
        <v>1851.235535714289</v>
      </c>
      <c r="O233">
        <f t="shared" si="20"/>
        <v>18.512355357142891</v>
      </c>
      <c r="P233">
        <f t="shared" si="23"/>
        <v>15857.37353571429</v>
      </c>
      <c r="Q233">
        <v>7.3722571355288299E-2</v>
      </c>
      <c r="R233">
        <v>0.33777777777777779</v>
      </c>
      <c r="S233">
        <v>0.11222222222222222</v>
      </c>
      <c r="T233">
        <v>0.9622222222222222</v>
      </c>
      <c r="U233" s="2">
        <f t="shared" si="18"/>
        <v>11.584158415841584</v>
      </c>
      <c r="V233" s="2"/>
      <c r="W233" s="2"/>
      <c r="X233">
        <v>78.447986587183266</v>
      </c>
      <c r="Y233">
        <v>28.950819672131146</v>
      </c>
      <c r="Z233" s="2">
        <v>0.21988888888888886</v>
      </c>
    </row>
    <row r="234" spans="1:26" x14ac:dyDescent="0.2">
      <c r="A234" s="12">
        <v>546</v>
      </c>
      <c r="B234" t="s">
        <v>39</v>
      </c>
      <c r="C234" s="12" t="s">
        <v>9</v>
      </c>
      <c r="D234" s="3" t="s">
        <v>26</v>
      </c>
      <c r="E234" s="18">
        <v>44531</v>
      </c>
      <c r="F234">
        <v>655.35702400000002</v>
      </c>
      <c r="G234" t="s">
        <v>12</v>
      </c>
      <c r="H234" t="s">
        <v>34</v>
      </c>
      <c r="J234" s="5">
        <v>7</v>
      </c>
      <c r="K234" s="4">
        <v>20</v>
      </c>
      <c r="L234" s="22">
        <f t="shared" si="21"/>
        <v>0.35714285714285715</v>
      </c>
      <c r="M234" s="30">
        <f t="shared" si="22"/>
        <v>0.26020599913279624</v>
      </c>
      <c r="N234">
        <v>-996.56554642857134</v>
      </c>
      <c r="O234">
        <f t="shared" si="20"/>
        <v>-9.9656554642857138</v>
      </c>
      <c r="P234">
        <f t="shared" si="23"/>
        <v>13009.572453571429</v>
      </c>
      <c r="Q234">
        <v>-0.29862985184696605</v>
      </c>
      <c r="R234">
        <v>0.33777777777777779</v>
      </c>
      <c r="S234">
        <v>0.11222222222222222</v>
      </c>
      <c r="T234">
        <v>0.9622222222222222</v>
      </c>
      <c r="U234" s="2">
        <f t="shared" si="18"/>
        <v>11.584158415841584</v>
      </c>
      <c r="V234" s="2"/>
      <c r="W234" s="2"/>
      <c r="X234">
        <v>78.354707898658646</v>
      </c>
      <c r="Y234">
        <v>21.579731743666169</v>
      </c>
      <c r="Z234" s="2">
        <v>0.21988888888888886</v>
      </c>
    </row>
    <row r="235" spans="1:26" x14ac:dyDescent="0.2">
      <c r="A235" s="12">
        <v>547</v>
      </c>
      <c r="B235" t="s">
        <v>39</v>
      </c>
      <c r="C235" s="12" t="s">
        <v>9</v>
      </c>
      <c r="D235" s="3" t="s">
        <v>26</v>
      </c>
      <c r="E235" s="18">
        <v>44531</v>
      </c>
      <c r="F235">
        <v>3658.47102</v>
      </c>
      <c r="G235" t="s">
        <v>12</v>
      </c>
      <c r="H235" t="s">
        <v>34</v>
      </c>
      <c r="J235" s="5">
        <v>12</v>
      </c>
      <c r="K235" s="4">
        <v>11.5</v>
      </c>
      <c r="L235" s="22">
        <f t="shared" si="21"/>
        <v>8.0357142857142863E-2</v>
      </c>
      <c r="M235" s="30">
        <f t="shared" si="22"/>
        <v>0.21762721774011026</v>
      </c>
      <c r="N235">
        <v>-1635.0364999999999</v>
      </c>
      <c r="O235">
        <f t="shared" si="20"/>
        <v>-16.350365</v>
      </c>
      <c r="P235">
        <f t="shared" si="23"/>
        <v>12371.101500000001</v>
      </c>
      <c r="Q235">
        <v>-0.11121937333902869</v>
      </c>
      <c r="R235">
        <v>0.33777777777777779</v>
      </c>
      <c r="S235">
        <v>0.11222222222222222</v>
      </c>
      <c r="T235">
        <v>0.9622222222222222</v>
      </c>
      <c r="U235" s="2">
        <f t="shared" si="18"/>
        <v>11.584158415841584</v>
      </c>
      <c r="V235" s="2"/>
      <c r="W235" s="2"/>
      <c r="X235">
        <v>78.354707898658646</v>
      </c>
      <c r="Y235">
        <v>21.579731743666169</v>
      </c>
      <c r="Z235" s="2">
        <v>0.21988888888888886</v>
      </c>
    </row>
  </sheetData>
  <autoFilter ref="A1:U235" xr:uid="{379D238B-884A-AA48-968A-83FBEBC4E627}"/>
  <sortState xmlns:xlrd2="http://schemas.microsoft.com/office/spreadsheetml/2017/richdata2" ref="A2:Z235">
    <sortCondition ref="D2:D235"/>
  </sortState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2022-08-26T20:35:21Z</dcterms:created>
  <dcterms:modified xsi:type="dcterms:W3CDTF">2024-06-14T14:59:13Z</dcterms:modified>
</cp:coreProperties>
</file>